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 Stukel\Documents\OneDrive - Florida State University\GoM Nitrogen &amp; Trophic - NOAA RESTORE\Nutrient Uptake Eq Manuscript\Manuscript\Draft 7\Calculation Files\"/>
    </mc:Choice>
  </mc:AlternateContent>
  <bookViews>
    <workbookView xWindow="480" yWindow="165" windowWidth="10770" windowHeight="1180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JZ114" i="1" l="1"/>
  <c r="JZ110" i="1"/>
  <c r="JZ106" i="1"/>
  <c r="JZ102" i="1"/>
  <c r="JZ98" i="1"/>
  <c r="JZ94" i="1"/>
  <c r="JZ90" i="1"/>
  <c r="JZ86" i="1"/>
  <c r="JZ82" i="1"/>
  <c r="JZ78" i="1"/>
  <c r="JZ74" i="1"/>
  <c r="JZ70" i="1"/>
  <c r="JZ66" i="1"/>
  <c r="JZ62" i="1"/>
  <c r="JZ58" i="1"/>
  <c r="JZ54" i="1"/>
  <c r="JZ50" i="1"/>
  <c r="JZ46" i="1"/>
  <c r="JZ42" i="1"/>
  <c r="JZ38" i="1"/>
  <c r="JZ34" i="1"/>
  <c r="JZ30" i="1"/>
  <c r="JZ26" i="1"/>
  <c r="JZ22" i="1"/>
  <c r="JZ18" i="1"/>
  <c r="JZ14" i="1"/>
  <c r="JZ10" i="1"/>
  <c r="KP117" i="1" l="1"/>
  <c r="KJ117" i="1"/>
  <c r="JK117" i="1"/>
  <c r="HD117" i="1"/>
  <c r="HR117" i="1" s="1"/>
  <c r="HC117" i="1"/>
  <c r="HB117" i="1"/>
  <c r="HA117" i="1"/>
  <c r="GZ117" i="1"/>
  <c r="GY117" i="1"/>
  <c r="GN117" i="1"/>
  <c r="EO117" i="1"/>
  <c r="GI117" i="1" s="1"/>
  <c r="EI117" i="1"/>
  <c r="GC117" i="1" s="1"/>
  <c r="DH117" i="1"/>
  <c r="FB117" i="1" s="1"/>
  <c r="DG117" i="1"/>
  <c r="EU117" i="1" s="1"/>
  <c r="BA117" i="1"/>
  <c r="BB117" i="1" s="1"/>
  <c r="T117" i="1"/>
  <c r="HF117" i="1" s="1"/>
  <c r="KP116" i="1"/>
  <c r="KJ116" i="1"/>
  <c r="JK116" i="1"/>
  <c r="HD116" i="1"/>
  <c r="HR116" i="1" s="1"/>
  <c r="HC116" i="1"/>
  <c r="HB116" i="1"/>
  <c r="HA116" i="1"/>
  <c r="GZ116" i="1"/>
  <c r="GY116" i="1"/>
  <c r="GN116" i="1"/>
  <c r="EO116" i="1"/>
  <c r="GI116" i="1" s="1"/>
  <c r="EI116" i="1"/>
  <c r="GC116" i="1" s="1"/>
  <c r="DH116" i="1"/>
  <c r="FB116" i="1" s="1"/>
  <c r="DG116" i="1"/>
  <c r="FA116" i="1" s="1"/>
  <c r="JJ116" i="1" s="1"/>
  <c r="BA116" i="1"/>
  <c r="BB116" i="1" s="1"/>
  <c r="T116" i="1"/>
  <c r="KP115" i="1"/>
  <c r="KJ115" i="1"/>
  <c r="JK115" i="1"/>
  <c r="HD115" i="1"/>
  <c r="HR115" i="1" s="1"/>
  <c r="HC115" i="1"/>
  <c r="HB115" i="1"/>
  <c r="HA115" i="1"/>
  <c r="GZ115" i="1"/>
  <c r="GY115" i="1"/>
  <c r="GN115" i="1"/>
  <c r="EO115" i="1"/>
  <c r="GI115" i="1" s="1"/>
  <c r="EI115" i="1"/>
  <c r="GC115" i="1" s="1"/>
  <c r="DH115" i="1"/>
  <c r="FB115" i="1" s="1"/>
  <c r="DG115" i="1"/>
  <c r="BA115" i="1"/>
  <c r="BB115" i="1" s="1"/>
  <c r="T115" i="1"/>
  <c r="HF115" i="1" s="1"/>
  <c r="KP114" i="1"/>
  <c r="KJ114" i="1"/>
  <c r="JK114" i="1"/>
  <c r="HD114" i="1"/>
  <c r="HC114" i="1"/>
  <c r="HB114" i="1"/>
  <c r="HA114" i="1"/>
  <c r="GZ114" i="1"/>
  <c r="GY114" i="1"/>
  <c r="GN114" i="1"/>
  <c r="FB114" i="1"/>
  <c r="EO114" i="1"/>
  <c r="GI114" i="1" s="1"/>
  <c r="EI114" i="1"/>
  <c r="GC114" i="1" s="1"/>
  <c r="DH114" i="1"/>
  <c r="DG114" i="1"/>
  <c r="FA114" i="1" s="1"/>
  <c r="JJ114" i="1" s="1"/>
  <c r="BA114" i="1"/>
  <c r="BB114" i="1" s="1"/>
  <c r="Z114" i="1"/>
  <c r="Y114" i="1"/>
  <c r="X114" i="1"/>
  <c r="W114" i="1"/>
  <c r="V114" i="1"/>
  <c r="V115" i="1" s="1"/>
  <c r="U114" i="1"/>
  <c r="T114" i="1"/>
  <c r="HF114" i="1" s="1"/>
  <c r="KP113" i="1"/>
  <c r="KJ113" i="1"/>
  <c r="JK113" i="1"/>
  <c r="HD113" i="1"/>
  <c r="HR113" i="1" s="1"/>
  <c r="HC113" i="1"/>
  <c r="HB113" i="1"/>
  <c r="HA113" i="1"/>
  <c r="GZ113" i="1"/>
  <c r="GY113" i="1"/>
  <c r="GN113" i="1"/>
  <c r="EO113" i="1"/>
  <c r="GI113" i="1" s="1"/>
  <c r="EI113" i="1"/>
  <c r="GC113" i="1" s="1"/>
  <c r="DH113" i="1"/>
  <c r="DG113" i="1"/>
  <c r="DI113" i="1" s="1"/>
  <c r="FC113" i="1" s="1"/>
  <c r="BB113" i="1"/>
  <c r="BA113" i="1"/>
  <c r="T113" i="1"/>
  <c r="KP112" i="1"/>
  <c r="KJ112" i="1"/>
  <c r="JK112" i="1"/>
  <c r="HR112" i="1"/>
  <c r="HD112" i="1"/>
  <c r="HC112" i="1"/>
  <c r="HB112" i="1"/>
  <c r="HA112" i="1"/>
  <c r="GZ112" i="1"/>
  <c r="GY112" i="1"/>
  <c r="GN112" i="1"/>
  <c r="EO112" i="1"/>
  <c r="GI112" i="1" s="1"/>
  <c r="EI112" i="1"/>
  <c r="GC112" i="1" s="1"/>
  <c r="DH112" i="1"/>
  <c r="FB112" i="1" s="1"/>
  <c r="DG112" i="1"/>
  <c r="BA112" i="1"/>
  <c r="BB112" i="1" s="1"/>
  <c r="T112" i="1"/>
  <c r="HF112" i="1" s="1"/>
  <c r="KP111" i="1"/>
  <c r="KJ111" i="1"/>
  <c r="JK111" i="1"/>
  <c r="HD111" i="1"/>
  <c r="HC111" i="1"/>
  <c r="HB111" i="1"/>
  <c r="HA111" i="1"/>
  <c r="GZ111" i="1"/>
  <c r="GY111" i="1"/>
  <c r="GN111" i="1"/>
  <c r="EO111" i="1"/>
  <c r="GI111" i="1" s="1"/>
  <c r="EI111" i="1"/>
  <c r="GC111" i="1" s="1"/>
  <c r="DH111" i="1"/>
  <c r="DG111" i="1"/>
  <c r="EJ111" i="1" s="1"/>
  <c r="GD111" i="1" s="1"/>
  <c r="BA111" i="1"/>
  <c r="BB111" i="1" s="1"/>
  <c r="T111" i="1"/>
  <c r="HF111" i="1" s="1"/>
  <c r="KP110" i="1"/>
  <c r="KJ110" i="1"/>
  <c r="JK110" i="1"/>
  <c r="HD110" i="1"/>
  <c r="HC110" i="1"/>
  <c r="HB110" i="1"/>
  <c r="HA110" i="1"/>
  <c r="GZ110" i="1"/>
  <c r="GY110" i="1"/>
  <c r="GN110" i="1"/>
  <c r="GC110" i="1"/>
  <c r="EO110" i="1"/>
  <c r="GI110" i="1" s="1"/>
  <c r="EI110" i="1"/>
  <c r="DH110" i="1"/>
  <c r="FB110" i="1" s="1"/>
  <c r="DG110" i="1"/>
  <c r="BA110" i="1"/>
  <c r="BB110" i="1" s="1"/>
  <c r="Z110" i="1"/>
  <c r="Z113" i="1" s="1"/>
  <c r="Y110" i="1"/>
  <c r="Y112" i="1" s="1"/>
  <c r="HI112" i="1" s="1"/>
  <c r="X110" i="1"/>
  <c r="W110" i="1"/>
  <c r="W112" i="1" s="1"/>
  <c r="HH112" i="1" s="1"/>
  <c r="V110" i="1"/>
  <c r="V111" i="1" s="1"/>
  <c r="U110" i="1"/>
  <c r="T110" i="1"/>
  <c r="HF110" i="1" s="1"/>
  <c r="KP109" i="1"/>
  <c r="KJ109" i="1"/>
  <c r="JK109" i="1"/>
  <c r="HD109" i="1"/>
  <c r="HC109" i="1"/>
  <c r="HB109" i="1"/>
  <c r="HA109" i="1"/>
  <c r="GZ109" i="1"/>
  <c r="GY109" i="1"/>
  <c r="GN109" i="1"/>
  <c r="EO109" i="1"/>
  <c r="GI109" i="1" s="1"/>
  <c r="EI109" i="1"/>
  <c r="GC109" i="1" s="1"/>
  <c r="DH109" i="1"/>
  <c r="DG109" i="1"/>
  <c r="EP109" i="1" s="1"/>
  <c r="GJ109" i="1" s="1"/>
  <c r="BA109" i="1"/>
  <c r="BB109" i="1" s="1"/>
  <c r="T109" i="1"/>
  <c r="HF109" i="1" s="1"/>
  <c r="KP108" i="1"/>
  <c r="KJ108" i="1"/>
  <c r="JK108" i="1"/>
  <c r="HD108" i="1"/>
  <c r="HC108" i="1"/>
  <c r="HB108" i="1"/>
  <c r="HA108" i="1"/>
  <c r="GZ108" i="1"/>
  <c r="GY108" i="1"/>
  <c r="GN108" i="1"/>
  <c r="EO108" i="1"/>
  <c r="GI108" i="1" s="1"/>
  <c r="EI108" i="1"/>
  <c r="GC108" i="1" s="1"/>
  <c r="DH108" i="1"/>
  <c r="FB108" i="1" s="1"/>
  <c r="DG108" i="1"/>
  <c r="BA108" i="1"/>
  <c r="BB108" i="1" s="1"/>
  <c r="Y108" i="1"/>
  <c r="HI108" i="1" s="1"/>
  <c r="T108" i="1"/>
  <c r="HF108" i="1" s="1"/>
  <c r="KP107" i="1"/>
  <c r="KJ107" i="1"/>
  <c r="JK107" i="1"/>
  <c r="HD107" i="1"/>
  <c r="HC107" i="1"/>
  <c r="HB107" i="1"/>
  <c r="HA107" i="1"/>
  <c r="GZ107" i="1"/>
  <c r="GY107" i="1"/>
  <c r="GN107" i="1"/>
  <c r="EU107" i="1"/>
  <c r="GO107" i="1" s="1"/>
  <c r="EO107" i="1"/>
  <c r="GI107" i="1" s="1"/>
  <c r="EJ107" i="1"/>
  <c r="GD107" i="1" s="1"/>
  <c r="EI107" i="1"/>
  <c r="GC107" i="1" s="1"/>
  <c r="DH107" i="1"/>
  <c r="DG107" i="1"/>
  <c r="EP107" i="1" s="1"/>
  <c r="GJ107" i="1" s="1"/>
  <c r="BA107" i="1"/>
  <c r="BB107" i="1" s="1"/>
  <c r="T107" i="1"/>
  <c r="HF107" i="1" s="1"/>
  <c r="KP106" i="1"/>
  <c r="KJ106" i="1"/>
  <c r="JK106" i="1"/>
  <c r="HI106" i="1"/>
  <c r="HD106" i="1"/>
  <c r="HR106" i="1" s="1"/>
  <c r="HC106" i="1"/>
  <c r="HB106" i="1"/>
  <c r="HA106" i="1"/>
  <c r="GZ106" i="1"/>
  <c r="GY106" i="1"/>
  <c r="GN106" i="1"/>
  <c r="GC106" i="1"/>
  <c r="EO106" i="1"/>
  <c r="GI106" i="1" s="1"/>
  <c r="EI106" i="1"/>
  <c r="DH106" i="1"/>
  <c r="FB106" i="1" s="1"/>
  <c r="DG106" i="1"/>
  <c r="DI106" i="1" s="1"/>
  <c r="BA106" i="1"/>
  <c r="BB106" i="1" s="1"/>
  <c r="Z106" i="1"/>
  <c r="Y106" i="1"/>
  <c r="Y109" i="1" s="1"/>
  <c r="HI109" i="1" s="1"/>
  <c r="X106" i="1"/>
  <c r="X108" i="1" s="1"/>
  <c r="W106" i="1"/>
  <c r="HH106" i="1" s="1"/>
  <c r="V106" i="1"/>
  <c r="U106" i="1"/>
  <c r="T106" i="1"/>
  <c r="HF106" i="1" s="1"/>
  <c r="KP105" i="1"/>
  <c r="KJ105" i="1"/>
  <c r="JK105" i="1"/>
  <c r="HD105" i="1"/>
  <c r="HR105" i="1" s="1"/>
  <c r="HC105" i="1"/>
  <c r="HB105" i="1"/>
  <c r="HA105" i="1"/>
  <c r="GZ105" i="1"/>
  <c r="GY105" i="1"/>
  <c r="GN105" i="1"/>
  <c r="EO105" i="1"/>
  <c r="GI105" i="1" s="1"/>
  <c r="EI105" i="1"/>
  <c r="GC105" i="1" s="1"/>
  <c r="DI105" i="1"/>
  <c r="DH105" i="1"/>
  <c r="FB105" i="1" s="1"/>
  <c r="DG105" i="1"/>
  <c r="EP105" i="1" s="1"/>
  <c r="GJ105" i="1" s="1"/>
  <c r="BA105" i="1"/>
  <c r="BB105" i="1" s="1"/>
  <c r="T105" i="1"/>
  <c r="HF105" i="1" s="1"/>
  <c r="KP104" i="1"/>
  <c r="KJ104" i="1"/>
  <c r="JK104" i="1"/>
  <c r="HR104" i="1"/>
  <c r="HD104" i="1"/>
  <c r="HC104" i="1"/>
  <c r="HB104" i="1"/>
  <c r="HA104" i="1"/>
  <c r="GZ104" i="1"/>
  <c r="GY104" i="1"/>
  <c r="IX104" i="1" s="1"/>
  <c r="GN104" i="1"/>
  <c r="EO104" i="1"/>
  <c r="GI104" i="1" s="1"/>
  <c r="EJ104" i="1"/>
  <c r="GD104" i="1" s="1"/>
  <c r="EI104" i="1"/>
  <c r="GC104" i="1" s="1"/>
  <c r="DH104" i="1"/>
  <c r="FB104" i="1" s="1"/>
  <c r="DG104" i="1"/>
  <c r="FA104" i="1" s="1"/>
  <c r="JJ104" i="1" s="1"/>
  <c r="KK104" i="1" s="1"/>
  <c r="BA104" i="1"/>
  <c r="BB104" i="1" s="1"/>
  <c r="T104" i="1"/>
  <c r="HF104" i="1" s="1"/>
  <c r="KP103" i="1"/>
  <c r="KJ103" i="1"/>
  <c r="JK103" i="1"/>
  <c r="HD103" i="1"/>
  <c r="HC103" i="1"/>
  <c r="HB103" i="1"/>
  <c r="HA103" i="1"/>
  <c r="GZ103" i="1"/>
  <c r="GY103" i="1"/>
  <c r="GN103" i="1"/>
  <c r="EO103" i="1"/>
  <c r="GI103" i="1" s="1"/>
  <c r="EI103" i="1"/>
  <c r="GC103" i="1" s="1"/>
  <c r="DH103" i="1"/>
  <c r="DG103" i="1"/>
  <c r="FA103" i="1" s="1"/>
  <c r="JJ103" i="1" s="1"/>
  <c r="BA103" i="1"/>
  <c r="BB103" i="1" s="1"/>
  <c r="T103" i="1"/>
  <c r="HF103" i="1" s="1"/>
  <c r="KP102" i="1"/>
  <c r="KJ102" i="1"/>
  <c r="JK102" i="1"/>
  <c r="HD102" i="1"/>
  <c r="HC102" i="1"/>
  <c r="HB102" i="1"/>
  <c r="HA102" i="1"/>
  <c r="GZ102" i="1"/>
  <c r="GY102" i="1"/>
  <c r="GN102" i="1"/>
  <c r="EO102" i="1"/>
  <c r="GI102" i="1" s="1"/>
  <c r="EI102" i="1"/>
  <c r="GC102" i="1" s="1"/>
  <c r="DH102" i="1"/>
  <c r="DG102" i="1"/>
  <c r="EU102" i="1" s="1"/>
  <c r="GO102" i="1" s="1"/>
  <c r="BA102" i="1"/>
  <c r="BB102" i="1" s="1"/>
  <c r="Z102" i="1"/>
  <c r="Z104" i="1" s="1"/>
  <c r="Y102" i="1"/>
  <c r="Y105" i="1" s="1"/>
  <c r="HI105" i="1" s="1"/>
  <c r="X102" i="1"/>
  <c r="X104" i="1" s="1"/>
  <c r="W102" i="1"/>
  <c r="W104" i="1" s="1"/>
  <c r="HH104" i="1" s="1"/>
  <c r="V102" i="1"/>
  <c r="V104" i="1" s="1"/>
  <c r="U102" i="1"/>
  <c r="U105" i="1" s="1"/>
  <c r="HG105" i="1" s="1"/>
  <c r="T102" i="1"/>
  <c r="HF102" i="1" s="1"/>
  <c r="KP101" i="1"/>
  <c r="KJ101" i="1"/>
  <c r="JK101" i="1"/>
  <c r="HD101" i="1"/>
  <c r="HC101" i="1"/>
  <c r="HB101" i="1"/>
  <c r="HA101" i="1"/>
  <c r="GZ101" i="1"/>
  <c r="GY101" i="1"/>
  <c r="GN101" i="1"/>
  <c r="EO101" i="1"/>
  <c r="GI101" i="1" s="1"/>
  <c r="EI101" i="1"/>
  <c r="GC101" i="1" s="1"/>
  <c r="DH101" i="1"/>
  <c r="DG101" i="1"/>
  <c r="EP101" i="1" s="1"/>
  <c r="GJ101" i="1" s="1"/>
  <c r="BA101" i="1"/>
  <c r="BB101" i="1" s="1"/>
  <c r="T101" i="1"/>
  <c r="HF101" i="1" s="1"/>
  <c r="KP100" i="1"/>
  <c r="KJ100" i="1"/>
  <c r="JK100" i="1"/>
  <c r="HD100" i="1"/>
  <c r="HC100" i="1"/>
  <c r="HB100" i="1"/>
  <c r="HA100" i="1"/>
  <c r="GZ100" i="1"/>
  <c r="GY100" i="1"/>
  <c r="GN100" i="1"/>
  <c r="EO100" i="1"/>
  <c r="GI100" i="1" s="1"/>
  <c r="EI100" i="1"/>
  <c r="GC100" i="1" s="1"/>
  <c r="DH100" i="1"/>
  <c r="FB100" i="1" s="1"/>
  <c r="DG100" i="1"/>
  <c r="EP100" i="1" s="1"/>
  <c r="GJ100" i="1" s="1"/>
  <c r="BA100" i="1"/>
  <c r="BB100" i="1" s="1"/>
  <c r="T100" i="1"/>
  <c r="HF100" i="1" s="1"/>
  <c r="KP99" i="1"/>
  <c r="KJ99" i="1"/>
  <c r="JK99" i="1"/>
  <c r="HD99" i="1"/>
  <c r="HC99" i="1"/>
  <c r="HB99" i="1"/>
  <c r="HA99" i="1"/>
  <c r="GZ99" i="1"/>
  <c r="GY99" i="1"/>
  <c r="GN99" i="1"/>
  <c r="EO99" i="1"/>
  <c r="GI99" i="1" s="1"/>
  <c r="EI99" i="1"/>
  <c r="GC99" i="1" s="1"/>
  <c r="DH99" i="1"/>
  <c r="DG99" i="1"/>
  <c r="BA99" i="1"/>
  <c r="BB99" i="1" s="1"/>
  <c r="T99" i="1"/>
  <c r="HF99" i="1" s="1"/>
  <c r="KP98" i="1"/>
  <c r="KJ98" i="1"/>
  <c r="JK98" i="1"/>
  <c r="HD98" i="1"/>
  <c r="HR98" i="1" s="1"/>
  <c r="HC98" i="1"/>
  <c r="HB98" i="1"/>
  <c r="HA98" i="1"/>
  <c r="GZ98" i="1"/>
  <c r="GY98" i="1"/>
  <c r="GN98" i="1"/>
  <c r="GC98" i="1"/>
  <c r="EO98" i="1"/>
  <c r="GI98" i="1" s="1"/>
  <c r="EI98" i="1"/>
  <c r="DH98" i="1"/>
  <c r="DG98" i="1"/>
  <c r="FA98" i="1" s="1"/>
  <c r="JJ98" i="1" s="1"/>
  <c r="BA98" i="1"/>
  <c r="BB98" i="1" s="1"/>
  <c r="Z98" i="1"/>
  <c r="Y98" i="1"/>
  <c r="Y100" i="1" s="1"/>
  <c r="HI100" i="1" s="1"/>
  <c r="X98" i="1"/>
  <c r="X101" i="1" s="1"/>
  <c r="W98" i="1"/>
  <c r="W100" i="1" s="1"/>
  <c r="HH100" i="1" s="1"/>
  <c r="V98" i="1"/>
  <c r="U98" i="1"/>
  <c r="T98" i="1"/>
  <c r="HF98" i="1" s="1"/>
  <c r="KP97" i="1"/>
  <c r="KJ97" i="1"/>
  <c r="JK97" i="1"/>
  <c r="HD97" i="1"/>
  <c r="HC97" i="1"/>
  <c r="HB97" i="1"/>
  <c r="HA97" i="1"/>
  <c r="GZ97" i="1"/>
  <c r="GY97" i="1"/>
  <c r="GN97" i="1"/>
  <c r="EO97" i="1"/>
  <c r="GI97" i="1" s="1"/>
  <c r="EI97" i="1"/>
  <c r="GC97" i="1" s="1"/>
  <c r="DH97" i="1"/>
  <c r="FB97" i="1" s="1"/>
  <c r="DG97" i="1"/>
  <c r="DI97" i="1" s="1"/>
  <c r="BA97" i="1"/>
  <c r="BB97" i="1" s="1"/>
  <c r="T97" i="1"/>
  <c r="HF97" i="1" s="1"/>
  <c r="KP96" i="1"/>
  <c r="KJ96" i="1"/>
  <c r="JK96" i="1"/>
  <c r="HD96" i="1"/>
  <c r="HC96" i="1"/>
  <c r="HB96" i="1"/>
  <c r="HA96" i="1"/>
  <c r="GZ96" i="1"/>
  <c r="GY96" i="1"/>
  <c r="GN96" i="1"/>
  <c r="FA96" i="1"/>
  <c r="JJ96" i="1" s="1"/>
  <c r="EO96" i="1"/>
  <c r="GI96" i="1" s="1"/>
  <c r="EI96" i="1"/>
  <c r="GC96" i="1" s="1"/>
  <c r="DH96" i="1"/>
  <c r="FB96" i="1" s="1"/>
  <c r="DG96" i="1"/>
  <c r="BA96" i="1"/>
  <c r="BB96" i="1" s="1"/>
  <c r="T96" i="1"/>
  <c r="HF96" i="1" s="1"/>
  <c r="KP95" i="1"/>
  <c r="KJ95" i="1"/>
  <c r="JK95" i="1"/>
  <c r="HD95" i="1"/>
  <c r="HC95" i="1"/>
  <c r="HB95" i="1"/>
  <c r="HA95" i="1"/>
  <c r="GZ95" i="1"/>
  <c r="GY95" i="1"/>
  <c r="GN95" i="1"/>
  <c r="EO95" i="1"/>
  <c r="GI95" i="1" s="1"/>
  <c r="EI95" i="1"/>
  <c r="GC95" i="1" s="1"/>
  <c r="DH95" i="1"/>
  <c r="FB95" i="1" s="1"/>
  <c r="DG95" i="1"/>
  <c r="EP95" i="1" s="1"/>
  <c r="GJ95" i="1" s="1"/>
  <c r="BA95" i="1"/>
  <c r="BB95" i="1" s="1"/>
  <c r="T95" i="1"/>
  <c r="HF95" i="1" s="1"/>
  <c r="KP94" i="1"/>
  <c r="KJ94" i="1"/>
  <c r="JK94" i="1"/>
  <c r="JJ94" i="1"/>
  <c r="JL94" i="1" s="1"/>
  <c r="HG94" i="1"/>
  <c r="HD94" i="1"/>
  <c r="HR94" i="1" s="1"/>
  <c r="HC94" i="1"/>
  <c r="HB94" i="1"/>
  <c r="HA94" i="1"/>
  <c r="GZ94" i="1"/>
  <c r="GY94" i="1"/>
  <c r="GN94" i="1"/>
  <c r="EO94" i="1"/>
  <c r="GI94" i="1" s="1"/>
  <c r="EJ94" i="1"/>
  <c r="GD94" i="1" s="1"/>
  <c r="EI94" i="1"/>
  <c r="GC94" i="1" s="1"/>
  <c r="DH94" i="1"/>
  <c r="DG94" i="1"/>
  <c r="FA94" i="1" s="1"/>
  <c r="BB94" i="1"/>
  <c r="BA94" i="1"/>
  <c r="Z94" i="1"/>
  <c r="Z96" i="1" s="1"/>
  <c r="Y94" i="1"/>
  <c r="Y96" i="1" s="1"/>
  <c r="HI96" i="1" s="1"/>
  <c r="X94" i="1"/>
  <c r="X96" i="1" s="1"/>
  <c r="W94" i="1"/>
  <c r="HH94" i="1" s="1"/>
  <c r="V94" i="1"/>
  <c r="V96" i="1" s="1"/>
  <c r="U94" i="1"/>
  <c r="U97" i="1" s="1"/>
  <c r="HG97" i="1" s="1"/>
  <c r="T94" i="1"/>
  <c r="HF94" i="1" s="1"/>
  <c r="KP93" i="1"/>
  <c r="KJ93" i="1"/>
  <c r="JK93" i="1"/>
  <c r="HD93" i="1"/>
  <c r="HR93" i="1" s="1"/>
  <c r="HC93" i="1"/>
  <c r="HB93" i="1"/>
  <c r="HA93" i="1"/>
  <c r="GZ93" i="1"/>
  <c r="GY93" i="1"/>
  <c r="GN93" i="1"/>
  <c r="EO93" i="1"/>
  <c r="GI93" i="1" s="1"/>
  <c r="EI93" i="1"/>
  <c r="GC93" i="1" s="1"/>
  <c r="DH93" i="1"/>
  <c r="DG93" i="1"/>
  <c r="BA93" i="1"/>
  <c r="BB93" i="1" s="1"/>
  <c r="T93" i="1"/>
  <c r="HF93" i="1" s="1"/>
  <c r="KP92" i="1"/>
  <c r="KJ92" i="1"/>
  <c r="JK92" i="1"/>
  <c r="HD92" i="1"/>
  <c r="HC92" i="1"/>
  <c r="HB92" i="1"/>
  <c r="HA92" i="1"/>
  <c r="GZ92" i="1"/>
  <c r="GY92" i="1"/>
  <c r="GN92" i="1"/>
  <c r="EO92" i="1"/>
  <c r="GI92" i="1" s="1"/>
  <c r="EI92" i="1"/>
  <c r="GC92" i="1" s="1"/>
  <c r="DH92" i="1"/>
  <c r="DG92" i="1"/>
  <c r="EP92" i="1" s="1"/>
  <c r="GJ92" i="1" s="1"/>
  <c r="BA92" i="1"/>
  <c r="BB92" i="1" s="1"/>
  <c r="T92" i="1"/>
  <c r="HF92" i="1" s="1"/>
  <c r="KP91" i="1"/>
  <c r="KJ91" i="1"/>
  <c r="JK91" i="1"/>
  <c r="HD91" i="1"/>
  <c r="HR91" i="1" s="1"/>
  <c r="HC91" i="1"/>
  <c r="HB91" i="1"/>
  <c r="HA91" i="1"/>
  <c r="GZ91" i="1"/>
  <c r="GY91" i="1"/>
  <c r="GN91" i="1"/>
  <c r="EO91" i="1"/>
  <c r="GI91" i="1" s="1"/>
  <c r="EI91" i="1"/>
  <c r="GC91" i="1" s="1"/>
  <c r="DH91" i="1"/>
  <c r="DG91" i="1"/>
  <c r="EJ91" i="1" s="1"/>
  <c r="GD91" i="1" s="1"/>
  <c r="BA91" i="1"/>
  <c r="BB91" i="1" s="1"/>
  <c r="T91" i="1"/>
  <c r="KP90" i="1"/>
  <c r="KJ90" i="1"/>
  <c r="JK90" i="1"/>
  <c r="HD90" i="1"/>
  <c r="HR90" i="1" s="1"/>
  <c r="HC90" i="1"/>
  <c r="HB90" i="1"/>
  <c r="HA90" i="1"/>
  <c r="GZ90" i="1"/>
  <c r="GY90" i="1"/>
  <c r="GN90" i="1"/>
  <c r="EO90" i="1"/>
  <c r="GI90" i="1" s="1"/>
  <c r="EI90" i="1"/>
  <c r="GC90" i="1" s="1"/>
  <c r="DH90" i="1"/>
  <c r="DG90" i="1"/>
  <c r="EP90" i="1" s="1"/>
  <c r="GJ90" i="1" s="1"/>
  <c r="BA90" i="1"/>
  <c r="BB90" i="1" s="1"/>
  <c r="Z90" i="1"/>
  <c r="Z92" i="1" s="1"/>
  <c r="Y90" i="1"/>
  <c r="Y93" i="1" s="1"/>
  <c r="HI93" i="1" s="1"/>
  <c r="X90" i="1"/>
  <c r="X93" i="1" s="1"/>
  <c r="W90" i="1"/>
  <c r="V90" i="1"/>
  <c r="U90" i="1"/>
  <c r="T90" i="1"/>
  <c r="HF90" i="1" s="1"/>
  <c r="KP89" i="1"/>
  <c r="KJ89" i="1"/>
  <c r="JK89" i="1"/>
  <c r="HD89" i="1"/>
  <c r="HC89" i="1"/>
  <c r="HB89" i="1"/>
  <c r="HA89" i="1"/>
  <c r="GZ89" i="1"/>
  <c r="GY89" i="1"/>
  <c r="GN89" i="1"/>
  <c r="EO89" i="1"/>
  <c r="GI89" i="1" s="1"/>
  <c r="EI89" i="1"/>
  <c r="GC89" i="1" s="1"/>
  <c r="DH89" i="1"/>
  <c r="DG89" i="1"/>
  <c r="EP89" i="1" s="1"/>
  <c r="GJ89" i="1" s="1"/>
  <c r="BA89" i="1"/>
  <c r="BB89" i="1" s="1"/>
  <c r="T89" i="1"/>
  <c r="HF89" i="1" s="1"/>
  <c r="KP88" i="1"/>
  <c r="KJ88" i="1"/>
  <c r="JK88" i="1"/>
  <c r="HD88" i="1"/>
  <c r="HR88" i="1" s="1"/>
  <c r="HC88" i="1"/>
  <c r="HB88" i="1"/>
  <c r="HA88" i="1"/>
  <c r="GZ88" i="1"/>
  <c r="GY88" i="1"/>
  <c r="GN88" i="1"/>
  <c r="EO88" i="1"/>
  <c r="GI88" i="1" s="1"/>
  <c r="EI88" i="1"/>
  <c r="GC88" i="1" s="1"/>
  <c r="DH88" i="1"/>
  <c r="DG88" i="1"/>
  <c r="EP88" i="1" s="1"/>
  <c r="GJ88" i="1" s="1"/>
  <c r="BA88" i="1"/>
  <c r="BB88" i="1" s="1"/>
  <c r="T88" i="1"/>
  <c r="KP87" i="1"/>
  <c r="KJ87" i="1"/>
  <c r="JK87" i="1"/>
  <c r="HD87" i="1"/>
  <c r="JD87" i="1" s="1"/>
  <c r="HC87" i="1"/>
  <c r="HB87" i="1"/>
  <c r="HA87" i="1"/>
  <c r="GZ87" i="1"/>
  <c r="GY87" i="1"/>
  <c r="GN87" i="1"/>
  <c r="EO87" i="1"/>
  <c r="GI87" i="1" s="1"/>
  <c r="EI87" i="1"/>
  <c r="GC87" i="1" s="1"/>
  <c r="DH87" i="1"/>
  <c r="FB87" i="1" s="1"/>
  <c r="DG87" i="1"/>
  <c r="BA87" i="1"/>
  <c r="BB87" i="1" s="1"/>
  <c r="T87" i="1"/>
  <c r="HF87" i="1" s="1"/>
  <c r="KP86" i="1"/>
  <c r="KJ86" i="1"/>
  <c r="JK86" i="1"/>
  <c r="HD86" i="1"/>
  <c r="HC86" i="1"/>
  <c r="HB86" i="1"/>
  <c r="HA86" i="1"/>
  <c r="GZ86" i="1"/>
  <c r="GY86" i="1"/>
  <c r="GN86" i="1"/>
  <c r="EO86" i="1"/>
  <c r="GI86" i="1" s="1"/>
  <c r="EI86" i="1"/>
  <c r="GC86" i="1" s="1"/>
  <c r="DH86" i="1"/>
  <c r="DG86" i="1"/>
  <c r="EU86" i="1" s="1"/>
  <c r="BA86" i="1"/>
  <c r="BB86" i="1" s="1"/>
  <c r="Z86" i="1"/>
  <c r="Z88" i="1" s="1"/>
  <c r="Y86" i="1"/>
  <c r="Y89" i="1" s="1"/>
  <c r="HI89" i="1" s="1"/>
  <c r="X86" i="1"/>
  <c r="W86" i="1"/>
  <c r="AA86" i="1" s="1"/>
  <c r="V86" i="1"/>
  <c r="V89" i="1" s="1"/>
  <c r="U86" i="1"/>
  <c r="U89" i="1" s="1"/>
  <c r="HG89" i="1" s="1"/>
  <c r="T86" i="1"/>
  <c r="HF86" i="1" s="1"/>
  <c r="KP85" i="1"/>
  <c r="KJ85" i="1"/>
  <c r="JK85" i="1"/>
  <c r="HD85" i="1"/>
  <c r="HC85" i="1"/>
  <c r="HB85" i="1"/>
  <c r="HA85" i="1"/>
  <c r="GZ85" i="1"/>
  <c r="GY85" i="1"/>
  <c r="GN85" i="1"/>
  <c r="EO85" i="1"/>
  <c r="GI85" i="1" s="1"/>
  <c r="EI85" i="1"/>
  <c r="GC85" i="1" s="1"/>
  <c r="DH85" i="1"/>
  <c r="DG85" i="1"/>
  <c r="EU85" i="1" s="1"/>
  <c r="BA85" i="1"/>
  <c r="BB85" i="1" s="1"/>
  <c r="T85" i="1"/>
  <c r="KP84" i="1"/>
  <c r="KJ84" i="1"/>
  <c r="JK84" i="1"/>
  <c r="HD84" i="1"/>
  <c r="HC84" i="1"/>
  <c r="HB84" i="1"/>
  <c r="HA84" i="1"/>
  <c r="GZ84" i="1"/>
  <c r="GY84" i="1"/>
  <c r="GN84" i="1"/>
  <c r="EO84" i="1"/>
  <c r="GI84" i="1" s="1"/>
  <c r="EI84" i="1"/>
  <c r="GC84" i="1" s="1"/>
  <c r="DH84" i="1"/>
  <c r="FB84" i="1" s="1"/>
  <c r="DG84" i="1"/>
  <c r="FA84" i="1" s="1"/>
  <c r="JJ84" i="1" s="1"/>
  <c r="BA84" i="1"/>
  <c r="BB84" i="1" s="1"/>
  <c r="T84" i="1"/>
  <c r="HF84" i="1" s="1"/>
  <c r="KP83" i="1"/>
  <c r="KJ83" i="1"/>
  <c r="JK83" i="1"/>
  <c r="HD83" i="1"/>
  <c r="HC83" i="1"/>
  <c r="HB83" i="1"/>
  <c r="HA83" i="1"/>
  <c r="GZ83" i="1"/>
  <c r="GY83" i="1"/>
  <c r="GN83" i="1"/>
  <c r="EO83" i="1"/>
  <c r="GI83" i="1" s="1"/>
  <c r="EI83" i="1"/>
  <c r="GC83" i="1" s="1"/>
  <c r="DH83" i="1"/>
  <c r="FB83" i="1" s="1"/>
  <c r="DG83" i="1"/>
  <c r="EJ83" i="1" s="1"/>
  <c r="GD83" i="1" s="1"/>
  <c r="BA83" i="1"/>
  <c r="BB83" i="1" s="1"/>
  <c r="T83" i="1"/>
  <c r="HF83" i="1" s="1"/>
  <c r="KP82" i="1"/>
  <c r="KJ82" i="1"/>
  <c r="JK82" i="1"/>
  <c r="HD82" i="1"/>
  <c r="HC82" i="1"/>
  <c r="HB82" i="1"/>
  <c r="HA82" i="1"/>
  <c r="GZ82" i="1"/>
  <c r="HL82" i="1" s="1"/>
  <c r="GY82" i="1"/>
  <c r="GN82" i="1"/>
  <c r="EO82" i="1"/>
  <c r="GI82" i="1" s="1"/>
  <c r="EI82" i="1"/>
  <c r="GC82" i="1" s="1"/>
  <c r="DH82" i="1"/>
  <c r="FB82" i="1" s="1"/>
  <c r="DG82" i="1"/>
  <c r="FA82" i="1" s="1"/>
  <c r="JJ82" i="1" s="1"/>
  <c r="KK82" i="1" s="1"/>
  <c r="BA82" i="1"/>
  <c r="BB82" i="1" s="1"/>
  <c r="Z82" i="1"/>
  <c r="Z84" i="1" s="1"/>
  <c r="Y82" i="1"/>
  <c r="Y83" i="1" s="1"/>
  <c r="HI83" i="1" s="1"/>
  <c r="X82" i="1"/>
  <c r="W82" i="1"/>
  <c r="V82" i="1"/>
  <c r="V84" i="1" s="1"/>
  <c r="U82" i="1"/>
  <c r="U85" i="1" s="1"/>
  <c r="HG85" i="1" s="1"/>
  <c r="T82" i="1"/>
  <c r="HF82" i="1" s="1"/>
  <c r="KP81" i="1"/>
  <c r="KJ81" i="1"/>
  <c r="JK81" i="1"/>
  <c r="HD81" i="1"/>
  <c r="HC81" i="1"/>
  <c r="HB81" i="1"/>
  <c r="HA81" i="1"/>
  <c r="GZ81" i="1"/>
  <c r="GY81" i="1"/>
  <c r="GN81" i="1"/>
  <c r="EO81" i="1"/>
  <c r="GI81" i="1" s="1"/>
  <c r="EI81" i="1"/>
  <c r="GC81" i="1" s="1"/>
  <c r="DH81" i="1"/>
  <c r="FB81" i="1" s="1"/>
  <c r="DG81" i="1"/>
  <c r="EU81" i="1" s="1"/>
  <c r="GO81" i="1" s="1"/>
  <c r="BA81" i="1"/>
  <c r="BB81" i="1" s="1"/>
  <c r="T81" i="1"/>
  <c r="HF81" i="1" s="1"/>
  <c r="KP80" i="1"/>
  <c r="KJ80" i="1"/>
  <c r="JK80" i="1"/>
  <c r="HD80" i="1"/>
  <c r="HR80" i="1" s="1"/>
  <c r="HC80" i="1"/>
  <c r="HB80" i="1"/>
  <c r="HA80" i="1"/>
  <c r="GZ80" i="1"/>
  <c r="GY80" i="1"/>
  <c r="GN80" i="1"/>
  <c r="EO80" i="1"/>
  <c r="GI80" i="1" s="1"/>
  <c r="EI80" i="1"/>
  <c r="GC80" i="1" s="1"/>
  <c r="DH80" i="1"/>
  <c r="DG80" i="1"/>
  <c r="FA80" i="1" s="1"/>
  <c r="JJ80" i="1" s="1"/>
  <c r="JL80" i="1" s="1"/>
  <c r="BA80" i="1"/>
  <c r="BB80" i="1" s="1"/>
  <c r="T80" i="1"/>
  <c r="HF80" i="1" s="1"/>
  <c r="KP79" i="1"/>
  <c r="KJ79" i="1"/>
  <c r="JK79" i="1"/>
  <c r="HD79" i="1"/>
  <c r="HC79" i="1"/>
  <c r="HB79" i="1"/>
  <c r="HA79" i="1"/>
  <c r="GZ79" i="1"/>
  <c r="GY79" i="1"/>
  <c r="GN79" i="1"/>
  <c r="EO79" i="1"/>
  <c r="GI79" i="1" s="1"/>
  <c r="EI79" i="1"/>
  <c r="GC79" i="1" s="1"/>
  <c r="DH79" i="1"/>
  <c r="FB79" i="1" s="1"/>
  <c r="DG79" i="1"/>
  <c r="FA79" i="1" s="1"/>
  <c r="JJ79" i="1" s="1"/>
  <c r="JL79" i="1" s="1"/>
  <c r="BA79" i="1"/>
  <c r="BB79" i="1" s="1"/>
  <c r="T79" i="1"/>
  <c r="HF79" i="1" s="1"/>
  <c r="KP78" i="1"/>
  <c r="KJ78" i="1"/>
  <c r="JK78" i="1"/>
  <c r="HD78" i="1"/>
  <c r="HC78" i="1"/>
  <c r="HB78" i="1"/>
  <c r="HA78" i="1"/>
  <c r="GZ78" i="1"/>
  <c r="GY78" i="1"/>
  <c r="JD78" i="1" s="1"/>
  <c r="GN78" i="1"/>
  <c r="EO78" i="1"/>
  <c r="GI78" i="1" s="1"/>
  <c r="EI78" i="1"/>
  <c r="GC78" i="1" s="1"/>
  <c r="DH78" i="1"/>
  <c r="FB78" i="1" s="1"/>
  <c r="DG78" i="1"/>
  <c r="BA78" i="1"/>
  <c r="BB78" i="1" s="1"/>
  <c r="Z78" i="1"/>
  <c r="Y78" i="1"/>
  <c r="Y80" i="1" s="1"/>
  <c r="HI80" i="1" s="1"/>
  <c r="X78" i="1"/>
  <c r="W78" i="1"/>
  <c r="HH78" i="1" s="1"/>
  <c r="V78" i="1"/>
  <c r="V81" i="1" s="1"/>
  <c r="U78" i="1"/>
  <c r="T78" i="1"/>
  <c r="KP77" i="1"/>
  <c r="KJ77" i="1"/>
  <c r="JK77" i="1"/>
  <c r="HD77" i="1"/>
  <c r="HC77" i="1"/>
  <c r="HB77" i="1"/>
  <c r="HA77" i="1"/>
  <c r="GZ77" i="1"/>
  <c r="GY77" i="1"/>
  <c r="GN77" i="1"/>
  <c r="EO77" i="1"/>
  <c r="GI77" i="1" s="1"/>
  <c r="EI77" i="1"/>
  <c r="GC77" i="1" s="1"/>
  <c r="DH77" i="1"/>
  <c r="DG77" i="1"/>
  <c r="BA77" i="1"/>
  <c r="BB77" i="1" s="1"/>
  <c r="T77" i="1"/>
  <c r="HF77" i="1" s="1"/>
  <c r="KP76" i="1"/>
  <c r="KJ76" i="1"/>
  <c r="JK76" i="1"/>
  <c r="HD76" i="1"/>
  <c r="HL76" i="1" s="1"/>
  <c r="HC76" i="1"/>
  <c r="HB76" i="1"/>
  <c r="HA76" i="1"/>
  <c r="GZ76" i="1"/>
  <c r="GY76" i="1"/>
  <c r="GN76" i="1"/>
  <c r="FA76" i="1"/>
  <c r="JJ76" i="1" s="1"/>
  <c r="EO76" i="1"/>
  <c r="GI76" i="1" s="1"/>
  <c r="EI76" i="1"/>
  <c r="GC76" i="1" s="1"/>
  <c r="DH76" i="1"/>
  <c r="DG76" i="1"/>
  <c r="BA76" i="1"/>
  <c r="BB76" i="1" s="1"/>
  <c r="T76" i="1"/>
  <c r="KP75" i="1"/>
  <c r="KJ75" i="1"/>
  <c r="JK75" i="1"/>
  <c r="HD75" i="1"/>
  <c r="HC75" i="1"/>
  <c r="HB75" i="1"/>
  <c r="HA75" i="1"/>
  <c r="GZ75" i="1"/>
  <c r="GY75" i="1"/>
  <c r="GN75" i="1"/>
  <c r="EO75" i="1"/>
  <c r="GI75" i="1" s="1"/>
  <c r="EI75" i="1"/>
  <c r="GC75" i="1" s="1"/>
  <c r="DH75" i="1"/>
  <c r="DG75" i="1"/>
  <c r="FA75" i="1" s="1"/>
  <c r="JJ75" i="1" s="1"/>
  <c r="BA75" i="1"/>
  <c r="BB75" i="1" s="1"/>
  <c r="Y75" i="1"/>
  <c r="HI75" i="1" s="1"/>
  <c r="T75" i="1"/>
  <c r="HF75" i="1" s="1"/>
  <c r="KP74" i="1"/>
  <c r="KJ74" i="1"/>
  <c r="JK74" i="1"/>
  <c r="HD74" i="1"/>
  <c r="HR74" i="1" s="1"/>
  <c r="HC74" i="1"/>
  <c r="HB74" i="1"/>
  <c r="HA74" i="1"/>
  <c r="GZ74" i="1"/>
  <c r="GY74" i="1"/>
  <c r="GN74" i="1"/>
  <c r="EO74" i="1"/>
  <c r="GI74" i="1" s="1"/>
  <c r="EI74" i="1"/>
  <c r="GC74" i="1" s="1"/>
  <c r="DH74" i="1"/>
  <c r="FB74" i="1" s="1"/>
  <c r="DG74" i="1"/>
  <c r="BA74" i="1"/>
  <c r="BB74" i="1" s="1"/>
  <c r="Z74" i="1"/>
  <c r="Y74" i="1"/>
  <c r="HI74" i="1" s="1"/>
  <c r="X74" i="1"/>
  <c r="X76" i="1" s="1"/>
  <c r="W74" i="1"/>
  <c r="V74" i="1"/>
  <c r="V76" i="1" s="1"/>
  <c r="U74" i="1"/>
  <c r="T74" i="1"/>
  <c r="HF74" i="1" s="1"/>
  <c r="KP73" i="1"/>
  <c r="KJ73" i="1"/>
  <c r="JK73" i="1"/>
  <c r="HD73" i="1"/>
  <c r="HR73" i="1" s="1"/>
  <c r="HC73" i="1"/>
  <c r="HB73" i="1"/>
  <c r="HA73" i="1"/>
  <c r="GZ73" i="1"/>
  <c r="GY73" i="1"/>
  <c r="GN73" i="1"/>
  <c r="EO73" i="1"/>
  <c r="GI73" i="1" s="1"/>
  <c r="EI73" i="1"/>
  <c r="GC73" i="1" s="1"/>
  <c r="DH73" i="1"/>
  <c r="FB73" i="1" s="1"/>
  <c r="DG73" i="1"/>
  <c r="BA73" i="1"/>
  <c r="BB73" i="1" s="1"/>
  <c r="T73" i="1"/>
  <c r="HF73" i="1" s="1"/>
  <c r="KP72" i="1"/>
  <c r="KJ72" i="1"/>
  <c r="JK72" i="1"/>
  <c r="HD72" i="1"/>
  <c r="HR72" i="1" s="1"/>
  <c r="HC72" i="1"/>
  <c r="HB72" i="1"/>
  <c r="HA72" i="1"/>
  <c r="GZ72" i="1"/>
  <c r="GY72" i="1"/>
  <c r="GN72" i="1"/>
  <c r="GI72" i="1"/>
  <c r="EO72" i="1"/>
  <c r="EI72" i="1"/>
  <c r="GC72" i="1" s="1"/>
  <c r="DH72" i="1"/>
  <c r="FB72" i="1" s="1"/>
  <c r="DG72" i="1"/>
  <c r="DI72" i="1" s="1"/>
  <c r="FC72" i="1" s="1"/>
  <c r="BA72" i="1"/>
  <c r="BB72" i="1" s="1"/>
  <c r="T72" i="1"/>
  <c r="HF72" i="1" s="1"/>
  <c r="KP71" i="1"/>
  <c r="KJ71" i="1"/>
  <c r="JK71" i="1"/>
  <c r="HD71" i="1"/>
  <c r="HR71" i="1" s="1"/>
  <c r="HC71" i="1"/>
  <c r="HB71" i="1"/>
  <c r="HA71" i="1"/>
  <c r="GZ71" i="1"/>
  <c r="GY71" i="1"/>
  <c r="JD71" i="1" s="1"/>
  <c r="GN71" i="1"/>
  <c r="EO71" i="1"/>
  <c r="GI71" i="1" s="1"/>
  <c r="EI71" i="1"/>
  <c r="GC71" i="1" s="1"/>
  <c r="DH71" i="1"/>
  <c r="FB71" i="1" s="1"/>
  <c r="DG71" i="1"/>
  <c r="EP71" i="1" s="1"/>
  <c r="GJ71" i="1" s="1"/>
  <c r="BA71" i="1"/>
  <c r="BB71" i="1" s="1"/>
  <c r="T71" i="1"/>
  <c r="HF71" i="1" s="1"/>
  <c r="KP70" i="1"/>
  <c r="KJ70" i="1"/>
  <c r="JK70" i="1"/>
  <c r="HD70" i="1"/>
  <c r="HC70" i="1"/>
  <c r="HB70" i="1"/>
  <c r="HA70" i="1"/>
  <c r="GZ70" i="1"/>
  <c r="GY70" i="1"/>
  <c r="GN70" i="1"/>
  <c r="EO70" i="1"/>
  <c r="GI70" i="1" s="1"/>
  <c r="EI70" i="1"/>
  <c r="GC70" i="1" s="1"/>
  <c r="DH70" i="1"/>
  <c r="FB70" i="1" s="1"/>
  <c r="DG70" i="1"/>
  <c r="EP70" i="1" s="1"/>
  <c r="GJ70" i="1" s="1"/>
  <c r="BA70" i="1"/>
  <c r="BB70" i="1" s="1"/>
  <c r="Z70" i="1"/>
  <c r="Z71" i="1" s="1"/>
  <c r="Y70" i="1"/>
  <c r="X70" i="1"/>
  <c r="W70" i="1"/>
  <c r="W71" i="1" s="1"/>
  <c r="HH71" i="1" s="1"/>
  <c r="V70" i="1"/>
  <c r="V72" i="1" s="1"/>
  <c r="U70" i="1"/>
  <c r="U71" i="1" s="1"/>
  <c r="HG71" i="1" s="1"/>
  <c r="T70" i="1"/>
  <c r="HF70" i="1" s="1"/>
  <c r="KP69" i="1"/>
  <c r="KJ69" i="1"/>
  <c r="JK69" i="1"/>
  <c r="HD69" i="1"/>
  <c r="HC69" i="1"/>
  <c r="HB69" i="1"/>
  <c r="HA69" i="1"/>
  <c r="GZ69" i="1"/>
  <c r="GY69" i="1"/>
  <c r="GN69" i="1"/>
  <c r="EO69" i="1"/>
  <c r="GI69" i="1" s="1"/>
  <c r="EI69" i="1"/>
  <c r="GC69" i="1" s="1"/>
  <c r="DH69" i="1"/>
  <c r="DG69" i="1"/>
  <c r="EU69" i="1" s="1"/>
  <c r="GO69" i="1" s="1"/>
  <c r="BA69" i="1"/>
  <c r="BB69" i="1" s="1"/>
  <c r="T69" i="1"/>
  <c r="HF69" i="1" s="1"/>
  <c r="KP68" i="1"/>
  <c r="KJ68" i="1"/>
  <c r="JK68" i="1"/>
  <c r="HD68" i="1"/>
  <c r="HC68" i="1"/>
  <c r="HB68" i="1"/>
  <c r="HA68" i="1"/>
  <c r="GZ68" i="1"/>
  <c r="GY68" i="1"/>
  <c r="GN68" i="1"/>
  <c r="EO68" i="1"/>
  <c r="GI68" i="1" s="1"/>
  <c r="EI68" i="1"/>
  <c r="GC68" i="1" s="1"/>
  <c r="DH68" i="1"/>
  <c r="FB68" i="1" s="1"/>
  <c r="DG68" i="1"/>
  <c r="EP68" i="1" s="1"/>
  <c r="GJ68" i="1" s="1"/>
  <c r="BA68" i="1"/>
  <c r="BB68" i="1" s="1"/>
  <c r="T68" i="1"/>
  <c r="HF68" i="1" s="1"/>
  <c r="KP67" i="1"/>
  <c r="KJ67" i="1"/>
  <c r="JK67" i="1"/>
  <c r="HD67" i="1"/>
  <c r="HC67" i="1"/>
  <c r="HB67" i="1"/>
  <c r="HA67" i="1"/>
  <c r="GZ67" i="1"/>
  <c r="GY67" i="1"/>
  <c r="GN67" i="1"/>
  <c r="EO67" i="1"/>
  <c r="GI67" i="1" s="1"/>
  <c r="EI67" i="1"/>
  <c r="GC67" i="1" s="1"/>
  <c r="DH67" i="1"/>
  <c r="DG67" i="1"/>
  <c r="EU67" i="1" s="1"/>
  <c r="GO67" i="1" s="1"/>
  <c r="BA67" i="1"/>
  <c r="BB67" i="1" s="1"/>
  <c r="T67" i="1"/>
  <c r="KP66" i="1"/>
  <c r="KJ66" i="1"/>
  <c r="JK66" i="1"/>
  <c r="HD66" i="1"/>
  <c r="HC66" i="1"/>
  <c r="HB66" i="1"/>
  <c r="HA66" i="1"/>
  <c r="GZ66" i="1"/>
  <c r="GY66" i="1"/>
  <c r="GN66" i="1"/>
  <c r="EO66" i="1"/>
  <c r="GI66" i="1" s="1"/>
  <c r="EI66" i="1"/>
  <c r="GC66" i="1" s="1"/>
  <c r="DH66" i="1"/>
  <c r="FB66" i="1" s="1"/>
  <c r="DG66" i="1"/>
  <c r="FA66" i="1" s="1"/>
  <c r="JJ66" i="1" s="1"/>
  <c r="BA66" i="1"/>
  <c r="BB66" i="1" s="1"/>
  <c r="Z66" i="1"/>
  <c r="Z67" i="1" s="1"/>
  <c r="Y66" i="1"/>
  <c r="Y67" i="1" s="1"/>
  <c r="HI67" i="1" s="1"/>
  <c r="X66" i="1"/>
  <c r="X69" i="1" s="1"/>
  <c r="W66" i="1"/>
  <c r="AA66" i="1" s="1"/>
  <c r="V66" i="1"/>
  <c r="V68" i="1" s="1"/>
  <c r="U66" i="1"/>
  <c r="U67" i="1" s="1"/>
  <c r="HG67" i="1" s="1"/>
  <c r="T66" i="1"/>
  <c r="HF66" i="1" s="1"/>
  <c r="KP65" i="1"/>
  <c r="KJ65" i="1"/>
  <c r="JK65" i="1"/>
  <c r="HD65" i="1"/>
  <c r="HC65" i="1"/>
  <c r="HB65" i="1"/>
  <c r="HA65" i="1"/>
  <c r="GZ65" i="1"/>
  <c r="GY65" i="1"/>
  <c r="GN65" i="1"/>
  <c r="EO65" i="1"/>
  <c r="GI65" i="1" s="1"/>
  <c r="EI65" i="1"/>
  <c r="GC65" i="1" s="1"/>
  <c r="DH65" i="1"/>
  <c r="FB65" i="1" s="1"/>
  <c r="DG65" i="1"/>
  <c r="EJ65" i="1" s="1"/>
  <c r="GD65" i="1" s="1"/>
  <c r="BA65" i="1"/>
  <c r="BB65" i="1" s="1"/>
  <c r="T65" i="1"/>
  <c r="HF65" i="1" s="1"/>
  <c r="KP64" i="1"/>
  <c r="KJ64" i="1"/>
  <c r="JK64" i="1"/>
  <c r="HD64" i="1"/>
  <c r="HC64" i="1"/>
  <c r="HB64" i="1"/>
  <c r="HA64" i="1"/>
  <c r="GZ64" i="1"/>
  <c r="GY64" i="1"/>
  <c r="GN64" i="1"/>
  <c r="EO64" i="1"/>
  <c r="GI64" i="1" s="1"/>
  <c r="EI64" i="1"/>
  <c r="GC64" i="1" s="1"/>
  <c r="DH64" i="1"/>
  <c r="DG64" i="1"/>
  <c r="FA64" i="1" s="1"/>
  <c r="JJ64" i="1" s="1"/>
  <c r="BA64" i="1"/>
  <c r="BB64" i="1" s="1"/>
  <c r="T64" i="1"/>
  <c r="HF64" i="1" s="1"/>
  <c r="KP63" i="1"/>
  <c r="KJ63" i="1"/>
  <c r="JK63" i="1"/>
  <c r="HD63" i="1"/>
  <c r="HC63" i="1"/>
  <c r="HB63" i="1"/>
  <c r="HA63" i="1"/>
  <c r="GZ63" i="1"/>
  <c r="GY63" i="1"/>
  <c r="GN63" i="1"/>
  <c r="EO63" i="1"/>
  <c r="GI63" i="1" s="1"/>
  <c r="EI63" i="1"/>
  <c r="GC63" i="1" s="1"/>
  <c r="DH63" i="1"/>
  <c r="FB63" i="1" s="1"/>
  <c r="DG63" i="1"/>
  <c r="EU63" i="1" s="1"/>
  <c r="GO63" i="1" s="1"/>
  <c r="BA63" i="1"/>
  <c r="BB63" i="1" s="1"/>
  <c r="T63" i="1"/>
  <c r="HF63" i="1" s="1"/>
  <c r="KP62" i="1"/>
  <c r="KJ62" i="1"/>
  <c r="JK62" i="1"/>
  <c r="HD62" i="1"/>
  <c r="HR62" i="1" s="1"/>
  <c r="HC62" i="1"/>
  <c r="HB62" i="1"/>
  <c r="HA62" i="1"/>
  <c r="GZ62" i="1"/>
  <c r="GY62" i="1"/>
  <c r="GN62" i="1"/>
  <c r="EO62" i="1"/>
  <c r="GI62" i="1" s="1"/>
  <c r="EI62" i="1"/>
  <c r="GC62" i="1" s="1"/>
  <c r="DH62" i="1"/>
  <c r="FB62" i="1" s="1"/>
  <c r="DG62" i="1"/>
  <c r="EJ62" i="1" s="1"/>
  <c r="GD62" i="1" s="1"/>
  <c r="BA62" i="1"/>
  <c r="BB62" i="1" s="1"/>
  <c r="Z62" i="1"/>
  <c r="Z65" i="1" s="1"/>
  <c r="Y62" i="1"/>
  <c r="Y63" i="1" s="1"/>
  <c r="HI63" i="1" s="1"/>
  <c r="X62" i="1"/>
  <c r="X65" i="1" s="1"/>
  <c r="W62" i="1"/>
  <c r="W63" i="1" s="1"/>
  <c r="HH63" i="1" s="1"/>
  <c r="V62" i="1"/>
  <c r="V65" i="1" s="1"/>
  <c r="U62" i="1"/>
  <c r="U64" i="1" s="1"/>
  <c r="HG64" i="1" s="1"/>
  <c r="T62" i="1"/>
  <c r="HF62" i="1" s="1"/>
  <c r="KP61" i="1"/>
  <c r="KJ61" i="1"/>
  <c r="JK61" i="1"/>
  <c r="HD61" i="1"/>
  <c r="HC61" i="1"/>
  <c r="HB61" i="1"/>
  <c r="HA61" i="1"/>
  <c r="GZ61" i="1"/>
  <c r="GY61" i="1"/>
  <c r="GN61" i="1"/>
  <c r="EO61" i="1"/>
  <c r="GI61" i="1" s="1"/>
  <c r="EI61" i="1"/>
  <c r="GC61" i="1" s="1"/>
  <c r="DH61" i="1"/>
  <c r="DG61" i="1"/>
  <c r="EP61" i="1" s="1"/>
  <c r="GJ61" i="1" s="1"/>
  <c r="BA61" i="1"/>
  <c r="BB61" i="1" s="1"/>
  <c r="T61" i="1"/>
  <c r="HF61" i="1" s="1"/>
  <c r="KP60" i="1"/>
  <c r="KJ60" i="1"/>
  <c r="JK60" i="1"/>
  <c r="HD60" i="1"/>
  <c r="HC60" i="1"/>
  <c r="HB60" i="1"/>
  <c r="HA60" i="1"/>
  <c r="GZ60" i="1"/>
  <c r="GY60" i="1"/>
  <c r="GN60" i="1"/>
  <c r="EO60" i="1"/>
  <c r="GI60" i="1" s="1"/>
  <c r="EI60" i="1"/>
  <c r="GC60" i="1" s="1"/>
  <c r="DH60" i="1"/>
  <c r="DG60" i="1"/>
  <c r="FA60" i="1" s="1"/>
  <c r="JJ60" i="1" s="1"/>
  <c r="BA60" i="1"/>
  <c r="BB60" i="1" s="1"/>
  <c r="T60" i="1"/>
  <c r="KP59" i="1"/>
  <c r="KJ59" i="1"/>
  <c r="JK59" i="1"/>
  <c r="HD59" i="1"/>
  <c r="HC59" i="1"/>
  <c r="HB59" i="1"/>
  <c r="HA59" i="1"/>
  <c r="GZ59" i="1"/>
  <c r="GY59" i="1"/>
  <c r="GN59" i="1"/>
  <c r="EO59" i="1"/>
  <c r="GI59" i="1" s="1"/>
  <c r="EI59" i="1"/>
  <c r="GC59" i="1" s="1"/>
  <c r="DH59" i="1"/>
  <c r="FB59" i="1" s="1"/>
  <c r="DG59" i="1"/>
  <c r="EU59" i="1" s="1"/>
  <c r="GO59" i="1" s="1"/>
  <c r="BA59" i="1"/>
  <c r="BB59" i="1" s="1"/>
  <c r="T59" i="1"/>
  <c r="HF59" i="1" s="1"/>
  <c r="KP58" i="1"/>
  <c r="KJ58" i="1"/>
  <c r="JK58" i="1"/>
  <c r="HD58" i="1"/>
  <c r="HC58" i="1"/>
  <c r="HB58" i="1"/>
  <c r="HA58" i="1"/>
  <c r="GZ58" i="1"/>
  <c r="GY58" i="1"/>
  <c r="GN58" i="1"/>
  <c r="EO58" i="1"/>
  <c r="GI58" i="1" s="1"/>
  <c r="EI58" i="1"/>
  <c r="GC58" i="1" s="1"/>
  <c r="DH58" i="1"/>
  <c r="DG58" i="1"/>
  <c r="FA58" i="1" s="1"/>
  <c r="JJ58" i="1" s="1"/>
  <c r="BA58" i="1"/>
  <c r="BB58" i="1" s="1"/>
  <c r="Z58" i="1"/>
  <c r="Z60" i="1" s="1"/>
  <c r="Y58" i="1"/>
  <c r="X58" i="1"/>
  <c r="X60" i="1" s="1"/>
  <c r="W58" i="1"/>
  <c r="V58" i="1"/>
  <c r="V61" i="1" s="1"/>
  <c r="U58" i="1"/>
  <c r="U60" i="1" s="1"/>
  <c r="HG60" i="1" s="1"/>
  <c r="T58" i="1"/>
  <c r="HF58" i="1" s="1"/>
  <c r="KP57" i="1"/>
  <c r="KJ57" i="1"/>
  <c r="JK57" i="1"/>
  <c r="HD57" i="1"/>
  <c r="HR57" i="1" s="1"/>
  <c r="HC57" i="1"/>
  <c r="HB57" i="1"/>
  <c r="HA57" i="1"/>
  <c r="GZ57" i="1"/>
  <c r="GY57" i="1"/>
  <c r="GN57" i="1"/>
  <c r="GC57" i="1"/>
  <c r="EO57" i="1"/>
  <c r="GI57" i="1" s="1"/>
  <c r="EI57" i="1"/>
  <c r="DH57" i="1"/>
  <c r="FB57" i="1" s="1"/>
  <c r="DG57" i="1"/>
  <c r="EP57" i="1" s="1"/>
  <c r="GJ57" i="1" s="1"/>
  <c r="BA57" i="1"/>
  <c r="BB57" i="1" s="1"/>
  <c r="T57" i="1"/>
  <c r="KP56" i="1"/>
  <c r="KJ56" i="1"/>
  <c r="JK56" i="1"/>
  <c r="HD56" i="1"/>
  <c r="HC56" i="1"/>
  <c r="HB56" i="1"/>
  <c r="HA56" i="1"/>
  <c r="GZ56" i="1"/>
  <c r="GY56" i="1"/>
  <c r="GN56" i="1"/>
  <c r="EO56" i="1"/>
  <c r="GI56" i="1" s="1"/>
  <c r="EI56" i="1"/>
  <c r="GC56" i="1" s="1"/>
  <c r="DH56" i="1"/>
  <c r="FB56" i="1" s="1"/>
  <c r="DG56" i="1"/>
  <c r="EU56" i="1" s="1"/>
  <c r="BA56" i="1"/>
  <c r="BB56" i="1" s="1"/>
  <c r="T56" i="1"/>
  <c r="HF56" i="1" s="1"/>
  <c r="KP55" i="1"/>
  <c r="KJ55" i="1"/>
  <c r="JK55" i="1"/>
  <c r="HD55" i="1"/>
  <c r="HC55" i="1"/>
  <c r="HB55" i="1"/>
  <c r="HA55" i="1"/>
  <c r="GZ55" i="1"/>
  <c r="GY55" i="1"/>
  <c r="GN55" i="1"/>
  <c r="EO55" i="1"/>
  <c r="GI55" i="1" s="1"/>
  <c r="EI55" i="1"/>
  <c r="GC55" i="1" s="1"/>
  <c r="DH55" i="1"/>
  <c r="DG55" i="1"/>
  <c r="BA55" i="1"/>
  <c r="BB55" i="1" s="1"/>
  <c r="T55" i="1"/>
  <c r="HF55" i="1" s="1"/>
  <c r="KP54" i="1"/>
  <c r="KJ54" i="1"/>
  <c r="JK54" i="1"/>
  <c r="HD54" i="1"/>
  <c r="HC54" i="1"/>
  <c r="HB54" i="1"/>
  <c r="HA54" i="1"/>
  <c r="GZ54" i="1"/>
  <c r="GY54" i="1"/>
  <c r="GN54" i="1"/>
  <c r="EO54" i="1"/>
  <c r="GI54" i="1" s="1"/>
  <c r="EI54" i="1"/>
  <c r="GC54" i="1" s="1"/>
  <c r="DH54" i="1"/>
  <c r="FB54" i="1" s="1"/>
  <c r="DG54" i="1"/>
  <c r="FA54" i="1" s="1"/>
  <c r="JJ54" i="1" s="1"/>
  <c r="KQ54" i="1" s="1"/>
  <c r="BA54" i="1"/>
  <c r="BB54" i="1" s="1"/>
  <c r="Z54" i="1"/>
  <c r="Y54" i="1"/>
  <c r="Y56" i="1" s="1"/>
  <c r="HI56" i="1" s="1"/>
  <c r="X54" i="1"/>
  <c r="X56" i="1" s="1"/>
  <c r="W54" i="1"/>
  <c r="W55" i="1" s="1"/>
  <c r="HH55" i="1" s="1"/>
  <c r="V54" i="1"/>
  <c r="V56" i="1" s="1"/>
  <c r="U54" i="1"/>
  <c r="U57" i="1" s="1"/>
  <c r="HG57" i="1" s="1"/>
  <c r="T54" i="1"/>
  <c r="KP53" i="1"/>
  <c r="KJ53" i="1"/>
  <c r="JK53" i="1"/>
  <c r="HD53" i="1"/>
  <c r="HC53" i="1"/>
  <c r="HB53" i="1"/>
  <c r="HA53" i="1"/>
  <c r="GZ53" i="1"/>
  <c r="GY53" i="1"/>
  <c r="GN53" i="1"/>
  <c r="EO53" i="1"/>
  <c r="GI53" i="1" s="1"/>
  <c r="EI53" i="1"/>
  <c r="GC53" i="1" s="1"/>
  <c r="DH53" i="1"/>
  <c r="DG53" i="1"/>
  <c r="EU53" i="1" s="1"/>
  <c r="GO53" i="1" s="1"/>
  <c r="BA53" i="1"/>
  <c r="BB53" i="1" s="1"/>
  <c r="T53" i="1"/>
  <c r="KP52" i="1"/>
  <c r="KJ52" i="1"/>
  <c r="JK52" i="1"/>
  <c r="HF52" i="1"/>
  <c r="HD52" i="1"/>
  <c r="HC52" i="1"/>
  <c r="HB52" i="1"/>
  <c r="HA52" i="1"/>
  <c r="GZ52" i="1"/>
  <c r="GY52" i="1"/>
  <c r="GN52" i="1"/>
  <c r="GI52" i="1"/>
  <c r="EO52" i="1"/>
  <c r="EI52" i="1"/>
  <c r="GC52" i="1" s="1"/>
  <c r="DH52" i="1"/>
  <c r="FB52" i="1" s="1"/>
  <c r="DG52" i="1"/>
  <c r="FA52" i="1" s="1"/>
  <c r="JJ52" i="1" s="1"/>
  <c r="BA52" i="1"/>
  <c r="BB52" i="1" s="1"/>
  <c r="T52" i="1"/>
  <c r="KP51" i="1"/>
  <c r="KJ51" i="1"/>
  <c r="JK51" i="1"/>
  <c r="HD51" i="1"/>
  <c r="HL51" i="1" s="1"/>
  <c r="HC51" i="1"/>
  <c r="HB51" i="1"/>
  <c r="HA51" i="1"/>
  <c r="GZ51" i="1"/>
  <c r="GY51" i="1"/>
  <c r="GN51" i="1"/>
  <c r="EO51" i="1"/>
  <c r="GI51" i="1" s="1"/>
  <c r="EI51" i="1"/>
  <c r="GC51" i="1" s="1"/>
  <c r="DH51" i="1"/>
  <c r="FB51" i="1" s="1"/>
  <c r="DG51" i="1"/>
  <c r="EU51" i="1" s="1"/>
  <c r="BA51" i="1"/>
  <c r="BB51" i="1" s="1"/>
  <c r="T51" i="1"/>
  <c r="HF51" i="1" s="1"/>
  <c r="KP50" i="1"/>
  <c r="KJ50" i="1"/>
  <c r="JK50" i="1"/>
  <c r="HD50" i="1"/>
  <c r="HR50" i="1" s="1"/>
  <c r="HC50" i="1"/>
  <c r="HB50" i="1"/>
  <c r="HA50" i="1"/>
  <c r="GZ50" i="1"/>
  <c r="GY50" i="1"/>
  <c r="GN50" i="1"/>
  <c r="EO50" i="1"/>
  <c r="GI50" i="1" s="1"/>
  <c r="EI50" i="1"/>
  <c r="GC50" i="1" s="1"/>
  <c r="DH50" i="1"/>
  <c r="DG50" i="1"/>
  <c r="FA50" i="1" s="1"/>
  <c r="JJ50" i="1" s="1"/>
  <c r="BA50" i="1"/>
  <c r="BB50" i="1" s="1"/>
  <c r="Z50" i="1"/>
  <c r="Y50" i="1"/>
  <c r="Y52" i="1" s="1"/>
  <c r="HI52" i="1" s="1"/>
  <c r="X50" i="1"/>
  <c r="X52" i="1" s="1"/>
  <c r="W50" i="1"/>
  <c r="V50" i="1"/>
  <c r="U50" i="1"/>
  <c r="U51" i="1" s="1"/>
  <c r="HG51" i="1" s="1"/>
  <c r="T50" i="1"/>
  <c r="HF50" i="1" s="1"/>
  <c r="KP49" i="1"/>
  <c r="KJ49" i="1"/>
  <c r="JK49" i="1"/>
  <c r="HD49" i="1"/>
  <c r="HC49" i="1"/>
  <c r="HB49" i="1"/>
  <c r="HA49" i="1"/>
  <c r="GZ49" i="1"/>
  <c r="GY49" i="1"/>
  <c r="GN49" i="1"/>
  <c r="EO49" i="1"/>
  <c r="GI49" i="1" s="1"/>
  <c r="EI49" i="1"/>
  <c r="GC49" i="1" s="1"/>
  <c r="DH49" i="1"/>
  <c r="FB49" i="1" s="1"/>
  <c r="DG49" i="1"/>
  <c r="EJ49" i="1" s="1"/>
  <c r="GD49" i="1" s="1"/>
  <c r="BA49" i="1"/>
  <c r="BB49" i="1" s="1"/>
  <c r="T49" i="1"/>
  <c r="KP48" i="1"/>
  <c r="KJ48" i="1"/>
  <c r="JK48" i="1"/>
  <c r="HD48" i="1"/>
  <c r="HC48" i="1"/>
  <c r="HB48" i="1"/>
  <c r="HA48" i="1"/>
  <c r="GZ48" i="1"/>
  <c r="GY48" i="1"/>
  <c r="GN48" i="1"/>
  <c r="EO48" i="1"/>
  <c r="GI48" i="1" s="1"/>
  <c r="EI48" i="1"/>
  <c r="GC48" i="1" s="1"/>
  <c r="DH48" i="1"/>
  <c r="DG48" i="1"/>
  <c r="FA48" i="1" s="1"/>
  <c r="JJ48" i="1" s="1"/>
  <c r="BA48" i="1"/>
  <c r="BB48" i="1" s="1"/>
  <c r="T48" i="1"/>
  <c r="HF48" i="1" s="1"/>
  <c r="KP47" i="1"/>
  <c r="KJ47" i="1"/>
  <c r="JK47" i="1"/>
  <c r="HD47" i="1"/>
  <c r="HC47" i="1"/>
  <c r="HB47" i="1"/>
  <c r="HA47" i="1"/>
  <c r="GZ47" i="1"/>
  <c r="GY47" i="1"/>
  <c r="GN47" i="1"/>
  <c r="EO47" i="1"/>
  <c r="GI47" i="1" s="1"/>
  <c r="EI47" i="1"/>
  <c r="GC47" i="1" s="1"/>
  <c r="DH47" i="1"/>
  <c r="DG47" i="1"/>
  <c r="BA47" i="1"/>
  <c r="BB47" i="1" s="1"/>
  <c r="T47" i="1"/>
  <c r="HF47" i="1" s="1"/>
  <c r="KP46" i="1"/>
  <c r="KJ46" i="1"/>
  <c r="JK46" i="1"/>
  <c r="HD46" i="1"/>
  <c r="HR46" i="1" s="1"/>
  <c r="HC46" i="1"/>
  <c r="HB46" i="1"/>
  <c r="HA46" i="1"/>
  <c r="GZ46" i="1"/>
  <c r="GY46" i="1"/>
  <c r="GN46" i="1"/>
  <c r="EO46" i="1"/>
  <c r="GI46" i="1" s="1"/>
  <c r="EI46" i="1"/>
  <c r="GC46" i="1" s="1"/>
  <c r="DH46" i="1"/>
  <c r="FB46" i="1" s="1"/>
  <c r="DG46" i="1"/>
  <c r="EP46" i="1" s="1"/>
  <c r="GJ46" i="1" s="1"/>
  <c r="BA46" i="1"/>
  <c r="BB46" i="1" s="1"/>
  <c r="Z46" i="1"/>
  <c r="Y46" i="1"/>
  <c r="Y48" i="1" s="1"/>
  <c r="HI48" i="1" s="1"/>
  <c r="X46" i="1"/>
  <c r="W46" i="1"/>
  <c r="V46" i="1"/>
  <c r="V49" i="1" s="1"/>
  <c r="U46" i="1"/>
  <c r="U48" i="1" s="1"/>
  <c r="HG48" i="1" s="1"/>
  <c r="T46" i="1"/>
  <c r="HF46" i="1" s="1"/>
  <c r="KP45" i="1"/>
  <c r="KJ45" i="1"/>
  <c r="JK45" i="1"/>
  <c r="HD45" i="1"/>
  <c r="HC45" i="1"/>
  <c r="HB45" i="1"/>
  <c r="HA45" i="1"/>
  <c r="GZ45" i="1"/>
  <c r="GY45" i="1"/>
  <c r="GN45" i="1"/>
  <c r="EO45" i="1"/>
  <c r="GI45" i="1" s="1"/>
  <c r="EI45" i="1"/>
  <c r="GC45" i="1" s="1"/>
  <c r="DH45" i="1"/>
  <c r="FB45" i="1" s="1"/>
  <c r="DG45" i="1"/>
  <c r="EP45" i="1" s="1"/>
  <c r="GJ45" i="1" s="1"/>
  <c r="BA45" i="1"/>
  <c r="BB45" i="1" s="1"/>
  <c r="T45" i="1"/>
  <c r="HF45" i="1" s="1"/>
  <c r="KP44" i="1"/>
  <c r="KJ44" i="1"/>
  <c r="JK44" i="1"/>
  <c r="HD44" i="1"/>
  <c r="IX44" i="1" s="1"/>
  <c r="HC44" i="1"/>
  <c r="HB44" i="1"/>
  <c r="HA44" i="1"/>
  <c r="GZ44" i="1"/>
  <c r="GY44" i="1"/>
  <c r="GN44" i="1"/>
  <c r="EO44" i="1"/>
  <c r="GI44" i="1" s="1"/>
  <c r="EI44" i="1"/>
  <c r="GC44" i="1" s="1"/>
  <c r="DH44" i="1"/>
  <c r="DG44" i="1"/>
  <c r="FA44" i="1" s="1"/>
  <c r="JJ44" i="1" s="1"/>
  <c r="BA44" i="1"/>
  <c r="BB44" i="1" s="1"/>
  <c r="T44" i="1"/>
  <c r="HF44" i="1" s="1"/>
  <c r="KP43" i="1"/>
  <c r="KJ43" i="1"/>
  <c r="JK43" i="1"/>
  <c r="HD43" i="1"/>
  <c r="HR43" i="1" s="1"/>
  <c r="HC43" i="1"/>
  <c r="HB43" i="1"/>
  <c r="HA43" i="1"/>
  <c r="GZ43" i="1"/>
  <c r="GY43" i="1"/>
  <c r="GN43" i="1"/>
  <c r="EO43" i="1"/>
  <c r="GI43" i="1" s="1"/>
  <c r="EI43" i="1"/>
  <c r="GC43" i="1" s="1"/>
  <c r="DH43" i="1"/>
  <c r="FB43" i="1" s="1"/>
  <c r="DG43" i="1"/>
  <c r="EP43" i="1" s="1"/>
  <c r="GJ43" i="1" s="1"/>
  <c r="BA43" i="1"/>
  <c r="BB43" i="1" s="1"/>
  <c r="T43" i="1"/>
  <c r="HF43" i="1" s="1"/>
  <c r="KP42" i="1"/>
  <c r="KJ42" i="1"/>
  <c r="JK42" i="1"/>
  <c r="HD42" i="1"/>
  <c r="HC42" i="1"/>
  <c r="HB42" i="1"/>
  <c r="HA42" i="1"/>
  <c r="GZ42" i="1"/>
  <c r="GY42" i="1"/>
  <c r="GN42" i="1"/>
  <c r="EO42" i="1"/>
  <c r="GI42" i="1" s="1"/>
  <c r="EI42" i="1"/>
  <c r="GC42" i="1" s="1"/>
  <c r="DH42" i="1"/>
  <c r="FB42" i="1" s="1"/>
  <c r="DG42" i="1"/>
  <c r="EU42" i="1" s="1"/>
  <c r="GO42" i="1" s="1"/>
  <c r="BA42" i="1"/>
  <c r="BB42" i="1" s="1"/>
  <c r="Z42" i="1"/>
  <c r="Z44" i="1" s="1"/>
  <c r="Y42" i="1"/>
  <c r="X42" i="1"/>
  <c r="W42" i="1"/>
  <c r="V42" i="1"/>
  <c r="V45" i="1" s="1"/>
  <c r="U42" i="1"/>
  <c r="U44" i="1" s="1"/>
  <c r="T42" i="1"/>
  <c r="HF42" i="1" s="1"/>
  <c r="KP41" i="1"/>
  <c r="KJ41" i="1"/>
  <c r="JK41" i="1"/>
  <c r="HD41" i="1"/>
  <c r="HC41" i="1"/>
  <c r="HB41" i="1"/>
  <c r="HA41" i="1"/>
  <c r="GZ41" i="1"/>
  <c r="GY41" i="1"/>
  <c r="GN41" i="1"/>
  <c r="EO41" i="1"/>
  <c r="GI41" i="1" s="1"/>
  <c r="EI41" i="1"/>
  <c r="GC41" i="1" s="1"/>
  <c r="DH41" i="1"/>
  <c r="DG41" i="1"/>
  <c r="EJ41" i="1" s="1"/>
  <c r="GD41" i="1" s="1"/>
  <c r="BA41" i="1"/>
  <c r="BB41" i="1" s="1"/>
  <c r="T41" i="1"/>
  <c r="HF41" i="1" s="1"/>
  <c r="KP40" i="1"/>
  <c r="KJ40" i="1"/>
  <c r="JK40" i="1"/>
  <c r="HD40" i="1"/>
  <c r="HC40" i="1"/>
  <c r="HB40" i="1"/>
  <c r="HA40" i="1"/>
  <c r="GZ40" i="1"/>
  <c r="GY40" i="1"/>
  <c r="HT40" i="1" s="1"/>
  <c r="GN40" i="1"/>
  <c r="EO40" i="1"/>
  <c r="GI40" i="1" s="1"/>
  <c r="EI40" i="1"/>
  <c r="GC40" i="1" s="1"/>
  <c r="DH40" i="1"/>
  <c r="DG40" i="1"/>
  <c r="FA40" i="1" s="1"/>
  <c r="JJ40" i="1" s="1"/>
  <c r="BA40" i="1"/>
  <c r="BB40" i="1" s="1"/>
  <c r="T40" i="1"/>
  <c r="HF40" i="1" s="1"/>
  <c r="KP39" i="1"/>
  <c r="KJ39" i="1"/>
  <c r="JK39" i="1"/>
  <c r="HD39" i="1"/>
  <c r="HC39" i="1"/>
  <c r="HB39" i="1"/>
  <c r="HA39" i="1"/>
  <c r="GZ39" i="1"/>
  <c r="GY39" i="1"/>
  <c r="GN39" i="1"/>
  <c r="FB39" i="1"/>
  <c r="EO39" i="1"/>
  <c r="GI39" i="1" s="1"/>
  <c r="EI39" i="1"/>
  <c r="GC39" i="1" s="1"/>
  <c r="DH39" i="1"/>
  <c r="DG39" i="1"/>
  <c r="EP39" i="1" s="1"/>
  <c r="GJ39" i="1" s="1"/>
  <c r="BA39" i="1"/>
  <c r="BB39" i="1" s="1"/>
  <c r="T39" i="1"/>
  <c r="KP38" i="1"/>
  <c r="KJ38" i="1"/>
  <c r="JK38" i="1"/>
  <c r="HD38" i="1"/>
  <c r="HR38" i="1" s="1"/>
  <c r="HC38" i="1"/>
  <c r="HB38" i="1"/>
  <c r="HA38" i="1"/>
  <c r="GZ38" i="1"/>
  <c r="GY38" i="1"/>
  <c r="GN38" i="1"/>
  <c r="EO38" i="1"/>
  <c r="GI38" i="1" s="1"/>
  <c r="EI38" i="1"/>
  <c r="GC38" i="1" s="1"/>
  <c r="DH38" i="1"/>
  <c r="DG38" i="1"/>
  <c r="EU38" i="1" s="1"/>
  <c r="BA38" i="1"/>
  <c r="BB38" i="1" s="1"/>
  <c r="Z38" i="1"/>
  <c r="Z40" i="1" s="1"/>
  <c r="Y38" i="1"/>
  <c r="Y40" i="1" s="1"/>
  <c r="HI40" i="1" s="1"/>
  <c r="X38" i="1"/>
  <c r="W38" i="1"/>
  <c r="W41" i="1" s="1"/>
  <c r="HH41" i="1" s="1"/>
  <c r="V38" i="1"/>
  <c r="U38" i="1"/>
  <c r="HG38" i="1" s="1"/>
  <c r="T38" i="1"/>
  <c r="HF38" i="1" s="1"/>
  <c r="KP37" i="1"/>
  <c r="KJ37" i="1"/>
  <c r="JK37" i="1"/>
  <c r="HD37" i="1"/>
  <c r="HR37" i="1" s="1"/>
  <c r="HC37" i="1"/>
  <c r="HB37" i="1"/>
  <c r="HA37" i="1"/>
  <c r="GZ37" i="1"/>
  <c r="GY37" i="1"/>
  <c r="GN37" i="1"/>
  <c r="EO37" i="1"/>
  <c r="GI37" i="1" s="1"/>
  <c r="EI37" i="1"/>
  <c r="GC37" i="1" s="1"/>
  <c r="DH37" i="1"/>
  <c r="DG37" i="1"/>
  <c r="EP37" i="1" s="1"/>
  <c r="GJ37" i="1" s="1"/>
  <c r="BA37" i="1"/>
  <c r="BB37" i="1" s="1"/>
  <c r="T37" i="1"/>
  <c r="HF37" i="1" s="1"/>
  <c r="KP36" i="1"/>
  <c r="KJ36" i="1"/>
  <c r="JK36" i="1"/>
  <c r="HD36" i="1"/>
  <c r="HR36" i="1" s="1"/>
  <c r="HC36" i="1"/>
  <c r="HB36" i="1"/>
  <c r="HA36" i="1"/>
  <c r="GZ36" i="1"/>
  <c r="GY36" i="1"/>
  <c r="GN36" i="1"/>
  <c r="EO36" i="1"/>
  <c r="GI36" i="1" s="1"/>
  <c r="EI36" i="1"/>
  <c r="GC36" i="1" s="1"/>
  <c r="DH36" i="1"/>
  <c r="DG36" i="1"/>
  <c r="FA36" i="1" s="1"/>
  <c r="JJ36" i="1" s="1"/>
  <c r="BA36" i="1"/>
  <c r="BB36" i="1" s="1"/>
  <c r="T36" i="1"/>
  <c r="HF36" i="1" s="1"/>
  <c r="KP35" i="1"/>
  <c r="KJ35" i="1"/>
  <c r="JK35" i="1"/>
  <c r="HD35" i="1"/>
  <c r="HR35" i="1" s="1"/>
  <c r="HC35" i="1"/>
  <c r="HB35" i="1"/>
  <c r="HA35" i="1"/>
  <c r="GZ35" i="1"/>
  <c r="GY35" i="1"/>
  <c r="GN35" i="1"/>
  <c r="EO35" i="1"/>
  <c r="GI35" i="1" s="1"/>
  <c r="EI35" i="1"/>
  <c r="GC35" i="1" s="1"/>
  <c r="DH35" i="1"/>
  <c r="DG35" i="1"/>
  <c r="FA35" i="1" s="1"/>
  <c r="JJ35" i="1" s="1"/>
  <c r="KQ35" i="1" s="1"/>
  <c r="BA35" i="1"/>
  <c r="BB35" i="1" s="1"/>
  <c r="T35" i="1"/>
  <c r="HF35" i="1" s="1"/>
  <c r="KP34" i="1"/>
  <c r="KJ34" i="1"/>
  <c r="JK34" i="1"/>
  <c r="HD34" i="1"/>
  <c r="HC34" i="1"/>
  <c r="HB34" i="1"/>
  <c r="HA34" i="1"/>
  <c r="GZ34" i="1"/>
  <c r="GY34" i="1"/>
  <c r="HT34" i="1" s="1"/>
  <c r="GN34" i="1"/>
  <c r="EO34" i="1"/>
  <c r="GI34" i="1" s="1"/>
  <c r="EI34" i="1"/>
  <c r="GC34" i="1" s="1"/>
  <c r="DH34" i="1"/>
  <c r="FB34" i="1" s="1"/>
  <c r="DG34" i="1"/>
  <c r="FA34" i="1" s="1"/>
  <c r="JJ34" i="1" s="1"/>
  <c r="KK34" i="1" s="1"/>
  <c r="BA34" i="1"/>
  <c r="BB34" i="1" s="1"/>
  <c r="Z34" i="1"/>
  <c r="Y34" i="1"/>
  <c r="X34" i="1"/>
  <c r="X36" i="1" s="1"/>
  <c r="W34" i="1"/>
  <c r="W37" i="1" s="1"/>
  <c r="HH37" i="1" s="1"/>
  <c r="V34" i="1"/>
  <c r="U34" i="1"/>
  <c r="HG34" i="1" s="1"/>
  <c r="T34" i="1"/>
  <c r="KP33" i="1"/>
  <c r="KJ33" i="1"/>
  <c r="JK33" i="1"/>
  <c r="HD33" i="1"/>
  <c r="HC33" i="1"/>
  <c r="HB33" i="1"/>
  <c r="HA33" i="1"/>
  <c r="GZ33" i="1"/>
  <c r="GY33" i="1"/>
  <c r="GN33" i="1"/>
  <c r="EO33" i="1"/>
  <c r="GI33" i="1" s="1"/>
  <c r="EI33" i="1"/>
  <c r="GC33" i="1" s="1"/>
  <c r="DH33" i="1"/>
  <c r="DG33" i="1"/>
  <c r="FA33" i="1" s="1"/>
  <c r="JJ33" i="1" s="1"/>
  <c r="BA33" i="1"/>
  <c r="BB33" i="1" s="1"/>
  <c r="T33" i="1"/>
  <c r="HF33" i="1" s="1"/>
  <c r="KP32" i="1"/>
  <c r="KJ32" i="1"/>
  <c r="JK32" i="1"/>
  <c r="HD32" i="1"/>
  <c r="HR32" i="1" s="1"/>
  <c r="HC32" i="1"/>
  <c r="HB32" i="1"/>
  <c r="HA32" i="1"/>
  <c r="GZ32" i="1"/>
  <c r="GY32" i="1"/>
  <c r="GN32" i="1"/>
  <c r="GI32" i="1"/>
  <c r="EO32" i="1"/>
  <c r="EI32" i="1"/>
  <c r="GC32" i="1" s="1"/>
  <c r="DH32" i="1"/>
  <c r="DG32" i="1"/>
  <c r="EP32" i="1" s="1"/>
  <c r="GJ32" i="1" s="1"/>
  <c r="BA32" i="1"/>
  <c r="BB32" i="1" s="1"/>
  <c r="T32" i="1"/>
  <c r="HF32" i="1" s="1"/>
  <c r="KP31" i="1"/>
  <c r="KJ31" i="1"/>
  <c r="JK31" i="1"/>
  <c r="HD31" i="1"/>
  <c r="HC31" i="1"/>
  <c r="HB31" i="1"/>
  <c r="HA31" i="1"/>
  <c r="GZ31" i="1"/>
  <c r="GY31" i="1"/>
  <c r="GN31" i="1"/>
  <c r="EO31" i="1"/>
  <c r="GI31" i="1" s="1"/>
  <c r="EI31" i="1"/>
  <c r="GC31" i="1" s="1"/>
  <c r="DH31" i="1"/>
  <c r="FB31" i="1" s="1"/>
  <c r="DG31" i="1"/>
  <c r="EP31" i="1" s="1"/>
  <c r="GJ31" i="1" s="1"/>
  <c r="BA31" i="1"/>
  <c r="BB31" i="1" s="1"/>
  <c r="T31" i="1"/>
  <c r="HF31" i="1" s="1"/>
  <c r="KP30" i="1"/>
  <c r="KJ30" i="1"/>
  <c r="JK30" i="1"/>
  <c r="HD30" i="1"/>
  <c r="HC30" i="1"/>
  <c r="HB30" i="1"/>
  <c r="HA30" i="1"/>
  <c r="GZ30" i="1"/>
  <c r="GY30" i="1"/>
  <c r="GN30" i="1"/>
  <c r="EO30" i="1"/>
  <c r="GI30" i="1" s="1"/>
  <c r="EI30" i="1"/>
  <c r="GC30" i="1" s="1"/>
  <c r="DH30" i="1"/>
  <c r="FB30" i="1" s="1"/>
  <c r="DG30" i="1"/>
  <c r="EU30" i="1" s="1"/>
  <c r="BA30" i="1"/>
  <c r="BB30" i="1" s="1"/>
  <c r="Z30" i="1"/>
  <c r="Z32" i="1" s="1"/>
  <c r="Y30" i="1"/>
  <c r="Y33" i="1" s="1"/>
  <c r="HI33" i="1" s="1"/>
  <c r="X30" i="1"/>
  <c r="X33" i="1" s="1"/>
  <c r="W30" i="1"/>
  <c r="W33" i="1" s="1"/>
  <c r="HH33" i="1" s="1"/>
  <c r="V30" i="1"/>
  <c r="V33" i="1" s="1"/>
  <c r="U30" i="1"/>
  <c r="U31" i="1" s="1"/>
  <c r="HG31" i="1" s="1"/>
  <c r="T30" i="1"/>
  <c r="HF30" i="1" s="1"/>
  <c r="KP29" i="1"/>
  <c r="KJ29" i="1"/>
  <c r="JK29" i="1"/>
  <c r="HD29" i="1"/>
  <c r="HC29" i="1"/>
  <c r="HB29" i="1"/>
  <c r="HA29" i="1"/>
  <c r="GZ29" i="1"/>
  <c r="GY29" i="1"/>
  <c r="GN29" i="1"/>
  <c r="EO29" i="1"/>
  <c r="GI29" i="1" s="1"/>
  <c r="EI29" i="1"/>
  <c r="GC29" i="1" s="1"/>
  <c r="DH29" i="1"/>
  <c r="DG29" i="1"/>
  <c r="EP29" i="1" s="1"/>
  <c r="GJ29" i="1" s="1"/>
  <c r="BA29" i="1"/>
  <c r="BB29" i="1" s="1"/>
  <c r="T29" i="1"/>
  <c r="HF29" i="1" s="1"/>
  <c r="KP28" i="1"/>
  <c r="KJ28" i="1"/>
  <c r="JK28" i="1"/>
  <c r="HD28" i="1"/>
  <c r="HC28" i="1"/>
  <c r="HB28" i="1"/>
  <c r="HA28" i="1"/>
  <c r="GZ28" i="1"/>
  <c r="GY28" i="1"/>
  <c r="GN28" i="1"/>
  <c r="EO28" i="1"/>
  <c r="GI28" i="1" s="1"/>
  <c r="EI28" i="1"/>
  <c r="GC28" i="1" s="1"/>
  <c r="DH28" i="1"/>
  <c r="DG28" i="1"/>
  <c r="EP28" i="1" s="1"/>
  <c r="GJ28" i="1" s="1"/>
  <c r="BA28" i="1"/>
  <c r="BB28" i="1" s="1"/>
  <c r="T28" i="1"/>
  <c r="HF28" i="1" s="1"/>
  <c r="KP27" i="1"/>
  <c r="KJ27" i="1"/>
  <c r="JK27" i="1"/>
  <c r="HD27" i="1"/>
  <c r="HC27" i="1"/>
  <c r="HB27" i="1"/>
  <c r="HA27" i="1"/>
  <c r="GZ27" i="1"/>
  <c r="GY27" i="1"/>
  <c r="GN27" i="1"/>
  <c r="EO27" i="1"/>
  <c r="GI27" i="1" s="1"/>
  <c r="EJ27" i="1"/>
  <c r="GD27" i="1" s="1"/>
  <c r="EI27" i="1"/>
  <c r="GC27" i="1" s="1"/>
  <c r="DH27" i="1"/>
  <c r="DG27" i="1"/>
  <c r="FA27" i="1" s="1"/>
  <c r="JJ27" i="1" s="1"/>
  <c r="KK27" i="1" s="1"/>
  <c r="BA27" i="1"/>
  <c r="BB27" i="1" s="1"/>
  <c r="T27" i="1"/>
  <c r="HF27" i="1" s="1"/>
  <c r="KP26" i="1"/>
  <c r="KJ26" i="1"/>
  <c r="JK26" i="1"/>
  <c r="HD26" i="1"/>
  <c r="HC26" i="1"/>
  <c r="HB26" i="1"/>
  <c r="HA26" i="1"/>
  <c r="GZ26" i="1"/>
  <c r="GY26" i="1"/>
  <c r="HT26" i="1" s="1"/>
  <c r="GN26" i="1"/>
  <c r="GI26" i="1"/>
  <c r="EO26" i="1"/>
  <c r="EI26" i="1"/>
  <c r="GC26" i="1" s="1"/>
  <c r="DH26" i="1"/>
  <c r="FB26" i="1" s="1"/>
  <c r="DG26" i="1"/>
  <c r="EP26" i="1" s="1"/>
  <c r="GJ26" i="1" s="1"/>
  <c r="BA26" i="1"/>
  <c r="BB26" i="1" s="1"/>
  <c r="Z26" i="1"/>
  <c r="Y26" i="1"/>
  <c r="Y29" i="1" s="1"/>
  <c r="HI29" i="1" s="1"/>
  <c r="X26" i="1"/>
  <c r="X28" i="1" s="1"/>
  <c r="W26" i="1"/>
  <c r="HH26" i="1" s="1"/>
  <c r="V26" i="1"/>
  <c r="U26" i="1"/>
  <c r="HG26" i="1" s="1"/>
  <c r="T26" i="1"/>
  <c r="KP25" i="1"/>
  <c r="KJ25" i="1"/>
  <c r="JK25" i="1"/>
  <c r="HD25" i="1"/>
  <c r="HC25" i="1"/>
  <c r="HB25" i="1"/>
  <c r="HA25" i="1"/>
  <c r="GZ25" i="1"/>
  <c r="GY25" i="1"/>
  <c r="GN25" i="1"/>
  <c r="GC25" i="1"/>
  <c r="EO25" i="1"/>
  <c r="GI25" i="1" s="1"/>
  <c r="EI25" i="1"/>
  <c r="DH25" i="1"/>
  <c r="FB25" i="1" s="1"/>
  <c r="DG25" i="1"/>
  <c r="FA25" i="1" s="1"/>
  <c r="JJ25" i="1" s="1"/>
  <c r="BB25" i="1"/>
  <c r="BA25" i="1"/>
  <c r="T25" i="1"/>
  <c r="HF25" i="1" s="1"/>
  <c r="KP24" i="1"/>
  <c r="KJ24" i="1"/>
  <c r="JK24" i="1"/>
  <c r="HR24" i="1"/>
  <c r="HD24" i="1"/>
  <c r="HC24" i="1"/>
  <c r="HB24" i="1"/>
  <c r="HA24" i="1"/>
  <c r="GZ24" i="1"/>
  <c r="GY24" i="1"/>
  <c r="IX24" i="1" s="1"/>
  <c r="GN24" i="1"/>
  <c r="EP24" i="1"/>
  <c r="GJ24" i="1" s="1"/>
  <c r="EO24" i="1"/>
  <c r="GI24" i="1" s="1"/>
  <c r="EI24" i="1"/>
  <c r="GC24" i="1" s="1"/>
  <c r="DH24" i="1"/>
  <c r="FB24" i="1" s="1"/>
  <c r="DG24" i="1"/>
  <c r="FA24" i="1" s="1"/>
  <c r="JJ24" i="1" s="1"/>
  <c r="BA24" i="1"/>
  <c r="BB24" i="1" s="1"/>
  <c r="T24" i="1"/>
  <c r="KP23" i="1"/>
  <c r="KJ23" i="1"/>
  <c r="JK23" i="1"/>
  <c r="HD23" i="1"/>
  <c r="HR23" i="1" s="1"/>
  <c r="HC23" i="1"/>
  <c r="HB23" i="1"/>
  <c r="HA23" i="1"/>
  <c r="GZ23" i="1"/>
  <c r="GY23" i="1"/>
  <c r="GN23" i="1"/>
  <c r="FB23" i="1"/>
  <c r="EO23" i="1"/>
  <c r="GI23" i="1" s="1"/>
  <c r="EI23" i="1"/>
  <c r="GC23" i="1" s="1"/>
  <c r="DH23" i="1"/>
  <c r="DG23" i="1"/>
  <c r="FA23" i="1" s="1"/>
  <c r="JJ23" i="1" s="1"/>
  <c r="KQ23" i="1" s="1"/>
  <c r="BA23" i="1"/>
  <c r="BB23" i="1" s="1"/>
  <c r="T23" i="1"/>
  <c r="HF23" i="1" s="1"/>
  <c r="KP22" i="1"/>
  <c r="KJ22" i="1"/>
  <c r="JK22" i="1"/>
  <c r="HD22" i="1"/>
  <c r="HR22" i="1" s="1"/>
  <c r="HC22" i="1"/>
  <c r="HB22" i="1"/>
  <c r="HA22" i="1"/>
  <c r="GZ22" i="1"/>
  <c r="GY22" i="1"/>
  <c r="GN22" i="1"/>
  <c r="EO22" i="1"/>
  <c r="GI22" i="1" s="1"/>
  <c r="EI22" i="1"/>
  <c r="GC22" i="1" s="1"/>
  <c r="DH22" i="1"/>
  <c r="DG22" i="1"/>
  <c r="EP22" i="1" s="1"/>
  <c r="GJ22" i="1" s="1"/>
  <c r="BA22" i="1"/>
  <c r="BB22" i="1" s="1"/>
  <c r="Z22" i="1"/>
  <c r="Y22" i="1"/>
  <c r="X22" i="1"/>
  <c r="X25" i="1" s="1"/>
  <c r="W22" i="1"/>
  <c r="W25" i="1" s="1"/>
  <c r="HH25" i="1" s="1"/>
  <c r="V22" i="1"/>
  <c r="V25" i="1" s="1"/>
  <c r="U22" i="1"/>
  <c r="U23" i="1" s="1"/>
  <c r="HG23" i="1" s="1"/>
  <c r="T22" i="1"/>
  <c r="HF22" i="1" s="1"/>
  <c r="KP21" i="1"/>
  <c r="KJ21" i="1"/>
  <c r="JK21" i="1"/>
  <c r="HD21" i="1"/>
  <c r="HC21" i="1"/>
  <c r="HB21" i="1"/>
  <c r="HA21" i="1"/>
  <c r="GZ21" i="1"/>
  <c r="GY21" i="1"/>
  <c r="GN21" i="1"/>
  <c r="EO21" i="1"/>
  <c r="GI21" i="1" s="1"/>
  <c r="EI21" i="1"/>
  <c r="GC21" i="1" s="1"/>
  <c r="DH21" i="1"/>
  <c r="FB21" i="1" s="1"/>
  <c r="DG21" i="1"/>
  <c r="EU21" i="1" s="1"/>
  <c r="BA21" i="1"/>
  <c r="BB21" i="1" s="1"/>
  <c r="T21" i="1"/>
  <c r="KP20" i="1"/>
  <c r="KJ20" i="1"/>
  <c r="JK20" i="1"/>
  <c r="HD20" i="1"/>
  <c r="HC20" i="1"/>
  <c r="HB20" i="1"/>
  <c r="HA20" i="1"/>
  <c r="GZ20" i="1"/>
  <c r="GY20" i="1"/>
  <c r="GN20" i="1"/>
  <c r="EO20" i="1"/>
  <c r="GI20" i="1" s="1"/>
  <c r="EI20" i="1"/>
  <c r="GC20" i="1" s="1"/>
  <c r="DH20" i="1"/>
  <c r="FB20" i="1" s="1"/>
  <c r="DG20" i="1"/>
  <c r="FA20" i="1" s="1"/>
  <c r="JJ20" i="1" s="1"/>
  <c r="BA20" i="1"/>
  <c r="BB20" i="1" s="1"/>
  <c r="T20" i="1"/>
  <c r="KP19" i="1"/>
  <c r="KJ19" i="1"/>
  <c r="JK19" i="1"/>
  <c r="HD19" i="1"/>
  <c r="HC19" i="1"/>
  <c r="HB19" i="1"/>
  <c r="HA19" i="1"/>
  <c r="GZ19" i="1"/>
  <c r="GY19" i="1"/>
  <c r="GN19" i="1"/>
  <c r="EO19" i="1"/>
  <c r="GI19" i="1" s="1"/>
  <c r="EI19" i="1"/>
  <c r="GC19" i="1" s="1"/>
  <c r="DH19" i="1"/>
  <c r="DG19" i="1"/>
  <c r="EJ19" i="1" s="1"/>
  <c r="GD19" i="1" s="1"/>
  <c r="BA19" i="1"/>
  <c r="BB19" i="1" s="1"/>
  <c r="T19" i="1"/>
  <c r="KP18" i="1"/>
  <c r="KJ18" i="1"/>
  <c r="JK18" i="1"/>
  <c r="HD18" i="1"/>
  <c r="HC18" i="1"/>
  <c r="HB18" i="1"/>
  <c r="HA18" i="1"/>
  <c r="GZ18" i="1"/>
  <c r="GY18" i="1"/>
  <c r="GN18" i="1"/>
  <c r="EO18" i="1"/>
  <c r="GI18" i="1" s="1"/>
  <c r="EI18" i="1"/>
  <c r="GC18" i="1" s="1"/>
  <c r="DH18" i="1"/>
  <c r="FB18" i="1" s="1"/>
  <c r="DG18" i="1"/>
  <c r="EJ18" i="1" s="1"/>
  <c r="GD18" i="1" s="1"/>
  <c r="BA18" i="1"/>
  <c r="BB18" i="1" s="1"/>
  <c r="Z18" i="1"/>
  <c r="Y18" i="1"/>
  <c r="Y21" i="1" s="1"/>
  <c r="HI21" i="1" s="1"/>
  <c r="X18" i="1"/>
  <c r="X21" i="1" s="1"/>
  <c r="W18" i="1"/>
  <c r="AA18" i="1" s="1"/>
  <c r="V18" i="1"/>
  <c r="U18" i="1"/>
  <c r="U19" i="1" s="1"/>
  <c r="HG19" i="1" s="1"/>
  <c r="T18" i="1"/>
  <c r="HF18" i="1" s="1"/>
  <c r="KP17" i="1"/>
  <c r="KJ17" i="1"/>
  <c r="JK17" i="1"/>
  <c r="HD17" i="1"/>
  <c r="HR17" i="1" s="1"/>
  <c r="HC17" i="1"/>
  <c r="HB17" i="1"/>
  <c r="HA17" i="1"/>
  <c r="GZ17" i="1"/>
  <c r="GY17" i="1"/>
  <c r="GN17" i="1"/>
  <c r="EO17" i="1"/>
  <c r="GI17" i="1" s="1"/>
  <c r="EI17" i="1"/>
  <c r="GC17" i="1" s="1"/>
  <c r="DH17" i="1"/>
  <c r="DG17" i="1"/>
  <c r="EU17" i="1" s="1"/>
  <c r="BA17" i="1"/>
  <c r="BB17" i="1" s="1"/>
  <c r="T17" i="1"/>
  <c r="HF17" i="1" s="1"/>
  <c r="KP16" i="1"/>
  <c r="KJ16" i="1"/>
  <c r="JK16" i="1"/>
  <c r="HR16" i="1"/>
  <c r="HD16" i="1"/>
  <c r="HC16" i="1"/>
  <c r="HB16" i="1"/>
  <c r="HA16" i="1"/>
  <c r="GZ16" i="1"/>
  <c r="HL16" i="1" s="1"/>
  <c r="GY16" i="1"/>
  <c r="GN16" i="1"/>
  <c r="EO16" i="1"/>
  <c r="GI16" i="1" s="1"/>
  <c r="EI16" i="1"/>
  <c r="GC16" i="1" s="1"/>
  <c r="DH16" i="1"/>
  <c r="DG16" i="1"/>
  <c r="EP16" i="1" s="1"/>
  <c r="GJ16" i="1" s="1"/>
  <c r="BA16" i="1"/>
  <c r="BB16" i="1" s="1"/>
  <c r="T16" i="1"/>
  <c r="HF16" i="1" s="1"/>
  <c r="KP15" i="1"/>
  <c r="KJ15" i="1"/>
  <c r="JK15" i="1"/>
  <c r="HD15" i="1"/>
  <c r="HC15" i="1"/>
  <c r="HB15" i="1"/>
  <c r="HA15" i="1"/>
  <c r="GZ15" i="1"/>
  <c r="GY15" i="1"/>
  <c r="GN15" i="1"/>
  <c r="GI15" i="1"/>
  <c r="EO15" i="1"/>
  <c r="EI15" i="1"/>
  <c r="GC15" i="1" s="1"/>
  <c r="DH15" i="1"/>
  <c r="DG15" i="1"/>
  <c r="FA15" i="1" s="1"/>
  <c r="JJ15" i="1" s="1"/>
  <c r="KK15" i="1" s="1"/>
  <c r="BA15" i="1"/>
  <c r="BB15" i="1" s="1"/>
  <c r="T15" i="1"/>
  <c r="HF15" i="1" s="1"/>
  <c r="KP14" i="1"/>
  <c r="KJ14" i="1"/>
  <c r="JK14" i="1"/>
  <c r="HD14" i="1"/>
  <c r="HC14" i="1"/>
  <c r="HB14" i="1"/>
  <c r="HA14" i="1"/>
  <c r="GZ14" i="1"/>
  <c r="GY14" i="1"/>
  <c r="GN14" i="1"/>
  <c r="EO14" i="1"/>
  <c r="GI14" i="1" s="1"/>
  <c r="EI14" i="1"/>
  <c r="GC14" i="1" s="1"/>
  <c r="DH14" i="1"/>
  <c r="FB14" i="1" s="1"/>
  <c r="DG14" i="1"/>
  <c r="EP14" i="1" s="1"/>
  <c r="GJ14" i="1" s="1"/>
  <c r="BA14" i="1"/>
  <c r="BB14" i="1" s="1"/>
  <c r="Z14" i="1"/>
  <c r="Z17" i="1" s="1"/>
  <c r="Y14" i="1"/>
  <c r="Y15" i="1" s="1"/>
  <c r="HI15" i="1" s="1"/>
  <c r="X14" i="1"/>
  <c r="X16" i="1" s="1"/>
  <c r="W14" i="1"/>
  <c r="AA14" i="1" s="1"/>
  <c r="V14" i="1"/>
  <c r="V17" i="1" s="1"/>
  <c r="U14" i="1"/>
  <c r="T14" i="1"/>
  <c r="HF14" i="1" s="1"/>
  <c r="KP13" i="1"/>
  <c r="KJ13" i="1"/>
  <c r="JK13" i="1"/>
  <c r="HD13" i="1"/>
  <c r="HC13" i="1"/>
  <c r="HB13" i="1"/>
  <c r="HA13" i="1"/>
  <c r="GZ13" i="1"/>
  <c r="GY13" i="1"/>
  <c r="GN13" i="1"/>
  <c r="FA13" i="1"/>
  <c r="JJ13" i="1" s="1"/>
  <c r="KK13" i="1" s="1"/>
  <c r="EO13" i="1"/>
  <c r="GI13" i="1" s="1"/>
  <c r="EI13" i="1"/>
  <c r="GC13" i="1" s="1"/>
  <c r="DH13" i="1"/>
  <c r="DG13" i="1"/>
  <c r="BA13" i="1"/>
  <c r="BB13" i="1" s="1"/>
  <c r="T13" i="1"/>
  <c r="HF13" i="1" s="1"/>
  <c r="KP12" i="1"/>
  <c r="KJ12" i="1"/>
  <c r="JK12" i="1"/>
  <c r="HD12" i="1"/>
  <c r="HC12" i="1"/>
  <c r="HB12" i="1"/>
  <c r="HA12" i="1"/>
  <c r="GZ12" i="1"/>
  <c r="GY12" i="1"/>
  <c r="GN12" i="1"/>
  <c r="EO12" i="1"/>
  <c r="GI12" i="1" s="1"/>
  <c r="EI12" i="1"/>
  <c r="GC12" i="1" s="1"/>
  <c r="DH12" i="1"/>
  <c r="FB12" i="1" s="1"/>
  <c r="DG12" i="1"/>
  <c r="DI12" i="1" s="1"/>
  <c r="BA12" i="1"/>
  <c r="BB12" i="1" s="1"/>
  <c r="T12" i="1"/>
  <c r="HF12" i="1" s="1"/>
  <c r="KP11" i="1"/>
  <c r="KJ11" i="1"/>
  <c r="JK11" i="1"/>
  <c r="HD11" i="1"/>
  <c r="HC11" i="1"/>
  <c r="HB11" i="1"/>
  <c r="HA11" i="1"/>
  <c r="GZ11" i="1"/>
  <c r="GY11" i="1"/>
  <c r="GN11" i="1"/>
  <c r="EO11" i="1"/>
  <c r="GI11" i="1" s="1"/>
  <c r="EI11" i="1"/>
  <c r="GC11" i="1" s="1"/>
  <c r="DH11" i="1"/>
  <c r="FB11" i="1" s="1"/>
  <c r="DG11" i="1"/>
  <c r="FA11" i="1" s="1"/>
  <c r="JJ11" i="1" s="1"/>
  <c r="BA11" i="1"/>
  <c r="BB11" i="1" s="1"/>
  <c r="T11" i="1"/>
  <c r="HF11" i="1" s="1"/>
  <c r="KP10" i="1"/>
  <c r="KJ10" i="1"/>
  <c r="JK10" i="1"/>
  <c r="HD10" i="1"/>
  <c r="HC10" i="1"/>
  <c r="HB10" i="1"/>
  <c r="HA10" i="1"/>
  <c r="GZ10" i="1"/>
  <c r="GY10" i="1"/>
  <c r="GN10" i="1"/>
  <c r="EO10" i="1"/>
  <c r="GI10" i="1" s="1"/>
  <c r="EI10" i="1"/>
  <c r="GC10" i="1" s="1"/>
  <c r="DH10" i="1"/>
  <c r="DG10" i="1"/>
  <c r="EU10" i="1" s="1"/>
  <c r="BA10" i="1"/>
  <c r="BB10" i="1" s="1"/>
  <c r="Z10" i="1"/>
  <c r="Y10" i="1"/>
  <c r="HI10" i="1" s="1"/>
  <c r="X10" i="1"/>
  <c r="X11" i="1" s="1"/>
  <c r="W10" i="1"/>
  <c r="V10" i="1"/>
  <c r="V13" i="1" s="1"/>
  <c r="U10" i="1"/>
  <c r="HG10" i="1" s="1"/>
  <c r="T10" i="1"/>
  <c r="KP9" i="1"/>
  <c r="KJ9" i="1"/>
  <c r="JK9" i="1"/>
  <c r="HB9" i="1"/>
  <c r="HA9" i="1"/>
  <c r="GZ9" i="1"/>
  <c r="GY9" i="1"/>
  <c r="EO9" i="1"/>
  <c r="EI9" i="1"/>
  <c r="DH9" i="1"/>
  <c r="FB9" i="1" s="1"/>
  <c r="DG9" i="1"/>
  <c r="EP9" i="1" s="1"/>
  <c r="KP8" i="1"/>
  <c r="KJ8" i="1"/>
  <c r="JK8" i="1"/>
  <c r="HB8" i="1"/>
  <c r="HA8" i="1"/>
  <c r="GZ8" i="1"/>
  <c r="GY8" i="1"/>
  <c r="EO8" i="1"/>
  <c r="GI8" i="1" s="1"/>
  <c r="EI8" i="1"/>
  <c r="DH8" i="1"/>
  <c r="DG8" i="1"/>
  <c r="DI8" i="1" s="1"/>
  <c r="FC8" i="1" s="1"/>
  <c r="BB8" i="1"/>
  <c r="KP7" i="1"/>
  <c r="KJ7" i="1"/>
  <c r="JK7" i="1"/>
  <c r="HB7" i="1"/>
  <c r="HA7" i="1"/>
  <c r="GZ7" i="1"/>
  <c r="GY7" i="1"/>
  <c r="EO7" i="1"/>
  <c r="GI7" i="1" s="1"/>
  <c r="EI7" i="1"/>
  <c r="GC7" i="1" s="1"/>
  <c r="DH7" i="1"/>
  <c r="DG7" i="1"/>
  <c r="EP7" i="1" s="1"/>
  <c r="KP6" i="1"/>
  <c r="KJ6" i="1"/>
  <c r="JK6" i="1"/>
  <c r="HB6" i="1"/>
  <c r="HA6" i="1"/>
  <c r="GZ6" i="1"/>
  <c r="GY6" i="1"/>
  <c r="EO6" i="1"/>
  <c r="EI6" i="1"/>
  <c r="DH6" i="1"/>
  <c r="DG6" i="1"/>
  <c r="DI6" i="1" s="1"/>
  <c r="HC7" i="1"/>
  <c r="HD7" i="1"/>
  <c r="HC8" i="1"/>
  <c r="HD8" i="1"/>
  <c r="HR8" i="1" s="1"/>
  <c r="HC9" i="1"/>
  <c r="HD9" i="1"/>
  <c r="GN7" i="1"/>
  <c r="GN8" i="1"/>
  <c r="GN9" i="1"/>
  <c r="GI9" i="1"/>
  <c r="GC8" i="1"/>
  <c r="GC9" i="1"/>
  <c r="BA7" i="1"/>
  <c r="BB7" i="1" s="1"/>
  <c r="BA8" i="1"/>
  <c r="BA9" i="1"/>
  <c r="BB9" i="1" s="1"/>
  <c r="T7" i="1"/>
  <c r="HF7" i="1" s="1"/>
  <c r="T8" i="1"/>
  <c r="HF8" i="1" s="1"/>
  <c r="T9" i="1"/>
  <c r="HF9" i="1" s="1"/>
  <c r="FA41" i="1" l="1"/>
  <c r="JJ41" i="1" s="1"/>
  <c r="HT45" i="1"/>
  <c r="HG46" i="1"/>
  <c r="EP51" i="1"/>
  <c r="GJ51" i="1" s="1"/>
  <c r="DI56" i="1"/>
  <c r="HT61" i="1"/>
  <c r="EP84" i="1"/>
  <c r="GJ84" i="1" s="1"/>
  <c r="HT101" i="1"/>
  <c r="W103" i="1"/>
  <c r="HH103" i="1" s="1"/>
  <c r="DO105" i="1"/>
  <c r="X107" i="1"/>
  <c r="W24" i="1"/>
  <c r="HH24" i="1" s="1"/>
  <c r="AA34" i="1"/>
  <c r="U84" i="1"/>
  <c r="HG84" i="1" s="1"/>
  <c r="HL86" i="1"/>
  <c r="EP10" i="1"/>
  <c r="GJ10" i="1" s="1"/>
  <c r="EJ11" i="1"/>
  <c r="GD11" i="1" s="1"/>
  <c r="DI16" i="1"/>
  <c r="HT31" i="1"/>
  <c r="IR37" i="1"/>
  <c r="JD41" i="1"/>
  <c r="JD56" i="1"/>
  <c r="V88" i="1"/>
  <c r="EJ6" i="1"/>
  <c r="IX34" i="1"/>
  <c r="V44" i="1"/>
  <c r="HL44" i="1"/>
  <c r="IX55" i="1"/>
  <c r="FA56" i="1"/>
  <c r="JJ56" i="1" s="1"/>
  <c r="DI60" i="1"/>
  <c r="FC60" i="1" s="1"/>
  <c r="FA71" i="1"/>
  <c r="JJ71" i="1" s="1"/>
  <c r="HT20" i="1"/>
  <c r="EU22" i="1"/>
  <c r="HT29" i="1"/>
  <c r="FA68" i="1"/>
  <c r="JJ68" i="1" s="1"/>
  <c r="HL92" i="1"/>
  <c r="DI94" i="1"/>
  <c r="IX96" i="1"/>
  <c r="DI104" i="1"/>
  <c r="FC104" i="1" s="1"/>
  <c r="AA106" i="1"/>
  <c r="AA107" i="1" s="1"/>
  <c r="HE107" i="1" s="1"/>
  <c r="W111" i="1"/>
  <c r="HH111" i="1" s="1"/>
  <c r="IX8" i="1"/>
  <c r="HT8" i="1"/>
  <c r="EU20" i="1"/>
  <c r="HL60" i="1"/>
  <c r="EP75" i="1"/>
  <c r="GJ75" i="1" s="1"/>
  <c r="IR39" i="1"/>
  <c r="HT56" i="1"/>
  <c r="EP60" i="1"/>
  <c r="GJ60" i="1" s="1"/>
  <c r="HT69" i="1"/>
  <c r="EJ84" i="1"/>
  <c r="GD84" i="1" s="1"/>
  <c r="X95" i="1"/>
  <c r="JD102" i="1"/>
  <c r="DO106" i="1"/>
  <c r="JL64" i="1"/>
  <c r="JR64" i="1" s="1"/>
  <c r="KK64" i="1"/>
  <c r="IX11" i="1"/>
  <c r="EJ16" i="1"/>
  <c r="GD16" i="1" s="1"/>
  <c r="EP27" i="1"/>
  <c r="GJ27" i="1" s="1"/>
  <c r="EJ29" i="1"/>
  <c r="GD29" i="1" s="1"/>
  <c r="EJ33" i="1"/>
  <c r="GD33" i="1" s="1"/>
  <c r="EJ48" i="1"/>
  <c r="GD48" i="1" s="1"/>
  <c r="FA51" i="1"/>
  <c r="JJ51" i="1" s="1"/>
  <c r="KQ51" i="1" s="1"/>
  <c r="DI52" i="1"/>
  <c r="DO52" i="1" s="1"/>
  <c r="X55" i="1"/>
  <c r="X57" i="1"/>
  <c r="DI61" i="1"/>
  <c r="FC61" i="1" s="1"/>
  <c r="V63" i="1"/>
  <c r="EJ64" i="1"/>
  <c r="GD64" i="1" s="1"/>
  <c r="U65" i="1"/>
  <c r="HG65" i="1" s="1"/>
  <c r="HH66" i="1"/>
  <c r="W68" i="1"/>
  <c r="HH68" i="1" s="1"/>
  <c r="HL81" i="1"/>
  <c r="IX85" i="1"/>
  <c r="Z91" i="1"/>
  <c r="FI104" i="1"/>
  <c r="EJ105" i="1"/>
  <c r="GD105" i="1" s="1"/>
  <c r="EJ109" i="1"/>
  <c r="GD109" i="1" s="1"/>
  <c r="Y111" i="1"/>
  <c r="HI111" i="1" s="1"/>
  <c r="JD112" i="1"/>
  <c r="DI114" i="1"/>
  <c r="FC114" i="1" s="1"/>
  <c r="V71" i="1"/>
  <c r="EP6" i="1"/>
  <c r="X19" i="1"/>
  <c r="IR30" i="1"/>
  <c r="EJ40" i="1"/>
  <c r="GD40" i="1" s="1"/>
  <c r="HT42" i="1"/>
  <c r="EU43" i="1"/>
  <c r="GO43" i="1" s="1"/>
  <c r="DI49" i="1"/>
  <c r="Y51" i="1"/>
  <c r="HI51" i="1" s="1"/>
  <c r="V64" i="1"/>
  <c r="EU70" i="1"/>
  <c r="EJ79" i="1"/>
  <c r="GD79" i="1" s="1"/>
  <c r="V80" i="1"/>
  <c r="EJ80" i="1"/>
  <c r="GD80" i="1" s="1"/>
  <c r="EJ82" i="1"/>
  <c r="GD82" i="1" s="1"/>
  <c r="U83" i="1"/>
  <c r="HG83" i="1" s="1"/>
  <c r="JD83" i="1"/>
  <c r="IR85" i="1"/>
  <c r="EJ86" i="1"/>
  <c r="GD86" i="1" s="1"/>
  <c r="Z87" i="1"/>
  <c r="EJ89" i="1"/>
  <c r="GD89" i="1" s="1"/>
  <c r="EJ95" i="1"/>
  <c r="GD95" i="1" s="1"/>
  <c r="EJ97" i="1"/>
  <c r="GD97" i="1" s="1"/>
  <c r="EU101" i="1"/>
  <c r="GO101" i="1" s="1"/>
  <c r="EU103" i="1"/>
  <c r="GO103" i="1" s="1"/>
  <c r="Z105" i="1"/>
  <c r="EJ106" i="1"/>
  <c r="GD106" i="1" s="1"/>
  <c r="IR110" i="1"/>
  <c r="EP113" i="1"/>
  <c r="GJ113" i="1" s="1"/>
  <c r="EJ8" i="1"/>
  <c r="IX13" i="1"/>
  <c r="Z16" i="1"/>
  <c r="FA16" i="1"/>
  <c r="JJ16" i="1" s="1"/>
  <c r="DI24" i="1"/>
  <c r="DO24" i="1" s="1"/>
  <c r="EU29" i="1"/>
  <c r="GO29" i="1" s="1"/>
  <c r="HH30" i="1"/>
  <c r="EP33" i="1"/>
  <c r="GJ33" i="1" s="1"/>
  <c r="EJ34" i="1"/>
  <c r="GD34" i="1" s="1"/>
  <c r="EU48" i="1"/>
  <c r="EJ52" i="1"/>
  <c r="GD52" i="1" s="1"/>
  <c r="HR56" i="1"/>
  <c r="W64" i="1"/>
  <c r="HH64" i="1" s="1"/>
  <c r="EU64" i="1"/>
  <c r="GO64" i="1" s="1"/>
  <c r="FA70" i="1"/>
  <c r="JJ70" i="1" s="1"/>
  <c r="DI71" i="1"/>
  <c r="DI75" i="1"/>
  <c r="FC75" i="1" s="1"/>
  <c r="W80" i="1"/>
  <c r="HH80" i="1" s="1"/>
  <c r="Z83" i="1"/>
  <c r="DI84" i="1"/>
  <c r="FC84" i="1" s="1"/>
  <c r="FI84" i="1" s="1"/>
  <c r="HL84" i="1"/>
  <c r="HI102" i="1"/>
  <c r="Y103" i="1"/>
  <c r="HI103" i="1" s="1"/>
  <c r="EU105" i="1"/>
  <c r="GO105" i="1" s="1"/>
  <c r="JD106" i="1"/>
  <c r="W108" i="1"/>
  <c r="HH108" i="1" s="1"/>
  <c r="EU109" i="1"/>
  <c r="GO109" i="1" s="1"/>
  <c r="HH110" i="1"/>
  <c r="W113" i="1"/>
  <c r="HH113" i="1" s="1"/>
  <c r="EJ114" i="1"/>
  <c r="GD114" i="1" s="1"/>
  <c r="HT115" i="1"/>
  <c r="EJ117" i="1"/>
  <c r="GD117" i="1" s="1"/>
  <c r="V23" i="1"/>
  <c r="HT9" i="1"/>
  <c r="V11" i="1"/>
  <c r="FA18" i="1"/>
  <c r="JJ18" i="1" s="1"/>
  <c r="KK18" i="1" s="1"/>
  <c r="AA22" i="1"/>
  <c r="AB22" i="1" s="1"/>
  <c r="HI30" i="1"/>
  <c r="Z33" i="1"/>
  <c r="EU33" i="1"/>
  <c r="GO33" i="1" s="1"/>
  <c r="IX36" i="1"/>
  <c r="U47" i="1"/>
  <c r="HG47" i="1" s="1"/>
  <c r="EP59" i="1"/>
  <c r="GJ59" i="1" s="1"/>
  <c r="EJ61" i="1"/>
  <c r="GD61" i="1" s="1"/>
  <c r="X64" i="1"/>
  <c r="HL67" i="1"/>
  <c r="EP79" i="1"/>
  <c r="GJ79" i="1" s="1"/>
  <c r="EU80" i="1"/>
  <c r="GO80" i="1" s="1"/>
  <c r="EU82" i="1"/>
  <c r="HG82" i="1"/>
  <c r="FA86" i="1"/>
  <c r="JJ86" i="1" s="1"/>
  <c r="KK86" i="1" s="1"/>
  <c r="U88" i="1"/>
  <c r="HG88" i="1" s="1"/>
  <c r="EU89" i="1"/>
  <c r="GO89" i="1" s="1"/>
  <c r="HI90" i="1"/>
  <c r="U95" i="1"/>
  <c r="HG95" i="1" s="1"/>
  <c r="EU95" i="1"/>
  <c r="GO95" i="1" s="1"/>
  <c r="EP97" i="1"/>
  <c r="GJ97" i="1" s="1"/>
  <c r="HT102" i="1"/>
  <c r="Z103" i="1"/>
  <c r="EP106" i="1"/>
  <c r="GJ106" i="1" s="1"/>
  <c r="JD115" i="1"/>
  <c r="EP8" i="1"/>
  <c r="IX9" i="1"/>
  <c r="EJ10" i="1"/>
  <c r="GD10" i="1" s="1"/>
  <c r="EU15" i="1"/>
  <c r="GO15" i="1" s="1"/>
  <c r="HL18" i="1"/>
  <c r="EP23" i="1"/>
  <c r="GJ23" i="1" s="1"/>
  <c r="EJ24" i="1"/>
  <c r="GD24" i="1" s="1"/>
  <c r="IX25" i="1"/>
  <c r="FA26" i="1"/>
  <c r="JJ26" i="1" s="1"/>
  <c r="EP34" i="1"/>
  <c r="GJ34" i="1" s="1"/>
  <c r="HH38" i="1"/>
  <c r="W40" i="1"/>
  <c r="HH40" i="1" s="1"/>
  <c r="FA49" i="1"/>
  <c r="JJ49" i="1" s="1"/>
  <c r="KQ49" i="1" s="1"/>
  <c r="EP50" i="1"/>
  <c r="GJ50" i="1" s="1"/>
  <c r="EP52" i="1"/>
  <c r="GJ52" i="1" s="1"/>
  <c r="U53" i="1"/>
  <c r="HG53" i="1" s="1"/>
  <c r="Z59" i="1"/>
  <c r="X61" i="1"/>
  <c r="EJ71" i="1"/>
  <c r="GD71" i="1" s="1"/>
  <c r="EJ75" i="1"/>
  <c r="GD75" i="1" s="1"/>
  <c r="IR93" i="1"/>
  <c r="EU97" i="1"/>
  <c r="GO97" i="1" s="1"/>
  <c r="FA106" i="1"/>
  <c r="JJ106" i="1" s="1"/>
  <c r="KQ106" i="1" s="1"/>
  <c r="HT109" i="1"/>
  <c r="EU114" i="1"/>
  <c r="V12" i="1"/>
  <c r="HT13" i="1"/>
  <c r="EU23" i="1"/>
  <c r="GO23" i="1" s="1"/>
  <c r="V24" i="1"/>
  <c r="EU32" i="1"/>
  <c r="HT33" i="1"/>
  <c r="HI38" i="1"/>
  <c r="IR43" i="1"/>
  <c r="EJ45" i="1"/>
  <c r="GD45" i="1" s="1"/>
  <c r="HT52" i="1"/>
  <c r="Y53" i="1"/>
  <c r="HI53" i="1" s="1"/>
  <c r="DI58" i="1"/>
  <c r="DO58" i="1" s="1"/>
  <c r="X75" i="1"/>
  <c r="HT82" i="1"/>
  <c r="HT93" i="1"/>
  <c r="FA10" i="1"/>
  <c r="JJ10" i="1" s="1"/>
  <c r="EP35" i="1"/>
  <c r="GJ35" i="1" s="1"/>
  <c r="HT41" i="1"/>
  <c r="EP42" i="1"/>
  <c r="GJ42" i="1" s="1"/>
  <c r="EJ43" i="1"/>
  <c r="GD43" i="1" s="1"/>
  <c r="EU45" i="1"/>
  <c r="JD66" i="1"/>
  <c r="EJ70" i="1"/>
  <c r="GD70" i="1" s="1"/>
  <c r="EU75" i="1"/>
  <c r="DI79" i="1"/>
  <c r="FC79" i="1" s="1"/>
  <c r="DI80" i="1"/>
  <c r="FC80" i="1" s="1"/>
  <c r="DI82" i="1"/>
  <c r="FC82" i="1" s="1"/>
  <c r="EU84" i="1"/>
  <c r="GO84" i="1" s="1"/>
  <c r="DI86" i="1"/>
  <c r="DO86" i="1" s="1"/>
  <c r="U96" i="1"/>
  <c r="HG96" i="1" s="1"/>
  <c r="IV96" i="1" s="1"/>
  <c r="HR96" i="1"/>
  <c r="EJ101" i="1"/>
  <c r="GD101" i="1" s="1"/>
  <c r="HT104" i="1"/>
  <c r="Y107" i="1"/>
  <c r="HI107" i="1" s="1"/>
  <c r="IR109" i="1"/>
  <c r="KK58" i="1"/>
  <c r="KQ58" i="1"/>
  <c r="JL58" i="1"/>
  <c r="JR58" i="1" s="1"/>
  <c r="KQ50" i="1"/>
  <c r="JL50" i="1"/>
  <c r="KK50" i="1"/>
  <c r="EP93" i="1"/>
  <c r="GJ93" i="1" s="1"/>
  <c r="EU93" i="1"/>
  <c r="GO93" i="1" s="1"/>
  <c r="Y99" i="1"/>
  <c r="HI99" i="1" s="1"/>
  <c r="Z43" i="1"/>
  <c r="U104" i="1"/>
  <c r="HG104" i="1" s="1"/>
  <c r="IW104" i="1" s="1"/>
  <c r="FA112" i="1"/>
  <c r="JJ112" i="1" s="1"/>
  <c r="EU112" i="1"/>
  <c r="GO112" i="1" s="1"/>
  <c r="EP112" i="1"/>
  <c r="GJ112" i="1" s="1"/>
  <c r="HT46" i="1"/>
  <c r="HT53" i="1"/>
  <c r="EP99" i="1"/>
  <c r="GJ99" i="1" s="1"/>
  <c r="EU99" i="1"/>
  <c r="GO99" i="1" s="1"/>
  <c r="EJ99" i="1"/>
  <c r="GD99" i="1" s="1"/>
  <c r="HR103" i="1"/>
  <c r="IR103" i="1"/>
  <c r="IR53" i="1"/>
  <c r="IR67" i="1"/>
  <c r="IX87" i="1"/>
  <c r="HT97" i="1"/>
  <c r="DI42" i="1"/>
  <c r="FC42" i="1" s="1"/>
  <c r="HR45" i="1"/>
  <c r="KK54" i="1"/>
  <c r="EU58" i="1"/>
  <c r="GO58" i="1" s="1"/>
  <c r="HT65" i="1"/>
  <c r="X73" i="1"/>
  <c r="X72" i="1"/>
  <c r="X71" i="1"/>
  <c r="DO72" i="1"/>
  <c r="HT78" i="1"/>
  <c r="FA87" i="1"/>
  <c r="JJ87" i="1" s="1"/>
  <c r="EJ87" i="1"/>
  <c r="GD87" i="1" s="1"/>
  <c r="Y95" i="1"/>
  <c r="HI95" i="1" s="1"/>
  <c r="U111" i="1"/>
  <c r="HG111" i="1" s="1"/>
  <c r="IQ111" i="1" s="1"/>
  <c r="U113" i="1"/>
  <c r="HG113" i="1" s="1"/>
  <c r="JL54" i="1"/>
  <c r="JR54" i="1" s="1"/>
  <c r="HL57" i="1"/>
  <c r="DI46" i="1"/>
  <c r="DO46" i="1" s="1"/>
  <c r="U49" i="1"/>
  <c r="HG49" i="1" s="1"/>
  <c r="EP54" i="1"/>
  <c r="GJ54" i="1" s="1"/>
  <c r="EJ54" i="1"/>
  <c r="GD54" i="1" s="1"/>
  <c r="DI54" i="1"/>
  <c r="FC54" i="1" s="1"/>
  <c r="FA81" i="1"/>
  <c r="JJ81" i="1" s="1"/>
  <c r="KQ81" i="1" s="1"/>
  <c r="EP81" i="1"/>
  <c r="GJ81" i="1" s="1"/>
  <c r="EJ81" i="1"/>
  <c r="GD81" i="1" s="1"/>
  <c r="EJ93" i="1"/>
  <c r="GD93" i="1" s="1"/>
  <c r="JD98" i="1"/>
  <c r="EP44" i="1"/>
  <c r="GJ44" i="1" s="1"/>
  <c r="JD44" i="1"/>
  <c r="HR44" i="1"/>
  <c r="EP56" i="1"/>
  <c r="GJ56" i="1" s="1"/>
  <c r="EJ56" i="1"/>
  <c r="GD56" i="1" s="1"/>
  <c r="IR61" i="1"/>
  <c r="EP63" i="1"/>
  <c r="GJ63" i="1" s="1"/>
  <c r="EP67" i="1"/>
  <c r="GJ67" i="1" s="1"/>
  <c r="EJ67" i="1"/>
  <c r="GD67" i="1" s="1"/>
  <c r="IX71" i="1"/>
  <c r="AA74" i="1"/>
  <c r="HE74" i="1" s="1"/>
  <c r="HH74" i="1"/>
  <c r="HT75" i="1"/>
  <c r="DO79" i="1"/>
  <c r="DI81" i="1"/>
  <c r="FC81" i="1" s="1"/>
  <c r="FB86" i="1"/>
  <c r="EU91" i="1"/>
  <c r="X97" i="1"/>
  <c r="Y101" i="1"/>
  <c r="HI101" i="1" s="1"/>
  <c r="EP102" i="1"/>
  <c r="GJ102" i="1" s="1"/>
  <c r="U103" i="1"/>
  <c r="HG103" i="1" s="1"/>
  <c r="IW103" i="1" s="1"/>
  <c r="HG102" i="1"/>
  <c r="JD60" i="1"/>
  <c r="IX60" i="1"/>
  <c r="HR60" i="1"/>
  <c r="HT87" i="1"/>
  <c r="IR101" i="1"/>
  <c r="IX45" i="1"/>
  <c r="IR45" i="1"/>
  <c r="U56" i="1"/>
  <c r="HG56" i="1" s="1"/>
  <c r="U55" i="1"/>
  <c r="HG55" i="1" s="1"/>
  <c r="HG54" i="1"/>
  <c r="W73" i="1"/>
  <c r="HH73" i="1" s="1"/>
  <c r="HH70" i="1"/>
  <c r="HT98" i="1"/>
  <c r="HH102" i="1"/>
  <c r="AA102" i="1"/>
  <c r="AA103" i="1" s="1"/>
  <c r="DI110" i="1"/>
  <c r="FC110" i="1" s="1"/>
  <c r="FI110" i="1" s="1"/>
  <c r="EU110" i="1"/>
  <c r="GO110" i="1" s="1"/>
  <c r="EP110" i="1"/>
  <c r="GJ110" i="1" s="1"/>
  <c r="EJ110" i="1"/>
  <c r="GD110" i="1" s="1"/>
  <c r="W117" i="1"/>
  <c r="HH117" i="1" s="1"/>
  <c r="AA114" i="1"/>
  <c r="AA117" i="1" s="1"/>
  <c r="HE117" i="1" s="1"/>
  <c r="HH114" i="1"/>
  <c r="FB58" i="1"/>
  <c r="HR58" i="1"/>
  <c r="HL58" i="1"/>
  <c r="EP66" i="1"/>
  <c r="GJ66" i="1" s="1"/>
  <c r="EJ66" i="1"/>
  <c r="GD66" i="1" s="1"/>
  <c r="HT80" i="1"/>
  <c r="HL80" i="1"/>
  <c r="JD92" i="1"/>
  <c r="IX92" i="1"/>
  <c r="HR92" i="1"/>
  <c r="Y97" i="1"/>
  <c r="HI97" i="1" s="1"/>
  <c r="HL113" i="1"/>
  <c r="Z117" i="1"/>
  <c r="Z116" i="1"/>
  <c r="IR77" i="1"/>
  <c r="HT77" i="1"/>
  <c r="EU46" i="1"/>
  <c r="GO46" i="1" s="1"/>
  <c r="EJ46" i="1"/>
  <c r="GD46" i="1" s="1"/>
  <c r="EJ63" i="1"/>
  <c r="GD63" i="1" s="1"/>
  <c r="DI63" i="1"/>
  <c r="FC63" i="1" s="1"/>
  <c r="FI63" i="1" s="1"/>
  <c r="HR65" i="1"/>
  <c r="JD65" i="1"/>
  <c r="IX65" i="1"/>
  <c r="FA72" i="1"/>
  <c r="JJ72" i="1" s="1"/>
  <c r="EP72" i="1"/>
  <c r="GJ72" i="1" s="1"/>
  <c r="EJ72" i="1"/>
  <c r="GD72" i="1" s="1"/>
  <c r="HR87" i="1"/>
  <c r="HI98" i="1"/>
  <c r="EJ102" i="1"/>
  <c r="GD102" i="1" s="1"/>
  <c r="DI102" i="1"/>
  <c r="FC102" i="1" s="1"/>
  <c r="V60" i="1"/>
  <c r="EJ68" i="1"/>
  <c r="GD68" i="1" s="1"/>
  <c r="DI68" i="1"/>
  <c r="FC68" i="1" s="1"/>
  <c r="FI68" i="1" s="1"/>
  <c r="V47" i="1"/>
  <c r="V48" i="1"/>
  <c r="EP77" i="1"/>
  <c r="GJ77" i="1" s="1"/>
  <c r="EU77" i="1"/>
  <c r="EJ77" i="1"/>
  <c r="GD77" i="1" s="1"/>
  <c r="HI94" i="1"/>
  <c r="IP94" i="1" s="1"/>
  <c r="W105" i="1"/>
  <c r="HH105" i="1" s="1"/>
  <c r="IV105" i="1" s="1"/>
  <c r="EJ42" i="1"/>
  <c r="GD42" i="1" s="1"/>
  <c r="Z48" i="1"/>
  <c r="Z49" i="1"/>
  <c r="FA46" i="1"/>
  <c r="JJ46" i="1" s="1"/>
  <c r="EU50" i="1"/>
  <c r="GO50" i="1" s="1"/>
  <c r="EJ50" i="1"/>
  <c r="GD50" i="1" s="1"/>
  <c r="DI50" i="1"/>
  <c r="FC50" i="1" s="1"/>
  <c r="EU54" i="1"/>
  <c r="GO54" i="1" s="1"/>
  <c r="DO56" i="1"/>
  <c r="U61" i="1"/>
  <c r="HG61" i="1" s="1"/>
  <c r="U59" i="1"/>
  <c r="HG59" i="1" s="1"/>
  <c r="HG58" i="1"/>
  <c r="EP58" i="1"/>
  <c r="GJ58" i="1" s="1"/>
  <c r="EJ58" i="1"/>
  <c r="GD58" i="1" s="1"/>
  <c r="FA59" i="1"/>
  <c r="JJ59" i="1" s="1"/>
  <c r="EJ59" i="1"/>
  <c r="GD59" i="1" s="1"/>
  <c r="DI59" i="1"/>
  <c r="FC59" i="1" s="1"/>
  <c r="FI59" i="1" s="1"/>
  <c r="Z63" i="1"/>
  <c r="FA63" i="1"/>
  <c r="JJ63" i="1" s="1"/>
  <c r="JL63" i="1" s="1"/>
  <c r="JR63" i="1" s="1"/>
  <c r="EU68" i="1"/>
  <c r="GO68" i="1" s="1"/>
  <c r="EP69" i="1"/>
  <c r="GJ69" i="1" s="1"/>
  <c r="EJ69" i="1"/>
  <c r="GD69" i="1" s="1"/>
  <c r="EU72" i="1"/>
  <c r="Z80" i="1"/>
  <c r="Z81" i="1"/>
  <c r="IR80" i="1"/>
  <c r="HT84" i="1"/>
  <c r="HT85" i="1"/>
  <c r="HL96" i="1"/>
  <c r="FA102" i="1"/>
  <c r="JJ102" i="1" s="1"/>
  <c r="HT112" i="1"/>
  <c r="JD48" i="1"/>
  <c r="EU52" i="1"/>
  <c r="GO52" i="1" s="1"/>
  <c r="Z61" i="1"/>
  <c r="HG70" i="1"/>
  <c r="HT72" i="1"/>
  <c r="Y76" i="1"/>
  <c r="HI76" i="1" s="1"/>
  <c r="KK79" i="1"/>
  <c r="Z85" i="1"/>
  <c r="HT89" i="1"/>
  <c r="HT92" i="1"/>
  <c r="JR94" i="1"/>
  <c r="FA97" i="1"/>
  <c r="JJ97" i="1" s="1"/>
  <c r="JL97" i="1" s="1"/>
  <c r="JR97" i="1" s="1"/>
  <c r="IR97" i="1"/>
  <c r="HL99" i="1"/>
  <c r="X109" i="1"/>
  <c r="IR112" i="1"/>
  <c r="IX43" i="1"/>
  <c r="JR50" i="1"/>
  <c r="IX54" i="1"/>
  <c r="IR56" i="1"/>
  <c r="IR57" i="1"/>
  <c r="EU61" i="1"/>
  <c r="GO61" i="1" s="1"/>
  <c r="EU71" i="1"/>
  <c r="GO71" i="1" s="1"/>
  <c r="HL72" i="1"/>
  <c r="V79" i="1"/>
  <c r="EP82" i="1"/>
  <c r="GJ82" i="1" s="1"/>
  <c r="JD85" i="1"/>
  <c r="EP86" i="1"/>
  <c r="GJ86" i="1" s="1"/>
  <c r="Z93" i="1"/>
  <c r="EP94" i="1"/>
  <c r="GJ94" i="1" s="1"/>
  <c r="HT96" i="1"/>
  <c r="HT103" i="1"/>
  <c r="Y104" i="1"/>
  <c r="HI104" i="1" s="1"/>
  <c r="EP104" i="1"/>
  <c r="GJ104" i="1" s="1"/>
  <c r="FA105" i="1"/>
  <c r="JJ105" i="1" s="1"/>
  <c r="KQ105" i="1" s="1"/>
  <c r="FC106" i="1"/>
  <c r="FI106" i="1" s="1"/>
  <c r="JD111" i="1"/>
  <c r="EP114" i="1"/>
  <c r="GJ114" i="1" s="1"/>
  <c r="IX116" i="1"/>
  <c r="HL47" i="1"/>
  <c r="IX53" i="1"/>
  <c r="HT60" i="1"/>
  <c r="IR69" i="1"/>
  <c r="HT70" i="1"/>
  <c r="HT73" i="1"/>
  <c r="HL78" i="1"/>
  <c r="KQ79" i="1"/>
  <c r="IR87" i="1"/>
  <c r="EU94" i="1"/>
  <c r="GO94" i="1" s="1"/>
  <c r="IR98" i="1"/>
  <c r="EU104" i="1"/>
  <c r="KQ104" i="1"/>
  <c r="HI54" i="1"/>
  <c r="X59" i="1"/>
  <c r="X63" i="1"/>
  <c r="IX72" i="1"/>
  <c r="JD74" i="1"/>
  <c r="Y77" i="1"/>
  <c r="HI77" i="1" s="1"/>
  <c r="JR79" i="1"/>
  <c r="EU79" i="1"/>
  <c r="GO79" i="1" s="1"/>
  <c r="HT83" i="1"/>
  <c r="Y87" i="1"/>
  <c r="HI87" i="1" s="1"/>
  <c r="IR94" i="1"/>
  <c r="IR105" i="1"/>
  <c r="DI39" i="1"/>
  <c r="HR39" i="1"/>
  <c r="EP40" i="1"/>
  <c r="GJ40" i="1" s="1"/>
  <c r="DI41" i="1"/>
  <c r="EP38" i="1"/>
  <c r="GJ38" i="1" s="1"/>
  <c r="EJ39" i="1"/>
  <c r="GD39" i="1" s="1"/>
  <c r="HT39" i="1"/>
  <c r="EU40" i="1"/>
  <c r="FA38" i="1"/>
  <c r="JJ38" i="1" s="1"/>
  <c r="IX41" i="1"/>
  <c r="AA38" i="1"/>
  <c r="W39" i="1"/>
  <c r="HH39" i="1" s="1"/>
  <c r="EU39" i="1"/>
  <c r="GO39" i="1" s="1"/>
  <c r="DI40" i="1"/>
  <c r="FC40" i="1" s="1"/>
  <c r="EP41" i="1"/>
  <c r="GJ41" i="1" s="1"/>
  <c r="U40" i="1"/>
  <c r="HG40" i="1" s="1"/>
  <c r="FB40" i="1"/>
  <c r="FA39" i="1"/>
  <c r="JJ39" i="1" s="1"/>
  <c r="KQ39" i="1" s="1"/>
  <c r="Z41" i="1"/>
  <c r="EU41" i="1"/>
  <c r="HL41" i="1"/>
  <c r="JD36" i="1"/>
  <c r="DI35" i="1"/>
  <c r="FC35" i="1" s="1"/>
  <c r="X37" i="1"/>
  <c r="EU35" i="1"/>
  <c r="GO35" i="1" s="1"/>
  <c r="EJ37" i="1"/>
  <c r="GD37" i="1" s="1"/>
  <c r="HT37" i="1"/>
  <c r="HH34" i="1"/>
  <c r="W35" i="1"/>
  <c r="HH35" i="1" s="1"/>
  <c r="HT35" i="1"/>
  <c r="HL36" i="1"/>
  <c r="X35" i="1"/>
  <c r="EJ35" i="1"/>
  <c r="GD35" i="1" s="1"/>
  <c r="EU37" i="1"/>
  <c r="HL30" i="1"/>
  <c r="DI32" i="1"/>
  <c r="FC32" i="1" s="1"/>
  <c r="HT30" i="1"/>
  <c r="Y31" i="1"/>
  <c r="HI31" i="1" s="1"/>
  <c r="IP31" i="1" s="1"/>
  <c r="V32" i="1"/>
  <c r="JD32" i="1"/>
  <c r="HL31" i="1"/>
  <c r="W31" i="1"/>
  <c r="HH31" i="1" s="1"/>
  <c r="HT32" i="1"/>
  <c r="Z31" i="1"/>
  <c r="FA31" i="1"/>
  <c r="JJ31" i="1" s="1"/>
  <c r="KK31" i="1" s="1"/>
  <c r="W32" i="1"/>
  <c r="HH32" i="1" s="1"/>
  <c r="IP32" i="1" s="1"/>
  <c r="EJ32" i="1"/>
  <c r="GD32" i="1" s="1"/>
  <c r="FA32" i="1"/>
  <c r="JJ32" i="1" s="1"/>
  <c r="JL32" i="1" s="1"/>
  <c r="JR32" i="1" s="1"/>
  <c r="EP30" i="1"/>
  <c r="GJ30" i="1" s="1"/>
  <c r="JD31" i="1"/>
  <c r="Y32" i="1"/>
  <c r="HI32" i="1" s="1"/>
  <c r="DI33" i="1"/>
  <c r="FC33" i="1" s="1"/>
  <c r="V31" i="1"/>
  <c r="EJ31" i="1"/>
  <c r="GD31" i="1" s="1"/>
  <c r="AA30" i="1"/>
  <c r="AB30" i="1" s="1"/>
  <c r="X29" i="1"/>
  <c r="DI26" i="1"/>
  <c r="FC26" i="1" s="1"/>
  <c r="EU27" i="1"/>
  <c r="GO27" i="1" s="1"/>
  <c r="EJ26" i="1"/>
  <c r="GD26" i="1" s="1"/>
  <c r="DI27" i="1"/>
  <c r="IR29" i="1"/>
  <c r="EU26" i="1"/>
  <c r="GO26" i="1" s="1"/>
  <c r="KQ27" i="1"/>
  <c r="DI22" i="1"/>
  <c r="DI23" i="1"/>
  <c r="FC23" i="1" s="1"/>
  <c r="EU24" i="1"/>
  <c r="EJ25" i="1"/>
  <c r="GD25" i="1" s="1"/>
  <c r="JD22" i="1"/>
  <c r="HL23" i="1"/>
  <c r="DO23" i="1"/>
  <c r="EJ22" i="1"/>
  <c r="GD22" i="1" s="1"/>
  <c r="EJ23" i="1"/>
  <c r="GD23" i="1" s="1"/>
  <c r="EP25" i="1"/>
  <c r="GJ25" i="1" s="1"/>
  <c r="DI25" i="1"/>
  <c r="FC25" i="1" s="1"/>
  <c r="EU25" i="1"/>
  <c r="DI18" i="1"/>
  <c r="HR18" i="1"/>
  <c r="HT18" i="1"/>
  <c r="EJ20" i="1"/>
  <c r="GD20" i="1" s="1"/>
  <c r="HT21" i="1"/>
  <c r="DI20" i="1"/>
  <c r="FC20" i="1" s="1"/>
  <c r="X20" i="1"/>
  <c r="EP20" i="1"/>
  <c r="GJ20" i="1" s="1"/>
  <c r="V16" i="1"/>
  <c r="DI15" i="1"/>
  <c r="FC15" i="1" s="1"/>
  <c r="W17" i="1"/>
  <c r="HH17" i="1" s="1"/>
  <c r="IR17" i="1"/>
  <c r="IR15" i="1"/>
  <c r="EU14" i="1"/>
  <c r="GO14" i="1" s="1"/>
  <c r="V15" i="1"/>
  <c r="EJ15" i="1"/>
  <c r="GD15" i="1" s="1"/>
  <c r="X17" i="1"/>
  <c r="HT14" i="1"/>
  <c r="X15" i="1"/>
  <c r="JL15" i="1"/>
  <c r="DI14" i="1"/>
  <c r="FC14" i="1" s="1"/>
  <c r="Z15" i="1"/>
  <c r="EP15" i="1"/>
  <c r="GJ15" i="1" s="1"/>
  <c r="HT16" i="1"/>
  <c r="IR11" i="1"/>
  <c r="IR13" i="1"/>
  <c r="HL10" i="1"/>
  <c r="JD11" i="1"/>
  <c r="X13" i="1"/>
  <c r="HT11" i="1"/>
  <c r="JD13" i="1"/>
  <c r="JL13" i="1"/>
  <c r="JR13" i="1" s="1"/>
  <c r="DI10" i="1"/>
  <c r="FC10" i="1" s="1"/>
  <c r="HR10" i="1"/>
  <c r="U12" i="1"/>
  <c r="HG12" i="1" s="1"/>
  <c r="IX7" i="1"/>
  <c r="V112" i="1"/>
  <c r="V113" i="1"/>
  <c r="HT111" i="1"/>
  <c r="IX112" i="1"/>
  <c r="IX114" i="1"/>
  <c r="HR114" i="1"/>
  <c r="IR114" i="1"/>
  <c r="HL114" i="1"/>
  <c r="JD114" i="1"/>
  <c r="KK112" i="1"/>
  <c r="JL112" i="1"/>
  <c r="JR112" i="1" s="1"/>
  <c r="KQ112" i="1"/>
  <c r="GO117" i="1"/>
  <c r="HR110" i="1"/>
  <c r="HL110" i="1"/>
  <c r="Z111" i="1"/>
  <c r="DI111" i="1"/>
  <c r="DO111" i="1" s="1"/>
  <c r="IX111" i="1"/>
  <c r="HG110" i="1"/>
  <c r="EU111" i="1"/>
  <c r="KK114" i="1"/>
  <c r="KQ114" i="1"/>
  <c r="JL114" i="1"/>
  <c r="JR114" i="1" s="1"/>
  <c r="JD110" i="1"/>
  <c r="X113" i="1"/>
  <c r="X111" i="1"/>
  <c r="X112" i="1"/>
  <c r="HT110" i="1"/>
  <c r="FA111" i="1"/>
  <c r="JJ111" i="1" s="1"/>
  <c r="HR111" i="1"/>
  <c r="U112" i="1"/>
  <c r="HG112" i="1" s="1"/>
  <c r="IP112" i="1" s="1"/>
  <c r="HT113" i="1"/>
  <c r="IX110" i="1"/>
  <c r="IR111" i="1"/>
  <c r="HL111" i="1"/>
  <c r="HF113" i="1"/>
  <c r="X116" i="1"/>
  <c r="X117" i="1"/>
  <c r="Z112" i="1"/>
  <c r="FI114" i="1"/>
  <c r="X115" i="1"/>
  <c r="EP111" i="1"/>
  <c r="GJ111" i="1" s="1"/>
  <c r="Y113" i="1"/>
  <c r="HI113" i="1" s="1"/>
  <c r="AA110" i="1"/>
  <c r="HI110" i="1"/>
  <c r="FB111" i="1"/>
  <c r="DO113" i="1"/>
  <c r="FB113" i="1"/>
  <c r="FA110" i="1"/>
  <c r="JJ110" i="1" s="1"/>
  <c r="DI112" i="1"/>
  <c r="EJ112" i="1"/>
  <c r="GD112" i="1" s="1"/>
  <c r="Y116" i="1"/>
  <c r="HI116" i="1" s="1"/>
  <c r="HI114" i="1"/>
  <c r="Y117" i="1"/>
  <c r="HI117" i="1" s="1"/>
  <c r="Y115" i="1"/>
  <c r="HI115" i="1" s="1"/>
  <c r="DO114" i="1"/>
  <c r="IR113" i="1"/>
  <c r="JD113" i="1"/>
  <c r="IX113" i="1"/>
  <c r="GO114" i="1"/>
  <c r="FA115" i="1"/>
  <c r="JJ115" i="1" s="1"/>
  <c r="EJ115" i="1"/>
  <c r="GD115" i="1" s="1"/>
  <c r="EU115" i="1"/>
  <c r="EP115" i="1"/>
  <c r="GJ115" i="1" s="1"/>
  <c r="EP117" i="1"/>
  <c r="GJ117" i="1" s="1"/>
  <c r="DI117" i="1"/>
  <c r="FA117" i="1"/>
  <c r="JJ117" i="1" s="1"/>
  <c r="HE114" i="1"/>
  <c r="DI115" i="1"/>
  <c r="KK116" i="1"/>
  <c r="JL116" i="1"/>
  <c r="KQ116" i="1"/>
  <c r="EU113" i="1"/>
  <c r="EJ113" i="1"/>
  <c r="GD113" i="1" s="1"/>
  <c r="FA113" i="1"/>
  <c r="JJ113" i="1" s="1"/>
  <c r="V117" i="1"/>
  <c r="V116" i="1"/>
  <c r="HT114" i="1"/>
  <c r="HF116" i="1"/>
  <c r="HT116" i="1"/>
  <c r="HL116" i="1"/>
  <c r="IX117" i="1"/>
  <c r="IR117" i="1"/>
  <c r="HT117" i="1"/>
  <c r="JD116" i="1"/>
  <c r="JD117" i="1"/>
  <c r="Z115" i="1"/>
  <c r="HL112" i="1"/>
  <c r="U117" i="1"/>
  <c r="U115" i="1"/>
  <c r="HG114" i="1"/>
  <c r="IX115" i="1"/>
  <c r="IR115" i="1"/>
  <c r="U116" i="1"/>
  <c r="HG116" i="1" s="1"/>
  <c r="EU116" i="1"/>
  <c r="EJ116" i="1"/>
  <c r="GD116" i="1" s="1"/>
  <c r="EP116" i="1"/>
  <c r="GJ116" i="1" s="1"/>
  <c r="DI116" i="1"/>
  <c r="W116" i="1"/>
  <c r="HH116" i="1" s="1"/>
  <c r="IR116" i="1"/>
  <c r="W115" i="1"/>
  <c r="HH115" i="1" s="1"/>
  <c r="JR116" i="1"/>
  <c r="HL115" i="1"/>
  <c r="HL117" i="1"/>
  <c r="HL102" i="1"/>
  <c r="KQ103" i="1"/>
  <c r="JL103" i="1"/>
  <c r="JR103" i="1" s="1"/>
  <c r="KK103" i="1"/>
  <c r="JL104" i="1"/>
  <c r="JR104" i="1" s="1"/>
  <c r="IR106" i="1"/>
  <c r="U109" i="1"/>
  <c r="HG109" i="1" s="1"/>
  <c r="U107" i="1"/>
  <c r="HG107" i="1" s="1"/>
  <c r="HG106" i="1"/>
  <c r="IW106" i="1" s="1"/>
  <c r="U108" i="1"/>
  <c r="HG108" i="1" s="1"/>
  <c r="V109" i="1"/>
  <c r="V107" i="1"/>
  <c r="V108" i="1"/>
  <c r="IR108" i="1"/>
  <c r="HR108" i="1"/>
  <c r="HL108" i="1"/>
  <c r="JD108" i="1"/>
  <c r="IX108" i="1"/>
  <c r="HT105" i="1"/>
  <c r="IR102" i="1"/>
  <c r="X105" i="1"/>
  <c r="X103" i="1"/>
  <c r="DO102" i="1"/>
  <c r="FB102" i="1"/>
  <c r="HL103" i="1"/>
  <c r="JD103" i="1"/>
  <c r="IX105" i="1"/>
  <c r="V105" i="1"/>
  <c r="V103" i="1"/>
  <c r="IX102" i="1"/>
  <c r="KQ102" i="1"/>
  <c r="EP103" i="1"/>
  <c r="GJ103" i="1" s="1"/>
  <c r="DI103" i="1"/>
  <c r="EJ103" i="1"/>
  <c r="GD103" i="1" s="1"/>
  <c r="JD105" i="1"/>
  <c r="EU108" i="1"/>
  <c r="EJ108" i="1"/>
  <c r="GD108" i="1" s="1"/>
  <c r="DI108" i="1"/>
  <c r="FA108" i="1"/>
  <c r="JJ108" i="1" s="1"/>
  <c r="EP108" i="1"/>
  <c r="GJ108" i="1" s="1"/>
  <c r="DO103" i="1"/>
  <c r="HR102" i="1"/>
  <c r="FB103" i="1"/>
  <c r="IX103" i="1"/>
  <c r="DO104" i="1"/>
  <c r="FC105" i="1"/>
  <c r="FB107" i="1"/>
  <c r="IX107" i="1"/>
  <c r="HR107" i="1"/>
  <c r="JD107" i="1"/>
  <c r="IR107" i="1"/>
  <c r="HL107" i="1"/>
  <c r="GO104" i="1"/>
  <c r="IR104" i="1"/>
  <c r="EU106" i="1"/>
  <c r="HT107" i="1"/>
  <c r="IX109" i="1"/>
  <c r="JD104" i="1"/>
  <c r="Z108" i="1"/>
  <c r="Z109" i="1"/>
  <c r="Z107" i="1"/>
  <c r="IX106" i="1"/>
  <c r="HT106" i="1"/>
  <c r="HL104" i="1"/>
  <c r="AA108" i="1"/>
  <c r="HE108" i="1" s="1"/>
  <c r="W109" i="1"/>
  <c r="HH109" i="1" s="1"/>
  <c r="W107" i="1"/>
  <c r="HH107" i="1" s="1"/>
  <c r="IQ107" i="1" s="1"/>
  <c r="HT108" i="1"/>
  <c r="HL105" i="1"/>
  <c r="HL106" i="1"/>
  <c r="FA107" i="1"/>
  <c r="JJ107" i="1" s="1"/>
  <c r="FA109" i="1"/>
  <c r="JJ109" i="1" s="1"/>
  <c r="JD109" i="1"/>
  <c r="FB109" i="1"/>
  <c r="HL109" i="1"/>
  <c r="DI107" i="1"/>
  <c r="DI109" i="1"/>
  <c r="HR109" i="1"/>
  <c r="JL96" i="1"/>
  <c r="JR96" i="1" s="1"/>
  <c r="KQ96" i="1"/>
  <c r="KK96" i="1"/>
  <c r="W96" i="1"/>
  <c r="HH96" i="1" s="1"/>
  <c r="KQ98" i="1"/>
  <c r="KK98" i="1"/>
  <c r="KK94" i="1"/>
  <c r="KQ94" i="1"/>
  <c r="KQ97" i="1"/>
  <c r="FC94" i="1"/>
  <c r="EU98" i="1"/>
  <c r="EP98" i="1"/>
  <c r="GJ98" i="1" s="1"/>
  <c r="EJ98" i="1"/>
  <c r="GD98" i="1" s="1"/>
  <c r="HT94" i="1"/>
  <c r="AA94" i="1"/>
  <c r="AB94" i="1" s="1"/>
  <c r="W95" i="1"/>
  <c r="HH95" i="1" s="1"/>
  <c r="IQ95" i="1" s="1"/>
  <c r="EU96" i="1"/>
  <c r="EJ96" i="1"/>
  <c r="GD96" i="1" s="1"/>
  <c r="EP96" i="1"/>
  <c r="GJ96" i="1" s="1"/>
  <c r="DI96" i="1"/>
  <c r="DO96" i="1" s="1"/>
  <c r="JD97" i="1"/>
  <c r="X100" i="1"/>
  <c r="X99" i="1"/>
  <c r="FB98" i="1"/>
  <c r="IR100" i="1"/>
  <c r="HR100" i="1"/>
  <c r="HL100" i="1"/>
  <c r="JD100" i="1"/>
  <c r="IX100" i="1"/>
  <c r="Z100" i="1"/>
  <c r="Z101" i="1"/>
  <c r="Z99" i="1"/>
  <c r="V97" i="1"/>
  <c r="V95" i="1"/>
  <c r="IV94" i="1"/>
  <c r="JD95" i="1"/>
  <c r="HR95" i="1"/>
  <c r="IR95" i="1"/>
  <c r="HL95" i="1"/>
  <c r="DO94" i="1"/>
  <c r="FB94" i="1"/>
  <c r="IQ94" i="1"/>
  <c r="IW94" i="1"/>
  <c r="HL94" i="1"/>
  <c r="JD94" i="1"/>
  <c r="IX94" i="1"/>
  <c r="HT95" i="1"/>
  <c r="IX95" i="1"/>
  <c r="W97" i="1"/>
  <c r="HH97" i="1" s="1"/>
  <c r="DI98" i="1"/>
  <c r="DO98" i="1" s="1"/>
  <c r="JL98" i="1"/>
  <c r="JR98" i="1" s="1"/>
  <c r="Z95" i="1"/>
  <c r="Z97" i="1"/>
  <c r="HT99" i="1"/>
  <c r="FB99" i="1"/>
  <c r="IR96" i="1"/>
  <c r="JD96" i="1"/>
  <c r="FC97" i="1"/>
  <c r="IX98" i="1"/>
  <c r="IR99" i="1"/>
  <c r="DO97" i="1"/>
  <c r="IX97" i="1"/>
  <c r="W101" i="1"/>
  <c r="HH101" i="1" s="1"/>
  <c r="W99" i="1"/>
  <c r="HH99" i="1" s="1"/>
  <c r="AA98" i="1"/>
  <c r="HH98" i="1"/>
  <c r="IW98" i="1" s="1"/>
  <c r="FA95" i="1"/>
  <c r="JJ95" i="1" s="1"/>
  <c r="U101" i="1"/>
  <c r="HG101" i="1" s="1"/>
  <c r="U99" i="1"/>
  <c r="HG99" i="1" s="1"/>
  <c r="HG98" i="1"/>
  <c r="U100" i="1"/>
  <c r="IX101" i="1"/>
  <c r="DI95" i="1"/>
  <c r="V101" i="1"/>
  <c r="V99" i="1"/>
  <c r="V100" i="1"/>
  <c r="HL97" i="1"/>
  <c r="HL98" i="1"/>
  <c r="HT100" i="1"/>
  <c r="EU100" i="1"/>
  <c r="EJ100" i="1"/>
  <c r="GD100" i="1" s="1"/>
  <c r="HR97" i="1"/>
  <c r="IX99" i="1"/>
  <c r="HR99" i="1"/>
  <c r="JD99" i="1"/>
  <c r="FA100" i="1"/>
  <c r="JJ100" i="1" s="1"/>
  <c r="DI100" i="1"/>
  <c r="DO100" i="1" s="1"/>
  <c r="FA99" i="1"/>
  <c r="JJ99" i="1" s="1"/>
  <c r="FA101" i="1"/>
  <c r="JJ101" i="1" s="1"/>
  <c r="JD101" i="1"/>
  <c r="FB101" i="1"/>
  <c r="HL101" i="1"/>
  <c r="DI99" i="1"/>
  <c r="DO99" i="1" s="1"/>
  <c r="DI101" i="1"/>
  <c r="HR101" i="1"/>
  <c r="JL87" i="1"/>
  <c r="KK87" i="1"/>
  <c r="KQ87" i="1"/>
  <c r="AA88" i="1"/>
  <c r="HE88" i="1" s="1"/>
  <c r="JB88" i="1" s="1"/>
  <c r="AA87" i="1"/>
  <c r="HE87" i="1" s="1"/>
  <c r="AA89" i="1"/>
  <c r="HE89" i="1" s="1"/>
  <c r="JB89" i="1" s="1"/>
  <c r="HE86" i="1"/>
  <c r="V93" i="1"/>
  <c r="V91" i="1"/>
  <c r="V92" i="1"/>
  <c r="HF88" i="1"/>
  <c r="DI88" i="1"/>
  <c r="JD88" i="1"/>
  <c r="HT90" i="1"/>
  <c r="W89" i="1"/>
  <c r="HH89" i="1" s="1"/>
  <c r="IP89" i="1" s="1"/>
  <c r="W87" i="1"/>
  <c r="HH87" i="1" s="1"/>
  <c r="HH86" i="1"/>
  <c r="W88" i="1"/>
  <c r="HH88" i="1" s="1"/>
  <c r="FC86" i="1"/>
  <c r="IX88" i="1"/>
  <c r="IR86" i="1"/>
  <c r="IX86" i="1"/>
  <c r="FB88" i="1"/>
  <c r="AB86" i="1"/>
  <c r="HT86" i="1"/>
  <c r="Z89" i="1"/>
  <c r="JD90" i="1"/>
  <c r="HT91" i="1"/>
  <c r="IX91" i="1"/>
  <c r="IR91" i="1"/>
  <c r="FB90" i="1"/>
  <c r="KQ86" i="1"/>
  <c r="EU88" i="1"/>
  <c r="EJ88" i="1"/>
  <c r="GD88" i="1" s="1"/>
  <c r="FA88" i="1"/>
  <c r="JJ88" i="1" s="1"/>
  <c r="HR86" i="1"/>
  <c r="JD86" i="1"/>
  <c r="JR87" i="1"/>
  <c r="HF91" i="1"/>
  <c r="JD91" i="1"/>
  <c r="IR88" i="1"/>
  <c r="FA90" i="1"/>
  <c r="JJ90" i="1" s="1"/>
  <c r="EJ90" i="1"/>
  <c r="GD90" i="1" s="1"/>
  <c r="DI90" i="1"/>
  <c r="DO90" i="1" s="1"/>
  <c r="X89" i="1"/>
  <c r="X87" i="1"/>
  <c r="X88" i="1"/>
  <c r="HL88" i="1"/>
  <c r="GO91" i="1"/>
  <c r="Y88" i="1"/>
  <c r="HI88" i="1" s="1"/>
  <c r="HI86" i="1"/>
  <c r="JL86" i="1"/>
  <c r="JR86" i="1" s="1"/>
  <c r="EU90" i="1"/>
  <c r="GO86" i="1"/>
  <c r="EP87" i="1"/>
  <c r="GJ87" i="1" s="1"/>
  <c r="EU87" i="1"/>
  <c r="DI87" i="1"/>
  <c r="HG86" i="1"/>
  <c r="HY86" i="1" s="1"/>
  <c r="U87" i="1"/>
  <c r="V87" i="1"/>
  <c r="HT88" i="1"/>
  <c r="U93" i="1"/>
  <c r="HG93" i="1" s="1"/>
  <c r="U91" i="1"/>
  <c r="HG91" i="1" s="1"/>
  <c r="U92" i="1"/>
  <c r="HG92" i="1" s="1"/>
  <c r="HG90" i="1"/>
  <c r="FA89" i="1"/>
  <c r="JJ89" i="1" s="1"/>
  <c r="W93" i="1"/>
  <c r="HH93" i="1" s="1"/>
  <c r="AA90" i="1"/>
  <c r="AB90" i="1" s="1"/>
  <c r="EG90" i="1" s="1"/>
  <c r="W92" i="1"/>
  <c r="HH92" i="1" s="1"/>
  <c r="W91" i="1"/>
  <c r="HH91" i="1" s="1"/>
  <c r="HL87" i="1"/>
  <c r="FB89" i="1"/>
  <c r="IX89" i="1"/>
  <c r="HR89" i="1"/>
  <c r="HL89" i="1"/>
  <c r="X92" i="1"/>
  <c r="X91" i="1"/>
  <c r="IX93" i="1"/>
  <c r="DI89" i="1"/>
  <c r="IR89" i="1"/>
  <c r="JD89" i="1"/>
  <c r="Y92" i="1"/>
  <c r="HI92" i="1" s="1"/>
  <c r="IQ92" i="1" s="1"/>
  <c r="Y91" i="1"/>
  <c r="HI91" i="1" s="1"/>
  <c r="HH90" i="1"/>
  <c r="EP91" i="1"/>
  <c r="GJ91" i="1" s="1"/>
  <c r="DI91" i="1"/>
  <c r="FA91" i="1"/>
  <c r="JJ91" i="1" s="1"/>
  <c r="EU92" i="1"/>
  <c r="EJ92" i="1"/>
  <c r="GD92" i="1" s="1"/>
  <c r="DI92" i="1"/>
  <c r="DO92" i="1" s="1"/>
  <c r="FA92" i="1"/>
  <c r="JJ92" i="1" s="1"/>
  <c r="IX90" i="1"/>
  <c r="HL90" i="1"/>
  <c r="JD93" i="1"/>
  <c r="FB92" i="1"/>
  <c r="IR90" i="1"/>
  <c r="IR92" i="1"/>
  <c r="FA93" i="1"/>
  <c r="JJ93" i="1" s="1"/>
  <c r="FB91" i="1"/>
  <c r="HL91" i="1"/>
  <c r="FB93" i="1"/>
  <c r="HL93" i="1"/>
  <c r="DI93" i="1"/>
  <c r="HT79" i="1"/>
  <c r="HI78" i="1"/>
  <c r="Y81" i="1"/>
  <c r="HI81" i="1" s="1"/>
  <c r="EJ78" i="1"/>
  <c r="GD78" i="1" s="1"/>
  <c r="EU78" i="1"/>
  <c r="FA78" i="1"/>
  <c r="JJ78" i="1" s="1"/>
  <c r="EP78" i="1"/>
  <c r="GJ78" i="1" s="1"/>
  <c r="Y79" i="1"/>
  <c r="HI79" i="1" s="1"/>
  <c r="KQ82" i="1"/>
  <c r="JL82" i="1"/>
  <c r="JR82" i="1" s="1"/>
  <c r="FB85" i="1"/>
  <c r="Z79" i="1"/>
  <c r="FI79" i="1"/>
  <c r="V85" i="1"/>
  <c r="V83" i="1"/>
  <c r="KK80" i="1"/>
  <c r="KQ80" i="1"/>
  <c r="FI82" i="1"/>
  <c r="FI81" i="1"/>
  <c r="DI78" i="1"/>
  <c r="HF78" i="1"/>
  <c r="IR79" i="1"/>
  <c r="X83" i="1"/>
  <c r="X84" i="1"/>
  <c r="X85" i="1"/>
  <c r="JD81" i="1"/>
  <c r="IR81" i="1"/>
  <c r="HR81" i="1"/>
  <c r="IX81" i="1"/>
  <c r="X81" i="1"/>
  <c r="X80" i="1"/>
  <c r="X79" i="1"/>
  <c r="U80" i="1"/>
  <c r="HG78" i="1"/>
  <c r="U81" i="1"/>
  <c r="HG81" i="1" s="1"/>
  <c r="U79" i="1"/>
  <c r="HG79" i="1" s="1"/>
  <c r="IX80" i="1"/>
  <c r="IR83" i="1"/>
  <c r="HL79" i="1"/>
  <c r="EP80" i="1"/>
  <c r="GJ80" i="1" s="1"/>
  <c r="JD80" i="1"/>
  <c r="HT81" i="1"/>
  <c r="IR78" i="1"/>
  <c r="IX78" i="1"/>
  <c r="IX79" i="1"/>
  <c r="HR79" i="1"/>
  <c r="JD79" i="1"/>
  <c r="JL81" i="1"/>
  <c r="JR81" i="1" s="1"/>
  <c r="KK81" i="1"/>
  <c r="KK84" i="1"/>
  <c r="KQ84" i="1"/>
  <c r="JL84" i="1"/>
  <c r="W81" i="1"/>
  <c r="HH81" i="1" s="1"/>
  <c r="W79" i="1"/>
  <c r="HH79" i="1" s="1"/>
  <c r="AA78" i="1"/>
  <c r="HR78" i="1"/>
  <c r="DO80" i="1"/>
  <c r="FB80" i="1"/>
  <c r="JR80" i="1"/>
  <c r="W85" i="1"/>
  <c r="HH85" i="1" s="1"/>
  <c r="W84" i="1"/>
  <c r="HH84" i="1" s="1"/>
  <c r="W83" i="1"/>
  <c r="HH83" i="1" s="1"/>
  <c r="IV83" i="1" s="1"/>
  <c r="HH82" i="1"/>
  <c r="JD82" i="1"/>
  <c r="IR82" i="1"/>
  <c r="HR82" i="1"/>
  <c r="IX83" i="1"/>
  <c r="HR83" i="1"/>
  <c r="JR84" i="1"/>
  <c r="EP85" i="1"/>
  <c r="GJ85" i="1" s="1"/>
  <c r="DI85" i="1"/>
  <c r="DO85" i="1" s="1"/>
  <c r="EJ85" i="1"/>
  <c r="GD85" i="1" s="1"/>
  <c r="HI82" i="1"/>
  <c r="IW82" i="1" s="1"/>
  <c r="Y85" i="1"/>
  <c r="HI85" i="1" s="1"/>
  <c r="Y84" i="1"/>
  <c r="HI84" i="1" s="1"/>
  <c r="GO82" i="1"/>
  <c r="EP83" i="1"/>
  <c r="GJ83" i="1" s="1"/>
  <c r="DI83" i="1"/>
  <c r="DO83" i="1" s="1"/>
  <c r="EU83" i="1"/>
  <c r="GO85" i="1"/>
  <c r="IX82" i="1"/>
  <c r="FA83" i="1"/>
  <c r="JJ83" i="1" s="1"/>
  <c r="HF85" i="1"/>
  <c r="FA85" i="1"/>
  <c r="JJ85" i="1" s="1"/>
  <c r="AA82" i="1"/>
  <c r="DO82" i="1"/>
  <c r="HL83" i="1"/>
  <c r="DO84" i="1"/>
  <c r="IR84" i="1"/>
  <c r="IX84" i="1"/>
  <c r="HR84" i="1"/>
  <c r="JD84" i="1"/>
  <c r="HL85" i="1"/>
  <c r="HR85" i="1"/>
  <c r="KQ71" i="1"/>
  <c r="JL71" i="1"/>
  <c r="JR71" i="1" s="1"/>
  <c r="KK71" i="1"/>
  <c r="KK70" i="1"/>
  <c r="JL70" i="1"/>
  <c r="JR70" i="1" s="1"/>
  <c r="IX70" i="1"/>
  <c r="HR70" i="1"/>
  <c r="JD70" i="1"/>
  <c r="IR70" i="1"/>
  <c r="Y72" i="1"/>
  <c r="HI72" i="1" s="1"/>
  <c r="HI70" i="1"/>
  <c r="IQ70" i="1" s="1"/>
  <c r="Y71" i="1"/>
  <c r="HI71" i="1" s="1"/>
  <c r="IW71" i="1" s="1"/>
  <c r="KQ70" i="1"/>
  <c r="Y73" i="1"/>
  <c r="HI73" i="1" s="1"/>
  <c r="Z73" i="1"/>
  <c r="Z72" i="1"/>
  <c r="HL70" i="1"/>
  <c r="FC71" i="1"/>
  <c r="DO71" i="1"/>
  <c r="FA73" i="1"/>
  <c r="JJ73" i="1" s="1"/>
  <c r="EJ73" i="1"/>
  <c r="GD73" i="1" s="1"/>
  <c r="EP73" i="1"/>
  <c r="GJ73" i="1" s="1"/>
  <c r="EU73" i="1"/>
  <c r="DI73" i="1"/>
  <c r="DO73" i="1" s="1"/>
  <c r="IX73" i="1"/>
  <c r="AA76" i="1"/>
  <c r="HE76" i="1" s="1"/>
  <c r="AA77" i="1"/>
  <c r="HE77" i="1" s="1"/>
  <c r="AA75" i="1"/>
  <c r="HE75" i="1" s="1"/>
  <c r="HX75" i="1" s="1"/>
  <c r="GO77" i="1"/>
  <c r="FI72" i="1"/>
  <c r="FB75" i="1"/>
  <c r="DO75" i="1"/>
  <c r="EP74" i="1"/>
  <c r="GJ74" i="1" s="1"/>
  <c r="FA74" i="1"/>
  <c r="JJ74" i="1" s="1"/>
  <c r="DI74" i="1"/>
  <c r="EU74" i="1"/>
  <c r="GO70" i="1"/>
  <c r="GO72" i="1"/>
  <c r="EJ74" i="1"/>
  <c r="GD74" i="1" s="1"/>
  <c r="KK76" i="1"/>
  <c r="KQ76" i="1"/>
  <c r="JL76" i="1"/>
  <c r="JR76" i="1" s="1"/>
  <c r="AA70" i="1"/>
  <c r="AB70" i="1" s="1"/>
  <c r="JD72" i="1"/>
  <c r="IR72" i="1"/>
  <c r="Z76" i="1"/>
  <c r="Z77" i="1"/>
  <c r="Z75" i="1"/>
  <c r="HT71" i="1"/>
  <c r="U76" i="1"/>
  <c r="HG76" i="1" s="1"/>
  <c r="U77" i="1"/>
  <c r="HG77" i="1" s="1"/>
  <c r="U75" i="1"/>
  <c r="HG75" i="1" s="1"/>
  <c r="HG74" i="1"/>
  <c r="IW74" i="1" s="1"/>
  <c r="IX75" i="1"/>
  <c r="HR75" i="1"/>
  <c r="JD75" i="1"/>
  <c r="HL75" i="1"/>
  <c r="IR75" i="1"/>
  <c r="DI70" i="1"/>
  <c r="IR71" i="1"/>
  <c r="U72" i="1"/>
  <c r="U73" i="1"/>
  <c r="V77" i="1"/>
  <c r="V75" i="1"/>
  <c r="W72" i="1"/>
  <c r="HH72" i="1" s="1"/>
  <c r="V73" i="1"/>
  <c r="GO75" i="1"/>
  <c r="IR76" i="1"/>
  <c r="IX76" i="1"/>
  <c r="HR76" i="1"/>
  <c r="JD76" i="1"/>
  <c r="KK75" i="1"/>
  <c r="KQ75" i="1"/>
  <c r="JL75" i="1"/>
  <c r="JR75" i="1" s="1"/>
  <c r="HL71" i="1"/>
  <c r="W77" i="1"/>
  <c r="HH77" i="1" s="1"/>
  <c r="W75" i="1"/>
  <c r="HH75" i="1" s="1"/>
  <c r="IP75" i="1" s="1"/>
  <c r="W76" i="1"/>
  <c r="HH76" i="1" s="1"/>
  <c r="HT74" i="1"/>
  <c r="IR74" i="1"/>
  <c r="IX74" i="1"/>
  <c r="JC77" i="1"/>
  <c r="EP76" i="1"/>
  <c r="GJ76" i="1" s="1"/>
  <c r="EJ76" i="1"/>
  <c r="GD76" i="1" s="1"/>
  <c r="DI76" i="1"/>
  <c r="JD73" i="1"/>
  <c r="IR73" i="1"/>
  <c r="HL73" i="1"/>
  <c r="HF76" i="1"/>
  <c r="DO76" i="1"/>
  <c r="FB76" i="1"/>
  <c r="EU76" i="1"/>
  <c r="HT76" i="1"/>
  <c r="IX77" i="1"/>
  <c r="HR77" i="1"/>
  <c r="JD77" i="1"/>
  <c r="HL77" i="1"/>
  <c r="X77" i="1"/>
  <c r="FB77" i="1"/>
  <c r="HL74" i="1"/>
  <c r="FA77" i="1"/>
  <c r="JJ77" i="1" s="1"/>
  <c r="DI77" i="1"/>
  <c r="AA68" i="1"/>
  <c r="HE68" i="1" s="1"/>
  <c r="AA69" i="1"/>
  <c r="HE69" i="1" s="1"/>
  <c r="IR63" i="1"/>
  <c r="HI62" i="1"/>
  <c r="Y64" i="1"/>
  <c r="HI64" i="1" s="1"/>
  <c r="Y65" i="1"/>
  <c r="HI65" i="1" s="1"/>
  <c r="HT63" i="1"/>
  <c r="HE66" i="1"/>
  <c r="IR68" i="1"/>
  <c r="HR68" i="1"/>
  <c r="HL68" i="1"/>
  <c r="JD68" i="1"/>
  <c r="IX68" i="1"/>
  <c r="IR62" i="1"/>
  <c r="IX62" i="1"/>
  <c r="HL62" i="1"/>
  <c r="JD62" i="1"/>
  <c r="HR66" i="1"/>
  <c r="IR66" i="1"/>
  <c r="IX66" i="1"/>
  <c r="HL66" i="1"/>
  <c r="HT66" i="1"/>
  <c r="IR64" i="1"/>
  <c r="HT64" i="1"/>
  <c r="W65" i="1"/>
  <c r="HH65" i="1" s="1"/>
  <c r="Z68" i="1"/>
  <c r="Z69" i="1"/>
  <c r="AA62" i="1"/>
  <c r="AB62" i="1" s="1"/>
  <c r="HH62" i="1"/>
  <c r="EP65" i="1"/>
  <c r="GJ65" i="1" s="1"/>
  <c r="FA65" i="1"/>
  <c r="JJ65" i="1" s="1"/>
  <c r="EU65" i="1"/>
  <c r="DI65" i="1"/>
  <c r="DO65" i="1" s="1"/>
  <c r="AA67" i="1"/>
  <c r="HE67" i="1" s="1"/>
  <c r="JB67" i="1" s="1"/>
  <c r="KQ66" i="1"/>
  <c r="JL66" i="1"/>
  <c r="JR66" i="1" s="1"/>
  <c r="KK66" i="1"/>
  <c r="JD63" i="1"/>
  <c r="EU62" i="1"/>
  <c r="FA62" i="1"/>
  <c r="JJ62" i="1" s="1"/>
  <c r="EP62" i="1"/>
  <c r="GJ62" i="1" s="1"/>
  <c r="DI62" i="1"/>
  <c r="HT62" i="1"/>
  <c r="FB64" i="1"/>
  <c r="JD64" i="1"/>
  <c r="HI66" i="1"/>
  <c r="Y68" i="1"/>
  <c r="HI68" i="1" s="1"/>
  <c r="Y69" i="1"/>
  <c r="HI69" i="1" s="1"/>
  <c r="IW69" i="1" s="1"/>
  <c r="Z64" i="1"/>
  <c r="KQ64" i="1"/>
  <c r="AB66" i="1"/>
  <c r="HL64" i="1"/>
  <c r="HY67" i="1"/>
  <c r="KK68" i="1"/>
  <c r="JL68" i="1"/>
  <c r="JR68" i="1" s="1"/>
  <c r="KQ68" i="1"/>
  <c r="U63" i="1"/>
  <c r="HG62" i="1"/>
  <c r="IX63" i="1"/>
  <c r="IR65" i="1"/>
  <c r="HL65" i="1"/>
  <c r="FB67" i="1"/>
  <c r="HL63" i="1"/>
  <c r="IX64" i="1"/>
  <c r="U69" i="1"/>
  <c r="HG69" i="1" s="1"/>
  <c r="U68" i="1"/>
  <c r="HG66" i="1"/>
  <c r="HT67" i="1"/>
  <c r="IX69" i="1"/>
  <c r="HR63" i="1"/>
  <c r="W69" i="1"/>
  <c r="HH69" i="1" s="1"/>
  <c r="W67" i="1"/>
  <c r="HH67" i="1" s="1"/>
  <c r="IP67" i="1" s="1"/>
  <c r="EP64" i="1"/>
  <c r="GJ64" i="1" s="1"/>
  <c r="DI64" i="1"/>
  <c r="HR64" i="1"/>
  <c r="X68" i="1"/>
  <c r="X67" i="1"/>
  <c r="DI66" i="1"/>
  <c r="EU66" i="1"/>
  <c r="HF67" i="1"/>
  <c r="IW67" i="1" s="1"/>
  <c r="HT68" i="1"/>
  <c r="V69" i="1"/>
  <c r="V67" i="1"/>
  <c r="IX67" i="1"/>
  <c r="HR67" i="1"/>
  <c r="JD67" i="1"/>
  <c r="FA67" i="1"/>
  <c r="JJ67" i="1" s="1"/>
  <c r="FA69" i="1"/>
  <c r="JJ69" i="1" s="1"/>
  <c r="JD69" i="1"/>
  <c r="FB69" i="1"/>
  <c r="HL69" i="1"/>
  <c r="DI67" i="1"/>
  <c r="DO67" i="1" s="1"/>
  <c r="DI69" i="1"/>
  <c r="HR69" i="1"/>
  <c r="JD55" i="1"/>
  <c r="IR55" i="1"/>
  <c r="FI54" i="1"/>
  <c r="EU57" i="1"/>
  <c r="EJ57" i="1"/>
  <c r="GD57" i="1" s="1"/>
  <c r="DI57" i="1"/>
  <c r="FA57" i="1"/>
  <c r="JJ57" i="1" s="1"/>
  <c r="IX59" i="1"/>
  <c r="HR59" i="1"/>
  <c r="JD59" i="1"/>
  <c r="HL59" i="1"/>
  <c r="IR59" i="1"/>
  <c r="HF60" i="1"/>
  <c r="IR58" i="1"/>
  <c r="HT54" i="1"/>
  <c r="EU55" i="1"/>
  <c r="EJ55" i="1"/>
  <c r="GD55" i="1" s="1"/>
  <c r="EP55" i="1"/>
  <c r="GJ55" i="1" s="1"/>
  <c r="DI55" i="1"/>
  <c r="DO55" i="1" s="1"/>
  <c r="FA55" i="1"/>
  <c r="JJ55" i="1" s="1"/>
  <c r="HL55" i="1"/>
  <c r="HF57" i="1"/>
  <c r="Y60" i="1"/>
  <c r="HI60" i="1" s="1"/>
  <c r="Y59" i="1"/>
  <c r="HI59" i="1" s="1"/>
  <c r="HI58" i="1"/>
  <c r="Y61" i="1"/>
  <c r="HI61" i="1" s="1"/>
  <c r="AA58" i="1"/>
  <c r="AB58" i="1" s="1"/>
  <c r="HL54" i="1"/>
  <c r="FC56" i="1"/>
  <c r="W57" i="1"/>
  <c r="HH57" i="1" s="1"/>
  <c r="HH54" i="1"/>
  <c r="W56" i="1"/>
  <c r="HH56" i="1" s="1"/>
  <c r="IQ56" i="1" s="1"/>
  <c r="Z56" i="1"/>
  <c r="Z57" i="1"/>
  <c r="Z55" i="1"/>
  <c r="JD54" i="1"/>
  <c r="IR54" i="1"/>
  <c r="HR54" i="1"/>
  <c r="FB55" i="1"/>
  <c r="HR55" i="1"/>
  <c r="KK56" i="1"/>
  <c r="JL56" i="1"/>
  <c r="JR56" i="1" s="1"/>
  <c r="KQ56" i="1"/>
  <c r="HT57" i="1"/>
  <c r="V57" i="1"/>
  <c r="V55" i="1"/>
  <c r="AA54" i="1"/>
  <c r="AB54" i="1" s="1"/>
  <c r="Y57" i="1"/>
  <c r="HI57" i="1" s="1"/>
  <c r="Y55" i="1"/>
  <c r="HI55" i="1" s="1"/>
  <c r="HF54" i="1"/>
  <c r="GO56" i="1"/>
  <c r="HT55" i="1"/>
  <c r="HT59" i="1"/>
  <c r="IX57" i="1"/>
  <c r="JD57" i="1"/>
  <c r="IX56" i="1"/>
  <c r="IX58" i="1"/>
  <c r="JD58" i="1"/>
  <c r="JL59" i="1"/>
  <c r="JR59" i="1" s="1"/>
  <c r="KQ59" i="1"/>
  <c r="KK59" i="1"/>
  <c r="IX61" i="1"/>
  <c r="W61" i="1"/>
  <c r="HH61" i="1" s="1"/>
  <c r="W59" i="1"/>
  <c r="HH59" i="1" s="1"/>
  <c r="HH58" i="1"/>
  <c r="W60" i="1"/>
  <c r="HH60" i="1" s="1"/>
  <c r="HL56" i="1"/>
  <c r="HT58" i="1"/>
  <c r="V59" i="1"/>
  <c r="KK60" i="1"/>
  <c r="JL60" i="1"/>
  <c r="JR60" i="1" s="1"/>
  <c r="KQ60" i="1"/>
  <c r="EU60" i="1"/>
  <c r="EJ60" i="1"/>
  <c r="GD60" i="1" s="1"/>
  <c r="FB60" i="1"/>
  <c r="IR60" i="1"/>
  <c r="FA61" i="1"/>
  <c r="JJ61" i="1" s="1"/>
  <c r="JD61" i="1"/>
  <c r="FB61" i="1"/>
  <c r="HL61" i="1"/>
  <c r="HR61" i="1"/>
  <c r="EP47" i="1"/>
  <c r="GJ47" i="1" s="1"/>
  <c r="DI47" i="1"/>
  <c r="Z53" i="1"/>
  <c r="Z51" i="1"/>
  <c r="Z52" i="1"/>
  <c r="HR48" i="1"/>
  <c r="FA47" i="1"/>
  <c r="JJ47" i="1" s="1"/>
  <c r="EP48" i="1"/>
  <c r="GJ48" i="1" s="1"/>
  <c r="DI48" i="1"/>
  <c r="DO48" i="1" s="1"/>
  <c r="IX47" i="1"/>
  <c r="HR47" i="1"/>
  <c r="JD47" i="1"/>
  <c r="IR47" i="1"/>
  <c r="W49" i="1"/>
  <c r="HH49" i="1" s="1"/>
  <c r="HH46" i="1"/>
  <c r="W47" i="1"/>
  <c r="HH47" i="1" s="1"/>
  <c r="W48" i="1"/>
  <c r="HH48" i="1" s="1"/>
  <c r="IQ48" i="1" s="1"/>
  <c r="EU47" i="1"/>
  <c r="KQ48" i="1"/>
  <c r="KK48" i="1"/>
  <c r="JL48" i="1"/>
  <c r="JR48" i="1" s="1"/>
  <c r="HT48" i="1"/>
  <c r="EJ47" i="1"/>
  <c r="GD47" i="1" s="1"/>
  <c r="JD46" i="1"/>
  <c r="HT47" i="1"/>
  <c r="FB48" i="1"/>
  <c r="FC49" i="1"/>
  <c r="FI49" i="1" s="1"/>
  <c r="IR49" i="1"/>
  <c r="HR49" i="1"/>
  <c r="HL49" i="1"/>
  <c r="JD49" i="1"/>
  <c r="IX49" i="1"/>
  <c r="IX50" i="1"/>
  <c r="HL50" i="1"/>
  <c r="JD50" i="1"/>
  <c r="HT50" i="1"/>
  <c r="IR50" i="1"/>
  <c r="IR48" i="1"/>
  <c r="IW48" i="1"/>
  <c r="HL48" i="1"/>
  <c r="IX48" i="1"/>
  <c r="X49" i="1"/>
  <c r="X48" i="1"/>
  <c r="X47" i="1"/>
  <c r="GO48" i="1"/>
  <c r="HF49" i="1"/>
  <c r="AA46" i="1"/>
  <c r="AB46" i="1" s="1"/>
  <c r="HL46" i="1"/>
  <c r="GO51" i="1"/>
  <c r="HT51" i="1"/>
  <c r="Z47" i="1"/>
  <c r="EU49" i="1"/>
  <c r="FB47" i="1"/>
  <c r="IR46" i="1"/>
  <c r="HT49" i="1"/>
  <c r="W53" i="1"/>
  <c r="HH53" i="1" s="1"/>
  <c r="W51" i="1"/>
  <c r="HH51" i="1" s="1"/>
  <c r="IP51" i="1" s="1"/>
  <c r="W52" i="1"/>
  <c r="HH52" i="1" s="1"/>
  <c r="HH50" i="1"/>
  <c r="AA50" i="1"/>
  <c r="AB50" i="1" s="1"/>
  <c r="Y49" i="1"/>
  <c r="HI49" i="1" s="1"/>
  <c r="HI46" i="1"/>
  <c r="IX46" i="1"/>
  <c r="Y47" i="1"/>
  <c r="HI47" i="1" s="1"/>
  <c r="EP49" i="1"/>
  <c r="GJ49" i="1" s="1"/>
  <c r="X53" i="1"/>
  <c r="X51" i="1"/>
  <c r="DO50" i="1"/>
  <c r="FB50" i="1"/>
  <c r="HI50" i="1"/>
  <c r="V53" i="1"/>
  <c r="V52" i="1"/>
  <c r="V51" i="1"/>
  <c r="HF53" i="1"/>
  <c r="DO49" i="1"/>
  <c r="KK52" i="1"/>
  <c r="JL52" i="1"/>
  <c r="JR52" i="1" s="1"/>
  <c r="KQ52" i="1"/>
  <c r="EP53" i="1"/>
  <c r="GJ53" i="1" s="1"/>
  <c r="DI53" i="1"/>
  <c r="FA53" i="1"/>
  <c r="JJ53" i="1" s="1"/>
  <c r="EJ53" i="1"/>
  <c r="GD53" i="1" s="1"/>
  <c r="IR52" i="1"/>
  <c r="JD52" i="1"/>
  <c r="IX52" i="1"/>
  <c r="HL52" i="1"/>
  <c r="HR52" i="1"/>
  <c r="DO53" i="1"/>
  <c r="FB53" i="1"/>
  <c r="JD51" i="1"/>
  <c r="JL51" i="1"/>
  <c r="JR51" i="1" s="1"/>
  <c r="KK51" i="1"/>
  <c r="DI51" i="1"/>
  <c r="EJ51" i="1"/>
  <c r="GD51" i="1" s="1"/>
  <c r="JD53" i="1"/>
  <c r="IX51" i="1"/>
  <c r="HR51" i="1"/>
  <c r="IQ51" i="1"/>
  <c r="U52" i="1"/>
  <c r="HG52" i="1" s="1"/>
  <c r="HG50" i="1"/>
  <c r="IR51" i="1"/>
  <c r="HL53" i="1"/>
  <c r="HR53" i="1"/>
  <c r="GO38" i="1"/>
  <c r="IR38" i="1"/>
  <c r="V40" i="1"/>
  <c r="V41" i="1"/>
  <c r="V39" i="1"/>
  <c r="IP40" i="1"/>
  <c r="IV40" i="1"/>
  <c r="JL38" i="1"/>
  <c r="JR38" i="1" s="1"/>
  <c r="KQ38" i="1"/>
  <c r="KK38" i="1"/>
  <c r="IX38" i="1"/>
  <c r="AA41" i="1"/>
  <c r="HE41" i="1" s="1"/>
  <c r="AA40" i="1"/>
  <c r="HE40" i="1" s="1"/>
  <c r="HX40" i="1" s="1"/>
  <c r="HE38" i="1"/>
  <c r="IE38" i="1" s="1"/>
  <c r="AA39" i="1"/>
  <c r="HE39" i="1" s="1"/>
  <c r="IV38" i="1"/>
  <c r="IP38" i="1"/>
  <c r="IW38" i="1"/>
  <c r="FC41" i="1"/>
  <c r="AB38" i="1"/>
  <c r="HT38" i="1"/>
  <c r="U41" i="1"/>
  <c r="HG41" i="1" s="1"/>
  <c r="U39" i="1"/>
  <c r="HG39" i="1" s="1"/>
  <c r="JD38" i="1"/>
  <c r="Z39" i="1"/>
  <c r="HL39" i="1"/>
  <c r="IX39" i="1"/>
  <c r="JD39" i="1"/>
  <c r="X41" i="1"/>
  <c r="X39" i="1"/>
  <c r="X40" i="1"/>
  <c r="HL38" i="1"/>
  <c r="KK39" i="1"/>
  <c r="JL39" i="1"/>
  <c r="JR39" i="1" s="1"/>
  <c r="KQ40" i="1"/>
  <c r="KK40" i="1"/>
  <c r="FI42" i="1"/>
  <c r="KQ41" i="1"/>
  <c r="JL41" i="1"/>
  <c r="JR41" i="1" s="1"/>
  <c r="Y41" i="1"/>
  <c r="HI41" i="1" s="1"/>
  <c r="Y39" i="1"/>
  <c r="HI39" i="1" s="1"/>
  <c r="FC39" i="1"/>
  <c r="FI39" i="1" s="1"/>
  <c r="IX40" i="1"/>
  <c r="HR40" i="1"/>
  <c r="JD40" i="1"/>
  <c r="IR40" i="1"/>
  <c r="IQ40" i="1"/>
  <c r="IW40" i="1"/>
  <c r="HL40" i="1"/>
  <c r="JL40" i="1"/>
  <c r="JR40" i="1" s="1"/>
  <c r="W45" i="1"/>
  <c r="HH45" i="1" s="1"/>
  <c r="W43" i="1"/>
  <c r="HH43" i="1" s="1"/>
  <c r="HH42" i="1"/>
  <c r="AA42" i="1"/>
  <c r="AB42" i="1" s="1"/>
  <c r="W44" i="1"/>
  <c r="HH44" i="1" s="1"/>
  <c r="HG44" i="1"/>
  <c r="DI38" i="1"/>
  <c r="EJ38" i="1"/>
  <c r="GD38" i="1" s="1"/>
  <c r="AB39" i="1"/>
  <c r="FB41" i="1"/>
  <c r="DO41" i="1"/>
  <c r="KK41" i="1"/>
  <c r="X44" i="1"/>
  <c r="X43" i="1"/>
  <c r="X45" i="1"/>
  <c r="FB38" i="1"/>
  <c r="IQ38" i="1"/>
  <c r="HF39" i="1"/>
  <c r="GO40" i="1"/>
  <c r="GO41" i="1"/>
  <c r="FB44" i="1"/>
  <c r="Y44" i="1"/>
  <c r="HI44" i="1" s="1"/>
  <c r="IQ44" i="1" s="1"/>
  <c r="Y45" i="1"/>
  <c r="HI45" i="1" s="1"/>
  <c r="Y43" i="1"/>
  <c r="HI43" i="1" s="1"/>
  <c r="HI42" i="1"/>
  <c r="IR41" i="1"/>
  <c r="HR41" i="1"/>
  <c r="IR42" i="1"/>
  <c r="IX42" i="1"/>
  <c r="JD42" i="1"/>
  <c r="HR42" i="1"/>
  <c r="HL42" i="1"/>
  <c r="DO39" i="1"/>
  <c r="JC41" i="1"/>
  <c r="GO45" i="1"/>
  <c r="FA42" i="1"/>
  <c r="JJ42" i="1" s="1"/>
  <c r="EU44" i="1"/>
  <c r="EJ44" i="1"/>
  <c r="GD44" i="1" s="1"/>
  <c r="DI44" i="1"/>
  <c r="Z45" i="1"/>
  <c r="U45" i="1"/>
  <c r="HG45" i="1" s="1"/>
  <c r="U43" i="1"/>
  <c r="HG42" i="1"/>
  <c r="V43" i="1"/>
  <c r="HT43" i="1"/>
  <c r="KK44" i="1"/>
  <c r="JL44" i="1"/>
  <c r="JR44" i="1" s="1"/>
  <c r="KQ44" i="1"/>
  <c r="HT44" i="1"/>
  <c r="JD45" i="1"/>
  <c r="JD43" i="1"/>
  <c r="IR44" i="1"/>
  <c r="FA43" i="1"/>
  <c r="JJ43" i="1" s="1"/>
  <c r="FA45" i="1"/>
  <c r="JJ45" i="1" s="1"/>
  <c r="HL43" i="1"/>
  <c r="HL45" i="1"/>
  <c r="DI43" i="1"/>
  <c r="DI45" i="1"/>
  <c r="DO33" i="1"/>
  <c r="FB33" i="1"/>
  <c r="HF34" i="1"/>
  <c r="AB34" i="1"/>
  <c r="GO30" i="1"/>
  <c r="KQ31" i="1"/>
  <c r="GO32" i="1"/>
  <c r="IX32" i="1"/>
  <c r="U32" i="1"/>
  <c r="HG32" i="1" s="1"/>
  <c r="U33" i="1"/>
  <c r="HG33" i="1" s="1"/>
  <c r="IP33" i="1" s="1"/>
  <c r="EU31" i="1"/>
  <c r="IX33" i="1"/>
  <c r="HR33" i="1"/>
  <c r="HL33" i="1"/>
  <c r="JD33" i="1"/>
  <c r="KK33" i="1"/>
  <c r="KQ33" i="1"/>
  <c r="JL33" i="1"/>
  <c r="JR33" i="1" s="1"/>
  <c r="JD30" i="1"/>
  <c r="HR30" i="1"/>
  <c r="IX30" i="1"/>
  <c r="DO32" i="1"/>
  <c r="FB32" i="1"/>
  <c r="GO37" i="1"/>
  <c r="FA30" i="1"/>
  <c r="JJ30" i="1" s="1"/>
  <c r="EJ30" i="1"/>
  <c r="GD30" i="1" s="1"/>
  <c r="DI30" i="1"/>
  <c r="IQ30" i="1"/>
  <c r="IX31" i="1"/>
  <c r="HR31" i="1"/>
  <c r="IR31" i="1"/>
  <c r="IR33" i="1"/>
  <c r="Y36" i="1"/>
  <c r="HI36" i="1" s="1"/>
  <c r="Y35" i="1"/>
  <c r="HI35" i="1" s="1"/>
  <c r="HI34" i="1"/>
  <c r="Y37" i="1"/>
  <c r="HI37" i="1" s="1"/>
  <c r="DI31" i="1"/>
  <c r="DO31" i="1" s="1"/>
  <c r="IR34" i="1"/>
  <c r="X32" i="1"/>
  <c r="X31" i="1"/>
  <c r="HG30" i="1"/>
  <c r="IW30" i="1" s="1"/>
  <c r="AA36" i="1"/>
  <c r="HE36" i="1" s="1"/>
  <c r="HE34" i="1"/>
  <c r="JB34" i="1" s="1"/>
  <c r="AA35" i="1"/>
  <c r="HE35" i="1" s="1"/>
  <c r="AA37" i="1"/>
  <c r="HE37" i="1" s="1"/>
  <c r="Z36" i="1"/>
  <c r="Z37" i="1"/>
  <c r="EG34" i="1"/>
  <c r="Z35" i="1"/>
  <c r="FB36" i="1"/>
  <c r="HL32" i="1"/>
  <c r="IR32" i="1"/>
  <c r="KK35" i="1"/>
  <c r="JL35" i="1"/>
  <c r="JR35" i="1" s="1"/>
  <c r="IX35" i="1"/>
  <c r="V37" i="1"/>
  <c r="V35" i="1"/>
  <c r="KQ34" i="1"/>
  <c r="JL34" i="1"/>
  <c r="V36" i="1"/>
  <c r="KK36" i="1"/>
  <c r="JL36" i="1"/>
  <c r="JR36" i="1" s="1"/>
  <c r="KQ36" i="1"/>
  <c r="JR34" i="1"/>
  <c r="U37" i="1"/>
  <c r="HG37" i="1" s="1"/>
  <c r="U35" i="1"/>
  <c r="HG35" i="1" s="1"/>
  <c r="HL34" i="1"/>
  <c r="HR34" i="1"/>
  <c r="DI34" i="1"/>
  <c r="EU34" i="1"/>
  <c r="HX34" i="1"/>
  <c r="JD34" i="1"/>
  <c r="U36" i="1"/>
  <c r="IX37" i="1"/>
  <c r="EU36" i="1"/>
  <c r="EJ36" i="1"/>
  <c r="GD36" i="1" s="1"/>
  <c r="DI36" i="1"/>
  <c r="EP36" i="1"/>
  <c r="GJ36" i="1" s="1"/>
  <c r="HT36" i="1"/>
  <c r="W36" i="1"/>
  <c r="HH36" i="1" s="1"/>
  <c r="IR36" i="1"/>
  <c r="IR35" i="1"/>
  <c r="JD35" i="1"/>
  <c r="FA37" i="1"/>
  <c r="JJ37" i="1" s="1"/>
  <c r="JD37" i="1"/>
  <c r="FB35" i="1"/>
  <c r="HL35" i="1"/>
  <c r="FB37" i="1"/>
  <c r="HL37" i="1"/>
  <c r="DI37" i="1"/>
  <c r="AA24" i="1"/>
  <c r="HE24" i="1" s="1"/>
  <c r="KK25" i="1"/>
  <c r="JL25" i="1"/>
  <c r="JR25" i="1" s="1"/>
  <c r="KQ25" i="1"/>
  <c r="HF26" i="1"/>
  <c r="IW26" i="1" s="1"/>
  <c r="FB22" i="1"/>
  <c r="DO22" i="1"/>
  <c r="FC22" i="1"/>
  <c r="GO22" i="1"/>
  <c r="FI23" i="1"/>
  <c r="U24" i="1"/>
  <c r="HG24" i="1" s="1"/>
  <c r="HY24" i="1" s="1"/>
  <c r="U25" i="1"/>
  <c r="JL23" i="1"/>
  <c r="JR23" i="1" s="1"/>
  <c r="KK23" i="1"/>
  <c r="X24" i="1"/>
  <c r="JD24" i="1"/>
  <c r="HT24" i="1"/>
  <c r="KK24" i="1"/>
  <c r="JL24" i="1"/>
  <c r="JR24" i="1" s="1"/>
  <c r="IR28" i="1"/>
  <c r="HR28" i="1"/>
  <c r="HL28" i="1"/>
  <c r="JD28" i="1"/>
  <c r="IX28" i="1"/>
  <c r="W23" i="1"/>
  <c r="HH23" i="1" s="1"/>
  <c r="IQ23" i="1" s="1"/>
  <c r="GO25" i="1"/>
  <c r="KK26" i="1"/>
  <c r="KQ26" i="1"/>
  <c r="JL26" i="1"/>
  <c r="JR26" i="1" s="1"/>
  <c r="KQ24" i="1"/>
  <c r="FA22" i="1"/>
  <c r="JJ22" i="1" s="1"/>
  <c r="X23" i="1"/>
  <c r="IX22" i="1"/>
  <c r="FI25" i="1"/>
  <c r="Y25" i="1"/>
  <c r="HI25" i="1" s="1"/>
  <c r="Y24" i="1"/>
  <c r="HI24" i="1" s="1"/>
  <c r="Y23" i="1"/>
  <c r="HI23" i="1" s="1"/>
  <c r="HH22" i="1"/>
  <c r="JD23" i="1"/>
  <c r="IR23" i="1"/>
  <c r="HT25" i="1"/>
  <c r="HT23" i="1"/>
  <c r="HG22" i="1"/>
  <c r="Z24" i="1"/>
  <c r="Z25" i="1"/>
  <c r="Z23" i="1"/>
  <c r="HT22" i="1"/>
  <c r="HI22" i="1"/>
  <c r="IR22" i="1"/>
  <c r="IX23" i="1"/>
  <c r="HF24" i="1"/>
  <c r="GO24" i="1"/>
  <c r="DO25" i="1"/>
  <c r="HL22" i="1"/>
  <c r="IR27" i="1"/>
  <c r="HT27" i="1"/>
  <c r="JD25" i="1"/>
  <c r="IR25" i="1"/>
  <c r="HR25" i="1"/>
  <c r="HL25" i="1"/>
  <c r="JD26" i="1"/>
  <c r="HR26" i="1"/>
  <c r="IX26" i="1"/>
  <c r="HL26" i="1"/>
  <c r="IR26" i="1"/>
  <c r="IR24" i="1"/>
  <c r="Y28" i="1"/>
  <c r="HI28" i="1" s="1"/>
  <c r="Y27" i="1"/>
  <c r="HI27" i="1" s="1"/>
  <c r="HI26" i="1"/>
  <c r="IX29" i="1"/>
  <c r="Z28" i="1"/>
  <c r="Z27" i="1"/>
  <c r="Z29" i="1"/>
  <c r="HL24" i="1"/>
  <c r="AA26" i="1"/>
  <c r="FI26" i="1"/>
  <c r="U29" i="1"/>
  <c r="HG29" i="1" s="1"/>
  <c r="IW29" i="1" s="1"/>
  <c r="U27" i="1"/>
  <c r="HG27" i="1" s="1"/>
  <c r="DO26" i="1"/>
  <c r="X27" i="1"/>
  <c r="JL27" i="1"/>
  <c r="JR27" i="1" s="1"/>
  <c r="HT28" i="1"/>
  <c r="V29" i="1"/>
  <c r="V27" i="1"/>
  <c r="U28" i="1"/>
  <c r="EU28" i="1"/>
  <c r="EJ28" i="1"/>
  <c r="GD28" i="1" s="1"/>
  <c r="W29" i="1"/>
  <c r="HH29" i="1" s="1"/>
  <c r="W27" i="1"/>
  <c r="HH27" i="1" s="1"/>
  <c r="IX27" i="1"/>
  <c r="V28" i="1"/>
  <c r="FA28" i="1"/>
  <c r="JJ28" i="1" s="1"/>
  <c r="W28" i="1"/>
  <c r="HH28" i="1" s="1"/>
  <c r="DI28" i="1"/>
  <c r="DO28" i="1" s="1"/>
  <c r="FB28" i="1"/>
  <c r="JD27" i="1"/>
  <c r="FA29" i="1"/>
  <c r="JJ29" i="1" s="1"/>
  <c r="JD29" i="1"/>
  <c r="FB27" i="1"/>
  <c r="HL27" i="1"/>
  <c r="FB29" i="1"/>
  <c r="HL29" i="1"/>
  <c r="DI29" i="1"/>
  <c r="HR27" i="1"/>
  <c r="HR29" i="1"/>
  <c r="U17" i="1"/>
  <c r="HG14" i="1"/>
  <c r="U15" i="1"/>
  <c r="HG15" i="1" s="1"/>
  <c r="HT15" i="1"/>
  <c r="HL15" i="1"/>
  <c r="U16" i="1"/>
  <c r="HL14" i="1"/>
  <c r="DO16" i="1"/>
  <c r="FB16" i="1"/>
  <c r="JL16" i="1"/>
  <c r="KQ16" i="1"/>
  <c r="KK16" i="1"/>
  <c r="IR18" i="1"/>
  <c r="AB14" i="1"/>
  <c r="FB15" i="1"/>
  <c r="DO15" i="1"/>
  <c r="AA20" i="1"/>
  <c r="HE20" i="1" s="1"/>
  <c r="AA21" i="1"/>
  <c r="HE21" i="1" s="1"/>
  <c r="AA19" i="1"/>
  <c r="HE19" i="1" s="1"/>
  <c r="JB19" i="1" s="1"/>
  <c r="AA15" i="1"/>
  <c r="HE15" i="1" s="1"/>
  <c r="HE14" i="1"/>
  <c r="AA16" i="1"/>
  <c r="HE16" i="1" s="1"/>
  <c r="EF14" i="1"/>
  <c r="FC16" i="1"/>
  <c r="JR16" i="1"/>
  <c r="FI14" i="1"/>
  <c r="JR15" i="1"/>
  <c r="KQ15" i="1"/>
  <c r="Y16" i="1"/>
  <c r="HI16" i="1" s="1"/>
  <c r="HT17" i="1"/>
  <c r="IX17" i="1"/>
  <c r="FC18" i="1"/>
  <c r="DO18" i="1"/>
  <c r="KK20" i="1"/>
  <c r="KQ20" i="1"/>
  <c r="JL20" i="1"/>
  <c r="JR20" i="1" s="1"/>
  <c r="JD14" i="1"/>
  <c r="IR14" i="1"/>
  <c r="GO21" i="1"/>
  <c r="IR16" i="1"/>
  <c r="IX16" i="1"/>
  <c r="JD16" i="1"/>
  <c r="GO17" i="1"/>
  <c r="HF19" i="1"/>
  <c r="IX14" i="1"/>
  <c r="W21" i="1"/>
  <c r="HH21" i="1" s="1"/>
  <c r="W19" i="1"/>
  <c r="HH19" i="1" s="1"/>
  <c r="W20" i="1"/>
  <c r="HH20" i="1" s="1"/>
  <c r="HH18" i="1"/>
  <c r="HL19" i="1"/>
  <c r="HT19" i="1"/>
  <c r="IR19" i="1"/>
  <c r="W16" i="1"/>
  <c r="HH16" i="1" s="1"/>
  <c r="W15" i="1"/>
  <c r="HH15" i="1" s="1"/>
  <c r="AA17" i="1"/>
  <c r="HE17" i="1" s="1"/>
  <c r="DO14" i="1"/>
  <c r="HR14" i="1"/>
  <c r="EU16" i="1"/>
  <c r="FI20" i="1"/>
  <c r="Y17" i="1"/>
  <c r="HI17" i="1" s="1"/>
  <c r="HI14" i="1"/>
  <c r="IQ14" i="1" s="1"/>
  <c r="FA14" i="1"/>
  <c r="JJ14" i="1" s="1"/>
  <c r="EJ14" i="1"/>
  <c r="GD14" i="1" s="1"/>
  <c r="HH14" i="1"/>
  <c r="JD15" i="1"/>
  <c r="IX15" i="1"/>
  <c r="HR15" i="1"/>
  <c r="Z20" i="1"/>
  <c r="Z19" i="1"/>
  <c r="Z21" i="1"/>
  <c r="HE18" i="1"/>
  <c r="JC18" i="1" s="1"/>
  <c r="EP19" i="1"/>
  <c r="GJ19" i="1" s="1"/>
  <c r="DI19" i="1"/>
  <c r="DO19" i="1" s="1"/>
  <c r="FA19" i="1"/>
  <c r="JJ19" i="1" s="1"/>
  <c r="EU19" i="1"/>
  <c r="HL17" i="1"/>
  <c r="EP18" i="1"/>
  <c r="GJ18" i="1" s="1"/>
  <c r="EU18" i="1"/>
  <c r="JD17" i="1"/>
  <c r="AB18" i="1"/>
  <c r="KQ18" i="1"/>
  <c r="JL18" i="1"/>
  <c r="JR18" i="1" s="1"/>
  <c r="FB19" i="1"/>
  <c r="HF21" i="1"/>
  <c r="EP21" i="1"/>
  <c r="GJ21" i="1" s="1"/>
  <c r="DI21" i="1"/>
  <c r="FA21" i="1"/>
  <c r="JJ21" i="1" s="1"/>
  <c r="EJ21" i="1"/>
  <c r="GD21" i="1" s="1"/>
  <c r="IX21" i="1"/>
  <c r="HR21" i="1"/>
  <c r="IR21" i="1"/>
  <c r="HL21" i="1"/>
  <c r="JD21" i="1"/>
  <c r="EP17" i="1"/>
  <c r="GJ17" i="1" s="1"/>
  <c r="DI17" i="1"/>
  <c r="EJ17" i="1"/>
  <c r="GD17" i="1" s="1"/>
  <c r="FA17" i="1"/>
  <c r="JJ17" i="1" s="1"/>
  <c r="FB17" i="1"/>
  <c r="V21" i="1"/>
  <c r="V19" i="1"/>
  <c r="V20" i="1"/>
  <c r="Y19" i="1"/>
  <c r="HI19" i="1" s="1"/>
  <c r="Y20" i="1"/>
  <c r="HI20" i="1" s="1"/>
  <c r="HI18" i="1"/>
  <c r="IW18" i="1" s="1"/>
  <c r="U21" i="1"/>
  <c r="HG21" i="1" s="1"/>
  <c r="U20" i="1"/>
  <c r="HG20" i="1" s="1"/>
  <c r="HG18" i="1"/>
  <c r="JD18" i="1"/>
  <c r="IX18" i="1"/>
  <c r="HF20" i="1"/>
  <c r="IR20" i="1"/>
  <c r="IX20" i="1"/>
  <c r="HR20" i="1"/>
  <c r="JD20" i="1"/>
  <c r="HL20" i="1"/>
  <c r="GO20" i="1"/>
  <c r="IX19" i="1"/>
  <c r="HR19" i="1"/>
  <c r="JD19" i="1"/>
  <c r="KK11" i="1"/>
  <c r="JL11" i="1"/>
  <c r="JR11" i="1" s="1"/>
  <c r="KQ11" i="1"/>
  <c r="HT10" i="1"/>
  <c r="KK10" i="1"/>
  <c r="KQ10" i="1"/>
  <c r="JL10" i="1"/>
  <c r="JR10" i="1" s="1"/>
  <c r="EU11" i="1"/>
  <c r="Z12" i="1"/>
  <c r="Z11" i="1"/>
  <c r="Z13" i="1"/>
  <c r="IR10" i="1"/>
  <c r="W13" i="1"/>
  <c r="HH13" i="1" s="1"/>
  <c r="W11" i="1"/>
  <c r="HH11" i="1" s="1"/>
  <c r="W12" i="1"/>
  <c r="HH12" i="1" s="1"/>
  <c r="HH10" i="1"/>
  <c r="IV10" i="1" s="1"/>
  <c r="AA10" i="1"/>
  <c r="EP11" i="1"/>
  <c r="GJ11" i="1" s="1"/>
  <c r="DI11" i="1"/>
  <c r="EU12" i="1"/>
  <c r="EJ12" i="1"/>
  <c r="GD12" i="1" s="1"/>
  <c r="EP12" i="1"/>
  <c r="GJ12" i="1" s="1"/>
  <c r="FA12" i="1"/>
  <c r="JJ12" i="1" s="1"/>
  <c r="DO12" i="1"/>
  <c r="IX10" i="1"/>
  <c r="JD10" i="1"/>
  <c r="DO10" i="1"/>
  <c r="FB10" i="1"/>
  <c r="Y12" i="1"/>
  <c r="HI12" i="1" s="1"/>
  <c r="Y11" i="1"/>
  <c r="HI11" i="1" s="1"/>
  <c r="Y13" i="1"/>
  <c r="HI13" i="1" s="1"/>
  <c r="GO10" i="1"/>
  <c r="FC12" i="1"/>
  <c r="X12" i="1"/>
  <c r="IR12" i="1"/>
  <c r="IX12" i="1"/>
  <c r="HR12" i="1"/>
  <c r="EP13" i="1"/>
  <c r="GJ13" i="1" s="1"/>
  <c r="DI13" i="1"/>
  <c r="EU13" i="1"/>
  <c r="KQ13" i="1"/>
  <c r="HF10" i="1"/>
  <c r="HT12" i="1"/>
  <c r="JD12" i="1"/>
  <c r="EJ13" i="1"/>
  <c r="GD13" i="1" s="1"/>
  <c r="HL12" i="1"/>
  <c r="U13" i="1"/>
  <c r="HG13" i="1" s="1"/>
  <c r="U11" i="1"/>
  <c r="HL11" i="1"/>
  <c r="FB13" i="1"/>
  <c r="HL13" i="1"/>
  <c r="HR11" i="1"/>
  <c r="HR13" i="1"/>
  <c r="EU9" i="1"/>
  <c r="GO9" i="1" s="1"/>
  <c r="EJ7" i="1"/>
  <c r="GD7" i="1" s="1"/>
  <c r="EJ9" i="1"/>
  <c r="GD9" i="1" s="1"/>
  <c r="DI9" i="1"/>
  <c r="DO9" i="1" s="1"/>
  <c r="EU6" i="1"/>
  <c r="EU8" i="1"/>
  <c r="GO8" i="1" s="1"/>
  <c r="EU7" i="1"/>
  <c r="GO7" i="1" s="1"/>
  <c r="DI7" i="1"/>
  <c r="FC7" i="1" s="1"/>
  <c r="JD9" i="1"/>
  <c r="IR9" i="1"/>
  <c r="JD7" i="1"/>
  <c r="IR8" i="1"/>
  <c r="JD8" i="1"/>
  <c r="IR7" i="1"/>
  <c r="HT7" i="1"/>
  <c r="HR7" i="1"/>
  <c r="HL8" i="1"/>
  <c r="HR9" i="1"/>
  <c r="FA8" i="1"/>
  <c r="JJ8" i="1" s="1"/>
  <c r="GJ8" i="1"/>
  <c r="FA7" i="1"/>
  <c r="JJ7" i="1" s="1"/>
  <c r="DO8" i="1"/>
  <c r="HL9" i="1"/>
  <c r="HL7" i="1"/>
  <c r="FA9" i="1"/>
  <c r="JJ9" i="1" s="1"/>
  <c r="FB7" i="1"/>
  <c r="GD8" i="1"/>
  <c r="GJ7" i="1"/>
  <c r="FB8" i="1"/>
  <c r="GJ9" i="1"/>
  <c r="IQ15" i="1" l="1"/>
  <c r="IP29" i="1"/>
  <c r="IW33" i="1"/>
  <c r="IV33" i="1"/>
  <c r="AB74" i="1"/>
  <c r="AB114" i="1"/>
  <c r="EG114" i="1" s="1"/>
  <c r="EV114" i="1" s="1"/>
  <c r="EW114" i="1" s="1"/>
  <c r="AA115" i="1"/>
  <c r="HE115" i="1" s="1"/>
  <c r="DO35" i="1"/>
  <c r="IV102" i="1"/>
  <c r="IV108" i="1"/>
  <c r="FC58" i="1"/>
  <c r="HX67" i="1"/>
  <c r="AB77" i="1"/>
  <c r="AA116" i="1"/>
  <c r="HE116" i="1" s="1"/>
  <c r="DO60" i="1"/>
  <c r="HY18" i="1"/>
  <c r="IQ41" i="1"/>
  <c r="KK49" i="1"/>
  <c r="IW70" i="1"/>
  <c r="AB106" i="1"/>
  <c r="EG106" i="1" s="1"/>
  <c r="HS107" i="1"/>
  <c r="IW27" i="1"/>
  <c r="HK34" i="1"/>
  <c r="JL49" i="1"/>
  <c r="JR49" i="1" s="1"/>
  <c r="DO59" i="1"/>
  <c r="KK63" i="1"/>
  <c r="HY89" i="1"/>
  <c r="IP96" i="1"/>
  <c r="IP53" i="1"/>
  <c r="EF22" i="1"/>
  <c r="AA109" i="1"/>
  <c r="HE109" i="1" s="1"/>
  <c r="HX109" i="1" s="1"/>
  <c r="HE106" i="1"/>
  <c r="JC106" i="1" s="1"/>
  <c r="FC52" i="1"/>
  <c r="FI52" i="1" s="1"/>
  <c r="DO54" i="1"/>
  <c r="FC24" i="1"/>
  <c r="IW13" i="1"/>
  <c r="IQ12" i="1"/>
  <c r="IQ26" i="1"/>
  <c r="HY34" i="1"/>
  <c r="HX35" i="1"/>
  <c r="IE34" i="1"/>
  <c r="IW51" i="1"/>
  <c r="IW46" i="1"/>
  <c r="IQ90" i="1"/>
  <c r="IV98" i="1"/>
  <c r="AA105" i="1"/>
  <c r="HY108" i="1"/>
  <c r="AB102" i="1"/>
  <c r="EG102" i="1" s="1"/>
  <c r="EV102" i="1" s="1"/>
  <c r="EW102" i="1" s="1"/>
  <c r="IQ104" i="1"/>
  <c r="IE116" i="1"/>
  <c r="IV104" i="1"/>
  <c r="IV56" i="1"/>
  <c r="IW96" i="1"/>
  <c r="AB24" i="1"/>
  <c r="EF24" i="1" s="1"/>
  <c r="AA23" i="1"/>
  <c r="IW31" i="1"/>
  <c r="IV53" i="1"/>
  <c r="IQ64" i="1"/>
  <c r="IQ75" i="1"/>
  <c r="IQ82" i="1"/>
  <c r="EF86" i="1"/>
  <c r="JL106" i="1"/>
  <c r="JR106" i="1" s="1"/>
  <c r="HE22" i="1"/>
  <c r="HS22" i="1" s="1"/>
  <c r="HK19" i="1"/>
  <c r="IE18" i="1"/>
  <c r="AA25" i="1"/>
  <c r="HE25" i="1" s="1"/>
  <c r="JL31" i="1"/>
  <c r="JR31" i="1" s="1"/>
  <c r="IQ74" i="1"/>
  <c r="IW105" i="1"/>
  <c r="KK106" i="1"/>
  <c r="IQ103" i="1"/>
  <c r="FC46" i="1"/>
  <c r="FI46" i="1" s="1"/>
  <c r="IP15" i="1"/>
  <c r="IW23" i="1"/>
  <c r="IP48" i="1"/>
  <c r="IQ57" i="1"/>
  <c r="IW57" i="1"/>
  <c r="DO68" i="1"/>
  <c r="IV74" i="1"/>
  <c r="IE74" i="1"/>
  <c r="IP105" i="1"/>
  <c r="IQ105" i="1"/>
  <c r="IV103" i="1"/>
  <c r="DO61" i="1"/>
  <c r="IP74" i="1"/>
  <c r="IS74" i="1" s="1"/>
  <c r="IP93" i="1"/>
  <c r="IQ96" i="1"/>
  <c r="IE106" i="1"/>
  <c r="IP103" i="1"/>
  <c r="IV77" i="1"/>
  <c r="IW95" i="1"/>
  <c r="IQ18" i="1"/>
  <c r="IQ33" i="1"/>
  <c r="AB40" i="1"/>
  <c r="IQ61" i="1"/>
  <c r="IQ65" i="1"/>
  <c r="IW75" i="1"/>
  <c r="IE77" i="1"/>
  <c r="IW92" i="1"/>
  <c r="IW107" i="1"/>
  <c r="IQ55" i="1"/>
  <c r="DO42" i="1"/>
  <c r="IE107" i="1"/>
  <c r="IQ89" i="1"/>
  <c r="JC86" i="1"/>
  <c r="JL105" i="1"/>
  <c r="JR105" i="1" s="1"/>
  <c r="IP111" i="1"/>
  <c r="IP77" i="1"/>
  <c r="IV89" i="1"/>
  <c r="HX107" i="1"/>
  <c r="IP104" i="1"/>
  <c r="IQ42" i="1"/>
  <c r="IV51" i="1"/>
  <c r="IQ69" i="1"/>
  <c r="JC75" i="1"/>
  <c r="IQ79" i="1"/>
  <c r="IW89" i="1"/>
  <c r="IW90" i="1"/>
  <c r="HX88" i="1"/>
  <c r="IV106" i="1"/>
  <c r="KK105" i="1"/>
  <c r="IK107" i="1"/>
  <c r="AA104" i="1"/>
  <c r="HX116" i="1"/>
  <c r="DO110" i="1"/>
  <c r="KK72" i="1"/>
  <c r="JL72" i="1"/>
  <c r="JR72" i="1" s="1"/>
  <c r="KQ72" i="1"/>
  <c r="ID107" i="1"/>
  <c r="IW49" i="1"/>
  <c r="AB67" i="1"/>
  <c r="EG67" i="1" s="1"/>
  <c r="EV67" i="1" s="1"/>
  <c r="EW67" i="1" s="1"/>
  <c r="KQ63" i="1"/>
  <c r="HJ107" i="1"/>
  <c r="IV109" i="1"/>
  <c r="JC116" i="1"/>
  <c r="IQ47" i="1"/>
  <c r="IQ71" i="1"/>
  <c r="IQ81" i="1"/>
  <c r="JC89" i="1"/>
  <c r="IV95" i="1"/>
  <c r="AB107" i="1"/>
  <c r="AS107" i="1" s="1"/>
  <c r="IW102" i="1"/>
  <c r="IJ107" i="1"/>
  <c r="HE102" i="1"/>
  <c r="IK102" i="1" s="1"/>
  <c r="KK46" i="1"/>
  <c r="JL46" i="1"/>
  <c r="JR46" i="1" s="1"/>
  <c r="KQ46" i="1"/>
  <c r="AB75" i="1"/>
  <c r="EG75" i="1" s="1"/>
  <c r="EV75" i="1" s="1"/>
  <c r="EW75" i="1" s="1"/>
  <c r="IV90" i="1"/>
  <c r="IP90" i="1"/>
  <c r="IW58" i="1"/>
  <c r="DO63" i="1"/>
  <c r="HX77" i="1"/>
  <c r="IW77" i="1"/>
  <c r="DO81" i="1"/>
  <c r="JC88" i="1"/>
  <c r="IP95" i="1"/>
  <c r="KK97" i="1"/>
  <c r="HK102" i="1"/>
  <c r="IV111" i="1"/>
  <c r="KK102" i="1"/>
  <c r="JL102" i="1"/>
  <c r="JR102" i="1" s="1"/>
  <c r="IW111" i="1"/>
  <c r="IP107" i="1"/>
  <c r="IW52" i="1"/>
  <c r="IQ45" i="1"/>
  <c r="IW50" i="1"/>
  <c r="IQ59" i="1"/>
  <c r="IP56" i="1"/>
  <c r="IW59" i="1"/>
  <c r="IQ62" i="1"/>
  <c r="IQ77" i="1"/>
  <c r="AB88" i="1"/>
  <c r="EG88" i="1" s="1"/>
  <c r="IQ101" i="1"/>
  <c r="IQ97" i="1"/>
  <c r="JC108" i="1"/>
  <c r="IQ102" i="1"/>
  <c r="IV107" i="1"/>
  <c r="IP102" i="1"/>
  <c r="HK40" i="1"/>
  <c r="HY40" i="1"/>
  <c r="JC38" i="1"/>
  <c r="IE40" i="1"/>
  <c r="HK38" i="1"/>
  <c r="JB38" i="1"/>
  <c r="FI40" i="1"/>
  <c r="HY41" i="1"/>
  <c r="DO40" i="1"/>
  <c r="IE35" i="1"/>
  <c r="IW35" i="1"/>
  <c r="HY37" i="1"/>
  <c r="AP30" i="1"/>
  <c r="EG30" i="1"/>
  <c r="EV30" i="1" s="1"/>
  <c r="EW30" i="1" s="1"/>
  <c r="AJ30" i="1"/>
  <c r="BC30" i="1"/>
  <c r="AM30" i="1"/>
  <c r="DX30" i="1" s="1"/>
  <c r="AS30" i="1"/>
  <c r="AG30" i="1"/>
  <c r="CM30" i="1" s="1"/>
  <c r="AV30" i="1"/>
  <c r="CY30" i="1" s="1"/>
  <c r="CZ30" i="1" s="1"/>
  <c r="HE30" i="1"/>
  <c r="IE30" i="1" s="1"/>
  <c r="AA33" i="1"/>
  <c r="IQ31" i="1"/>
  <c r="AA32" i="1"/>
  <c r="HE32" i="1" s="1"/>
  <c r="HX32" i="1" s="1"/>
  <c r="IV31" i="1"/>
  <c r="KQ32" i="1"/>
  <c r="IV30" i="1"/>
  <c r="AA31" i="1"/>
  <c r="HE31" i="1" s="1"/>
  <c r="HX31" i="1" s="1"/>
  <c r="KK32" i="1"/>
  <c r="FC27" i="1"/>
  <c r="DO27" i="1"/>
  <c r="IQ27" i="1"/>
  <c r="IV29" i="1"/>
  <c r="HX24" i="1"/>
  <c r="IW19" i="1"/>
  <c r="DO20" i="1"/>
  <c r="AB20" i="1"/>
  <c r="EF20" i="1" s="1"/>
  <c r="HY19" i="1"/>
  <c r="AB19" i="1"/>
  <c r="BC19" i="1" s="1"/>
  <c r="IW15" i="1"/>
  <c r="IV15" i="1"/>
  <c r="FC116" i="1"/>
  <c r="DO116" i="1"/>
  <c r="HK114" i="1"/>
  <c r="JB114" i="1"/>
  <c r="HY114" i="1"/>
  <c r="JL110" i="1"/>
  <c r="JR110" i="1" s="1"/>
  <c r="KQ110" i="1"/>
  <c r="KK110" i="1"/>
  <c r="IP110" i="1"/>
  <c r="IV110" i="1"/>
  <c r="HG115" i="1"/>
  <c r="BC114" i="1"/>
  <c r="AM114" i="1"/>
  <c r="AS114" i="1"/>
  <c r="AC114" i="1"/>
  <c r="LD114" i="1" s="1"/>
  <c r="AP114" i="1"/>
  <c r="AV114" i="1"/>
  <c r="AG114" i="1"/>
  <c r="EF114" i="1"/>
  <c r="DJ114" i="1"/>
  <c r="AJ114" i="1"/>
  <c r="FC117" i="1"/>
  <c r="DO117" i="1"/>
  <c r="GO111" i="1"/>
  <c r="IV112" i="1"/>
  <c r="HG117" i="1"/>
  <c r="AB117" i="1"/>
  <c r="EF117" i="1" s="1"/>
  <c r="AB116" i="1"/>
  <c r="EF116" i="1" s="1"/>
  <c r="KK113" i="1"/>
  <c r="JL113" i="1"/>
  <c r="JR113" i="1" s="1"/>
  <c r="KQ113" i="1"/>
  <c r="ID114" i="1"/>
  <c r="HJ114" i="1"/>
  <c r="HM114" i="1" s="1"/>
  <c r="HS114" i="1"/>
  <c r="IK114" i="1"/>
  <c r="JC114" i="1"/>
  <c r="IJ114" i="1"/>
  <c r="JL117" i="1"/>
  <c r="JR117" i="1" s="1"/>
  <c r="KQ117" i="1"/>
  <c r="KK117" i="1"/>
  <c r="GO116" i="1"/>
  <c r="IP114" i="1"/>
  <c r="IV114" i="1"/>
  <c r="KQ111" i="1"/>
  <c r="JL111" i="1"/>
  <c r="JR111" i="1" s="1"/>
  <c r="KK111" i="1"/>
  <c r="HX114" i="1"/>
  <c r="GO115" i="1"/>
  <c r="IP113" i="1"/>
  <c r="IV113" i="1"/>
  <c r="IW116" i="1"/>
  <c r="IQ112" i="1"/>
  <c r="IW113" i="1"/>
  <c r="IW114" i="1"/>
  <c r="HJ116" i="1"/>
  <c r="IK116" i="1"/>
  <c r="HS116" i="1"/>
  <c r="ID116" i="1"/>
  <c r="IJ116" i="1"/>
  <c r="AA112" i="1"/>
  <c r="AA111" i="1"/>
  <c r="AA113" i="1"/>
  <c r="AB110" i="1"/>
  <c r="HE110" i="1"/>
  <c r="HY110" i="1" s="1"/>
  <c r="DO115" i="1"/>
  <c r="FC115" i="1"/>
  <c r="IQ114" i="1"/>
  <c r="IQ116" i="1"/>
  <c r="KQ115" i="1"/>
  <c r="JL115" i="1"/>
  <c r="JR115" i="1" s="1"/>
  <c r="KK115" i="1"/>
  <c r="IQ113" i="1"/>
  <c r="IE114" i="1"/>
  <c r="JB116" i="1"/>
  <c r="HK116" i="1"/>
  <c r="HY116" i="1"/>
  <c r="GO113" i="1"/>
  <c r="IP116" i="1"/>
  <c r="IV116" i="1"/>
  <c r="FC111" i="1"/>
  <c r="FI111" i="1" s="1"/>
  <c r="DO112" i="1"/>
  <c r="FC112" i="1"/>
  <c r="FI113" i="1"/>
  <c r="IW110" i="1"/>
  <c r="IQ110" i="1"/>
  <c r="IW112" i="1"/>
  <c r="FC107" i="1"/>
  <c r="DO107" i="1"/>
  <c r="FI102" i="1"/>
  <c r="IW108" i="1"/>
  <c r="AB108" i="1"/>
  <c r="EF108" i="1" s="1"/>
  <c r="KK108" i="1"/>
  <c r="JL108" i="1"/>
  <c r="JR108" i="1" s="1"/>
  <c r="KQ108" i="1"/>
  <c r="FC108" i="1"/>
  <c r="HE103" i="1"/>
  <c r="AB103" i="1"/>
  <c r="EF103" i="1" s="1"/>
  <c r="DO108" i="1"/>
  <c r="KQ109" i="1"/>
  <c r="KK109" i="1"/>
  <c r="JL109" i="1"/>
  <c r="JR109" i="1" s="1"/>
  <c r="IP109" i="1"/>
  <c r="GO108" i="1"/>
  <c r="FC103" i="1"/>
  <c r="HK107" i="1"/>
  <c r="JB107" i="1"/>
  <c r="HY107" i="1"/>
  <c r="JB108" i="1"/>
  <c r="HX108" i="1"/>
  <c r="HK108" i="1"/>
  <c r="IQ109" i="1"/>
  <c r="AG106" i="1"/>
  <c r="BC106" i="1"/>
  <c r="AM106" i="1"/>
  <c r="DJ106" i="1"/>
  <c r="AV106" i="1"/>
  <c r="AS106" i="1"/>
  <c r="EF106" i="1"/>
  <c r="AC106" i="1"/>
  <c r="LD106" i="1" s="1"/>
  <c r="AD106" i="1"/>
  <c r="HE105" i="1"/>
  <c r="AB105" i="1"/>
  <c r="BC102" i="1"/>
  <c r="AM102" i="1"/>
  <c r="AS102" i="1"/>
  <c r="AC102" i="1"/>
  <c r="LD102" i="1" s="1"/>
  <c r="AV102" i="1"/>
  <c r="AJ102" i="1"/>
  <c r="AG102" i="1"/>
  <c r="DJ102" i="1"/>
  <c r="EF102" i="1"/>
  <c r="AP102" i="1"/>
  <c r="AD102" i="1"/>
  <c r="IW109" i="1"/>
  <c r="ID106" i="1"/>
  <c r="IJ106" i="1"/>
  <c r="HJ106" i="1"/>
  <c r="HS106" i="1"/>
  <c r="IK106" i="1"/>
  <c r="JC107" i="1"/>
  <c r="GO106" i="1"/>
  <c r="EV106" i="1"/>
  <c r="EW106" i="1" s="1"/>
  <c r="FI105" i="1"/>
  <c r="HY106" i="1"/>
  <c r="JB106" i="1"/>
  <c r="HX106" i="1"/>
  <c r="HK106" i="1"/>
  <c r="IQ106" i="1"/>
  <c r="IP106" i="1"/>
  <c r="FC109" i="1"/>
  <c r="DO109" i="1"/>
  <c r="KK107" i="1"/>
  <c r="KQ107" i="1"/>
  <c r="JL107" i="1"/>
  <c r="JR107" i="1" s="1"/>
  <c r="HJ108" i="1"/>
  <c r="IE108" i="1"/>
  <c r="ID108" i="1"/>
  <c r="HS108" i="1"/>
  <c r="IK108" i="1"/>
  <c r="IJ108" i="1"/>
  <c r="IM108" i="1" s="1"/>
  <c r="IP108" i="1"/>
  <c r="IQ108" i="1"/>
  <c r="IJ102" i="1"/>
  <c r="HJ102" i="1"/>
  <c r="ID102" i="1"/>
  <c r="AS94" i="1"/>
  <c r="AP94" i="1"/>
  <c r="AG94" i="1"/>
  <c r="AM94" i="1"/>
  <c r="AV94" i="1"/>
  <c r="AJ94" i="1"/>
  <c r="BC94" i="1"/>
  <c r="DJ94" i="1"/>
  <c r="EG94" i="1"/>
  <c r="EV94" i="1" s="1"/>
  <c r="EW94" i="1" s="1"/>
  <c r="EF94" i="1"/>
  <c r="IQ98" i="1"/>
  <c r="FI94" i="1"/>
  <c r="KQ101" i="1"/>
  <c r="KK101" i="1"/>
  <c r="JL101" i="1"/>
  <c r="JR101" i="1" s="1"/>
  <c r="KK100" i="1"/>
  <c r="JL100" i="1"/>
  <c r="JR100" i="1" s="1"/>
  <c r="KQ100" i="1"/>
  <c r="GO96" i="1"/>
  <c r="FI97" i="1"/>
  <c r="IV97" i="1"/>
  <c r="HG100" i="1"/>
  <c r="IQ99" i="1"/>
  <c r="IV99" i="1"/>
  <c r="GO98" i="1"/>
  <c r="IW101" i="1"/>
  <c r="GO100" i="1"/>
  <c r="IP101" i="1"/>
  <c r="FC96" i="1"/>
  <c r="FC100" i="1"/>
  <c r="KK95" i="1"/>
  <c r="KQ95" i="1"/>
  <c r="JL95" i="1"/>
  <c r="JR95" i="1" s="1"/>
  <c r="FC101" i="1"/>
  <c r="DO101" i="1"/>
  <c r="KK99" i="1"/>
  <c r="KQ99" i="1"/>
  <c r="JL99" i="1"/>
  <c r="JR99" i="1" s="1"/>
  <c r="IV101" i="1"/>
  <c r="FC95" i="1"/>
  <c r="DO95" i="1"/>
  <c r="AA97" i="1"/>
  <c r="AA96" i="1"/>
  <c r="AA95" i="1"/>
  <c r="HE94" i="1"/>
  <c r="IP97" i="1"/>
  <c r="FC99" i="1"/>
  <c r="IW99" i="1"/>
  <c r="IP98" i="1"/>
  <c r="AA100" i="1"/>
  <c r="HE100" i="1" s="1"/>
  <c r="AA101" i="1"/>
  <c r="HE101" i="1" s="1"/>
  <c r="HX101" i="1" s="1"/>
  <c r="AA99" i="1"/>
  <c r="HE99" i="1" s="1"/>
  <c r="JB99" i="1" s="1"/>
  <c r="AB98" i="1"/>
  <c r="HE98" i="1"/>
  <c r="FC98" i="1"/>
  <c r="FI98" i="1" s="1"/>
  <c r="IP99" i="1"/>
  <c r="IW97" i="1"/>
  <c r="GO90" i="1"/>
  <c r="EV90" i="1"/>
  <c r="EW90" i="1" s="1"/>
  <c r="HY88" i="1"/>
  <c r="HX89" i="1"/>
  <c r="GO88" i="1"/>
  <c r="EV88" i="1"/>
  <c r="EW88" i="1" s="1"/>
  <c r="AS86" i="1"/>
  <c r="AJ86" i="1"/>
  <c r="AG86" i="1"/>
  <c r="AV86" i="1"/>
  <c r="BC86" i="1"/>
  <c r="AP86" i="1"/>
  <c r="DJ86" i="1"/>
  <c r="AM86" i="1"/>
  <c r="EG86" i="1"/>
  <c r="EV86" i="1" s="1"/>
  <c r="EW86" i="1" s="1"/>
  <c r="IP86" i="1"/>
  <c r="IV86" i="1"/>
  <c r="IW91" i="1"/>
  <c r="FC89" i="1"/>
  <c r="DO89" i="1"/>
  <c r="IQ91" i="1"/>
  <c r="JL88" i="1"/>
  <c r="JR88" i="1" s="1"/>
  <c r="KQ88" i="1"/>
  <c r="KK88" i="1"/>
  <c r="IW86" i="1"/>
  <c r="FC91" i="1"/>
  <c r="FI91" i="1" s="1"/>
  <c r="DO91" i="1"/>
  <c r="HG87" i="1"/>
  <c r="ID87" i="1" s="1"/>
  <c r="AB87" i="1"/>
  <c r="AD86" i="1" s="1"/>
  <c r="KK90" i="1"/>
  <c r="JL90" i="1"/>
  <c r="JR90" i="1" s="1"/>
  <c r="KQ90" i="1"/>
  <c r="FC88" i="1"/>
  <c r="EF88" i="1"/>
  <c r="AA92" i="1"/>
  <c r="HE90" i="1"/>
  <c r="AA93" i="1"/>
  <c r="AA91" i="1"/>
  <c r="HE91" i="1" s="1"/>
  <c r="HY91" i="1" s="1"/>
  <c r="HK86" i="1"/>
  <c r="JB86" i="1"/>
  <c r="IQ93" i="1"/>
  <c r="IV93" i="1"/>
  <c r="AB89" i="1"/>
  <c r="EF89" i="1" s="1"/>
  <c r="HK89" i="1"/>
  <c r="IQ88" i="1"/>
  <c r="FI86" i="1"/>
  <c r="HK88" i="1"/>
  <c r="IJ86" i="1"/>
  <c r="IE86" i="1"/>
  <c r="HJ86" i="1"/>
  <c r="IK86" i="1"/>
  <c r="HS86" i="1"/>
  <c r="ID86" i="1"/>
  <c r="FC93" i="1"/>
  <c r="DO93" i="1"/>
  <c r="KQ91" i="1"/>
  <c r="KK91" i="1"/>
  <c r="JL91" i="1"/>
  <c r="JR91" i="1" s="1"/>
  <c r="IP88" i="1"/>
  <c r="IV88" i="1"/>
  <c r="AM88" i="1"/>
  <c r="AS88" i="1"/>
  <c r="AP88" i="1"/>
  <c r="AV88" i="1"/>
  <c r="AG88" i="1"/>
  <c r="DJ88" i="1"/>
  <c r="BC88" i="1"/>
  <c r="AJ88" i="1"/>
  <c r="KK92" i="1"/>
  <c r="JL92" i="1"/>
  <c r="JR92" i="1" s="1"/>
  <c r="KQ92" i="1"/>
  <c r="KK89" i="1"/>
  <c r="JL89" i="1"/>
  <c r="JR89" i="1" s="1"/>
  <c r="KQ89" i="1"/>
  <c r="IE88" i="1"/>
  <c r="FC92" i="1"/>
  <c r="IP92" i="1"/>
  <c r="IV92" i="1"/>
  <c r="GO87" i="1"/>
  <c r="IW93" i="1"/>
  <c r="HX86" i="1"/>
  <c r="DO88" i="1"/>
  <c r="IW88" i="1"/>
  <c r="HS87" i="1"/>
  <c r="GO92" i="1"/>
  <c r="FC90" i="1"/>
  <c r="FI90" i="1" s="1"/>
  <c r="EF90" i="1"/>
  <c r="IQ86" i="1"/>
  <c r="AP90" i="1"/>
  <c r="AJ90" i="1"/>
  <c r="DJ90" i="1"/>
  <c r="BC90" i="1"/>
  <c r="AS90" i="1"/>
  <c r="AG90" i="1"/>
  <c r="AV90" i="1"/>
  <c r="AM90" i="1"/>
  <c r="IV91" i="1"/>
  <c r="IP91" i="1"/>
  <c r="FI89" i="1"/>
  <c r="FC87" i="1"/>
  <c r="DO87" i="1"/>
  <c r="FI88" i="1"/>
  <c r="ID89" i="1"/>
  <c r="IK89" i="1"/>
  <c r="IJ89" i="1"/>
  <c r="HS89" i="1"/>
  <c r="HJ89" i="1"/>
  <c r="IE89" i="1"/>
  <c r="KQ93" i="1"/>
  <c r="KK93" i="1"/>
  <c r="JL93" i="1"/>
  <c r="JR93" i="1" s="1"/>
  <c r="ID88" i="1"/>
  <c r="HS88" i="1"/>
  <c r="HJ88" i="1"/>
  <c r="IK88" i="1"/>
  <c r="IJ88" i="1"/>
  <c r="IV81" i="1"/>
  <c r="IP81" i="1"/>
  <c r="IQ85" i="1"/>
  <c r="IW85" i="1"/>
  <c r="IW83" i="1"/>
  <c r="IV79" i="1"/>
  <c r="IP79" i="1"/>
  <c r="IW79" i="1"/>
  <c r="HG80" i="1"/>
  <c r="IP78" i="1"/>
  <c r="IV78" i="1"/>
  <c r="DO78" i="1"/>
  <c r="FC78" i="1"/>
  <c r="IQ83" i="1"/>
  <c r="IV85" i="1"/>
  <c r="IP85" i="1"/>
  <c r="IQ84" i="1"/>
  <c r="KQ78" i="1"/>
  <c r="KK78" i="1"/>
  <c r="JL78" i="1"/>
  <c r="JR78" i="1" s="1"/>
  <c r="IQ78" i="1"/>
  <c r="IV84" i="1"/>
  <c r="IP84" i="1"/>
  <c r="IW84" i="1"/>
  <c r="IW81" i="1"/>
  <c r="AA84" i="1"/>
  <c r="AA85" i="1"/>
  <c r="AA83" i="1"/>
  <c r="HE82" i="1"/>
  <c r="AB82" i="1"/>
  <c r="KK83" i="1"/>
  <c r="JL83" i="1"/>
  <c r="JR83" i="1" s="1"/>
  <c r="KQ83" i="1"/>
  <c r="GO83" i="1"/>
  <c r="IV82" i="1"/>
  <c r="IP82" i="1"/>
  <c r="IP83" i="1"/>
  <c r="IW78" i="1"/>
  <c r="GO78" i="1"/>
  <c r="FC85" i="1"/>
  <c r="FI85" i="1" s="1"/>
  <c r="FI80" i="1"/>
  <c r="KK85" i="1"/>
  <c r="KQ85" i="1"/>
  <c r="JL85" i="1"/>
  <c r="JR85" i="1" s="1"/>
  <c r="FC83" i="1"/>
  <c r="AA80" i="1"/>
  <c r="HE80" i="1" s="1"/>
  <c r="HE78" i="1"/>
  <c r="HY78" i="1" s="1"/>
  <c r="AA79" i="1"/>
  <c r="AA81" i="1"/>
  <c r="AB78" i="1"/>
  <c r="DJ70" i="1"/>
  <c r="AV70" i="1"/>
  <c r="EG70" i="1"/>
  <c r="EV70" i="1" s="1"/>
  <c r="EW70" i="1" s="1"/>
  <c r="BC70" i="1"/>
  <c r="AM70" i="1"/>
  <c r="AS70" i="1"/>
  <c r="AG70" i="1"/>
  <c r="AP70" i="1"/>
  <c r="AJ70" i="1"/>
  <c r="GO76" i="1"/>
  <c r="JB76" i="1"/>
  <c r="HK76" i="1"/>
  <c r="HX76" i="1"/>
  <c r="KQ74" i="1"/>
  <c r="JL74" i="1"/>
  <c r="JR74" i="1" s="1"/>
  <c r="KK74" i="1"/>
  <c r="HJ76" i="1"/>
  <c r="ID76" i="1"/>
  <c r="HS76" i="1"/>
  <c r="IJ76" i="1"/>
  <c r="IE76" i="1"/>
  <c r="IK76" i="1"/>
  <c r="AB76" i="1"/>
  <c r="AC74" i="1" s="1"/>
  <c r="LD74" i="1" s="1"/>
  <c r="JC76" i="1"/>
  <c r="IW76" i="1"/>
  <c r="IV76" i="1"/>
  <c r="IQ76" i="1"/>
  <c r="DO70" i="1"/>
  <c r="EF70" i="1"/>
  <c r="FC70" i="1"/>
  <c r="FI71" i="1"/>
  <c r="DJ77" i="1"/>
  <c r="AV77" i="1"/>
  <c r="AJ77" i="1"/>
  <c r="BC77" i="1"/>
  <c r="AP77" i="1"/>
  <c r="AG77" i="1"/>
  <c r="AM77" i="1"/>
  <c r="AS77" i="1"/>
  <c r="HY76" i="1"/>
  <c r="EG77" i="1"/>
  <c r="EV77" i="1" s="1"/>
  <c r="EW77" i="1" s="1"/>
  <c r="IV75" i="1"/>
  <c r="HG73" i="1"/>
  <c r="IV73" i="1" s="1"/>
  <c r="IP76" i="1"/>
  <c r="HK74" i="1"/>
  <c r="HY74" i="1"/>
  <c r="JB74" i="1"/>
  <c r="HX74" i="1"/>
  <c r="ID74" i="1"/>
  <c r="HJ74" i="1"/>
  <c r="HS74" i="1"/>
  <c r="JC74" i="1"/>
  <c r="IK74" i="1"/>
  <c r="IJ74" i="1"/>
  <c r="FC73" i="1"/>
  <c r="IV71" i="1"/>
  <c r="IP71" i="1"/>
  <c r="AA71" i="1"/>
  <c r="AA73" i="1"/>
  <c r="HE73" i="1" s="1"/>
  <c r="AA72" i="1"/>
  <c r="HE72" i="1" s="1"/>
  <c r="HE70" i="1"/>
  <c r="FC76" i="1"/>
  <c r="FI76" i="1" s="1"/>
  <c r="FI75" i="1"/>
  <c r="FC77" i="1"/>
  <c r="DO77" i="1"/>
  <c r="EF77" i="1"/>
  <c r="DJ74" i="1"/>
  <c r="AV74" i="1"/>
  <c r="BC74" i="1"/>
  <c r="EG74" i="1"/>
  <c r="EV74" i="1" s="1"/>
  <c r="EW74" i="1" s="1"/>
  <c r="AJ74" i="1"/>
  <c r="AG74" i="1"/>
  <c r="AP74" i="1"/>
  <c r="AM74" i="1"/>
  <c r="AD74" i="1"/>
  <c r="AS74" i="1"/>
  <c r="HK75" i="1"/>
  <c r="JB75" i="1"/>
  <c r="HY75" i="1"/>
  <c r="IE75" i="1"/>
  <c r="GO74" i="1"/>
  <c r="IJ75" i="1"/>
  <c r="HJ75" i="1"/>
  <c r="HS75" i="1"/>
  <c r="IK75" i="1"/>
  <c r="ID75" i="1"/>
  <c r="GO73" i="1"/>
  <c r="IP70" i="1"/>
  <c r="IV70" i="1"/>
  <c r="KK73" i="1"/>
  <c r="JL73" i="1"/>
  <c r="JR73" i="1" s="1"/>
  <c r="KQ73" i="1"/>
  <c r="HG72" i="1"/>
  <c r="IP72" i="1" s="1"/>
  <c r="KK77" i="1"/>
  <c r="KQ77" i="1"/>
  <c r="JL77" i="1"/>
  <c r="JR77" i="1" s="1"/>
  <c r="HK77" i="1"/>
  <c r="JB77" i="1"/>
  <c r="HY77" i="1"/>
  <c r="EF74" i="1"/>
  <c r="DO74" i="1"/>
  <c r="FC74" i="1"/>
  <c r="IJ77" i="1"/>
  <c r="HJ77" i="1"/>
  <c r="HS77" i="1"/>
  <c r="IK77" i="1"/>
  <c r="ID77" i="1"/>
  <c r="IP66" i="1"/>
  <c r="IV66" i="1"/>
  <c r="IQ66" i="1"/>
  <c r="IK69" i="1"/>
  <c r="IJ69" i="1"/>
  <c r="HS69" i="1"/>
  <c r="HJ69" i="1"/>
  <c r="ID69" i="1"/>
  <c r="EF62" i="1"/>
  <c r="FC62" i="1"/>
  <c r="DO62" i="1"/>
  <c r="FC67" i="1"/>
  <c r="JB66" i="1"/>
  <c r="HX66" i="1"/>
  <c r="HK66" i="1"/>
  <c r="IJ67" i="1"/>
  <c r="IK67" i="1"/>
  <c r="HS67" i="1"/>
  <c r="HJ67" i="1"/>
  <c r="ID67" i="1"/>
  <c r="IE67" i="1"/>
  <c r="AA65" i="1"/>
  <c r="AA64" i="1"/>
  <c r="AA63" i="1"/>
  <c r="HE63" i="1" s="1"/>
  <c r="HE62" i="1"/>
  <c r="IV67" i="1"/>
  <c r="GO66" i="1"/>
  <c r="EG66" i="1"/>
  <c r="EV66" i="1" s="1"/>
  <c r="EW66" i="1" s="1"/>
  <c r="BC66" i="1"/>
  <c r="AJ66" i="1"/>
  <c r="AS66" i="1"/>
  <c r="AG66" i="1"/>
  <c r="AP66" i="1"/>
  <c r="AM66" i="1"/>
  <c r="AV66" i="1"/>
  <c r="DJ66" i="1"/>
  <c r="IP62" i="1"/>
  <c r="IV62" i="1"/>
  <c r="IW62" i="1"/>
  <c r="HY69" i="1"/>
  <c r="DJ67" i="1"/>
  <c r="AP67" i="1"/>
  <c r="AG67" i="1"/>
  <c r="HG68" i="1"/>
  <c r="HS68" i="1" s="1"/>
  <c r="AB68" i="1"/>
  <c r="AJ62" i="1"/>
  <c r="EG62" i="1"/>
  <c r="EV62" i="1" s="1"/>
  <c r="EW62" i="1" s="1"/>
  <c r="DJ62" i="1"/>
  <c r="AV62" i="1"/>
  <c r="AG62" i="1"/>
  <c r="AS62" i="1"/>
  <c r="AP62" i="1"/>
  <c r="AM62" i="1"/>
  <c r="BC62" i="1"/>
  <c r="KK62" i="1"/>
  <c r="KQ62" i="1"/>
  <c r="JL62" i="1"/>
  <c r="JR62" i="1" s="1"/>
  <c r="FC65" i="1"/>
  <c r="HY66" i="1"/>
  <c r="IJ66" i="1"/>
  <c r="HJ66" i="1"/>
  <c r="IK66" i="1"/>
  <c r="HS66" i="1"/>
  <c r="IE66" i="1"/>
  <c r="ID66" i="1"/>
  <c r="JC66" i="1"/>
  <c r="FC64" i="1"/>
  <c r="HG63" i="1"/>
  <c r="EF66" i="1"/>
  <c r="FC66" i="1"/>
  <c r="DO66" i="1"/>
  <c r="IP65" i="1"/>
  <c r="IV65" i="1"/>
  <c r="AB69" i="1"/>
  <c r="EF69" i="1" s="1"/>
  <c r="IW66" i="1"/>
  <c r="KK67" i="1"/>
  <c r="JL67" i="1"/>
  <c r="JR67" i="1" s="1"/>
  <c r="KQ67" i="1"/>
  <c r="DO64" i="1"/>
  <c r="HX69" i="1"/>
  <c r="JC67" i="1"/>
  <c r="IQ67" i="1"/>
  <c r="HK69" i="1"/>
  <c r="JB69" i="1"/>
  <c r="IW65" i="1"/>
  <c r="IV69" i="1"/>
  <c r="IP69" i="1"/>
  <c r="GO62" i="1"/>
  <c r="GO65" i="1"/>
  <c r="KQ69" i="1"/>
  <c r="KK69" i="1"/>
  <c r="JL69" i="1"/>
  <c r="JR69" i="1" s="1"/>
  <c r="IP64" i="1"/>
  <c r="IV64" i="1"/>
  <c r="FC69" i="1"/>
  <c r="DO69" i="1"/>
  <c r="FI67" i="1"/>
  <c r="IE69" i="1"/>
  <c r="FI69" i="1"/>
  <c r="IW64" i="1"/>
  <c r="HK67" i="1"/>
  <c r="KQ65" i="1"/>
  <c r="JL65" i="1"/>
  <c r="JR65" i="1" s="1"/>
  <c r="KK65" i="1"/>
  <c r="JC69" i="1"/>
  <c r="AS58" i="1"/>
  <c r="AP58" i="1"/>
  <c r="AG58" i="1"/>
  <c r="AV58" i="1"/>
  <c r="AJ58" i="1"/>
  <c r="DJ58" i="1"/>
  <c r="AM58" i="1"/>
  <c r="BC58" i="1"/>
  <c r="IP60" i="1"/>
  <c r="IV60" i="1"/>
  <c r="GO57" i="1"/>
  <c r="KQ61" i="1"/>
  <c r="KK61" i="1"/>
  <c r="JL61" i="1"/>
  <c r="JR61" i="1" s="1"/>
  <c r="IQ54" i="1"/>
  <c r="FI58" i="1"/>
  <c r="GO55" i="1"/>
  <c r="FI56" i="1"/>
  <c r="AA56" i="1"/>
  <c r="AA57" i="1"/>
  <c r="HE54" i="1"/>
  <c r="HY54" i="1" s="1"/>
  <c r="AA55" i="1"/>
  <c r="IW54" i="1"/>
  <c r="IW60" i="1"/>
  <c r="IQ60" i="1"/>
  <c r="IQ58" i="1"/>
  <c r="EG58" i="1"/>
  <c r="EV58" i="1" s="1"/>
  <c r="EW58" i="1" s="1"/>
  <c r="IP57" i="1"/>
  <c r="IV57" i="1"/>
  <c r="IV61" i="1"/>
  <c r="IP61" i="1"/>
  <c r="JL55" i="1"/>
  <c r="JR55" i="1" s="1"/>
  <c r="KQ55" i="1"/>
  <c r="KK55" i="1"/>
  <c r="JL57" i="1"/>
  <c r="JR57" i="1" s="1"/>
  <c r="KQ57" i="1"/>
  <c r="KK57" i="1"/>
  <c r="DJ54" i="1"/>
  <c r="AV54" i="1"/>
  <c r="AS54" i="1"/>
  <c r="AM54" i="1"/>
  <c r="BC54" i="1"/>
  <c r="AP54" i="1"/>
  <c r="AG54" i="1"/>
  <c r="EG54" i="1"/>
  <c r="EV54" i="1" s="1"/>
  <c r="EW54" i="1" s="1"/>
  <c r="EF54" i="1"/>
  <c r="AJ54" i="1"/>
  <c r="IW61" i="1"/>
  <c r="IP55" i="1"/>
  <c r="IV55" i="1"/>
  <c r="AA60" i="1"/>
  <c r="AA59" i="1"/>
  <c r="AA61" i="1"/>
  <c r="HE58" i="1"/>
  <c r="GO60" i="1"/>
  <c r="IV54" i="1"/>
  <c r="IP54" i="1"/>
  <c r="IP58" i="1"/>
  <c r="IV58" i="1"/>
  <c r="FC55" i="1"/>
  <c r="FC57" i="1"/>
  <c r="DO57" i="1"/>
  <c r="FI61" i="1"/>
  <c r="FI60" i="1"/>
  <c r="EF58" i="1"/>
  <c r="IV59" i="1"/>
  <c r="IP59" i="1"/>
  <c r="IW55" i="1"/>
  <c r="IW56" i="1"/>
  <c r="AS46" i="1"/>
  <c r="AV46" i="1"/>
  <c r="AJ46" i="1"/>
  <c r="AG46" i="1"/>
  <c r="DJ46" i="1"/>
  <c r="EG46" i="1"/>
  <c r="EV46" i="1" s="1"/>
  <c r="EW46" i="1" s="1"/>
  <c r="AM46" i="1"/>
  <c r="BC46" i="1"/>
  <c r="AP46" i="1"/>
  <c r="EF46" i="1"/>
  <c r="KQ47" i="1"/>
  <c r="JL47" i="1"/>
  <c r="JR47" i="1" s="1"/>
  <c r="KK47" i="1"/>
  <c r="HK52" i="1"/>
  <c r="FC47" i="1"/>
  <c r="FI47" i="1" s="1"/>
  <c r="DO47" i="1"/>
  <c r="AJ50" i="1"/>
  <c r="AS50" i="1"/>
  <c r="EF50" i="1"/>
  <c r="DJ50" i="1"/>
  <c r="AM50" i="1"/>
  <c r="AP50" i="1"/>
  <c r="BC50" i="1"/>
  <c r="AG50" i="1"/>
  <c r="AV50" i="1"/>
  <c r="AA52" i="1"/>
  <c r="HE52" i="1" s="1"/>
  <c r="HY52" i="1" s="1"/>
  <c r="AA53" i="1"/>
  <c r="HE50" i="1"/>
  <c r="HY50" i="1" s="1"/>
  <c r="AA51" i="1"/>
  <c r="AA48" i="1"/>
  <c r="AA49" i="1"/>
  <c r="HE46" i="1"/>
  <c r="AA47" i="1"/>
  <c r="DO51" i="1"/>
  <c r="FC51" i="1"/>
  <c r="KQ53" i="1"/>
  <c r="JL53" i="1"/>
  <c r="JR53" i="1" s="1"/>
  <c r="KK53" i="1"/>
  <c r="IQ53" i="1"/>
  <c r="IP50" i="1"/>
  <c r="IV50" i="1"/>
  <c r="IP49" i="1"/>
  <c r="IV49" i="1"/>
  <c r="GO49" i="1"/>
  <c r="IP47" i="1"/>
  <c r="IV47" i="1"/>
  <c r="FC53" i="1"/>
  <c r="EG50" i="1"/>
  <c r="EV50" i="1" s="1"/>
  <c r="EW50" i="1" s="1"/>
  <c r="IQ52" i="1"/>
  <c r="IQ46" i="1"/>
  <c r="IP52" i="1"/>
  <c r="GO47" i="1"/>
  <c r="IQ49" i="1"/>
  <c r="IW47" i="1"/>
  <c r="IQ50" i="1"/>
  <c r="IV46" i="1"/>
  <c r="IP46" i="1"/>
  <c r="IW53" i="1"/>
  <c r="FI50" i="1"/>
  <c r="IV52" i="1"/>
  <c r="IV48" i="1"/>
  <c r="FC48" i="1"/>
  <c r="AJ42" i="1"/>
  <c r="DJ42" i="1"/>
  <c r="AV42" i="1"/>
  <c r="AM42" i="1"/>
  <c r="AS42" i="1"/>
  <c r="AP42" i="1"/>
  <c r="BC42" i="1"/>
  <c r="AG42" i="1"/>
  <c r="EG42" i="1"/>
  <c r="EV42" i="1" s="1"/>
  <c r="EW42" i="1" s="1"/>
  <c r="EF42" i="1"/>
  <c r="IP42" i="1"/>
  <c r="IV42" i="1"/>
  <c r="BC38" i="1"/>
  <c r="AM38" i="1"/>
  <c r="AV38" i="1"/>
  <c r="AJ38" i="1"/>
  <c r="AS38" i="1"/>
  <c r="AG38" i="1"/>
  <c r="AD38" i="1"/>
  <c r="DJ38" i="1"/>
  <c r="AP38" i="1"/>
  <c r="ID41" i="1"/>
  <c r="HS41" i="1"/>
  <c r="IK41" i="1"/>
  <c r="HJ41" i="1"/>
  <c r="HM41" i="1" s="1"/>
  <c r="IJ41" i="1"/>
  <c r="JL43" i="1"/>
  <c r="JR43" i="1" s="1"/>
  <c r="KQ43" i="1"/>
  <c r="KK43" i="1"/>
  <c r="HG43" i="1"/>
  <c r="IW43" i="1" s="1"/>
  <c r="KK42" i="1"/>
  <c r="KQ42" i="1"/>
  <c r="JL42" i="1"/>
  <c r="JR42" i="1" s="1"/>
  <c r="IV43" i="1"/>
  <c r="IP43" i="1"/>
  <c r="AV39" i="1"/>
  <c r="AG39" i="1"/>
  <c r="AS39" i="1"/>
  <c r="BC39" i="1"/>
  <c r="DJ39" i="1"/>
  <c r="AP39" i="1"/>
  <c r="AM39" i="1"/>
  <c r="AJ39" i="1"/>
  <c r="EF39" i="1"/>
  <c r="EG39" i="1"/>
  <c r="EV39" i="1" s="1"/>
  <c r="EW39" i="1" s="1"/>
  <c r="IE41" i="1"/>
  <c r="IV45" i="1"/>
  <c r="IP45" i="1"/>
  <c r="IQ39" i="1"/>
  <c r="JC39" i="1"/>
  <c r="GO44" i="1"/>
  <c r="IW42" i="1"/>
  <c r="IP44" i="1"/>
  <c r="IV44" i="1"/>
  <c r="IP39" i="1"/>
  <c r="IV39" i="1"/>
  <c r="IW45" i="1"/>
  <c r="IW44" i="1"/>
  <c r="FI41" i="1"/>
  <c r="IP41" i="1"/>
  <c r="IV41" i="1"/>
  <c r="FC45" i="1"/>
  <c r="DO45" i="1"/>
  <c r="IW41" i="1"/>
  <c r="EG38" i="1"/>
  <c r="EV38" i="1" s="1"/>
  <c r="EW38" i="1" s="1"/>
  <c r="HX41" i="1"/>
  <c r="JB41" i="1"/>
  <c r="HK41" i="1"/>
  <c r="ID39" i="1"/>
  <c r="HS39" i="1"/>
  <c r="IK39" i="1"/>
  <c r="HJ39" i="1"/>
  <c r="IJ39" i="1"/>
  <c r="IE39" i="1"/>
  <c r="KK45" i="1"/>
  <c r="KQ45" i="1"/>
  <c r="JL45" i="1"/>
  <c r="JR45" i="1" s="1"/>
  <c r="FC44" i="1"/>
  <c r="FI44" i="1" s="1"/>
  <c r="AB41" i="1"/>
  <c r="DO44" i="1"/>
  <c r="DJ40" i="1"/>
  <c r="AM40" i="1"/>
  <c r="AJ40" i="1"/>
  <c r="AS40" i="1"/>
  <c r="EG40" i="1"/>
  <c r="EV40" i="1" s="1"/>
  <c r="EW40" i="1" s="1"/>
  <c r="EF40" i="1"/>
  <c r="AP40" i="1"/>
  <c r="AG40" i="1"/>
  <c r="BC40" i="1"/>
  <c r="AV40" i="1"/>
  <c r="IW39" i="1"/>
  <c r="IJ38" i="1"/>
  <c r="HJ38" i="1"/>
  <c r="HM38" i="1" s="1"/>
  <c r="HS38" i="1"/>
  <c r="IK38" i="1"/>
  <c r="HX38" i="1"/>
  <c r="ID38" i="1"/>
  <c r="AA44" i="1"/>
  <c r="AA43" i="1"/>
  <c r="HE43" i="1" s="1"/>
  <c r="HE42" i="1"/>
  <c r="JB42" i="1" s="1"/>
  <c r="AA45" i="1"/>
  <c r="DO38" i="1"/>
  <c r="FC38" i="1"/>
  <c r="FI38" i="1" s="1"/>
  <c r="EF38" i="1"/>
  <c r="HK39" i="1"/>
  <c r="HX39" i="1"/>
  <c r="JB39" i="1"/>
  <c r="FC43" i="1"/>
  <c r="DO43" i="1"/>
  <c r="HY39" i="1"/>
  <c r="HY38" i="1"/>
  <c r="ID40" i="1"/>
  <c r="HS40" i="1"/>
  <c r="IJ40" i="1"/>
  <c r="JC40" i="1"/>
  <c r="JB40" i="1"/>
  <c r="HJ40" i="1"/>
  <c r="IK40" i="1"/>
  <c r="IV34" i="1"/>
  <c r="IP34" i="1"/>
  <c r="BD30" i="1"/>
  <c r="BM30" i="1"/>
  <c r="IK37" i="1"/>
  <c r="IJ37" i="1"/>
  <c r="HS37" i="1"/>
  <c r="HJ37" i="1"/>
  <c r="IE37" i="1"/>
  <c r="ID37" i="1"/>
  <c r="FC37" i="1"/>
  <c r="FI37" i="1" s="1"/>
  <c r="DO37" i="1"/>
  <c r="GO36" i="1"/>
  <c r="IQ34" i="1"/>
  <c r="EB30" i="1"/>
  <c r="CG30" i="1"/>
  <c r="CH30" i="1" s="1"/>
  <c r="AQ30" i="1"/>
  <c r="GO34" i="1"/>
  <c r="EV34" i="1"/>
  <c r="EW34" i="1" s="1"/>
  <c r="IW34" i="1"/>
  <c r="HJ34" i="1"/>
  <c r="HM34" i="1" s="1"/>
  <c r="IJ34" i="1"/>
  <c r="HS34" i="1"/>
  <c r="ID34" i="1"/>
  <c r="IK34" i="1"/>
  <c r="DT30" i="1"/>
  <c r="AK30" i="1"/>
  <c r="BU30" i="1"/>
  <c r="ID30" i="1"/>
  <c r="IJ30" i="1"/>
  <c r="HJ30" i="1"/>
  <c r="HS30" i="1"/>
  <c r="IK30" i="1"/>
  <c r="IV37" i="1"/>
  <c r="IP37" i="1"/>
  <c r="IQ37" i="1"/>
  <c r="FC36" i="1"/>
  <c r="FI36" i="1" s="1"/>
  <c r="ID31" i="1"/>
  <c r="IV35" i="1"/>
  <c r="IP35" i="1"/>
  <c r="IQ35" i="1"/>
  <c r="GO31" i="1"/>
  <c r="AH30" i="1"/>
  <c r="FI33" i="1"/>
  <c r="KK37" i="1"/>
  <c r="KQ37" i="1"/>
  <c r="JL37" i="1"/>
  <c r="JR37" i="1" s="1"/>
  <c r="IK35" i="1"/>
  <c r="IJ35" i="1"/>
  <c r="HJ35" i="1"/>
  <c r="ID35" i="1"/>
  <c r="HS35" i="1"/>
  <c r="HJ32" i="1"/>
  <c r="ID32" i="1"/>
  <c r="IK32" i="1"/>
  <c r="IJ32" i="1"/>
  <c r="HY30" i="1"/>
  <c r="CS30" i="1"/>
  <c r="AT30" i="1"/>
  <c r="EH30" i="1"/>
  <c r="AB37" i="1"/>
  <c r="JC37" i="1"/>
  <c r="FC34" i="1"/>
  <c r="DO34" i="1"/>
  <c r="EF34" i="1"/>
  <c r="HK35" i="1"/>
  <c r="JB35" i="1"/>
  <c r="DO36" i="1"/>
  <c r="IK36" i="1"/>
  <c r="FC31" i="1"/>
  <c r="HK32" i="1"/>
  <c r="JB32" i="1"/>
  <c r="IV32" i="1"/>
  <c r="KQ30" i="1"/>
  <c r="JL30" i="1"/>
  <c r="JR30" i="1" s="1"/>
  <c r="KK30" i="1"/>
  <c r="FI32" i="1"/>
  <c r="HK37" i="1"/>
  <c r="JB37" i="1"/>
  <c r="BC34" i="1"/>
  <c r="AM34" i="1"/>
  <c r="AJ34" i="1"/>
  <c r="AS34" i="1"/>
  <c r="AV34" i="1"/>
  <c r="AG34" i="1"/>
  <c r="DJ34" i="1"/>
  <c r="AP34" i="1"/>
  <c r="HG36" i="1"/>
  <c r="JC36" i="1" s="1"/>
  <c r="AB36" i="1"/>
  <c r="EF36" i="1" s="1"/>
  <c r="FI35" i="1"/>
  <c r="HX37" i="1"/>
  <c r="JC35" i="1"/>
  <c r="HY35" i="1"/>
  <c r="IW37" i="1"/>
  <c r="AB35" i="1"/>
  <c r="HK30" i="1"/>
  <c r="JB30" i="1"/>
  <c r="IP30" i="1"/>
  <c r="HX30" i="1"/>
  <c r="FC30" i="1"/>
  <c r="EF30" i="1"/>
  <c r="DO30" i="1"/>
  <c r="IW32" i="1"/>
  <c r="IQ32" i="1"/>
  <c r="DJ30" i="1"/>
  <c r="JC34" i="1"/>
  <c r="JC30" i="1"/>
  <c r="AA28" i="1"/>
  <c r="HE28" i="1" s="1"/>
  <c r="AA27" i="1"/>
  <c r="AA29" i="1"/>
  <c r="HE29" i="1" s="1"/>
  <c r="HK29" i="1" s="1"/>
  <c r="HE26" i="1"/>
  <c r="JC26" i="1" s="1"/>
  <c r="FI27" i="1"/>
  <c r="GO28" i="1"/>
  <c r="IV22" i="1"/>
  <c r="IP22" i="1"/>
  <c r="AB25" i="1"/>
  <c r="HG25" i="1"/>
  <c r="IV25" i="1" s="1"/>
  <c r="HK22" i="1"/>
  <c r="HY22" i="1"/>
  <c r="DJ22" i="1"/>
  <c r="AP22" i="1"/>
  <c r="AV22" i="1"/>
  <c r="AG22" i="1"/>
  <c r="BC22" i="1"/>
  <c r="AM22" i="1"/>
  <c r="AD22" i="1"/>
  <c r="AS22" i="1"/>
  <c r="AJ22" i="1"/>
  <c r="EG22" i="1"/>
  <c r="EV22" i="1" s="1"/>
  <c r="EW22" i="1" s="1"/>
  <c r="KK28" i="1"/>
  <c r="JL28" i="1"/>
  <c r="JR28" i="1" s="1"/>
  <c r="KQ28" i="1"/>
  <c r="FC29" i="1"/>
  <c r="DO29" i="1"/>
  <c r="HG28" i="1"/>
  <c r="IP28" i="1" s="1"/>
  <c r="IV23" i="1"/>
  <c r="IP23" i="1"/>
  <c r="HK24" i="1"/>
  <c r="JB24" i="1"/>
  <c r="FI22" i="1"/>
  <c r="IK24" i="1"/>
  <c r="IJ24" i="1"/>
  <c r="HJ24" i="1"/>
  <c r="HM24" i="1" s="1"/>
  <c r="ID24" i="1"/>
  <c r="HS24" i="1"/>
  <c r="IE24" i="1"/>
  <c r="IQ22" i="1"/>
  <c r="IV26" i="1"/>
  <c r="IP26" i="1"/>
  <c r="IV24" i="1"/>
  <c r="IP24" i="1"/>
  <c r="AB26" i="1"/>
  <c r="KQ29" i="1"/>
  <c r="KK29" i="1"/>
  <c r="JL29" i="1"/>
  <c r="JR29" i="1" s="1"/>
  <c r="FC28" i="1"/>
  <c r="FI28" i="1" s="1"/>
  <c r="IV27" i="1"/>
  <c r="IP27" i="1"/>
  <c r="AS24" i="1"/>
  <c r="AG24" i="1"/>
  <c r="AV24" i="1"/>
  <c r="EG24" i="1"/>
  <c r="EV24" i="1" s="1"/>
  <c r="EW24" i="1" s="1"/>
  <c r="AP24" i="1"/>
  <c r="AM24" i="1"/>
  <c r="AJ24" i="1"/>
  <c r="DJ24" i="1"/>
  <c r="BC24" i="1"/>
  <c r="IW22" i="1"/>
  <c r="FI24" i="1"/>
  <c r="ID22" i="1"/>
  <c r="IJ22" i="1"/>
  <c r="HJ22" i="1"/>
  <c r="HM22" i="1" s="1"/>
  <c r="AB29" i="1"/>
  <c r="EF29" i="1" s="1"/>
  <c r="IQ29" i="1"/>
  <c r="IV28" i="1"/>
  <c r="JC24" i="1"/>
  <c r="IW24" i="1"/>
  <c r="IQ24" i="1"/>
  <c r="KQ22" i="1"/>
  <c r="JL22" i="1"/>
  <c r="JR22" i="1" s="1"/>
  <c r="KK22" i="1"/>
  <c r="IK25" i="1"/>
  <c r="DJ19" i="1"/>
  <c r="AV19" i="1"/>
  <c r="AJ19" i="1"/>
  <c r="AG19" i="1"/>
  <c r="HX21" i="1"/>
  <c r="HK21" i="1"/>
  <c r="JB21" i="1"/>
  <c r="IE19" i="1"/>
  <c r="FC21" i="1"/>
  <c r="KK19" i="1"/>
  <c r="KQ19" i="1"/>
  <c r="JL19" i="1"/>
  <c r="JR19" i="1" s="1"/>
  <c r="KQ14" i="1"/>
  <c r="JL14" i="1"/>
  <c r="JR14" i="1" s="1"/>
  <c r="KK14" i="1"/>
  <c r="IJ15" i="1"/>
  <c r="HJ15" i="1"/>
  <c r="IK15" i="1"/>
  <c r="HS15" i="1"/>
  <c r="ID15" i="1"/>
  <c r="HJ19" i="1"/>
  <c r="HM19" i="1" s="1"/>
  <c r="HS19" i="1"/>
  <c r="IJ19" i="1"/>
  <c r="IK19" i="1"/>
  <c r="ID19" i="1"/>
  <c r="HX19" i="1"/>
  <c r="IQ21" i="1"/>
  <c r="FC19" i="1"/>
  <c r="FI19" i="1" s="1"/>
  <c r="EF19" i="1"/>
  <c r="IV14" i="1"/>
  <c r="IP14" i="1"/>
  <c r="IW14" i="1"/>
  <c r="HJ21" i="1"/>
  <c r="ID21" i="1"/>
  <c r="HS21" i="1"/>
  <c r="IK21" i="1"/>
  <c r="IE21" i="1"/>
  <c r="IJ21" i="1"/>
  <c r="HG16" i="1"/>
  <c r="IV16" i="1" s="1"/>
  <c r="AB16" i="1"/>
  <c r="HK15" i="1"/>
  <c r="JB15" i="1"/>
  <c r="HY15" i="1"/>
  <c r="JB20" i="1"/>
  <c r="HK20" i="1"/>
  <c r="HY20" i="1"/>
  <c r="AP14" i="1"/>
  <c r="AS14" i="1"/>
  <c r="BC14" i="1"/>
  <c r="AG14" i="1"/>
  <c r="DJ14" i="1"/>
  <c r="AM14" i="1"/>
  <c r="AV14" i="1"/>
  <c r="EG14" i="1"/>
  <c r="EV14" i="1" s="1"/>
  <c r="EW14" i="1" s="1"/>
  <c r="AJ14" i="1"/>
  <c r="IP16" i="1"/>
  <c r="ID14" i="1"/>
  <c r="IE14" i="1"/>
  <c r="HS14" i="1"/>
  <c r="IJ14" i="1"/>
  <c r="JC14" i="1"/>
  <c r="HJ14" i="1"/>
  <c r="IK14" i="1"/>
  <c r="FC17" i="1"/>
  <c r="DO17" i="1"/>
  <c r="AB21" i="1"/>
  <c r="AC18" i="1" s="1"/>
  <c r="LD18" i="1" s="1"/>
  <c r="HY14" i="1"/>
  <c r="HX15" i="1"/>
  <c r="FI16" i="1"/>
  <c r="JB14" i="1"/>
  <c r="HK14" i="1"/>
  <c r="HX14" i="1"/>
  <c r="BC20" i="1"/>
  <c r="AP20" i="1"/>
  <c r="DJ20" i="1"/>
  <c r="AV20" i="1"/>
  <c r="AJ20" i="1"/>
  <c r="AG20" i="1"/>
  <c r="AM20" i="1"/>
  <c r="EG20" i="1"/>
  <c r="EV20" i="1" s="1"/>
  <c r="EW20" i="1" s="1"/>
  <c r="AS20" i="1"/>
  <c r="FI15" i="1"/>
  <c r="JC20" i="1"/>
  <c r="IQ20" i="1"/>
  <c r="GO19" i="1"/>
  <c r="KQ17" i="1"/>
  <c r="JL17" i="1"/>
  <c r="JR17" i="1" s="1"/>
  <c r="KK17" i="1"/>
  <c r="GO18" i="1"/>
  <c r="IP18" i="1"/>
  <c r="IV18" i="1"/>
  <c r="FI18" i="1"/>
  <c r="HJ20" i="1"/>
  <c r="IJ20" i="1"/>
  <c r="HS20" i="1"/>
  <c r="IK20" i="1"/>
  <c r="IE20" i="1"/>
  <c r="ID20" i="1"/>
  <c r="DO21" i="1"/>
  <c r="IP20" i="1"/>
  <c r="IV20" i="1"/>
  <c r="HY21" i="1"/>
  <c r="IW21" i="1"/>
  <c r="JC21" i="1"/>
  <c r="DJ18" i="1"/>
  <c r="AV18" i="1"/>
  <c r="AJ18" i="1"/>
  <c r="AD18" i="1"/>
  <c r="AE18" i="1" s="1"/>
  <c r="AF18" i="1" s="1"/>
  <c r="AG18" i="1"/>
  <c r="AS18" i="1"/>
  <c r="EG18" i="1"/>
  <c r="EV18" i="1" s="1"/>
  <c r="EW18" i="1" s="1"/>
  <c r="AP18" i="1"/>
  <c r="BC18" i="1"/>
  <c r="EF18" i="1"/>
  <c r="AM18" i="1"/>
  <c r="IK18" i="1"/>
  <c r="HS18" i="1"/>
  <c r="ID18" i="1"/>
  <c r="HJ18" i="1"/>
  <c r="IJ18" i="1"/>
  <c r="GO16" i="1"/>
  <c r="IV21" i="1"/>
  <c r="IE15" i="1"/>
  <c r="HG17" i="1"/>
  <c r="IK17" i="1" s="1"/>
  <c r="AB17" i="1"/>
  <c r="EF17" i="1" s="1"/>
  <c r="IW20" i="1"/>
  <c r="HX20" i="1"/>
  <c r="JC19" i="1"/>
  <c r="IQ19" i="1"/>
  <c r="IK16" i="1"/>
  <c r="IJ16" i="1"/>
  <c r="HJ16" i="1"/>
  <c r="IE16" i="1"/>
  <c r="ID16" i="1"/>
  <c r="KK21" i="1"/>
  <c r="KQ21" i="1"/>
  <c r="JL21" i="1"/>
  <c r="JR21" i="1" s="1"/>
  <c r="JB18" i="1"/>
  <c r="HK18" i="1"/>
  <c r="HX18" i="1"/>
  <c r="IV19" i="1"/>
  <c r="IP19" i="1"/>
  <c r="IP21" i="1"/>
  <c r="AB15" i="1"/>
  <c r="JC15" i="1"/>
  <c r="HG11" i="1"/>
  <c r="IV11" i="1" s="1"/>
  <c r="JC10" i="1"/>
  <c r="FI12" i="1"/>
  <c r="KK12" i="1"/>
  <c r="JL12" i="1"/>
  <c r="JR12" i="1" s="1"/>
  <c r="KQ12" i="1"/>
  <c r="IP10" i="1"/>
  <c r="GO13" i="1"/>
  <c r="IV13" i="1"/>
  <c r="IP13" i="1"/>
  <c r="FC13" i="1"/>
  <c r="FI13" i="1" s="1"/>
  <c r="DO13" i="1"/>
  <c r="IQ10" i="1"/>
  <c r="GO12" i="1"/>
  <c r="FC11" i="1"/>
  <c r="DO11" i="1"/>
  <c r="GO11" i="1"/>
  <c r="AA12" i="1"/>
  <c r="AA13" i="1"/>
  <c r="AA11" i="1"/>
  <c r="HE11" i="1" s="1"/>
  <c r="HE10" i="1"/>
  <c r="HK10" i="1" s="1"/>
  <c r="IW10" i="1"/>
  <c r="IV12" i="1"/>
  <c r="IW12" i="1"/>
  <c r="IP12" i="1"/>
  <c r="IW11" i="1"/>
  <c r="AB10" i="1"/>
  <c r="IQ13" i="1"/>
  <c r="FI10" i="1"/>
  <c r="JR9" i="1"/>
  <c r="KQ9" i="1"/>
  <c r="JL9" i="1"/>
  <c r="KK9" i="1"/>
  <c r="DO7" i="1"/>
  <c r="KK7" i="1"/>
  <c r="JL7" i="1"/>
  <c r="JR7" i="1" s="1"/>
  <c r="KQ7" i="1"/>
  <c r="KQ8" i="1"/>
  <c r="JL8" i="1"/>
  <c r="JR8" i="1" s="1"/>
  <c r="KK8" i="1"/>
  <c r="FI7" i="1"/>
  <c r="FI8" i="1"/>
  <c r="FC9" i="1"/>
  <c r="HD6" i="1"/>
  <c r="HC6" i="1"/>
  <c r="JB22" i="1" l="1"/>
  <c r="IK22" i="1"/>
  <c r="IA35" i="1"/>
  <c r="HM40" i="1"/>
  <c r="IE102" i="1"/>
  <c r="AP106" i="1"/>
  <c r="EB106" i="1" s="1"/>
  <c r="EC106" i="1" s="1"/>
  <c r="ED106" i="1" s="1"/>
  <c r="IE22" i="1"/>
  <c r="IG22" i="1" s="1"/>
  <c r="JC109" i="1"/>
  <c r="HY109" i="1"/>
  <c r="HS16" i="1"/>
  <c r="JC22" i="1"/>
  <c r="AB52" i="1"/>
  <c r="AE86" i="1"/>
  <c r="AF86" i="1" s="1"/>
  <c r="HS102" i="1"/>
  <c r="AJ106" i="1"/>
  <c r="BU106" i="1" s="1"/>
  <c r="ID109" i="1"/>
  <c r="IA41" i="1"/>
  <c r="JC54" i="1"/>
  <c r="HJ109" i="1"/>
  <c r="ID115" i="1"/>
  <c r="HS109" i="1"/>
  <c r="AB115" i="1"/>
  <c r="EG115" i="1" s="1"/>
  <c r="EV115" i="1" s="1"/>
  <c r="EW115" i="1" s="1"/>
  <c r="AN30" i="1"/>
  <c r="JB109" i="1"/>
  <c r="AB109" i="1"/>
  <c r="EF109" i="1" s="1"/>
  <c r="IJ109" i="1"/>
  <c r="AG107" i="1"/>
  <c r="HX22" i="1"/>
  <c r="HY42" i="1"/>
  <c r="EF75" i="1"/>
  <c r="IE109" i="1"/>
  <c r="HK109" i="1"/>
  <c r="IK109" i="1"/>
  <c r="IM109" i="1" s="1"/>
  <c r="IN109" i="1" s="1"/>
  <c r="EG107" i="1"/>
  <c r="EV107" i="1" s="1"/>
  <c r="EW107" i="1" s="1"/>
  <c r="EF76" i="1"/>
  <c r="HS36" i="1"/>
  <c r="JE77" i="1"/>
  <c r="IM88" i="1"/>
  <c r="IN88" i="1" s="1"/>
  <c r="HM116" i="1"/>
  <c r="IS32" i="1"/>
  <c r="IS116" i="1"/>
  <c r="IT116" i="1" s="1"/>
  <c r="IP11" i="1"/>
  <c r="CI30" i="1"/>
  <c r="JB52" i="1"/>
  <c r="IA67" i="1"/>
  <c r="IQ73" i="1"/>
  <c r="IS76" i="1"/>
  <c r="IA108" i="1"/>
  <c r="IG107" i="1"/>
  <c r="HE23" i="1"/>
  <c r="AB23" i="1"/>
  <c r="HY10" i="1"/>
  <c r="IS15" i="1"/>
  <c r="AE38" i="1"/>
  <c r="AF38" i="1" s="1"/>
  <c r="IM66" i="1"/>
  <c r="JE108" i="1"/>
  <c r="BV30" i="1"/>
  <c r="IS102" i="1"/>
  <c r="IA86" i="1"/>
  <c r="HM102" i="1"/>
  <c r="IY107" i="1"/>
  <c r="IZ107" i="1" s="1"/>
  <c r="IJ25" i="1"/>
  <c r="IM32" i="1"/>
  <c r="IS35" i="1"/>
  <c r="HM37" i="1"/>
  <c r="IS67" i="1"/>
  <c r="IJ36" i="1"/>
  <c r="IY35" i="1"/>
  <c r="JE67" i="1"/>
  <c r="IS75" i="1"/>
  <c r="IT75" i="1" s="1"/>
  <c r="JE86" i="1"/>
  <c r="HM108" i="1"/>
  <c r="JE109" i="1"/>
  <c r="JF109" i="1" s="1"/>
  <c r="AM75" i="1"/>
  <c r="AE74" i="1"/>
  <c r="AF74" i="1" s="1"/>
  <c r="HE104" i="1"/>
  <c r="AB104" i="1"/>
  <c r="IG67" i="1"/>
  <c r="IH67" i="1" s="1"/>
  <c r="EF67" i="1"/>
  <c r="IM75" i="1"/>
  <c r="IN75" i="1" s="1"/>
  <c r="IA107" i="1"/>
  <c r="JW107" i="1" s="1"/>
  <c r="JX107" i="1" s="1"/>
  <c r="JY107" i="1" s="1"/>
  <c r="IQ43" i="1"/>
  <c r="JB50" i="1"/>
  <c r="IV68" i="1"/>
  <c r="AV67" i="1"/>
  <c r="HM77" i="1"/>
  <c r="HU77" i="1" s="1"/>
  <c r="AJ75" i="1"/>
  <c r="DT75" i="1" s="1"/>
  <c r="DU75" i="1" s="1"/>
  <c r="DV75" i="1" s="1"/>
  <c r="JB91" i="1"/>
  <c r="IA89" i="1"/>
  <c r="JW89" i="1" s="1"/>
  <c r="JX89" i="1" s="1"/>
  <c r="JY89" i="1" s="1"/>
  <c r="JE107" i="1"/>
  <c r="DJ107" i="1"/>
  <c r="JE116" i="1"/>
  <c r="JC102" i="1"/>
  <c r="HX102" i="1"/>
  <c r="IQ68" i="1"/>
  <c r="IS86" i="1"/>
  <c r="KI86" i="1" s="1"/>
  <c r="HX91" i="1"/>
  <c r="IM107" i="1"/>
  <c r="JC91" i="1"/>
  <c r="HM107" i="1"/>
  <c r="IM69" i="1"/>
  <c r="BC75" i="1"/>
  <c r="BF75" i="1" s="1"/>
  <c r="AV107" i="1"/>
  <c r="EN107" i="1" s="1"/>
  <c r="IP68" i="1"/>
  <c r="AJ67" i="1"/>
  <c r="IJ68" i="1"/>
  <c r="IY67" i="1"/>
  <c r="AV75" i="1"/>
  <c r="HM89" i="1"/>
  <c r="JM89" i="1" s="1"/>
  <c r="HK91" i="1"/>
  <c r="IA88" i="1"/>
  <c r="IB88" i="1" s="1"/>
  <c r="IY109" i="1"/>
  <c r="IZ109" i="1" s="1"/>
  <c r="IS107" i="1"/>
  <c r="IA109" i="1"/>
  <c r="JW109" i="1" s="1"/>
  <c r="JX109" i="1" s="1"/>
  <c r="JY109" i="1" s="1"/>
  <c r="AM107" i="1"/>
  <c r="JB110" i="1"/>
  <c r="IM114" i="1"/>
  <c r="KE114" i="1" s="1"/>
  <c r="KF114" i="1" s="1"/>
  <c r="KG114" i="1" s="1"/>
  <c r="HY102" i="1"/>
  <c r="JE69" i="1"/>
  <c r="KU69" i="1" s="1"/>
  <c r="KV69" i="1" s="1"/>
  <c r="KW69" i="1" s="1"/>
  <c r="ID68" i="1"/>
  <c r="BC107" i="1"/>
  <c r="IS88" i="1"/>
  <c r="AJ107" i="1"/>
  <c r="IG66" i="1"/>
  <c r="AS67" i="1"/>
  <c r="AT67" i="1" s="1"/>
  <c r="AM67" i="1"/>
  <c r="AN67" i="1" s="1"/>
  <c r="IK68" i="1"/>
  <c r="IY66" i="1"/>
  <c r="IZ66" i="1" s="1"/>
  <c r="IA75" i="1"/>
  <c r="AS75" i="1"/>
  <c r="DJ75" i="1"/>
  <c r="IY74" i="1"/>
  <c r="AB91" i="1"/>
  <c r="EF91" i="1" s="1"/>
  <c r="IM86" i="1"/>
  <c r="KE86" i="1" s="1"/>
  <c r="KF86" i="1" s="1"/>
  <c r="KG86" i="1" s="1"/>
  <c r="IY106" i="1"/>
  <c r="KO106" i="1" s="1"/>
  <c r="AE102" i="1"/>
  <c r="AF102" i="1" s="1"/>
  <c r="AP107" i="1"/>
  <c r="EF107" i="1"/>
  <c r="HK110" i="1"/>
  <c r="IE68" i="1"/>
  <c r="IY88" i="1"/>
  <c r="IZ88" i="1" s="1"/>
  <c r="AP75" i="1"/>
  <c r="IW68" i="1"/>
  <c r="BC67" i="1"/>
  <c r="BM67" i="1" s="1"/>
  <c r="JE75" i="1"/>
  <c r="AG75" i="1"/>
  <c r="HM76" i="1"/>
  <c r="IE87" i="1"/>
  <c r="IY86" i="1"/>
  <c r="KO86" i="1" s="1"/>
  <c r="IY102" i="1"/>
  <c r="IZ102" i="1" s="1"/>
  <c r="IY108" i="1"/>
  <c r="KO108" i="1" s="1"/>
  <c r="KR108" i="1" s="1"/>
  <c r="KS108" i="1" s="1"/>
  <c r="IG116" i="1"/>
  <c r="JB102" i="1"/>
  <c r="IM40" i="1"/>
  <c r="IY41" i="1"/>
  <c r="JE41" i="1"/>
  <c r="JF41" i="1" s="1"/>
  <c r="IS41" i="1"/>
  <c r="IT41" i="1" s="1"/>
  <c r="IM34" i="1"/>
  <c r="JE35" i="1"/>
  <c r="HM35" i="1"/>
  <c r="IM35" i="1"/>
  <c r="IG37" i="1"/>
  <c r="KA37" i="1" s="1"/>
  <c r="KB37" i="1" s="1"/>
  <c r="KC37" i="1" s="1"/>
  <c r="HK31" i="1"/>
  <c r="HS31" i="1"/>
  <c r="JC31" i="1"/>
  <c r="HY32" i="1"/>
  <c r="HS32" i="1"/>
  <c r="AB32" i="1"/>
  <c r="AM32" i="1" s="1"/>
  <c r="BW30" i="1"/>
  <c r="AW30" i="1"/>
  <c r="HY31" i="1"/>
  <c r="EN30" i="1"/>
  <c r="EQ30" i="1" s="1"/>
  <c r="ER30" i="1" s="1"/>
  <c r="HJ31" i="1"/>
  <c r="BF30" i="1"/>
  <c r="CA30" i="1"/>
  <c r="CC30" i="1" s="1"/>
  <c r="JC32" i="1"/>
  <c r="JE32" i="1" s="1"/>
  <c r="IE32" i="1"/>
  <c r="IG32" i="1" s="1"/>
  <c r="KA32" i="1" s="1"/>
  <c r="KB32" i="1" s="1"/>
  <c r="KC32" i="1" s="1"/>
  <c r="AB31" i="1"/>
  <c r="EF31" i="1" s="1"/>
  <c r="CT30" i="1"/>
  <c r="DP30" i="1"/>
  <c r="IJ31" i="1"/>
  <c r="BE30" i="1"/>
  <c r="BS30" i="1" s="1"/>
  <c r="BN30" i="1"/>
  <c r="BO30" i="1" s="1"/>
  <c r="HE33" i="1"/>
  <c r="AB33" i="1"/>
  <c r="IK31" i="1"/>
  <c r="JB31" i="1"/>
  <c r="JE31" i="1" s="1"/>
  <c r="IE31" i="1"/>
  <c r="JB29" i="1"/>
  <c r="JE24" i="1"/>
  <c r="IA22" i="1"/>
  <c r="AE22" i="1"/>
  <c r="AF22" i="1" s="1"/>
  <c r="JE19" i="1"/>
  <c r="IM18" i="1"/>
  <c r="IG19" i="1"/>
  <c r="KA19" i="1" s="1"/>
  <c r="KB19" i="1" s="1"/>
  <c r="KC19" i="1" s="1"/>
  <c r="EG19" i="1"/>
  <c r="EV19" i="1" s="1"/>
  <c r="EW19" i="1" s="1"/>
  <c r="AM19" i="1"/>
  <c r="DX19" i="1" s="1"/>
  <c r="DY19" i="1" s="1"/>
  <c r="DZ19" i="1" s="1"/>
  <c r="IS18" i="1"/>
  <c r="IS19" i="1"/>
  <c r="IT19" i="1" s="1"/>
  <c r="IA20" i="1"/>
  <c r="JW20" i="1" s="1"/>
  <c r="JX20" i="1" s="1"/>
  <c r="JY20" i="1" s="1"/>
  <c r="EF21" i="1"/>
  <c r="AS19" i="1"/>
  <c r="IY21" i="1"/>
  <c r="KO21" i="1" s="1"/>
  <c r="IY19" i="1"/>
  <c r="AP19" i="1"/>
  <c r="EB19" i="1" s="1"/>
  <c r="EC19" i="1" s="1"/>
  <c r="ED19" i="1" s="1"/>
  <c r="IY18" i="1"/>
  <c r="IZ18" i="1" s="1"/>
  <c r="HM20" i="1"/>
  <c r="KY20" i="1" s="1"/>
  <c r="KZ20" i="1" s="1"/>
  <c r="IE17" i="1"/>
  <c r="IP17" i="1"/>
  <c r="HM14" i="1"/>
  <c r="IY14" i="1"/>
  <c r="IZ14" i="1" s="1"/>
  <c r="HM15" i="1"/>
  <c r="IA14" i="1"/>
  <c r="IB14" i="1" s="1"/>
  <c r="KU116" i="1"/>
  <c r="KV116" i="1" s="1"/>
  <c r="KW116" i="1" s="1"/>
  <c r="JF116" i="1"/>
  <c r="KA116" i="1"/>
  <c r="KB116" i="1" s="1"/>
  <c r="KC116" i="1" s="1"/>
  <c r="IH116" i="1"/>
  <c r="AH114" i="1"/>
  <c r="CM114" i="1"/>
  <c r="DP114" i="1"/>
  <c r="DQ114" i="1" s="1"/>
  <c r="DR114" i="1" s="1"/>
  <c r="JB115" i="1"/>
  <c r="HK115" i="1"/>
  <c r="HX115" i="1"/>
  <c r="HY115" i="1"/>
  <c r="FI112" i="1"/>
  <c r="BC116" i="1"/>
  <c r="AP116" i="1"/>
  <c r="AM116" i="1"/>
  <c r="DJ116" i="1"/>
  <c r="DL114" i="1" s="1"/>
  <c r="AS116" i="1"/>
  <c r="AG116" i="1"/>
  <c r="AV116" i="1"/>
  <c r="AJ116" i="1"/>
  <c r="EG116" i="1"/>
  <c r="EV116" i="1" s="1"/>
  <c r="EW116" i="1" s="1"/>
  <c r="IK115" i="1"/>
  <c r="CY114" i="1"/>
  <c r="EN114" i="1"/>
  <c r="EQ114" i="1" s="1"/>
  <c r="ER114" i="1" s="1"/>
  <c r="AW114" i="1"/>
  <c r="AG115" i="1"/>
  <c r="FI116" i="1"/>
  <c r="IY116" i="1"/>
  <c r="IJ110" i="1"/>
  <c r="HJ110" i="1"/>
  <c r="HM110" i="1" s="1"/>
  <c r="IK110" i="1"/>
  <c r="HS110" i="1"/>
  <c r="ID110" i="1"/>
  <c r="HX110" i="1"/>
  <c r="JC110" i="1"/>
  <c r="IE110" i="1"/>
  <c r="DJ117" i="1"/>
  <c r="AV117" i="1"/>
  <c r="AJ117" i="1"/>
  <c r="EG117" i="1"/>
  <c r="EV117" i="1" s="1"/>
  <c r="EW117" i="1" s="1"/>
  <c r="AS117" i="1"/>
  <c r="AG117" i="1"/>
  <c r="AP117" i="1"/>
  <c r="AM117" i="1"/>
  <c r="BC117" i="1"/>
  <c r="FI117" i="1"/>
  <c r="AK114" i="1"/>
  <c r="DT114" i="1"/>
  <c r="DU114" i="1" s="1"/>
  <c r="DV114" i="1" s="1"/>
  <c r="BU114" i="1"/>
  <c r="BW114" i="1" s="1"/>
  <c r="CG114" i="1"/>
  <c r="CH114" i="1" s="1"/>
  <c r="EB114" i="1"/>
  <c r="EC114" i="1" s="1"/>
  <c r="ED114" i="1" s="1"/>
  <c r="AQ114" i="1"/>
  <c r="JC115" i="1"/>
  <c r="IQ115" i="1"/>
  <c r="IY114" i="1"/>
  <c r="CS114" i="1"/>
  <c r="CU114" i="1" s="1"/>
  <c r="EH114" i="1"/>
  <c r="EK114" i="1" s="1"/>
  <c r="EL114" i="1" s="1"/>
  <c r="AT114" i="1"/>
  <c r="IA116" i="1"/>
  <c r="FI115" i="1"/>
  <c r="HE111" i="1"/>
  <c r="AB111" i="1"/>
  <c r="IA114" i="1"/>
  <c r="IS114" i="1"/>
  <c r="IG114" i="1"/>
  <c r="IW115" i="1"/>
  <c r="HS115" i="1"/>
  <c r="CA114" i="1"/>
  <c r="CC114" i="1" s="1"/>
  <c r="AN114" i="1"/>
  <c r="DX114" i="1"/>
  <c r="DY114" i="1" s="1"/>
  <c r="DZ114" i="1" s="1"/>
  <c r="JE114" i="1"/>
  <c r="KI116" i="1"/>
  <c r="KL116" i="1" s="1"/>
  <c r="KM116" i="1" s="1"/>
  <c r="JM116" i="1"/>
  <c r="KY116" i="1"/>
  <c r="KZ116" i="1" s="1"/>
  <c r="HU116" i="1"/>
  <c r="JB117" i="1"/>
  <c r="HK117" i="1"/>
  <c r="HX117" i="1"/>
  <c r="HY117" i="1"/>
  <c r="JC117" i="1"/>
  <c r="ID117" i="1"/>
  <c r="IK117" i="1"/>
  <c r="IJ117" i="1"/>
  <c r="HS117" i="1"/>
  <c r="HJ117" i="1"/>
  <c r="HM117" i="1" s="1"/>
  <c r="IE117" i="1"/>
  <c r="IW117" i="1"/>
  <c r="IQ117" i="1"/>
  <c r="JM114" i="1"/>
  <c r="KY114" i="1"/>
  <c r="KZ114" i="1" s="1"/>
  <c r="HU114" i="1"/>
  <c r="IE115" i="1"/>
  <c r="DK114" i="1"/>
  <c r="LJ114" i="1" s="1"/>
  <c r="HE112" i="1"/>
  <c r="AB112" i="1"/>
  <c r="IP117" i="1"/>
  <c r="IP115" i="1"/>
  <c r="IJ115" i="1"/>
  <c r="AD114" i="1"/>
  <c r="BN114" i="1"/>
  <c r="BF114" i="1"/>
  <c r="BD114" i="1"/>
  <c r="BM114" i="1"/>
  <c r="BE114" i="1"/>
  <c r="BS114" i="1" s="1"/>
  <c r="DA114" i="1"/>
  <c r="CZ114" i="1"/>
  <c r="BC110" i="1"/>
  <c r="AM110" i="1"/>
  <c r="AS110" i="1"/>
  <c r="AJ110" i="1"/>
  <c r="DJ110" i="1"/>
  <c r="AV110" i="1"/>
  <c r="AG110" i="1"/>
  <c r="EF110" i="1"/>
  <c r="AP110" i="1"/>
  <c r="EG110" i="1"/>
  <c r="EV110" i="1" s="1"/>
  <c r="EW110" i="1" s="1"/>
  <c r="HE113" i="1"/>
  <c r="AB113" i="1"/>
  <c r="IM116" i="1"/>
  <c r="IV117" i="1"/>
  <c r="IV115" i="1"/>
  <c r="HJ115" i="1"/>
  <c r="KO109" i="1"/>
  <c r="IT107" i="1"/>
  <c r="KI107" i="1"/>
  <c r="KL107" i="1" s="1"/>
  <c r="KM107" i="1" s="1"/>
  <c r="IB109" i="1"/>
  <c r="IZ108" i="1"/>
  <c r="CM107" i="1"/>
  <c r="AH107" i="1"/>
  <c r="DP107" i="1"/>
  <c r="DQ107" i="1" s="1"/>
  <c r="DR107" i="1" s="1"/>
  <c r="IA106" i="1"/>
  <c r="CG102" i="1"/>
  <c r="CI102" i="1" s="1"/>
  <c r="AQ102" i="1"/>
  <c r="EB102" i="1"/>
  <c r="EC102" i="1" s="1"/>
  <c r="ED102" i="1" s="1"/>
  <c r="CA106" i="1"/>
  <c r="CC106" i="1" s="1"/>
  <c r="AN106" i="1"/>
  <c r="DX106" i="1"/>
  <c r="DY106" i="1" s="1"/>
  <c r="DZ106" i="1" s="1"/>
  <c r="IN107" i="1"/>
  <c r="KE107" i="1"/>
  <c r="KF107" i="1" s="1"/>
  <c r="KG107" i="1" s="1"/>
  <c r="HM106" i="1"/>
  <c r="BM106" i="1"/>
  <c r="BF106" i="1"/>
  <c r="BD106" i="1"/>
  <c r="BN106" i="1"/>
  <c r="BE106" i="1"/>
  <c r="BS106" i="1" s="1"/>
  <c r="IG108" i="1"/>
  <c r="IM106" i="1"/>
  <c r="BN102" i="1"/>
  <c r="BD102" i="1"/>
  <c r="BM102" i="1"/>
  <c r="BF102" i="1"/>
  <c r="BE102" i="1"/>
  <c r="BS102" i="1" s="1"/>
  <c r="CG106" i="1"/>
  <c r="CH106" i="1" s="1"/>
  <c r="AQ106" i="1"/>
  <c r="FI109" i="1"/>
  <c r="AW107" i="1"/>
  <c r="ID103" i="1"/>
  <c r="HS103" i="1"/>
  <c r="IK103" i="1"/>
  <c r="IJ103" i="1"/>
  <c r="HJ103" i="1"/>
  <c r="JB103" i="1"/>
  <c r="HX103" i="1"/>
  <c r="IE103" i="1"/>
  <c r="HY103" i="1"/>
  <c r="HK103" i="1"/>
  <c r="JC103" i="1"/>
  <c r="BF107" i="1"/>
  <c r="BD107" i="1"/>
  <c r="BE107" i="1"/>
  <c r="BS107" i="1" s="1"/>
  <c r="BN107" i="1"/>
  <c r="BM107" i="1"/>
  <c r="JE106" i="1"/>
  <c r="CS102" i="1"/>
  <c r="CU102" i="1" s="1"/>
  <c r="AT102" i="1"/>
  <c r="EH102" i="1"/>
  <c r="EK102" i="1" s="1"/>
  <c r="EL102" i="1" s="1"/>
  <c r="CA102" i="1"/>
  <c r="CB102" i="1" s="1"/>
  <c r="DX102" i="1"/>
  <c r="DY102" i="1" s="1"/>
  <c r="DZ102" i="1" s="1"/>
  <c r="AN102" i="1"/>
  <c r="KY102" i="1"/>
  <c r="KZ102" i="1" s="1"/>
  <c r="HU102" i="1"/>
  <c r="JM102" i="1"/>
  <c r="IG106" i="1"/>
  <c r="CS106" i="1"/>
  <c r="CU106" i="1" s="1"/>
  <c r="AT106" i="1"/>
  <c r="EH106" i="1"/>
  <c r="EK106" i="1" s="1"/>
  <c r="EL106" i="1" s="1"/>
  <c r="CM106" i="1"/>
  <c r="DP106" i="1"/>
  <c r="DQ106" i="1" s="1"/>
  <c r="DR106" i="1" s="1"/>
  <c r="AH106" i="1"/>
  <c r="JF107" i="1"/>
  <c r="KU107" i="1"/>
  <c r="KV107" i="1" s="1"/>
  <c r="KW107" i="1" s="1"/>
  <c r="IS109" i="1"/>
  <c r="FI103" i="1"/>
  <c r="DX107" i="1"/>
  <c r="DY107" i="1" s="1"/>
  <c r="DZ107" i="1" s="1"/>
  <c r="CA107" i="1"/>
  <c r="CC107" i="1" s="1"/>
  <c r="AN107" i="1"/>
  <c r="IS108" i="1"/>
  <c r="JW108" i="1"/>
  <c r="JX108" i="1" s="1"/>
  <c r="JY108" i="1" s="1"/>
  <c r="IB108" i="1"/>
  <c r="KU108" i="1"/>
  <c r="KV108" i="1" s="1"/>
  <c r="KW108" i="1" s="1"/>
  <c r="JF108" i="1"/>
  <c r="KO107" i="1"/>
  <c r="KR107" i="1" s="1"/>
  <c r="KS107" i="1" s="1"/>
  <c r="DT107" i="1"/>
  <c r="DU107" i="1" s="1"/>
  <c r="DV107" i="1" s="1"/>
  <c r="AK107" i="1"/>
  <c r="BU107" i="1"/>
  <c r="BV107" i="1" s="1"/>
  <c r="IM102" i="1"/>
  <c r="JM108" i="1"/>
  <c r="KY108" i="1"/>
  <c r="KZ108" i="1" s="1"/>
  <c r="HU108" i="1"/>
  <c r="IS106" i="1"/>
  <c r="DJ109" i="1"/>
  <c r="AJ109" i="1"/>
  <c r="AS109" i="1"/>
  <c r="AM109" i="1"/>
  <c r="BC109" i="1"/>
  <c r="EG109" i="1"/>
  <c r="EV109" i="1" s="1"/>
  <c r="EW109" i="1" s="1"/>
  <c r="DP102" i="1"/>
  <c r="DQ102" i="1" s="1"/>
  <c r="DR102" i="1" s="1"/>
  <c r="CM102" i="1"/>
  <c r="AH102" i="1"/>
  <c r="EG105" i="1"/>
  <c r="EV105" i="1" s="1"/>
  <c r="EW105" i="1" s="1"/>
  <c r="AM105" i="1"/>
  <c r="DJ105" i="1"/>
  <c r="AP105" i="1"/>
  <c r="BC105" i="1"/>
  <c r="AJ105" i="1"/>
  <c r="AG105" i="1"/>
  <c r="AV105" i="1"/>
  <c r="AS105" i="1"/>
  <c r="EF105" i="1"/>
  <c r="IG109" i="1"/>
  <c r="AQ107" i="1"/>
  <c r="EB107" i="1"/>
  <c r="EC107" i="1" s="1"/>
  <c r="ED107" i="1" s="1"/>
  <c r="CG107" i="1"/>
  <c r="CI107" i="1" s="1"/>
  <c r="CY102" i="1"/>
  <c r="CZ102" i="1" s="1"/>
  <c r="AW102" i="1"/>
  <c r="EN102" i="1"/>
  <c r="EQ102" i="1" s="1"/>
  <c r="ER102" i="1" s="1"/>
  <c r="KO102" i="1"/>
  <c r="KR102" i="1" s="1"/>
  <c r="KS102" i="1" s="1"/>
  <c r="KE108" i="1"/>
  <c r="KF108" i="1" s="1"/>
  <c r="KG108" i="1" s="1"/>
  <c r="IN108" i="1"/>
  <c r="DK106" i="1"/>
  <c r="LJ106" i="1" s="1"/>
  <c r="DL106" i="1"/>
  <c r="FI108" i="1"/>
  <c r="IG102" i="1"/>
  <c r="KU109" i="1"/>
  <c r="KV109" i="1" s="1"/>
  <c r="KW109" i="1" s="1"/>
  <c r="KI102" i="1"/>
  <c r="KL102" i="1" s="1"/>
  <c r="KM102" i="1" s="1"/>
  <c r="IT102" i="1"/>
  <c r="BC108" i="1"/>
  <c r="AP108" i="1"/>
  <c r="EG108" i="1"/>
  <c r="EV108" i="1" s="1"/>
  <c r="EW108" i="1" s="1"/>
  <c r="EX106" i="1" s="1"/>
  <c r="AJ108" i="1"/>
  <c r="AV108" i="1"/>
  <c r="AM108" i="1"/>
  <c r="AG108" i="1"/>
  <c r="DJ108" i="1"/>
  <c r="AS108" i="1"/>
  <c r="KY107" i="1"/>
  <c r="KZ107" i="1" s="1"/>
  <c r="JM107" i="1"/>
  <c r="HU107" i="1"/>
  <c r="AK102" i="1"/>
  <c r="BU102" i="1"/>
  <c r="BV102" i="1" s="1"/>
  <c r="DT102" i="1"/>
  <c r="DU102" i="1" s="1"/>
  <c r="DV102" i="1" s="1"/>
  <c r="IK105" i="1"/>
  <c r="HJ105" i="1"/>
  <c r="IE105" i="1"/>
  <c r="ID105" i="1"/>
  <c r="HS105" i="1"/>
  <c r="IJ105" i="1"/>
  <c r="JB105" i="1"/>
  <c r="HK105" i="1"/>
  <c r="HX105" i="1"/>
  <c r="JC105" i="1"/>
  <c r="HY105" i="1"/>
  <c r="AW106" i="1"/>
  <c r="EN106" i="1"/>
  <c r="EQ106" i="1" s="1"/>
  <c r="ER106" i="1" s="1"/>
  <c r="CY106" i="1"/>
  <c r="CZ106" i="1" s="1"/>
  <c r="IH107" i="1"/>
  <c r="KA107" i="1"/>
  <c r="KB107" i="1" s="1"/>
  <c r="KC107" i="1" s="1"/>
  <c r="HM109" i="1"/>
  <c r="AP103" i="1"/>
  <c r="DJ103" i="1"/>
  <c r="DL102" i="1" s="1"/>
  <c r="BC103" i="1"/>
  <c r="AM103" i="1"/>
  <c r="AJ103" i="1"/>
  <c r="AV103" i="1"/>
  <c r="AS103" i="1"/>
  <c r="AG103" i="1"/>
  <c r="EG103" i="1"/>
  <c r="EV103" i="1" s="1"/>
  <c r="EW103" i="1" s="1"/>
  <c r="EX102" i="1" s="1"/>
  <c r="FI107" i="1"/>
  <c r="EH107" i="1"/>
  <c r="EK107" i="1" s="1"/>
  <c r="EL107" i="1" s="1"/>
  <c r="AT107" i="1"/>
  <c r="CS107" i="1"/>
  <c r="CT107" i="1" s="1"/>
  <c r="JC98" i="1"/>
  <c r="IK98" i="1"/>
  <c r="HJ98" i="1"/>
  <c r="IJ98" i="1"/>
  <c r="HS98" i="1"/>
  <c r="ID98" i="1"/>
  <c r="IE98" i="1"/>
  <c r="FI96" i="1"/>
  <c r="CG94" i="1"/>
  <c r="CI94" i="1" s="1"/>
  <c r="EB94" i="1"/>
  <c r="EC94" i="1" s="1"/>
  <c r="ED94" i="1" s="1"/>
  <c r="AQ94" i="1"/>
  <c r="HE96" i="1"/>
  <c r="AB96" i="1"/>
  <c r="HE97" i="1"/>
  <c r="AB97" i="1"/>
  <c r="IK101" i="1"/>
  <c r="IJ101" i="1"/>
  <c r="HS101" i="1"/>
  <c r="HJ101" i="1"/>
  <c r="ID101" i="1"/>
  <c r="IE101" i="1"/>
  <c r="HY101" i="1"/>
  <c r="JC101" i="1"/>
  <c r="HJ100" i="1"/>
  <c r="IE100" i="1"/>
  <c r="ID100" i="1"/>
  <c r="HS100" i="1"/>
  <c r="IK100" i="1"/>
  <c r="IJ100" i="1"/>
  <c r="JC100" i="1"/>
  <c r="CY94" i="1"/>
  <c r="CZ94" i="1" s="1"/>
  <c r="EN94" i="1"/>
  <c r="EQ94" i="1" s="1"/>
  <c r="ER94" i="1" s="1"/>
  <c r="AW94" i="1"/>
  <c r="EH94" i="1"/>
  <c r="EK94" i="1" s="1"/>
  <c r="EL94" i="1" s="1"/>
  <c r="AT94" i="1"/>
  <c r="CS94" i="1"/>
  <c r="CT94" i="1" s="1"/>
  <c r="HE95" i="1"/>
  <c r="AB95" i="1"/>
  <c r="AG98" i="1"/>
  <c r="AP98" i="1"/>
  <c r="AM98" i="1"/>
  <c r="AJ98" i="1"/>
  <c r="AV98" i="1"/>
  <c r="DJ98" i="1"/>
  <c r="AS98" i="1"/>
  <c r="BC98" i="1"/>
  <c r="EG98" i="1"/>
  <c r="EV98" i="1" s="1"/>
  <c r="EW98" i="1" s="1"/>
  <c r="IJ99" i="1"/>
  <c r="IK99" i="1"/>
  <c r="HS99" i="1"/>
  <c r="ID99" i="1"/>
  <c r="HJ99" i="1"/>
  <c r="IE99" i="1"/>
  <c r="JC99" i="1"/>
  <c r="BD94" i="1"/>
  <c r="BN94" i="1"/>
  <c r="BF94" i="1"/>
  <c r="BM94" i="1"/>
  <c r="BE94" i="1"/>
  <c r="BS94" i="1" s="1"/>
  <c r="FI95" i="1"/>
  <c r="HK99" i="1"/>
  <c r="JB101" i="1"/>
  <c r="JB98" i="1"/>
  <c r="FI99" i="1"/>
  <c r="HY98" i="1"/>
  <c r="FI100" i="1"/>
  <c r="HY99" i="1"/>
  <c r="AK94" i="1"/>
  <c r="DT94" i="1"/>
  <c r="DU94" i="1" s="1"/>
  <c r="DV94" i="1" s="1"/>
  <c r="BU94" i="1"/>
  <c r="EF98" i="1"/>
  <c r="AB101" i="1"/>
  <c r="FI101" i="1"/>
  <c r="AB100" i="1"/>
  <c r="HK101" i="1"/>
  <c r="AN94" i="1"/>
  <c r="CA94" i="1"/>
  <c r="CC94" i="1" s="1"/>
  <c r="DX94" i="1"/>
  <c r="DY94" i="1" s="1"/>
  <c r="DZ94" i="1" s="1"/>
  <c r="HK98" i="1"/>
  <c r="AB99" i="1"/>
  <c r="AC98" i="1" s="1"/>
  <c r="LD98" i="1" s="1"/>
  <c r="IK94" i="1"/>
  <c r="IJ94" i="1"/>
  <c r="HJ94" i="1"/>
  <c r="HS94" i="1"/>
  <c r="ID94" i="1"/>
  <c r="HK94" i="1"/>
  <c r="IE94" i="1"/>
  <c r="HX94" i="1"/>
  <c r="JC94" i="1"/>
  <c r="HY94" i="1"/>
  <c r="JB94" i="1"/>
  <c r="HX98" i="1"/>
  <c r="HX99" i="1"/>
  <c r="JB100" i="1"/>
  <c r="HX100" i="1"/>
  <c r="HK100" i="1"/>
  <c r="IW100" i="1"/>
  <c r="IP100" i="1"/>
  <c r="IV100" i="1"/>
  <c r="IQ100" i="1"/>
  <c r="HY100" i="1"/>
  <c r="AH94" i="1"/>
  <c r="DP94" i="1"/>
  <c r="DQ94" i="1" s="1"/>
  <c r="DR94" i="1" s="1"/>
  <c r="CM94" i="1"/>
  <c r="HE93" i="1"/>
  <c r="AB93" i="1"/>
  <c r="ID90" i="1"/>
  <c r="IK90" i="1"/>
  <c r="HS90" i="1"/>
  <c r="IJ90" i="1"/>
  <c r="HJ90" i="1"/>
  <c r="JC90" i="1"/>
  <c r="HX90" i="1"/>
  <c r="IE90" i="1"/>
  <c r="IJ87" i="1"/>
  <c r="HE92" i="1"/>
  <c r="AB92" i="1"/>
  <c r="AK86" i="1"/>
  <c r="DT86" i="1"/>
  <c r="DU86" i="1" s="1"/>
  <c r="DV86" i="1" s="1"/>
  <c r="BU86" i="1"/>
  <c r="BV86" i="1" s="1"/>
  <c r="HM88" i="1"/>
  <c r="IM89" i="1"/>
  <c r="FI87" i="1"/>
  <c r="DX90" i="1"/>
  <c r="DY90" i="1" s="1"/>
  <c r="DZ90" i="1" s="1"/>
  <c r="CA90" i="1"/>
  <c r="CC90" i="1" s="1"/>
  <c r="AN90" i="1"/>
  <c r="DT90" i="1"/>
  <c r="DU90" i="1" s="1"/>
  <c r="DV90" i="1" s="1"/>
  <c r="BU90" i="1"/>
  <c r="BV90" i="1" s="1"/>
  <c r="AK90" i="1"/>
  <c r="HJ87" i="1"/>
  <c r="IG87" i="1" s="1"/>
  <c r="EB88" i="1"/>
  <c r="EC88" i="1" s="1"/>
  <c r="ED88" i="1" s="1"/>
  <c r="CG88" i="1"/>
  <c r="CH88" i="1" s="1"/>
  <c r="AQ88" i="1"/>
  <c r="AC86" i="1"/>
  <c r="LD86" i="1" s="1"/>
  <c r="AQ90" i="1"/>
  <c r="EB90" i="1"/>
  <c r="EC90" i="1" s="1"/>
  <c r="ED90" i="1" s="1"/>
  <c r="CG90" i="1"/>
  <c r="CI90" i="1" s="1"/>
  <c r="HK90" i="1"/>
  <c r="IG86" i="1"/>
  <c r="FI92" i="1"/>
  <c r="CG86" i="1"/>
  <c r="CH86" i="1" s="1"/>
  <c r="EB86" i="1"/>
  <c r="EC86" i="1" s="1"/>
  <c r="ED86" i="1" s="1"/>
  <c r="AQ86" i="1"/>
  <c r="AT86" i="1"/>
  <c r="CS86" i="1"/>
  <c r="CU86" i="1" s="1"/>
  <c r="EH86" i="1"/>
  <c r="EK86" i="1" s="1"/>
  <c r="EL86" i="1" s="1"/>
  <c r="AT90" i="1"/>
  <c r="EH90" i="1"/>
  <c r="EK90" i="1" s="1"/>
  <c r="EL90" i="1" s="1"/>
  <c r="CS90" i="1"/>
  <c r="AN88" i="1"/>
  <c r="DX88" i="1"/>
  <c r="DY88" i="1" s="1"/>
  <c r="DZ88" i="1" s="1"/>
  <c r="CA88" i="1"/>
  <c r="CB88" i="1" s="1"/>
  <c r="DP86" i="1"/>
  <c r="DQ86" i="1" s="1"/>
  <c r="DR86" i="1" s="1"/>
  <c r="AH86" i="1"/>
  <c r="CM86" i="1"/>
  <c r="DP88" i="1"/>
  <c r="CM88" i="1"/>
  <c r="AH88" i="1"/>
  <c r="IN86" i="1"/>
  <c r="HK87" i="1"/>
  <c r="JB87" i="1"/>
  <c r="HY87" i="1"/>
  <c r="IQ87" i="1"/>
  <c r="IP87" i="1"/>
  <c r="HX87" i="1"/>
  <c r="IV87" i="1"/>
  <c r="JE89" i="1"/>
  <c r="KI88" i="1"/>
  <c r="IT88" i="1"/>
  <c r="DX86" i="1"/>
  <c r="DY86" i="1" s="1"/>
  <c r="DZ86" i="1" s="1"/>
  <c r="CA86" i="1"/>
  <c r="CB86" i="1" s="1"/>
  <c r="AN86" i="1"/>
  <c r="HY90" i="1"/>
  <c r="KU86" i="1"/>
  <c r="KV86" i="1" s="1"/>
  <c r="KW86" i="1" s="1"/>
  <c r="JF86" i="1"/>
  <c r="IY89" i="1"/>
  <c r="CY90" i="1"/>
  <c r="CZ90" i="1" s="1"/>
  <c r="EN90" i="1"/>
  <c r="EQ90" i="1" s="1"/>
  <c r="ER90" i="1" s="1"/>
  <c r="AW90" i="1"/>
  <c r="JB90" i="1"/>
  <c r="JE88" i="1"/>
  <c r="BU88" i="1"/>
  <c r="BW88" i="1" s="1"/>
  <c r="DT88" i="1"/>
  <c r="DU88" i="1" s="1"/>
  <c r="DV88" i="1" s="1"/>
  <c r="AK88" i="1"/>
  <c r="CS88" i="1"/>
  <c r="CU88" i="1" s="1"/>
  <c r="AT88" i="1"/>
  <c r="EH88" i="1"/>
  <c r="IS89" i="1"/>
  <c r="EN86" i="1"/>
  <c r="EQ86" i="1" s="1"/>
  <c r="ER86" i="1" s="1"/>
  <c r="CY86" i="1"/>
  <c r="DA86" i="1" s="1"/>
  <c r="AW86" i="1"/>
  <c r="FI93" i="1"/>
  <c r="JW86" i="1"/>
  <c r="JX86" i="1" s="1"/>
  <c r="JY86" i="1" s="1"/>
  <c r="IB86" i="1"/>
  <c r="DJ87" i="1"/>
  <c r="DL86" i="1" s="1"/>
  <c r="AV87" i="1"/>
  <c r="AJ87" i="1"/>
  <c r="AS87" i="1"/>
  <c r="AG87" i="1"/>
  <c r="BC87" i="1"/>
  <c r="AP87" i="1"/>
  <c r="AM87" i="1"/>
  <c r="EG87" i="1"/>
  <c r="EV87" i="1" s="1"/>
  <c r="EW87" i="1" s="1"/>
  <c r="EX86" i="1" s="1"/>
  <c r="EF87" i="1"/>
  <c r="BN90" i="1"/>
  <c r="BF90" i="1"/>
  <c r="BD90" i="1"/>
  <c r="BM90" i="1"/>
  <c r="BW90" i="1"/>
  <c r="CU90" i="1"/>
  <c r="CT90" i="1"/>
  <c r="BE90" i="1"/>
  <c r="BS90" i="1" s="1"/>
  <c r="CY88" i="1"/>
  <c r="DA88" i="1" s="1"/>
  <c r="AW88" i="1"/>
  <c r="EN88" i="1"/>
  <c r="IW87" i="1"/>
  <c r="IG88" i="1"/>
  <c r="IG89" i="1"/>
  <c r="IK87" i="1"/>
  <c r="BE86" i="1"/>
  <c r="BS86" i="1" s="1"/>
  <c r="CI86" i="1"/>
  <c r="BD86" i="1"/>
  <c r="BN86" i="1"/>
  <c r="BF86" i="1"/>
  <c r="BM86" i="1"/>
  <c r="BW86" i="1"/>
  <c r="CM90" i="1"/>
  <c r="AH90" i="1"/>
  <c r="DP90" i="1"/>
  <c r="DQ90" i="1" s="1"/>
  <c r="DR90" i="1" s="1"/>
  <c r="JC87" i="1"/>
  <c r="EK88" i="1"/>
  <c r="EL88" i="1" s="1"/>
  <c r="DQ88" i="1"/>
  <c r="DR88" i="1" s="1"/>
  <c r="EQ88" i="1"/>
  <c r="ER88" i="1" s="1"/>
  <c r="BN88" i="1"/>
  <c r="BM88" i="1"/>
  <c r="BF88" i="1"/>
  <c r="BD88" i="1"/>
  <c r="CI88" i="1"/>
  <c r="CC88" i="1"/>
  <c r="BE88" i="1"/>
  <c r="BS88" i="1" s="1"/>
  <c r="AG91" i="1"/>
  <c r="HM86" i="1"/>
  <c r="AS89" i="1"/>
  <c r="AG89" i="1"/>
  <c r="AP89" i="1"/>
  <c r="AM89" i="1"/>
  <c r="BC89" i="1"/>
  <c r="AJ89" i="1"/>
  <c r="DJ89" i="1"/>
  <c r="AV89" i="1"/>
  <c r="EG89" i="1"/>
  <c r="EV89" i="1" s="1"/>
  <c r="EW89" i="1" s="1"/>
  <c r="IK91" i="1"/>
  <c r="IJ91" i="1"/>
  <c r="IE91" i="1"/>
  <c r="ID91" i="1"/>
  <c r="HS91" i="1"/>
  <c r="HJ91" i="1"/>
  <c r="HK78" i="1"/>
  <c r="ID82" i="1"/>
  <c r="IK82" i="1"/>
  <c r="HJ82" i="1"/>
  <c r="IJ82" i="1"/>
  <c r="IE82" i="1"/>
  <c r="JB82" i="1"/>
  <c r="HS82" i="1"/>
  <c r="HK82" i="1"/>
  <c r="JC82" i="1"/>
  <c r="HX82" i="1"/>
  <c r="HY82" i="1"/>
  <c r="BC78" i="1"/>
  <c r="AG78" i="1"/>
  <c r="AP78" i="1"/>
  <c r="DJ78" i="1"/>
  <c r="AM78" i="1"/>
  <c r="EG78" i="1"/>
  <c r="EV78" i="1" s="1"/>
  <c r="EW78" i="1" s="1"/>
  <c r="AJ78" i="1"/>
  <c r="AC78" i="1"/>
  <c r="LD78" i="1" s="1"/>
  <c r="AV78" i="1"/>
  <c r="AS78" i="1"/>
  <c r="HE83" i="1"/>
  <c r="AB83" i="1"/>
  <c r="JC78" i="1"/>
  <c r="HE85" i="1"/>
  <c r="AB85" i="1"/>
  <c r="AD82" i="1" s="1"/>
  <c r="FI78" i="1"/>
  <c r="AB80" i="1"/>
  <c r="FI83" i="1"/>
  <c r="HE84" i="1"/>
  <c r="AB84" i="1"/>
  <c r="HX80" i="1"/>
  <c r="HK80" i="1"/>
  <c r="HY80" i="1"/>
  <c r="JB80" i="1"/>
  <c r="IQ80" i="1"/>
  <c r="IP80" i="1"/>
  <c r="IV80" i="1"/>
  <c r="IW80" i="1"/>
  <c r="IJ80" i="1"/>
  <c r="HJ80" i="1"/>
  <c r="ID80" i="1"/>
  <c r="HS80" i="1"/>
  <c r="IE80" i="1"/>
  <c r="IK80" i="1"/>
  <c r="JC80" i="1"/>
  <c r="EF78" i="1"/>
  <c r="IJ78" i="1"/>
  <c r="HS78" i="1"/>
  <c r="HJ78" i="1"/>
  <c r="HM78" i="1" s="1"/>
  <c r="IK78" i="1"/>
  <c r="ID78" i="1"/>
  <c r="IE78" i="1"/>
  <c r="HE81" i="1"/>
  <c r="AB81" i="1"/>
  <c r="HX78" i="1"/>
  <c r="HE79" i="1"/>
  <c r="AB79" i="1"/>
  <c r="JB78" i="1"/>
  <c r="AS82" i="1"/>
  <c r="AP82" i="1"/>
  <c r="AV82" i="1"/>
  <c r="AJ82" i="1"/>
  <c r="BC82" i="1"/>
  <c r="EG82" i="1"/>
  <c r="EV82" i="1" s="1"/>
  <c r="EW82" i="1" s="1"/>
  <c r="AM82" i="1"/>
  <c r="AG82" i="1"/>
  <c r="DJ82" i="1"/>
  <c r="EF82" i="1"/>
  <c r="JW75" i="1"/>
  <c r="JX75" i="1" s="1"/>
  <c r="JY75" i="1" s="1"/>
  <c r="IB75" i="1"/>
  <c r="IZ74" i="1"/>
  <c r="KO74" i="1"/>
  <c r="JF77" i="1"/>
  <c r="KU77" i="1"/>
  <c r="KV77" i="1" s="1"/>
  <c r="KW77" i="1" s="1"/>
  <c r="JF75" i="1"/>
  <c r="KU75" i="1"/>
  <c r="KV75" i="1" s="1"/>
  <c r="KW75" i="1" s="1"/>
  <c r="BF77" i="1"/>
  <c r="BD77" i="1"/>
  <c r="BM77" i="1"/>
  <c r="BN77" i="1"/>
  <c r="BE77" i="1"/>
  <c r="BS77" i="1" s="1"/>
  <c r="IJ73" i="1"/>
  <c r="HS73" i="1"/>
  <c r="IK73" i="1"/>
  <c r="HJ73" i="1"/>
  <c r="ID73" i="1"/>
  <c r="JC73" i="1"/>
  <c r="IE73" i="1"/>
  <c r="IY77" i="1"/>
  <c r="FI74" i="1"/>
  <c r="IG75" i="1"/>
  <c r="AN74" i="1"/>
  <c r="DX74" i="1"/>
  <c r="DY74" i="1" s="1"/>
  <c r="DZ74" i="1" s="1"/>
  <c r="CA74" i="1"/>
  <c r="CB74" i="1" s="1"/>
  <c r="IG74" i="1"/>
  <c r="IY75" i="1"/>
  <c r="EH77" i="1"/>
  <c r="EK77" i="1" s="1"/>
  <c r="EL77" i="1" s="1"/>
  <c r="AT77" i="1"/>
  <c r="CS77" i="1"/>
  <c r="CU77" i="1" s="1"/>
  <c r="IM76" i="1"/>
  <c r="IA76" i="1"/>
  <c r="EN70" i="1"/>
  <c r="EQ70" i="1" s="1"/>
  <c r="ER70" i="1" s="1"/>
  <c r="CY70" i="1"/>
  <c r="DA70" i="1" s="1"/>
  <c r="AW70" i="1"/>
  <c r="KI74" i="1"/>
  <c r="IT74" i="1"/>
  <c r="AN70" i="1"/>
  <c r="CA70" i="1"/>
  <c r="CB70" i="1" s="1"/>
  <c r="DX70" i="1"/>
  <c r="DY70" i="1" s="1"/>
  <c r="DZ70" i="1" s="1"/>
  <c r="DT74" i="1"/>
  <c r="DU74" i="1" s="1"/>
  <c r="DV74" i="1" s="1"/>
  <c r="AK74" i="1"/>
  <c r="BU74" i="1"/>
  <c r="BW74" i="1" s="1"/>
  <c r="FI70" i="1"/>
  <c r="BD70" i="1"/>
  <c r="BE70" i="1"/>
  <c r="BS70" i="1" s="1"/>
  <c r="CC70" i="1"/>
  <c r="BF70" i="1"/>
  <c r="BN70" i="1"/>
  <c r="BM70" i="1"/>
  <c r="BO70" i="1" s="1"/>
  <c r="HK72" i="1"/>
  <c r="HY72" i="1"/>
  <c r="JB72" i="1"/>
  <c r="HX72" i="1"/>
  <c r="IQ72" i="1"/>
  <c r="HE71" i="1"/>
  <c r="AB71" i="1"/>
  <c r="IA77" i="1"/>
  <c r="DT77" i="1"/>
  <c r="DU77" i="1" s="1"/>
  <c r="DV77" i="1" s="1"/>
  <c r="BU77" i="1"/>
  <c r="BW77" i="1" s="1"/>
  <c r="AK77" i="1"/>
  <c r="IS77" i="1"/>
  <c r="BD74" i="1"/>
  <c r="BN74" i="1"/>
  <c r="BM74" i="1"/>
  <c r="BF74" i="1"/>
  <c r="BE74" i="1"/>
  <c r="BS74" i="1" s="1"/>
  <c r="CY77" i="1"/>
  <c r="DA77" i="1" s="1"/>
  <c r="EN77" i="1"/>
  <c r="EQ77" i="1" s="1"/>
  <c r="ER77" i="1" s="1"/>
  <c r="AW77" i="1"/>
  <c r="DP70" i="1"/>
  <c r="DQ70" i="1" s="1"/>
  <c r="DR70" i="1" s="1"/>
  <c r="CM70" i="1"/>
  <c r="AH70" i="1"/>
  <c r="IV72" i="1"/>
  <c r="IW73" i="1"/>
  <c r="EN74" i="1"/>
  <c r="EQ74" i="1" s="1"/>
  <c r="ER74" i="1" s="1"/>
  <c r="CY74" i="1"/>
  <c r="DA74" i="1" s="1"/>
  <c r="AW74" i="1"/>
  <c r="FI73" i="1"/>
  <c r="IA74" i="1"/>
  <c r="DX77" i="1"/>
  <c r="DY77" i="1" s="1"/>
  <c r="DZ77" i="1" s="1"/>
  <c r="CA77" i="1"/>
  <c r="CC77" i="1" s="1"/>
  <c r="AN77" i="1"/>
  <c r="IY76" i="1"/>
  <c r="IJ72" i="1"/>
  <c r="IK72" i="1"/>
  <c r="IE72" i="1"/>
  <c r="HS72" i="1"/>
  <c r="ID72" i="1"/>
  <c r="HJ72" i="1"/>
  <c r="JC72" i="1"/>
  <c r="DX75" i="1"/>
  <c r="DY75" i="1" s="1"/>
  <c r="DZ75" i="1" s="1"/>
  <c r="CA75" i="1"/>
  <c r="CC75" i="1" s="1"/>
  <c r="AN75" i="1"/>
  <c r="HK73" i="1"/>
  <c r="JB73" i="1"/>
  <c r="HY73" i="1"/>
  <c r="HX73" i="1"/>
  <c r="IG77" i="1"/>
  <c r="AQ74" i="1"/>
  <c r="EB74" i="1"/>
  <c r="EC74" i="1" s="1"/>
  <c r="ED74" i="1" s="1"/>
  <c r="CG74" i="1"/>
  <c r="CH74" i="1" s="1"/>
  <c r="IP73" i="1"/>
  <c r="EH75" i="1"/>
  <c r="AT75" i="1"/>
  <c r="CS75" i="1"/>
  <c r="CY75" i="1"/>
  <c r="EN75" i="1"/>
  <c r="AW75" i="1"/>
  <c r="JE74" i="1"/>
  <c r="CM77" i="1"/>
  <c r="AH77" i="1"/>
  <c r="DP77" i="1"/>
  <c r="IG76" i="1"/>
  <c r="JE76" i="1"/>
  <c r="DP74" i="1"/>
  <c r="DQ74" i="1" s="1"/>
  <c r="DR74" i="1" s="1"/>
  <c r="CM74" i="1"/>
  <c r="AH74" i="1"/>
  <c r="AB72" i="1"/>
  <c r="KI76" i="1"/>
  <c r="KL76" i="1" s="1"/>
  <c r="KM76" i="1" s="1"/>
  <c r="IT76" i="1"/>
  <c r="AK70" i="1"/>
  <c r="BU70" i="1"/>
  <c r="DT70" i="1"/>
  <c r="DU70" i="1" s="1"/>
  <c r="DV70" i="1" s="1"/>
  <c r="IM77" i="1"/>
  <c r="EH74" i="1"/>
  <c r="EK74" i="1" s="1"/>
  <c r="EL74" i="1" s="1"/>
  <c r="AT74" i="1"/>
  <c r="CS74" i="1"/>
  <c r="CT74" i="1" s="1"/>
  <c r="DQ77" i="1"/>
  <c r="DR77" i="1" s="1"/>
  <c r="AQ75" i="1"/>
  <c r="EB75" i="1"/>
  <c r="EC75" i="1" s="1"/>
  <c r="ED75" i="1" s="1"/>
  <c r="CG75" i="1"/>
  <c r="AB73" i="1"/>
  <c r="CG70" i="1"/>
  <c r="CH70" i="1" s="1"/>
  <c r="AQ70" i="1"/>
  <c r="EB70" i="1"/>
  <c r="EC70" i="1" s="1"/>
  <c r="ED70" i="1" s="1"/>
  <c r="HM74" i="1"/>
  <c r="BC76" i="1"/>
  <c r="AP76" i="1"/>
  <c r="DJ76" i="1"/>
  <c r="AV76" i="1"/>
  <c r="AJ76" i="1"/>
  <c r="AM76" i="1"/>
  <c r="AS76" i="1"/>
  <c r="AG76" i="1"/>
  <c r="EG76" i="1"/>
  <c r="EV76" i="1" s="1"/>
  <c r="EW76" i="1" s="1"/>
  <c r="EX74" i="1" s="1"/>
  <c r="HM75" i="1"/>
  <c r="DK74" i="1"/>
  <c r="LJ74" i="1" s="1"/>
  <c r="DL74" i="1"/>
  <c r="HS70" i="1"/>
  <c r="HJ70" i="1"/>
  <c r="IJ70" i="1"/>
  <c r="IK70" i="1"/>
  <c r="ID70" i="1"/>
  <c r="HX70" i="1"/>
  <c r="JB70" i="1"/>
  <c r="IE70" i="1"/>
  <c r="JC70" i="1"/>
  <c r="HK70" i="1"/>
  <c r="HY70" i="1"/>
  <c r="CM75" i="1"/>
  <c r="AH75" i="1"/>
  <c r="DP75" i="1"/>
  <c r="DQ75" i="1" s="1"/>
  <c r="DR75" i="1" s="1"/>
  <c r="IM74" i="1"/>
  <c r="AQ77" i="1"/>
  <c r="CG77" i="1"/>
  <c r="CH77" i="1" s="1"/>
  <c r="EB77" i="1"/>
  <c r="EC77" i="1" s="1"/>
  <c r="ED77" i="1" s="1"/>
  <c r="FI77" i="1"/>
  <c r="JM76" i="1"/>
  <c r="KY76" i="1"/>
  <c r="KZ76" i="1" s="1"/>
  <c r="HU76" i="1"/>
  <c r="EH70" i="1"/>
  <c r="EK70" i="1" s="1"/>
  <c r="EL70" i="1" s="1"/>
  <c r="CS70" i="1"/>
  <c r="CT70" i="1" s="1"/>
  <c r="AT70" i="1"/>
  <c r="IW72" i="1"/>
  <c r="IT67" i="1"/>
  <c r="KI67" i="1"/>
  <c r="JW67" i="1"/>
  <c r="JX67" i="1" s="1"/>
  <c r="JY67" i="1" s="1"/>
  <c r="IB67" i="1"/>
  <c r="IN66" i="1"/>
  <c r="KE66" i="1"/>
  <c r="KF66" i="1" s="1"/>
  <c r="KG66" i="1" s="1"/>
  <c r="AQ67" i="1"/>
  <c r="CG67" i="1"/>
  <c r="EB67" i="1"/>
  <c r="EC67" i="1" s="1"/>
  <c r="ED67" i="1" s="1"/>
  <c r="EN66" i="1"/>
  <c r="EQ66" i="1" s="1"/>
  <c r="ER66" i="1" s="1"/>
  <c r="CY66" i="1"/>
  <c r="DA66" i="1" s="1"/>
  <c r="AW66" i="1"/>
  <c r="IK62" i="1"/>
  <c r="IJ62" i="1"/>
  <c r="IE62" i="1"/>
  <c r="HJ62" i="1"/>
  <c r="ID62" i="1"/>
  <c r="HS62" i="1"/>
  <c r="JC62" i="1"/>
  <c r="CG62" i="1"/>
  <c r="CH62" i="1" s="1"/>
  <c r="AQ62" i="1"/>
  <c r="EB62" i="1"/>
  <c r="EC62" i="1" s="1"/>
  <c r="ED62" i="1" s="1"/>
  <c r="AC66" i="1"/>
  <c r="LD66" i="1" s="1"/>
  <c r="AD66" i="1"/>
  <c r="AE66" i="1" s="1"/>
  <c r="AF66" i="1" s="1"/>
  <c r="BF66" i="1"/>
  <c r="BD66" i="1"/>
  <c r="BN66" i="1"/>
  <c r="BM66" i="1"/>
  <c r="BE66" i="1"/>
  <c r="BS66" i="1" s="1"/>
  <c r="DP62" i="1"/>
  <c r="DQ62" i="1" s="1"/>
  <c r="DR62" i="1" s="1"/>
  <c r="CM62" i="1"/>
  <c r="AH62" i="1"/>
  <c r="BU62" i="1"/>
  <c r="BV62" i="1" s="1"/>
  <c r="DT62" i="1"/>
  <c r="DU62" i="1" s="1"/>
  <c r="DV62" i="1" s="1"/>
  <c r="AK62" i="1"/>
  <c r="DT67" i="1"/>
  <c r="DU67" i="1" s="1"/>
  <c r="DV67" i="1" s="1"/>
  <c r="BU67" i="1"/>
  <c r="AK67" i="1"/>
  <c r="CA66" i="1"/>
  <c r="CC66" i="1" s="1"/>
  <c r="DX66" i="1"/>
  <c r="DY66" i="1" s="1"/>
  <c r="DZ66" i="1" s="1"/>
  <c r="AN66" i="1"/>
  <c r="HE65" i="1"/>
  <c r="AB65" i="1"/>
  <c r="FI64" i="1"/>
  <c r="FI62" i="1"/>
  <c r="FI66" i="1"/>
  <c r="EN62" i="1"/>
  <c r="EQ62" i="1" s="1"/>
  <c r="ER62" i="1" s="1"/>
  <c r="CY62" i="1"/>
  <c r="DA62" i="1" s="1"/>
  <c r="AW62" i="1"/>
  <c r="CA67" i="1"/>
  <c r="AQ66" i="1"/>
  <c r="EB66" i="1"/>
  <c r="EC66" i="1" s="1"/>
  <c r="ED66" i="1" s="1"/>
  <c r="CG66" i="1"/>
  <c r="CI66" i="1" s="1"/>
  <c r="IS66" i="1"/>
  <c r="JF67" i="1"/>
  <c r="KU67" i="1"/>
  <c r="KV67" i="1" s="1"/>
  <c r="KW67" i="1" s="1"/>
  <c r="AK66" i="1"/>
  <c r="BU66" i="1"/>
  <c r="DT66" i="1"/>
  <c r="DU66" i="1" s="1"/>
  <c r="DV66" i="1" s="1"/>
  <c r="IM67" i="1"/>
  <c r="BN67" i="1"/>
  <c r="CC67" i="1"/>
  <c r="DP66" i="1"/>
  <c r="DQ66" i="1" s="1"/>
  <c r="DR66" i="1" s="1"/>
  <c r="AH66" i="1"/>
  <c r="CM66" i="1"/>
  <c r="EX66" i="1"/>
  <c r="IG69" i="1"/>
  <c r="DX62" i="1"/>
  <c r="DY62" i="1" s="1"/>
  <c r="DZ62" i="1" s="1"/>
  <c r="AN62" i="1"/>
  <c r="CA62" i="1"/>
  <c r="CB62" i="1" s="1"/>
  <c r="IN69" i="1"/>
  <c r="KE69" i="1"/>
  <c r="KF69" i="1" s="1"/>
  <c r="KG69" i="1" s="1"/>
  <c r="IK63" i="1"/>
  <c r="HS63" i="1"/>
  <c r="ID63" i="1"/>
  <c r="HJ63" i="1"/>
  <c r="IJ63" i="1"/>
  <c r="IE63" i="1"/>
  <c r="JC63" i="1"/>
  <c r="AT62" i="1"/>
  <c r="EH62" i="1"/>
  <c r="EK62" i="1" s="1"/>
  <c r="EL62" i="1" s="1"/>
  <c r="CS62" i="1"/>
  <c r="CU62" i="1" s="1"/>
  <c r="HE64" i="1"/>
  <c r="AB64" i="1"/>
  <c r="KA66" i="1"/>
  <c r="KB66" i="1" s="1"/>
  <c r="KC66" i="1" s="1"/>
  <c r="IH66" i="1"/>
  <c r="JB62" i="1"/>
  <c r="BC68" i="1"/>
  <c r="AP68" i="1"/>
  <c r="AM68" i="1"/>
  <c r="AJ68" i="1"/>
  <c r="AG68" i="1"/>
  <c r="DJ68" i="1"/>
  <c r="EG68" i="1"/>
  <c r="EV68" i="1" s="1"/>
  <c r="EW68" i="1" s="1"/>
  <c r="AV68" i="1"/>
  <c r="AS68" i="1"/>
  <c r="EF68" i="1"/>
  <c r="HK62" i="1"/>
  <c r="IS62" i="1" s="1"/>
  <c r="IS69" i="1"/>
  <c r="HK63" i="1"/>
  <c r="JB63" i="1"/>
  <c r="IW63" i="1"/>
  <c r="IQ63" i="1"/>
  <c r="IP63" i="1"/>
  <c r="HX63" i="1"/>
  <c r="IV63" i="1"/>
  <c r="IY63" i="1" s="1"/>
  <c r="HY63" i="1"/>
  <c r="JB68" i="1"/>
  <c r="HX68" i="1"/>
  <c r="HK68" i="1"/>
  <c r="JC68" i="1"/>
  <c r="HY68" i="1"/>
  <c r="HJ68" i="1"/>
  <c r="CS66" i="1"/>
  <c r="CU66" i="1" s="1"/>
  <c r="AT66" i="1"/>
  <c r="EH66" i="1"/>
  <c r="EK66" i="1" s="1"/>
  <c r="EL66" i="1" s="1"/>
  <c r="HM67" i="1"/>
  <c r="IA66" i="1"/>
  <c r="HM69" i="1"/>
  <c r="HY62" i="1"/>
  <c r="DJ69" i="1"/>
  <c r="DL66" i="1" s="1"/>
  <c r="AV69" i="1"/>
  <c r="AJ69" i="1"/>
  <c r="AS69" i="1"/>
  <c r="AG69" i="1"/>
  <c r="AM69" i="1"/>
  <c r="BC69" i="1"/>
  <c r="AP69" i="1"/>
  <c r="EG69" i="1"/>
  <c r="EV69" i="1" s="1"/>
  <c r="EW69" i="1" s="1"/>
  <c r="FI65" i="1"/>
  <c r="CY67" i="1"/>
  <c r="DA67" i="1" s="1"/>
  <c r="EN67" i="1"/>
  <c r="AW67" i="1"/>
  <c r="HX62" i="1"/>
  <c r="IY69" i="1"/>
  <c r="IA69" i="1"/>
  <c r="AB63" i="1"/>
  <c r="HM66" i="1"/>
  <c r="BF62" i="1"/>
  <c r="BN62" i="1"/>
  <c r="BM62" i="1"/>
  <c r="BO62" i="1" s="1"/>
  <c r="BD62" i="1"/>
  <c r="BE62" i="1"/>
  <c r="BS62" i="1" s="1"/>
  <c r="BW62" i="1"/>
  <c r="CM67" i="1"/>
  <c r="AH67" i="1"/>
  <c r="DP67" i="1"/>
  <c r="DQ67" i="1" s="1"/>
  <c r="DR67" i="1" s="1"/>
  <c r="DK66" i="1"/>
  <c r="LJ66" i="1" s="1"/>
  <c r="KO67" i="1"/>
  <c r="IZ67" i="1"/>
  <c r="JE66" i="1"/>
  <c r="ID58" i="1"/>
  <c r="IJ58" i="1"/>
  <c r="HS58" i="1"/>
  <c r="JB58" i="1"/>
  <c r="JC58" i="1"/>
  <c r="HK58" i="1"/>
  <c r="HJ58" i="1"/>
  <c r="IK58" i="1"/>
  <c r="HX58" i="1"/>
  <c r="HY58" i="1"/>
  <c r="IE58" i="1"/>
  <c r="HE55" i="1"/>
  <c r="AB55" i="1"/>
  <c r="FI57" i="1"/>
  <c r="EH54" i="1"/>
  <c r="EK54" i="1" s="1"/>
  <c r="EL54" i="1" s="1"/>
  <c r="AT54" i="1"/>
  <c r="CS54" i="1"/>
  <c r="CU54" i="1" s="1"/>
  <c r="CY54" i="1"/>
  <c r="CZ54" i="1" s="1"/>
  <c r="EN54" i="1"/>
  <c r="EQ54" i="1" s="1"/>
  <c r="ER54" i="1" s="1"/>
  <c r="AW54" i="1"/>
  <c r="HE57" i="1"/>
  <c r="AB57" i="1"/>
  <c r="CM54" i="1"/>
  <c r="DP54" i="1"/>
  <c r="DQ54" i="1" s="1"/>
  <c r="DR54" i="1" s="1"/>
  <c r="AH54" i="1"/>
  <c r="HE56" i="1"/>
  <c r="AB56" i="1"/>
  <c r="FI55" i="1"/>
  <c r="CG58" i="1"/>
  <c r="CI58" i="1" s="1"/>
  <c r="EB58" i="1"/>
  <c r="EC58" i="1" s="1"/>
  <c r="ED58" i="1" s="1"/>
  <c r="AQ58" i="1"/>
  <c r="IK54" i="1"/>
  <c r="HS54" i="1"/>
  <c r="HJ54" i="1"/>
  <c r="IE54" i="1"/>
  <c r="IJ54" i="1"/>
  <c r="ID54" i="1"/>
  <c r="HX54" i="1"/>
  <c r="JB54" i="1"/>
  <c r="HE60" i="1"/>
  <c r="AB60" i="1"/>
  <c r="CY58" i="1"/>
  <c r="DA58" i="1" s="1"/>
  <c r="EN58" i="1"/>
  <c r="EQ58" i="1" s="1"/>
  <c r="ER58" i="1" s="1"/>
  <c r="AW58" i="1"/>
  <c r="CG54" i="1"/>
  <c r="CH54" i="1" s="1"/>
  <c r="EB54" i="1"/>
  <c r="EC54" i="1" s="1"/>
  <c r="ED54" i="1" s="1"/>
  <c r="AQ54" i="1"/>
  <c r="AK58" i="1"/>
  <c r="DT58" i="1"/>
  <c r="DU58" i="1" s="1"/>
  <c r="DV58" i="1" s="1"/>
  <c r="BU58" i="1"/>
  <c r="BV58" i="1" s="1"/>
  <c r="HE59" i="1"/>
  <c r="AB59" i="1"/>
  <c r="CS58" i="1"/>
  <c r="CT58" i="1" s="1"/>
  <c r="EH58" i="1"/>
  <c r="EK58" i="1" s="1"/>
  <c r="EL58" i="1" s="1"/>
  <c r="AT58" i="1"/>
  <c r="BD54" i="1"/>
  <c r="BN54" i="1"/>
  <c r="DA54" i="1"/>
  <c r="BM54" i="1"/>
  <c r="BF54" i="1"/>
  <c r="BE54" i="1"/>
  <c r="BS54" i="1" s="1"/>
  <c r="BN58" i="1"/>
  <c r="BF58" i="1"/>
  <c r="BM58" i="1"/>
  <c r="BE58" i="1"/>
  <c r="BS58" i="1" s="1"/>
  <c r="BD58" i="1"/>
  <c r="CU58" i="1"/>
  <c r="CH58" i="1"/>
  <c r="HE61" i="1"/>
  <c r="AB61" i="1"/>
  <c r="AK54" i="1"/>
  <c r="DT54" i="1"/>
  <c r="DU54" i="1" s="1"/>
  <c r="DV54" i="1" s="1"/>
  <c r="BU54" i="1"/>
  <c r="BW54" i="1" s="1"/>
  <c r="AN54" i="1"/>
  <c r="CA54" i="1"/>
  <c r="CC54" i="1" s="1"/>
  <c r="DX54" i="1"/>
  <c r="DY54" i="1" s="1"/>
  <c r="DZ54" i="1" s="1"/>
  <c r="AN58" i="1"/>
  <c r="DX58" i="1"/>
  <c r="DY58" i="1" s="1"/>
  <c r="DZ58" i="1" s="1"/>
  <c r="CA58" i="1"/>
  <c r="CC58" i="1" s="1"/>
  <c r="AH58" i="1"/>
  <c r="DP58" i="1"/>
  <c r="DQ58" i="1" s="1"/>
  <c r="DR58" i="1" s="1"/>
  <c r="CM58" i="1"/>
  <c r="HK54" i="1"/>
  <c r="AB48" i="1"/>
  <c r="HE48" i="1"/>
  <c r="BF50" i="1"/>
  <c r="BN50" i="1"/>
  <c r="BD50" i="1"/>
  <c r="BM50" i="1"/>
  <c r="BO50" i="1" s="1"/>
  <c r="BE50" i="1"/>
  <c r="BS50" i="1" s="1"/>
  <c r="HE51" i="1"/>
  <c r="AB51" i="1"/>
  <c r="FI51" i="1"/>
  <c r="HK50" i="1"/>
  <c r="HX50" i="1"/>
  <c r="HE49" i="1"/>
  <c r="AB49" i="1"/>
  <c r="CM50" i="1"/>
  <c r="AH50" i="1"/>
  <c r="DP50" i="1"/>
  <c r="DQ50" i="1" s="1"/>
  <c r="DR50" i="1" s="1"/>
  <c r="HX52" i="1"/>
  <c r="FI48" i="1"/>
  <c r="CG46" i="1"/>
  <c r="CH46" i="1" s="1"/>
  <c r="EB46" i="1"/>
  <c r="EC46" i="1" s="1"/>
  <c r="ED46" i="1" s="1"/>
  <c r="AQ46" i="1"/>
  <c r="DP46" i="1"/>
  <c r="DQ46" i="1" s="1"/>
  <c r="DR46" i="1" s="1"/>
  <c r="CM46" i="1"/>
  <c r="AH46" i="1"/>
  <c r="AK46" i="1"/>
  <c r="DT46" i="1"/>
  <c r="DU46" i="1" s="1"/>
  <c r="DV46" i="1" s="1"/>
  <c r="BU46" i="1"/>
  <c r="BV46" i="1" s="1"/>
  <c r="CY46" i="1"/>
  <c r="DA46" i="1" s="1"/>
  <c r="EN46" i="1"/>
  <c r="EQ46" i="1" s="1"/>
  <c r="ER46" i="1" s="1"/>
  <c r="AW46" i="1"/>
  <c r="BC52" i="1"/>
  <c r="AP52" i="1"/>
  <c r="AJ52" i="1"/>
  <c r="AM52" i="1"/>
  <c r="AS52" i="1"/>
  <c r="EG52" i="1"/>
  <c r="EV52" i="1" s="1"/>
  <c r="EW52" i="1" s="1"/>
  <c r="DJ52" i="1"/>
  <c r="AG52" i="1"/>
  <c r="EF52" i="1"/>
  <c r="AV52" i="1"/>
  <c r="HJ52" i="1"/>
  <c r="HM52" i="1" s="1"/>
  <c r="IJ52" i="1"/>
  <c r="IE52" i="1"/>
  <c r="ID52" i="1"/>
  <c r="IK52" i="1"/>
  <c r="HS52" i="1"/>
  <c r="JC52" i="1"/>
  <c r="AT46" i="1"/>
  <c r="EH46" i="1"/>
  <c r="EK46" i="1" s="1"/>
  <c r="EL46" i="1" s="1"/>
  <c r="CS46" i="1"/>
  <c r="CT46" i="1" s="1"/>
  <c r="CG50" i="1"/>
  <c r="CH50" i="1" s="1"/>
  <c r="EB50" i="1"/>
  <c r="EC50" i="1" s="1"/>
  <c r="ED50" i="1" s="1"/>
  <c r="AQ50" i="1"/>
  <c r="HE53" i="1"/>
  <c r="AB53" i="1"/>
  <c r="HE47" i="1"/>
  <c r="AB47" i="1"/>
  <c r="CY50" i="1"/>
  <c r="DA50" i="1" s="1"/>
  <c r="AW50" i="1"/>
  <c r="EN50" i="1"/>
  <c r="EQ50" i="1" s="1"/>
  <c r="ER50" i="1" s="1"/>
  <c r="EH50" i="1"/>
  <c r="EK50" i="1" s="1"/>
  <c r="EL50" i="1" s="1"/>
  <c r="CS50" i="1"/>
  <c r="CT50" i="1" s="1"/>
  <c r="AT50" i="1"/>
  <c r="BN46" i="1"/>
  <c r="BD46" i="1"/>
  <c r="BF46" i="1"/>
  <c r="BM46" i="1"/>
  <c r="BE46" i="1"/>
  <c r="BS46" i="1" s="1"/>
  <c r="AK50" i="1"/>
  <c r="DT50" i="1"/>
  <c r="DU50" i="1" s="1"/>
  <c r="DV50" i="1" s="1"/>
  <c r="BU50" i="1"/>
  <c r="BW50" i="1" s="1"/>
  <c r="IJ50" i="1"/>
  <c r="HJ50" i="1"/>
  <c r="IK50" i="1"/>
  <c r="ID50" i="1"/>
  <c r="HS50" i="1"/>
  <c r="JC50" i="1"/>
  <c r="IE50" i="1"/>
  <c r="DX50" i="1"/>
  <c r="DY50" i="1" s="1"/>
  <c r="DZ50" i="1" s="1"/>
  <c r="AN50" i="1"/>
  <c r="CA50" i="1"/>
  <c r="CC50" i="1" s="1"/>
  <c r="DX46" i="1"/>
  <c r="DY46" i="1" s="1"/>
  <c r="DZ46" i="1" s="1"/>
  <c r="CA46" i="1"/>
  <c r="CC46" i="1" s="1"/>
  <c r="AN46" i="1"/>
  <c r="IK46" i="1"/>
  <c r="IJ46" i="1"/>
  <c r="ID46" i="1"/>
  <c r="IE46" i="1"/>
  <c r="HJ46" i="1"/>
  <c r="HS46" i="1"/>
  <c r="JC46" i="1"/>
  <c r="HY46" i="1"/>
  <c r="HK46" i="1"/>
  <c r="JB46" i="1"/>
  <c r="HX46" i="1"/>
  <c r="FI53" i="1"/>
  <c r="IN40" i="1"/>
  <c r="KE40" i="1"/>
  <c r="KF40" i="1" s="1"/>
  <c r="KG40" i="1" s="1"/>
  <c r="FI43" i="1"/>
  <c r="JW41" i="1"/>
  <c r="JX41" i="1" s="1"/>
  <c r="JY41" i="1" s="1"/>
  <c r="IB41" i="1"/>
  <c r="JE39" i="1"/>
  <c r="HE45" i="1"/>
  <c r="AB45" i="1"/>
  <c r="KY38" i="1"/>
  <c r="KZ38" i="1" s="1"/>
  <c r="JM38" i="1"/>
  <c r="HU38" i="1"/>
  <c r="IM39" i="1"/>
  <c r="FI45" i="1"/>
  <c r="JE38" i="1"/>
  <c r="AB43" i="1"/>
  <c r="DP38" i="1"/>
  <c r="DQ38" i="1" s="1"/>
  <c r="DR38" i="1" s="1"/>
  <c r="AH38" i="1"/>
  <c r="CM38" i="1"/>
  <c r="CS42" i="1"/>
  <c r="CU42" i="1" s="1"/>
  <c r="EH42" i="1"/>
  <c r="EK42" i="1" s="1"/>
  <c r="EL42" i="1" s="1"/>
  <c r="AT42" i="1"/>
  <c r="IG40" i="1"/>
  <c r="IA39" i="1"/>
  <c r="IJ42" i="1"/>
  <c r="ID42" i="1"/>
  <c r="HS42" i="1"/>
  <c r="HJ42" i="1"/>
  <c r="IK42" i="1"/>
  <c r="IE42" i="1"/>
  <c r="JC42" i="1"/>
  <c r="IM38" i="1"/>
  <c r="HM39" i="1"/>
  <c r="HN38" i="1" s="1"/>
  <c r="LH38" i="1" s="1"/>
  <c r="IY38" i="1"/>
  <c r="BM39" i="1"/>
  <c r="BF39" i="1"/>
  <c r="BN39" i="1"/>
  <c r="BD39" i="1"/>
  <c r="BE39" i="1"/>
  <c r="BS39" i="1" s="1"/>
  <c r="HK43" i="1"/>
  <c r="JB43" i="1"/>
  <c r="HY43" i="1"/>
  <c r="HX43" i="1"/>
  <c r="IG41" i="1"/>
  <c r="CS38" i="1"/>
  <c r="CT38" i="1" s="1"/>
  <c r="AT38" i="1"/>
  <c r="EH38" i="1"/>
  <c r="AQ40" i="1"/>
  <c r="EB40" i="1"/>
  <c r="EC40" i="1" s="1"/>
  <c r="ED40" i="1" s="1"/>
  <c r="CG40" i="1"/>
  <c r="CH40" i="1" s="1"/>
  <c r="EN40" i="1"/>
  <c r="EQ40" i="1" s="1"/>
  <c r="ER40" i="1" s="1"/>
  <c r="CY40" i="1"/>
  <c r="DA40" i="1" s="1"/>
  <c r="AW40" i="1"/>
  <c r="KI41" i="1"/>
  <c r="KL41" i="1" s="1"/>
  <c r="KM41" i="1" s="1"/>
  <c r="CY38" i="1"/>
  <c r="EN38" i="1"/>
  <c r="AW38" i="1"/>
  <c r="AN42" i="1"/>
  <c r="DX42" i="1"/>
  <c r="DY42" i="1" s="1"/>
  <c r="DZ42" i="1" s="1"/>
  <c r="CA42" i="1"/>
  <c r="CB42" i="1" s="1"/>
  <c r="KY40" i="1"/>
  <c r="KZ40" i="1" s="1"/>
  <c r="HU40" i="1"/>
  <c r="JM40" i="1"/>
  <c r="IA40" i="1"/>
  <c r="IG38" i="1"/>
  <c r="BD40" i="1"/>
  <c r="BN40" i="1"/>
  <c r="BM40" i="1"/>
  <c r="BF40" i="1"/>
  <c r="BE40" i="1"/>
  <c r="BS40" i="1" s="1"/>
  <c r="BC41" i="1"/>
  <c r="AP41" i="1"/>
  <c r="AM41" i="1"/>
  <c r="AJ41" i="1"/>
  <c r="DJ41" i="1"/>
  <c r="AS41" i="1"/>
  <c r="AG41" i="1"/>
  <c r="AV41" i="1"/>
  <c r="EF41" i="1"/>
  <c r="EG41" i="1"/>
  <c r="EV41" i="1" s="1"/>
  <c r="EW41" i="1" s="1"/>
  <c r="EX38" i="1" s="1"/>
  <c r="IS40" i="1"/>
  <c r="IG39" i="1"/>
  <c r="IY40" i="1"/>
  <c r="BU39" i="1"/>
  <c r="BW39" i="1" s="1"/>
  <c r="AK39" i="1"/>
  <c r="DT39" i="1"/>
  <c r="DU39" i="1" s="1"/>
  <c r="DV39" i="1" s="1"/>
  <c r="AH39" i="1"/>
  <c r="DP39" i="1"/>
  <c r="DQ39" i="1" s="1"/>
  <c r="DR39" i="1" s="1"/>
  <c r="CM39" i="1"/>
  <c r="AC38" i="1"/>
  <c r="LD38" i="1" s="1"/>
  <c r="CA38" i="1"/>
  <c r="CC38" i="1" s="1"/>
  <c r="DX38" i="1"/>
  <c r="DY38" i="1" s="1"/>
  <c r="DZ38" i="1" s="1"/>
  <c r="AN38" i="1"/>
  <c r="HK42" i="1"/>
  <c r="DP42" i="1"/>
  <c r="DQ42" i="1" s="1"/>
  <c r="DR42" i="1" s="1"/>
  <c r="CM42" i="1"/>
  <c r="AH42" i="1"/>
  <c r="EN42" i="1"/>
  <c r="EQ42" i="1" s="1"/>
  <c r="ER42" i="1" s="1"/>
  <c r="AW42" i="1"/>
  <c r="CY42" i="1"/>
  <c r="CZ42" i="1" s="1"/>
  <c r="KO41" i="1"/>
  <c r="KR41" i="1" s="1"/>
  <c r="KS41" i="1" s="1"/>
  <c r="IZ41" i="1"/>
  <c r="EB38" i="1"/>
  <c r="EC38" i="1" s="1"/>
  <c r="ED38" i="1" s="1"/>
  <c r="AQ38" i="1"/>
  <c r="CG38" i="1"/>
  <c r="CH38" i="1" s="1"/>
  <c r="HE44" i="1"/>
  <c r="AB44" i="1"/>
  <c r="EH40" i="1"/>
  <c r="EK40" i="1" s="1"/>
  <c r="EL40" i="1" s="1"/>
  <c r="AT40" i="1"/>
  <c r="CS40" i="1"/>
  <c r="CT40" i="1" s="1"/>
  <c r="JE40" i="1"/>
  <c r="EQ38" i="1"/>
  <c r="ER38" i="1" s="1"/>
  <c r="EK38" i="1"/>
  <c r="EL38" i="1" s="1"/>
  <c r="IA38" i="1"/>
  <c r="CM40" i="1"/>
  <c r="AH40" i="1"/>
  <c r="DP40" i="1"/>
  <c r="DQ40" i="1" s="1"/>
  <c r="DR40" i="1" s="1"/>
  <c r="DT40" i="1"/>
  <c r="DU40" i="1" s="1"/>
  <c r="DV40" i="1" s="1"/>
  <c r="AK40" i="1"/>
  <c r="BU40" i="1"/>
  <c r="IY39" i="1"/>
  <c r="CA39" i="1"/>
  <c r="CB39" i="1" s="1"/>
  <c r="AN39" i="1"/>
  <c r="DX39" i="1"/>
  <c r="DY39" i="1" s="1"/>
  <c r="DZ39" i="1" s="1"/>
  <c r="IM41" i="1"/>
  <c r="DK38" i="1"/>
  <c r="LJ38" i="1" s="1"/>
  <c r="DL38" i="1"/>
  <c r="BM38" i="1"/>
  <c r="BD38" i="1"/>
  <c r="BF38" i="1"/>
  <c r="BN38" i="1"/>
  <c r="BE38" i="1"/>
  <c r="BS38" i="1" s="1"/>
  <c r="DA38" i="1"/>
  <c r="CZ38" i="1"/>
  <c r="HX42" i="1"/>
  <c r="BF42" i="1"/>
  <c r="BN42" i="1"/>
  <c r="BD42" i="1"/>
  <c r="BM42" i="1"/>
  <c r="CC42" i="1"/>
  <c r="BE42" i="1"/>
  <c r="BS42" i="1" s="1"/>
  <c r="IK43" i="1"/>
  <c r="IJ43" i="1"/>
  <c r="HJ43" i="1"/>
  <c r="HM43" i="1" s="1"/>
  <c r="HS43" i="1"/>
  <c r="ID43" i="1"/>
  <c r="JC43" i="1"/>
  <c r="IE43" i="1"/>
  <c r="EH39" i="1"/>
  <c r="EK39" i="1" s="1"/>
  <c r="EL39" i="1" s="1"/>
  <c r="AT39" i="1"/>
  <c r="CS39" i="1"/>
  <c r="CT39" i="1" s="1"/>
  <c r="AK38" i="1"/>
  <c r="DT38" i="1"/>
  <c r="DU38" i="1" s="1"/>
  <c r="DV38" i="1" s="1"/>
  <c r="BU38" i="1"/>
  <c r="BW38" i="1" s="1"/>
  <c r="IS38" i="1"/>
  <c r="CA40" i="1"/>
  <c r="CC40" i="1" s="1"/>
  <c r="DX40" i="1"/>
  <c r="DY40" i="1" s="1"/>
  <c r="DZ40" i="1" s="1"/>
  <c r="AN40" i="1"/>
  <c r="IS39" i="1"/>
  <c r="CG39" i="1"/>
  <c r="CH39" i="1" s="1"/>
  <c r="EB39" i="1"/>
  <c r="EC39" i="1" s="1"/>
  <c r="ED39" i="1" s="1"/>
  <c r="AQ39" i="1"/>
  <c r="AW39" i="1"/>
  <c r="CY39" i="1"/>
  <c r="DA39" i="1" s="1"/>
  <c r="EN39" i="1"/>
  <c r="EQ39" i="1" s="1"/>
  <c r="ER39" i="1" s="1"/>
  <c r="KY41" i="1"/>
  <c r="KZ41" i="1" s="1"/>
  <c r="JM41" i="1"/>
  <c r="HU41" i="1"/>
  <c r="EB42" i="1"/>
  <c r="EC42" i="1" s="1"/>
  <c r="ED42" i="1" s="1"/>
  <c r="CG42" i="1"/>
  <c r="CH42" i="1" s="1"/>
  <c r="AQ42" i="1"/>
  <c r="DT42" i="1"/>
  <c r="DU42" i="1" s="1"/>
  <c r="DV42" i="1" s="1"/>
  <c r="BU42" i="1"/>
  <c r="BW42" i="1" s="1"/>
  <c r="AK42" i="1"/>
  <c r="CA34" i="1"/>
  <c r="CB34" i="1" s="1"/>
  <c r="DX34" i="1"/>
  <c r="DY34" i="1" s="1"/>
  <c r="DZ34" i="1" s="1"/>
  <c r="AN34" i="1"/>
  <c r="IT35" i="1"/>
  <c r="KI35" i="1"/>
  <c r="KL35" i="1" s="1"/>
  <c r="KM35" i="1" s="1"/>
  <c r="KE34" i="1"/>
  <c r="KF34" i="1" s="1"/>
  <c r="KG34" i="1" s="1"/>
  <c r="IN34" i="1"/>
  <c r="DQ30" i="1"/>
  <c r="DR30" i="1" s="1"/>
  <c r="EK30" i="1"/>
  <c r="EL30" i="1" s="1"/>
  <c r="JM34" i="1"/>
  <c r="KY34" i="1"/>
  <c r="KZ34" i="1" s="1"/>
  <c r="HU34" i="1"/>
  <c r="AH34" i="1"/>
  <c r="DP34" i="1"/>
  <c r="DQ34" i="1" s="1"/>
  <c r="DR34" i="1" s="1"/>
  <c r="CM34" i="1"/>
  <c r="JF35" i="1"/>
  <c r="KU35" i="1"/>
  <c r="KV35" i="1" s="1"/>
  <c r="KW35" i="1" s="1"/>
  <c r="IG30" i="1"/>
  <c r="DL30" i="1"/>
  <c r="DK30" i="1"/>
  <c r="LJ30" i="1" s="1"/>
  <c r="BC36" i="1"/>
  <c r="AP36" i="1"/>
  <c r="AM36" i="1"/>
  <c r="AG36" i="1"/>
  <c r="DJ36" i="1"/>
  <c r="DL34" i="1" s="1"/>
  <c r="AV36" i="1"/>
  <c r="AS36" i="1"/>
  <c r="AJ36" i="1"/>
  <c r="EG36" i="1"/>
  <c r="EV36" i="1" s="1"/>
  <c r="EW36" i="1" s="1"/>
  <c r="AW34" i="1"/>
  <c r="EN34" i="1"/>
  <c r="CY34" i="1"/>
  <c r="CZ34" i="1" s="1"/>
  <c r="DA30" i="1"/>
  <c r="ID36" i="1"/>
  <c r="HM32" i="1"/>
  <c r="CU30" i="1"/>
  <c r="AP32" i="1"/>
  <c r="AV32" i="1"/>
  <c r="AS32" i="1"/>
  <c r="EF32" i="1"/>
  <c r="KE35" i="1"/>
  <c r="KF35" i="1" s="1"/>
  <c r="KG35" i="1" s="1"/>
  <c r="IN35" i="1"/>
  <c r="HM30" i="1"/>
  <c r="EF35" i="1"/>
  <c r="AS35" i="1"/>
  <c r="BC35" i="1"/>
  <c r="AG35" i="1"/>
  <c r="AP35" i="1"/>
  <c r="AV35" i="1"/>
  <c r="AJ35" i="1"/>
  <c r="DJ35" i="1"/>
  <c r="AM35" i="1"/>
  <c r="EG35" i="1"/>
  <c r="EV35" i="1" s="1"/>
  <c r="EW35" i="1" s="1"/>
  <c r="JE34" i="1"/>
  <c r="IA34" i="1"/>
  <c r="FI30" i="1"/>
  <c r="KI32" i="1"/>
  <c r="IT32" i="1"/>
  <c r="IA30" i="1"/>
  <c r="JB36" i="1"/>
  <c r="HX36" i="1"/>
  <c r="HK36" i="1"/>
  <c r="IW36" i="1"/>
  <c r="HY36" i="1"/>
  <c r="IQ36" i="1"/>
  <c r="AD34" i="1"/>
  <c r="AE34" i="1" s="1"/>
  <c r="AF34" i="1" s="1"/>
  <c r="IY30" i="1"/>
  <c r="IA32" i="1"/>
  <c r="IE36" i="1"/>
  <c r="HM31" i="1"/>
  <c r="IS37" i="1"/>
  <c r="EC30" i="1"/>
  <c r="ED30" i="1" s="1"/>
  <c r="IM37" i="1"/>
  <c r="KE32" i="1"/>
  <c r="KF32" i="1" s="1"/>
  <c r="KG32" i="1" s="1"/>
  <c r="IN32" i="1"/>
  <c r="IB35" i="1"/>
  <c r="JW35" i="1"/>
  <c r="JX35" i="1" s="1"/>
  <c r="JY35" i="1" s="1"/>
  <c r="BN34" i="1"/>
  <c r="BD34" i="1"/>
  <c r="BM34" i="1"/>
  <c r="BF34" i="1"/>
  <c r="BE34" i="1"/>
  <c r="BS34" i="1" s="1"/>
  <c r="KO35" i="1"/>
  <c r="KR35" i="1" s="1"/>
  <c r="KS35" i="1" s="1"/>
  <c r="IZ35" i="1"/>
  <c r="IM30" i="1"/>
  <c r="BT30" i="1"/>
  <c r="KY37" i="1"/>
  <c r="KZ37" i="1" s="1"/>
  <c r="JM37" i="1"/>
  <c r="HU37" i="1"/>
  <c r="IS30" i="1"/>
  <c r="AC34" i="1"/>
  <c r="LD34" i="1" s="1"/>
  <c r="CS34" i="1"/>
  <c r="CT34" i="1" s="1"/>
  <c r="AT34" i="1"/>
  <c r="EH34" i="1"/>
  <c r="EK34" i="1" s="1"/>
  <c r="EL34" i="1" s="1"/>
  <c r="JE37" i="1"/>
  <c r="BC31" i="1"/>
  <c r="AP31" i="1"/>
  <c r="DJ31" i="1"/>
  <c r="AV31" i="1"/>
  <c r="AG31" i="1"/>
  <c r="AS31" i="1"/>
  <c r="AM31" i="1"/>
  <c r="AJ31" i="1"/>
  <c r="EG31" i="1"/>
  <c r="EV31" i="1" s="1"/>
  <c r="EW31" i="1" s="1"/>
  <c r="EX30" i="1" s="1"/>
  <c r="AC30" i="1"/>
  <c r="LD30" i="1" s="1"/>
  <c r="AD30" i="1"/>
  <c r="HJ36" i="1"/>
  <c r="HM36" i="1" s="1"/>
  <c r="EQ34" i="1"/>
  <c r="ER34" i="1" s="1"/>
  <c r="IV36" i="1"/>
  <c r="IG35" i="1"/>
  <c r="IY37" i="1"/>
  <c r="DU30" i="1"/>
  <c r="DV30" i="1" s="1"/>
  <c r="IG34" i="1"/>
  <c r="IS34" i="1"/>
  <c r="IS31" i="1"/>
  <c r="DK34" i="1"/>
  <c r="LJ34" i="1" s="1"/>
  <c r="DJ37" i="1"/>
  <c r="AV37" i="1"/>
  <c r="AJ37" i="1"/>
  <c r="AS37" i="1"/>
  <c r="AG37" i="1"/>
  <c r="AP37" i="1"/>
  <c r="AM37" i="1"/>
  <c r="BC37" i="1"/>
  <c r="EG37" i="1"/>
  <c r="EV37" i="1" s="1"/>
  <c r="EW37" i="1" s="1"/>
  <c r="EX34" i="1" s="1"/>
  <c r="DY30" i="1"/>
  <c r="DZ30" i="1" s="1"/>
  <c r="JE30" i="1"/>
  <c r="IA37" i="1"/>
  <c r="EB34" i="1"/>
  <c r="EC34" i="1" s="1"/>
  <c r="ED34" i="1" s="1"/>
  <c r="CG34" i="1"/>
  <c r="CH34" i="1" s="1"/>
  <c r="AQ34" i="1"/>
  <c r="BU34" i="1"/>
  <c r="DT34" i="1"/>
  <c r="DU34" i="1" s="1"/>
  <c r="DV34" i="1" s="1"/>
  <c r="AK34" i="1"/>
  <c r="IY32" i="1"/>
  <c r="FI31" i="1"/>
  <c r="FI34" i="1"/>
  <c r="IP36" i="1"/>
  <c r="KY35" i="1"/>
  <c r="KZ35" i="1" s="1"/>
  <c r="HU35" i="1"/>
  <c r="JM35" i="1"/>
  <c r="CB30" i="1"/>
  <c r="EF37" i="1"/>
  <c r="IY34" i="1"/>
  <c r="IB22" i="1"/>
  <c r="JW22" i="1"/>
  <c r="JX22" i="1" s="1"/>
  <c r="JY22" i="1" s="1"/>
  <c r="HE27" i="1"/>
  <c r="AB27" i="1"/>
  <c r="EB24" i="1"/>
  <c r="EC24" i="1" s="1"/>
  <c r="ED24" i="1" s="1"/>
  <c r="CG24" i="1"/>
  <c r="CH24" i="1" s="1"/>
  <c r="AQ24" i="1"/>
  <c r="BU22" i="1"/>
  <c r="BW22" i="1" s="1"/>
  <c r="DT22" i="1"/>
  <c r="DU22" i="1" s="1"/>
  <c r="DV22" i="1" s="1"/>
  <c r="AK22" i="1"/>
  <c r="CM22" i="1"/>
  <c r="AH22" i="1"/>
  <c r="DP22" i="1"/>
  <c r="DQ22" i="1" s="1"/>
  <c r="DR22" i="1" s="1"/>
  <c r="HK25" i="1"/>
  <c r="JB25" i="1"/>
  <c r="HY25" i="1"/>
  <c r="IW25" i="1"/>
  <c r="IQ25" i="1"/>
  <c r="HX25" i="1"/>
  <c r="JC25" i="1"/>
  <c r="ID25" i="1"/>
  <c r="IP25" i="1"/>
  <c r="EH22" i="1"/>
  <c r="EK22" i="1" s="1"/>
  <c r="EL22" i="1" s="1"/>
  <c r="CS22" i="1"/>
  <c r="CU22" i="1" s="1"/>
  <c r="AT22" i="1"/>
  <c r="EN22" i="1"/>
  <c r="EQ22" i="1" s="1"/>
  <c r="ER22" i="1" s="1"/>
  <c r="AW22" i="1"/>
  <c r="CY22" i="1"/>
  <c r="CZ22" i="1" s="1"/>
  <c r="FI29" i="1"/>
  <c r="AM25" i="1"/>
  <c r="AV25" i="1"/>
  <c r="AJ25" i="1"/>
  <c r="DJ25" i="1"/>
  <c r="DL22" i="1" s="1"/>
  <c r="AS25" i="1"/>
  <c r="BC25" i="1"/>
  <c r="AP25" i="1"/>
  <c r="AG25" i="1"/>
  <c r="EG25" i="1"/>
  <c r="EV25" i="1" s="1"/>
  <c r="EW25" i="1" s="1"/>
  <c r="EF25" i="1"/>
  <c r="BM22" i="1"/>
  <c r="BF22" i="1"/>
  <c r="BN22" i="1"/>
  <c r="BD22" i="1"/>
  <c r="CT22" i="1"/>
  <c r="BE22" i="1"/>
  <c r="BS22" i="1" s="1"/>
  <c r="DJ26" i="1"/>
  <c r="AV26" i="1"/>
  <c r="EG26" i="1"/>
  <c r="EV26" i="1" s="1"/>
  <c r="EW26" i="1" s="1"/>
  <c r="BC26" i="1"/>
  <c r="AM26" i="1"/>
  <c r="AD26" i="1"/>
  <c r="AS26" i="1"/>
  <c r="AP26" i="1"/>
  <c r="AJ26" i="1"/>
  <c r="AG26" i="1"/>
  <c r="EF26" i="1"/>
  <c r="CG22" i="1"/>
  <c r="CI22" i="1" s="1"/>
  <c r="EB22" i="1"/>
  <c r="EC22" i="1" s="1"/>
  <c r="ED22" i="1" s="1"/>
  <c r="AQ22" i="1"/>
  <c r="HS25" i="1"/>
  <c r="DJ29" i="1"/>
  <c r="AV29" i="1"/>
  <c r="AJ29" i="1"/>
  <c r="AS29" i="1"/>
  <c r="AG29" i="1"/>
  <c r="AM29" i="1"/>
  <c r="BC29" i="1"/>
  <c r="AP29" i="1"/>
  <c r="EG29" i="1"/>
  <c r="EV29" i="1" s="1"/>
  <c r="EW29" i="1" s="1"/>
  <c r="EN24" i="1"/>
  <c r="EQ24" i="1" s="1"/>
  <c r="ER24" i="1" s="1"/>
  <c r="AW24" i="1"/>
  <c r="CY24" i="1"/>
  <c r="CZ24" i="1" s="1"/>
  <c r="IS24" i="1"/>
  <c r="IG24" i="1"/>
  <c r="AB28" i="1"/>
  <c r="DK22" i="1"/>
  <c r="LJ22" i="1" s="1"/>
  <c r="IY22" i="1"/>
  <c r="IA24" i="1"/>
  <c r="HJ28" i="1"/>
  <c r="ID28" i="1"/>
  <c r="HS28" i="1"/>
  <c r="IK28" i="1"/>
  <c r="IJ28" i="1"/>
  <c r="IE28" i="1"/>
  <c r="JC28" i="1"/>
  <c r="BN24" i="1"/>
  <c r="BM24" i="1"/>
  <c r="BF24" i="1"/>
  <c r="BD24" i="1"/>
  <c r="CI24" i="1"/>
  <c r="BE24" i="1"/>
  <c r="BS24" i="1" s="1"/>
  <c r="KU24" i="1"/>
  <c r="KV24" i="1" s="1"/>
  <c r="KW24" i="1" s="1"/>
  <c r="JF24" i="1"/>
  <c r="IE25" i="1"/>
  <c r="JM22" i="1"/>
  <c r="KY22" i="1"/>
  <c r="KZ22" i="1" s="1"/>
  <c r="HU22" i="1"/>
  <c r="DT24" i="1"/>
  <c r="DU24" i="1" s="1"/>
  <c r="DV24" i="1" s="1"/>
  <c r="BU24" i="1"/>
  <c r="AK24" i="1"/>
  <c r="AH24" i="1"/>
  <c r="CM24" i="1"/>
  <c r="DP24" i="1"/>
  <c r="DQ24" i="1" s="1"/>
  <c r="DR24" i="1" s="1"/>
  <c r="IY24" i="1"/>
  <c r="JM24" i="1"/>
  <c r="KY24" i="1"/>
  <c r="KZ24" i="1" s="1"/>
  <c r="HU24" i="1"/>
  <c r="JB28" i="1"/>
  <c r="HX28" i="1"/>
  <c r="HK28" i="1"/>
  <c r="HY28" i="1"/>
  <c r="IQ28" i="1"/>
  <c r="AC22" i="1"/>
  <c r="LD22" i="1" s="1"/>
  <c r="HS26" i="1"/>
  <c r="IK26" i="1"/>
  <c r="HJ26" i="1"/>
  <c r="HM26" i="1" s="1"/>
  <c r="IJ26" i="1"/>
  <c r="ID26" i="1"/>
  <c r="HY26" i="1"/>
  <c r="HX26" i="1"/>
  <c r="IE26" i="1"/>
  <c r="HK26" i="1"/>
  <c r="JB26" i="1"/>
  <c r="IW28" i="1"/>
  <c r="CA24" i="1"/>
  <c r="CB24" i="1" s="1"/>
  <c r="AN24" i="1"/>
  <c r="DX24" i="1"/>
  <c r="DY24" i="1" s="1"/>
  <c r="DZ24" i="1" s="1"/>
  <c r="EX22" i="1"/>
  <c r="IS22" i="1"/>
  <c r="HJ25" i="1"/>
  <c r="IM22" i="1"/>
  <c r="CS24" i="1"/>
  <c r="CU24" i="1" s="1"/>
  <c r="AT24" i="1"/>
  <c r="EH24" i="1"/>
  <c r="EK24" i="1" s="1"/>
  <c r="EL24" i="1" s="1"/>
  <c r="IM24" i="1"/>
  <c r="AN22" i="1"/>
  <c r="CA22" i="1"/>
  <c r="CC22" i="1" s="1"/>
  <c r="DX22" i="1"/>
  <c r="DY22" i="1" s="1"/>
  <c r="DZ22" i="1" s="1"/>
  <c r="JE22" i="1"/>
  <c r="IK29" i="1"/>
  <c r="IJ29" i="1"/>
  <c r="HS29" i="1"/>
  <c r="HJ29" i="1"/>
  <c r="IE29" i="1"/>
  <c r="ID29" i="1"/>
  <c r="HY29" i="1"/>
  <c r="JC29" i="1"/>
  <c r="JE29" i="1" s="1"/>
  <c r="HX29" i="1"/>
  <c r="JF19" i="1"/>
  <c r="KU19" i="1"/>
  <c r="KV19" i="1" s="1"/>
  <c r="KW19" i="1" s="1"/>
  <c r="BC15" i="1"/>
  <c r="AP15" i="1"/>
  <c r="DJ15" i="1"/>
  <c r="AV15" i="1"/>
  <c r="AJ15" i="1"/>
  <c r="AS15" i="1"/>
  <c r="AM15" i="1"/>
  <c r="EG15" i="1"/>
  <c r="EV15" i="1" s="1"/>
  <c r="EW15" i="1" s="1"/>
  <c r="AG15" i="1"/>
  <c r="EF15" i="1"/>
  <c r="IT15" i="1"/>
  <c r="KI15" i="1"/>
  <c r="KL15" i="1" s="1"/>
  <c r="KM15" i="1" s="1"/>
  <c r="IS21" i="1"/>
  <c r="CS20" i="1"/>
  <c r="CU20" i="1" s="1"/>
  <c r="EH20" i="1"/>
  <c r="EK20" i="1" s="1"/>
  <c r="EL20" i="1" s="1"/>
  <c r="AT20" i="1"/>
  <c r="IA21" i="1"/>
  <c r="AC14" i="1"/>
  <c r="LD14" i="1" s="1"/>
  <c r="IM19" i="1"/>
  <c r="CM19" i="1"/>
  <c r="AH19" i="1"/>
  <c r="DP19" i="1"/>
  <c r="DQ19" i="1" s="1"/>
  <c r="DR19" i="1" s="1"/>
  <c r="KE18" i="1"/>
  <c r="KF18" i="1" s="1"/>
  <c r="KG18" i="1" s="1"/>
  <c r="IN18" i="1"/>
  <c r="HU20" i="1"/>
  <c r="DJ16" i="1"/>
  <c r="AV16" i="1"/>
  <c r="AJ16" i="1"/>
  <c r="BC16" i="1"/>
  <c r="AP16" i="1"/>
  <c r="AM16" i="1"/>
  <c r="AG16" i="1"/>
  <c r="AS16" i="1"/>
  <c r="EG16" i="1"/>
  <c r="EV16" i="1" s="1"/>
  <c r="EW16" i="1" s="1"/>
  <c r="EF16" i="1"/>
  <c r="ID17" i="1"/>
  <c r="AN19" i="1"/>
  <c r="IA18" i="1"/>
  <c r="HM18" i="1"/>
  <c r="EB18" i="1"/>
  <c r="EC18" i="1" s="1"/>
  <c r="ED18" i="1" s="1"/>
  <c r="AQ18" i="1"/>
  <c r="CG18" i="1"/>
  <c r="CI18" i="1" s="1"/>
  <c r="BU18" i="1"/>
  <c r="DT18" i="1"/>
  <c r="DU18" i="1" s="1"/>
  <c r="DV18" i="1" s="1"/>
  <c r="AK18" i="1"/>
  <c r="IS20" i="1"/>
  <c r="CM20" i="1"/>
  <c r="DP20" i="1"/>
  <c r="DQ20" i="1" s="1"/>
  <c r="DR20" i="1" s="1"/>
  <c r="AH20" i="1"/>
  <c r="BN20" i="1"/>
  <c r="BF20" i="1"/>
  <c r="BE20" i="1"/>
  <c r="BS20" i="1" s="1"/>
  <c r="BD20" i="1"/>
  <c r="BM20" i="1"/>
  <c r="KY14" i="1"/>
  <c r="KZ14" i="1" s="1"/>
  <c r="JM14" i="1"/>
  <c r="HU14" i="1"/>
  <c r="EB14" i="1"/>
  <c r="EC14" i="1" s="1"/>
  <c r="ED14" i="1" s="1"/>
  <c r="CG14" i="1"/>
  <c r="CH14" i="1" s="1"/>
  <c r="AQ14" i="1"/>
  <c r="JB16" i="1"/>
  <c r="HK16" i="1"/>
  <c r="HY16" i="1"/>
  <c r="HX16" i="1"/>
  <c r="IW16" i="1"/>
  <c r="KY19" i="1"/>
  <c r="KZ19" i="1" s="1"/>
  <c r="JM19" i="1"/>
  <c r="HU19" i="1"/>
  <c r="EH19" i="1"/>
  <c r="EK19" i="1" s="1"/>
  <c r="EL19" i="1" s="1"/>
  <c r="AT19" i="1"/>
  <c r="CS19" i="1"/>
  <c r="IY15" i="1"/>
  <c r="KO18" i="1"/>
  <c r="KR18" i="1" s="1"/>
  <c r="KS18" i="1" s="1"/>
  <c r="BN14" i="1"/>
  <c r="BF14" i="1"/>
  <c r="BD14" i="1"/>
  <c r="BM14" i="1"/>
  <c r="BE14" i="1"/>
  <c r="BS14" i="1" s="1"/>
  <c r="CY19" i="1"/>
  <c r="DA19" i="1" s="1"/>
  <c r="AW19" i="1"/>
  <c r="EN19" i="1"/>
  <c r="EQ19" i="1" s="1"/>
  <c r="ER19" i="1" s="1"/>
  <c r="BC17" i="1"/>
  <c r="AJ17" i="1"/>
  <c r="AG17" i="1"/>
  <c r="AS17" i="1"/>
  <c r="DJ17" i="1"/>
  <c r="DL14" i="1" s="1"/>
  <c r="AP17" i="1"/>
  <c r="AM17" i="1"/>
  <c r="AV17" i="1"/>
  <c r="EG17" i="1"/>
  <c r="EV17" i="1" s="1"/>
  <c r="EW17" i="1" s="1"/>
  <c r="EX14" i="1" s="1"/>
  <c r="CM18" i="1"/>
  <c r="AH18" i="1"/>
  <c r="DP18" i="1"/>
  <c r="DQ18" i="1" s="1"/>
  <c r="DR18" i="1" s="1"/>
  <c r="HM21" i="1"/>
  <c r="HK17" i="1"/>
  <c r="JB17" i="1"/>
  <c r="HY17" i="1"/>
  <c r="IW17" i="1"/>
  <c r="IQ17" i="1"/>
  <c r="HX17" i="1"/>
  <c r="JC17" i="1"/>
  <c r="BD18" i="1"/>
  <c r="BF18" i="1"/>
  <c r="BN18" i="1"/>
  <c r="BM18" i="1"/>
  <c r="BO18" i="1" s="1"/>
  <c r="BE18" i="1"/>
  <c r="BS18" i="1" s="1"/>
  <c r="BV18" i="1"/>
  <c r="EN18" i="1"/>
  <c r="EQ18" i="1" s="1"/>
  <c r="ER18" i="1" s="1"/>
  <c r="CY18" i="1"/>
  <c r="DA18" i="1" s="1"/>
  <c r="AW18" i="1"/>
  <c r="IA15" i="1"/>
  <c r="FI17" i="1"/>
  <c r="EH18" i="1"/>
  <c r="EK18" i="1" s="1"/>
  <c r="EL18" i="1" s="1"/>
  <c r="AT18" i="1"/>
  <c r="CS18" i="1"/>
  <c r="CU18" i="1" s="1"/>
  <c r="JM15" i="1"/>
  <c r="KY15" i="1"/>
  <c r="KZ15" i="1" s="1"/>
  <c r="HU15" i="1"/>
  <c r="AN18" i="1"/>
  <c r="DX18" i="1"/>
  <c r="DY18" i="1" s="1"/>
  <c r="DZ18" i="1" s="1"/>
  <c r="CA18" i="1"/>
  <c r="CB18" i="1" s="1"/>
  <c r="JE15" i="1"/>
  <c r="IM15" i="1"/>
  <c r="KI18" i="1"/>
  <c r="KL18" i="1" s="1"/>
  <c r="KM18" i="1" s="1"/>
  <c r="IT18" i="1"/>
  <c r="AT14" i="1"/>
  <c r="EH14" i="1"/>
  <c r="EK14" i="1" s="1"/>
  <c r="EL14" i="1" s="1"/>
  <c r="CS14" i="1"/>
  <c r="CT14" i="1" s="1"/>
  <c r="FI21" i="1"/>
  <c r="KO19" i="1"/>
  <c r="KR19" i="1" s="1"/>
  <c r="KS19" i="1" s="1"/>
  <c r="IZ19" i="1"/>
  <c r="IY20" i="1"/>
  <c r="AD14" i="1"/>
  <c r="AE14" i="1" s="1"/>
  <c r="AF14" i="1" s="1"/>
  <c r="IG18" i="1"/>
  <c r="JW14" i="1"/>
  <c r="JX14" i="1" s="1"/>
  <c r="JY14" i="1" s="1"/>
  <c r="DX14" i="1"/>
  <c r="DY14" i="1" s="1"/>
  <c r="DZ14" i="1" s="1"/>
  <c r="AN14" i="1"/>
  <c r="CA14" i="1"/>
  <c r="CB14" i="1" s="1"/>
  <c r="IM21" i="1"/>
  <c r="IG15" i="1"/>
  <c r="HS17" i="1"/>
  <c r="JE18" i="1"/>
  <c r="IG20" i="1"/>
  <c r="DT20" i="1"/>
  <c r="DU20" i="1" s="1"/>
  <c r="DV20" i="1" s="1"/>
  <c r="BU20" i="1"/>
  <c r="BW20" i="1" s="1"/>
  <c r="AK20" i="1"/>
  <c r="IM14" i="1"/>
  <c r="HJ17" i="1"/>
  <c r="BF19" i="1"/>
  <c r="BN19" i="1"/>
  <c r="BD19" i="1"/>
  <c r="BM19" i="1"/>
  <c r="BE19" i="1"/>
  <c r="BS19" i="1" s="1"/>
  <c r="CT19" i="1"/>
  <c r="CU19" i="1"/>
  <c r="JC16" i="1"/>
  <c r="AH14" i="1"/>
  <c r="DP14" i="1"/>
  <c r="DQ14" i="1" s="1"/>
  <c r="DR14" i="1" s="1"/>
  <c r="CM14" i="1"/>
  <c r="AK19" i="1"/>
  <c r="DT19" i="1"/>
  <c r="DU19" i="1" s="1"/>
  <c r="DV19" i="1" s="1"/>
  <c r="BU19" i="1"/>
  <c r="BW19" i="1" s="1"/>
  <c r="IG14" i="1"/>
  <c r="IG21" i="1"/>
  <c r="IM20" i="1"/>
  <c r="AN20" i="1"/>
  <c r="DX20" i="1"/>
  <c r="DY20" i="1" s="1"/>
  <c r="DZ20" i="1" s="1"/>
  <c r="CA20" i="1"/>
  <c r="CC20" i="1" s="1"/>
  <c r="EB20" i="1"/>
  <c r="EC20" i="1" s="1"/>
  <c r="ED20" i="1" s="1"/>
  <c r="CG20" i="1"/>
  <c r="CH20" i="1" s="1"/>
  <c r="AQ20" i="1"/>
  <c r="EN14" i="1"/>
  <c r="EQ14" i="1" s="1"/>
  <c r="ER14" i="1" s="1"/>
  <c r="AW14" i="1"/>
  <c r="CY14" i="1"/>
  <c r="CZ14" i="1" s="1"/>
  <c r="DL18" i="1"/>
  <c r="DK18" i="1"/>
  <c r="LJ18" i="1" s="1"/>
  <c r="IV17" i="1"/>
  <c r="CY20" i="1"/>
  <c r="CZ20" i="1" s="1"/>
  <c r="EN20" i="1"/>
  <c r="EQ20" i="1" s="1"/>
  <c r="ER20" i="1" s="1"/>
  <c r="AW20" i="1"/>
  <c r="JE14" i="1"/>
  <c r="DJ21" i="1"/>
  <c r="AV21" i="1"/>
  <c r="AJ21" i="1"/>
  <c r="BC21" i="1"/>
  <c r="AP21" i="1"/>
  <c r="AM21" i="1"/>
  <c r="AG21" i="1"/>
  <c r="AS21" i="1"/>
  <c r="EG21" i="1"/>
  <c r="EV21" i="1" s="1"/>
  <c r="EW21" i="1" s="1"/>
  <c r="EX18" i="1" s="1"/>
  <c r="DT14" i="1"/>
  <c r="DU14" i="1" s="1"/>
  <c r="DV14" i="1" s="1"/>
  <c r="BU14" i="1"/>
  <c r="BV14" i="1" s="1"/>
  <c r="AK14" i="1"/>
  <c r="JE20" i="1"/>
  <c r="IS14" i="1"/>
  <c r="IA19" i="1"/>
  <c r="IJ17" i="1"/>
  <c r="JE21" i="1"/>
  <c r="IQ16" i="1"/>
  <c r="HE12" i="1"/>
  <c r="AB12" i="1"/>
  <c r="HE13" i="1"/>
  <c r="AB13" i="1"/>
  <c r="AB11" i="1"/>
  <c r="IK11" i="1"/>
  <c r="HJ11" i="1"/>
  <c r="HS11" i="1"/>
  <c r="IJ11" i="1"/>
  <c r="ID11" i="1"/>
  <c r="IE11" i="1"/>
  <c r="JC11" i="1"/>
  <c r="HK11" i="1"/>
  <c r="JB11" i="1"/>
  <c r="HX11" i="1"/>
  <c r="HY11" i="1"/>
  <c r="IQ11" i="1"/>
  <c r="IS11" i="1" s="1"/>
  <c r="AS10" i="1"/>
  <c r="AJ10" i="1"/>
  <c r="DJ10" i="1"/>
  <c r="AV10" i="1"/>
  <c r="BC10" i="1"/>
  <c r="AM10" i="1"/>
  <c r="AG10" i="1"/>
  <c r="EG10" i="1"/>
  <c r="EV10" i="1" s="1"/>
  <c r="EW10" i="1" s="1"/>
  <c r="AP10" i="1"/>
  <c r="EF10" i="1"/>
  <c r="IK10" i="1"/>
  <c r="HS10" i="1"/>
  <c r="ID10" i="1"/>
  <c r="HJ10" i="1"/>
  <c r="HM10" i="1" s="1"/>
  <c r="JB10" i="1"/>
  <c r="JE10" i="1" s="1"/>
  <c r="IJ10" i="1"/>
  <c r="IE10" i="1"/>
  <c r="HX10" i="1"/>
  <c r="FI11" i="1"/>
  <c r="FI9" i="1"/>
  <c r="HR6" i="1"/>
  <c r="JD6" i="1"/>
  <c r="IR6" i="1"/>
  <c r="IX6" i="1"/>
  <c r="HT6" i="1"/>
  <c r="HL6" i="1"/>
  <c r="GN6" i="1"/>
  <c r="GI6" i="1"/>
  <c r="GC6" i="1"/>
  <c r="FC6" i="1"/>
  <c r="KA22" i="1" l="1"/>
  <c r="KB22" i="1" s="1"/>
  <c r="KC22" i="1" s="1"/>
  <c r="IH22" i="1"/>
  <c r="IZ21" i="1"/>
  <c r="CB38" i="1"/>
  <c r="BO40" i="1"/>
  <c r="CC62" i="1"/>
  <c r="CZ70" i="1"/>
  <c r="KY77" i="1"/>
  <c r="KZ77" i="1" s="1"/>
  <c r="AP91" i="1"/>
  <c r="CZ86" i="1"/>
  <c r="IZ86" i="1"/>
  <c r="KY89" i="1"/>
  <c r="KZ89" i="1" s="1"/>
  <c r="DA94" i="1"/>
  <c r="DM106" i="1"/>
  <c r="DN106" i="1" s="1"/>
  <c r="AG109" i="1"/>
  <c r="BC115" i="1"/>
  <c r="BN115" i="1" s="1"/>
  <c r="IG31" i="1"/>
  <c r="AE106" i="1"/>
  <c r="AF106" i="1" s="1"/>
  <c r="IH19" i="1"/>
  <c r="IS50" i="1"/>
  <c r="KA67" i="1"/>
  <c r="KB67" i="1" s="1"/>
  <c r="KC67" i="1" s="1"/>
  <c r="CH75" i="1"/>
  <c r="EQ75" i="1"/>
  <c r="ER75" i="1" s="1"/>
  <c r="AE114" i="1"/>
  <c r="AF114" i="1" s="1"/>
  <c r="AS115" i="1"/>
  <c r="IN114" i="1"/>
  <c r="CT62" i="1"/>
  <c r="DM66" i="1"/>
  <c r="DN66" i="1" s="1"/>
  <c r="HM68" i="1"/>
  <c r="EH67" i="1"/>
  <c r="EK67" i="1" s="1"/>
  <c r="EL67" i="1" s="1"/>
  <c r="BN75" i="1"/>
  <c r="KE88" i="1"/>
  <c r="KF88" i="1" s="1"/>
  <c r="KG88" i="1" s="1"/>
  <c r="AV109" i="1"/>
  <c r="IZ106" i="1"/>
  <c r="CB114" i="1"/>
  <c r="AV115" i="1"/>
  <c r="DA24" i="1"/>
  <c r="IS54" i="1"/>
  <c r="IY62" i="1"/>
  <c r="CT75" i="1"/>
  <c r="BM75" i="1"/>
  <c r="BO75" i="1" s="1"/>
  <c r="IS98" i="1"/>
  <c r="DT106" i="1"/>
  <c r="DU106" i="1" s="1"/>
  <c r="DV106" i="1" s="1"/>
  <c r="EF115" i="1"/>
  <c r="IG117" i="1"/>
  <c r="AM115" i="1"/>
  <c r="DJ115" i="1"/>
  <c r="JE102" i="1"/>
  <c r="JF102" i="1" s="1"/>
  <c r="CC18" i="1"/>
  <c r="DM38" i="1"/>
  <c r="DN38" i="1" s="1"/>
  <c r="JE46" i="1"/>
  <c r="BD75" i="1"/>
  <c r="CB90" i="1"/>
  <c r="AK106" i="1"/>
  <c r="AP109" i="1"/>
  <c r="CT114" i="1"/>
  <c r="AJ115" i="1"/>
  <c r="EK75" i="1"/>
  <c r="EL75" i="1" s="1"/>
  <c r="KI75" i="1"/>
  <c r="BC91" i="1"/>
  <c r="HU89" i="1"/>
  <c r="AP115" i="1"/>
  <c r="IY70" i="1"/>
  <c r="JM77" i="1"/>
  <c r="DJ91" i="1"/>
  <c r="IM31" i="1"/>
  <c r="EQ107" i="1"/>
  <c r="ER107" i="1" s="1"/>
  <c r="CC39" i="1"/>
  <c r="IM46" i="1"/>
  <c r="IS70" i="1"/>
  <c r="BO94" i="1"/>
  <c r="HK23" i="1"/>
  <c r="JB23" i="1"/>
  <c r="JC23" i="1"/>
  <c r="HY23" i="1"/>
  <c r="HX23" i="1"/>
  <c r="IK23" i="1"/>
  <c r="ID23" i="1"/>
  <c r="IJ23" i="1"/>
  <c r="IE23" i="1"/>
  <c r="HJ23" i="1"/>
  <c r="HS23" i="1"/>
  <c r="CZ18" i="1"/>
  <c r="IS46" i="1"/>
  <c r="JE50" i="1"/>
  <c r="CB50" i="1"/>
  <c r="CU74" i="1"/>
  <c r="DM86" i="1"/>
  <c r="DN86" i="1" s="1"/>
  <c r="BO107" i="1"/>
  <c r="CT18" i="1"/>
  <c r="IA10" i="1"/>
  <c r="JW10" i="1" s="1"/>
  <c r="JX10" i="1" s="1"/>
  <c r="JY10" i="1" s="1"/>
  <c r="IY16" i="1"/>
  <c r="CT20" i="1"/>
  <c r="CZ50" i="1"/>
  <c r="CI70" i="1"/>
  <c r="IM29" i="1"/>
  <c r="IN29" i="1" s="1"/>
  <c r="BO24" i="1"/>
  <c r="HM28" i="1"/>
  <c r="KY28" i="1" s="1"/>
  <c r="KZ28" i="1" s="1"/>
  <c r="CI38" i="1"/>
  <c r="CI54" i="1"/>
  <c r="CU70" i="1"/>
  <c r="IS91" i="1"/>
  <c r="IG110" i="1"/>
  <c r="KA110" i="1" s="1"/>
  <c r="KB110" i="1" s="1"/>
  <c r="KC110" i="1" s="1"/>
  <c r="CU75" i="1"/>
  <c r="CH18" i="1"/>
  <c r="IY25" i="1"/>
  <c r="IZ25" i="1" s="1"/>
  <c r="IY28" i="1"/>
  <c r="BV42" i="1"/>
  <c r="IS63" i="1"/>
  <c r="CZ66" i="1"/>
  <c r="JE70" i="1"/>
  <c r="JF70" i="1" s="1"/>
  <c r="HM82" i="1"/>
  <c r="KY82" i="1" s="1"/>
  <c r="KZ82" i="1" s="1"/>
  <c r="IM91" i="1"/>
  <c r="BO86" i="1"/>
  <c r="GS86" i="1" s="1"/>
  <c r="GT86" i="1" s="1"/>
  <c r="GU86" i="1" s="1"/>
  <c r="HM99" i="1"/>
  <c r="CT102" i="1"/>
  <c r="DA106" i="1"/>
  <c r="IM17" i="1"/>
  <c r="IM25" i="1"/>
  <c r="KE25" i="1" s="1"/>
  <c r="KF25" i="1" s="1"/>
  <c r="KG25" i="1" s="1"/>
  <c r="CU40" i="1"/>
  <c r="IA70" i="1"/>
  <c r="AE82" i="1"/>
  <c r="AF82" i="1" s="1"/>
  <c r="CB94" i="1"/>
  <c r="IY101" i="1"/>
  <c r="AM23" i="1"/>
  <c r="AJ23" i="1"/>
  <c r="EG23" i="1"/>
  <c r="EV23" i="1" s="1"/>
  <c r="EW23" i="1" s="1"/>
  <c r="DJ23" i="1"/>
  <c r="DM22" i="1" s="1"/>
  <c r="DN22" i="1" s="1"/>
  <c r="AG23" i="1"/>
  <c r="EF23" i="1"/>
  <c r="AV23" i="1"/>
  <c r="AP23" i="1"/>
  <c r="BC23" i="1"/>
  <c r="AS23" i="1"/>
  <c r="CZ74" i="1"/>
  <c r="IY46" i="1"/>
  <c r="IZ46" i="1" s="1"/>
  <c r="BD67" i="1"/>
  <c r="IB107" i="1"/>
  <c r="IA63" i="1"/>
  <c r="JW63" i="1" s="1"/>
  <c r="JX63" i="1" s="1"/>
  <c r="JY63" i="1" s="1"/>
  <c r="CB67" i="1"/>
  <c r="CB77" i="1"/>
  <c r="CB54" i="1"/>
  <c r="KL75" i="1"/>
  <c r="KM75" i="1" s="1"/>
  <c r="IA99" i="1"/>
  <c r="KE109" i="1"/>
  <c r="KF109" i="1" s="1"/>
  <c r="KG109" i="1" s="1"/>
  <c r="CY107" i="1"/>
  <c r="DM114" i="1"/>
  <c r="DN114" i="1" s="1"/>
  <c r="CI46" i="1"/>
  <c r="CI62" i="1"/>
  <c r="JE62" i="1"/>
  <c r="KU62" i="1" s="1"/>
  <c r="KV62" i="1" s="1"/>
  <c r="KW62" i="1" s="1"/>
  <c r="CZ67" i="1"/>
  <c r="JF69" i="1"/>
  <c r="DX67" i="1"/>
  <c r="DY67" i="1" s="1"/>
  <c r="DZ67" i="1" s="1"/>
  <c r="KE75" i="1"/>
  <c r="KF75" i="1" s="1"/>
  <c r="KG75" i="1" s="1"/>
  <c r="BU75" i="1"/>
  <c r="BV75" i="1" s="1"/>
  <c r="BE75" i="1"/>
  <c r="BS75" i="1" s="1"/>
  <c r="HM91" i="1"/>
  <c r="HU91" i="1" s="1"/>
  <c r="EG91" i="1"/>
  <c r="EV91" i="1" s="1"/>
  <c r="EW91" i="1" s="1"/>
  <c r="AS91" i="1"/>
  <c r="AT91" i="1" s="1"/>
  <c r="KO88" i="1"/>
  <c r="KR88" i="1" s="1"/>
  <c r="KS88" i="1" s="1"/>
  <c r="IB89" i="1"/>
  <c r="IA98" i="1"/>
  <c r="JW98" i="1" s="1"/>
  <c r="JX98" i="1" s="1"/>
  <c r="JY98" i="1" s="1"/>
  <c r="CH102" i="1"/>
  <c r="IA117" i="1"/>
  <c r="JW117" i="1" s="1"/>
  <c r="JX117" i="1" s="1"/>
  <c r="JY117" i="1" s="1"/>
  <c r="EF104" i="1"/>
  <c r="AP104" i="1"/>
  <c r="AG104" i="1"/>
  <c r="AJ104" i="1"/>
  <c r="AM104" i="1"/>
  <c r="AS104" i="1"/>
  <c r="EG104" i="1"/>
  <c r="EV104" i="1" s="1"/>
  <c r="EW104" i="1" s="1"/>
  <c r="AV104" i="1"/>
  <c r="BC104" i="1"/>
  <c r="DJ104" i="1"/>
  <c r="DM102" i="1" s="1"/>
  <c r="DN102" i="1" s="1"/>
  <c r="IM100" i="1"/>
  <c r="KE100" i="1" s="1"/>
  <c r="KF100" i="1" s="1"/>
  <c r="KG100" i="1" s="1"/>
  <c r="KO66" i="1"/>
  <c r="BF67" i="1"/>
  <c r="IY73" i="1"/>
  <c r="IZ73" i="1" s="1"/>
  <c r="IY82" i="1"/>
  <c r="IZ82" i="1" s="1"/>
  <c r="CZ88" i="1"/>
  <c r="IA78" i="1"/>
  <c r="IG94" i="1"/>
  <c r="KA94" i="1" s="1"/>
  <c r="KB94" i="1" s="1"/>
  <c r="KC94" i="1" s="1"/>
  <c r="IG42" i="1"/>
  <c r="IH42" i="1" s="1"/>
  <c r="HM50" i="1"/>
  <c r="CZ58" i="1"/>
  <c r="JE54" i="1"/>
  <c r="JF54" i="1" s="1"/>
  <c r="HM58" i="1"/>
  <c r="KY58" i="1" s="1"/>
  <c r="KZ58" i="1" s="1"/>
  <c r="CZ62" i="1"/>
  <c r="CI67" i="1"/>
  <c r="AK75" i="1"/>
  <c r="CZ75" i="1"/>
  <c r="CC74" i="1"/>
  <c r="CT77" i="1"/>
  <c r="JE82" i="1"/>
  <c r="JF82" i="1" s="1"/>
  <c r="AV91" i="1"/>
  <c r="CY91" i="1" s="1"/>
  <c r="BO88" i="1"/>
  <c r="BP88" i="1" s="1"/>
  <c r="IT86" i="1"/>
  <c r="IY91" i="1"/>
  <c r="IZ91" i="1" s="1"/>
  <c r="IY100" i="1"/>
  <c r="IZ100" i="1" s="1"/>
  <c r="JE94" i="1"/>
  <c r="IS101" i="1"/>
  <c r="IT101" i="1" s="1"/>
  <c r="CH94" i="1"/>
  <c r="CH107" i="1"/>
  <c r="CC102" i="1"/>
  <c r="BO106" i="1"/>
  <c r="IY117" i="1"/>
  <c r="KO117" i="1" s="1"/>
  <c r="KR117" i="1" s="1"/>
  <c r="KS117" i="1" s="1"/>
  <c r="HX104" i="1"/>
  <c r="HK104" i="1"/>
  <c r="JB104" i="1"/>
  <c r="HY104" i="1"/>
  <c r="IE104" i="1"/>
  <c r="HJ104" i="1"/>
  <c r="IJ104" i="1"/>
  <c r="ID104" i="1"/>
  <c r="IK104" i="1"/>
  <c r="JC104" i="1"/>
  <c r="HS104" i="1"/>
  <c r="CI42" i="1"/>
  <c r="BE67" i="1"/>
  <c r="BS67" i="1" s="1"/>
  <c r="BW67" i="1"/>
  <c r="CZ46" i="1"/>
  <c r="IM72" i="1"/>
  <c r="IN72" i="1" s="1"/>
  <c r="HM73" i="1"/>
  <c r="JM73" i="1" s="1"/>
  <c r="IA80" i="1"/>
  <c r="DA90" i="1"/>
  <c r="IA54" i="1"/>
  <c r="IB54" i="1" s="1"/>
  <c r="CS67" i="1"/>
  <c r="CU67" i="1" s="1"/>
  <c r="HM72" i="1"/>
  <c r="DA75" i="1"/>
  <c r="CI77" i="1"/>
  <c r="IG91" i="1"/>
  <c r="IH91" i="1" s="1"/>
  <c r="AJ91" i="1"/>
  <c r="BU91" i="1" s="1"/>
  <c r="JW88" i="1"/>
  <c r="JX88" i="1" s="1"/>
  <c r="JY88" i="1" s="1"/>
  <c r="JE99" i="1"/>
  <c r="KU99" i="1" s="1"/>
  <c r="KV99" i="1" s="1"/>
  <c r="KW99" i="1" s="1"/>
  <c r="IG115" i="1"/>
  <c r="IH115" i="1" s="1"/>
  <c r="JE117" i="1"/>
  <c r="IG50" i="1"/>
  <c r="BV67" i="1"/>
  <c r="IA102" i="1"/>
  <c r="CT42" i="1"/>
  <c r="CU46" i="1"/>
  <c r="IA46" i="1"/>
  <c r="JW46" i="1" s="1"/>
  <c r="JX46" i="1" s="1"/>
  <c r="JY46" i="1" s="1"/>
  <c r="CB46" i="1"/>
  <c r="IG54" i="1"/>
  <c r="EQ67" i="1"/>
  <c r="ER67" i="1" s="1"/>
  <c r="HM63" i="1"/>
  <c r="JM63" i="1" s="1"/>
  <c r="CH67" i="1"/>
  <c r="DM74" i="1"/>
  <c r="DN74" i="1" s="1"/>
  <c r="JE73" i="1"/>
  <c r="KU73" i="1" s="1"/>
  <c r="KV73" i="1" s="1"/>
  <c r="KW73" i="1" s="1"/>
  <c r="KL74" i="1"/>
  <c r="KM74" i="1" s="1"/>
  <c r="KR74" i="1"/>
  <c r="KS74" i="1" s="1"/>
  <c r="JE78" i="1"/>
  <c r="AM91" i="1"/>
  <c r="CC86" i="1"/>
  <c r="CH90" i="1"/>
  <c r="IA101" i="1"/>
  <c r="IB101" i="1" s="1"/>
  <c r="IG98" i="1"/>
  <c r="KA98" i="1" s="1"/>
  <c r="KB98" i="1" s="1"/>
  <c r="KC98" i="1" s="1"/>
  <c r="IG105" i="1"/>
  <c r="IH105" i="1" s="1"/>
  <c r="BO102" i="1"/>
  <c r="CI106" i="1"/>
  <c r="IM117" i="1"/>
  <c r="CZ40" i="1"/>
  <c r="CZ39" i="1"/>
  <c r="KU41" i="1"/>
  <c r="KV41" i="1" s="1"/>
  <c r="KW41" i="1" s="1"/>
  <c r="CI40" i="1"/>
  <c r="BO39" i="1"/>
  <c r="CB40" i="1"/>
  <c r="DA34" i="1"/>
  <c r="CC34" i="1"/>
  <c r="JE36" i="1"/>
  <c r="KU36" i="1" s="1"/>
  <c r="KV36" i="1" s="1"/>
  <c r="KW36" i="1" s="1"/>
  <c r="DM34" i="1"/>
  <c r="DN34" i="1" s="1"/>
  <c r="IH37" i="1"/>
  <c r="CI34" i="1"/>
  <c r="BP30" i="1"/>
  <c r="GS30" i="1"/>
  <c r="KU32" i="1"/>
  <c r="KV32" i="1" s="1"/>
  <c r="KW32" i="1" s="1"/>
  <c r="JF32" i="1"/>
  <c r="IH31" i="1"/>
  <c r="KA31" i="1"/>
  <c r="KB31" i="1" s="1"/>
  <c r="KC31" i="1" s="1"/>
  <c r="AG32" i="1"/>
  <c r="AH32" i="1" s="1"/>
  <c r="IH32" i="1"/>
  <c r="BR30" i="1"/>
  <c r="BX30" i="1" s="1"/>
  <c r="EG32" i="1"/>
  <c r="EV32" i="1" s="1"/>
  <c r="EW32" i="1" s="1"/>
  <c r="BC32" i="1"/>
  <c r="AJ32" i="1"/>
  <c r="AK32" i="1" s="1"/>
  <c r="JC33" i="1"/>
  <c r="JB33" i="1"/>
  <c r="JE33" i="1" s="1"/>
  <c r="IE33" i="1"/>
  <c r="HJ33" i="1"/>
  <c r="HY33" i="1"/>
  <c r="IJ33" i="1"/>
  <c r="ID33" i="1"/>
  <c r="HS33" i="1"/>
  <c r="HK33" i="1"/>
  <c r="IY33" i="1" s="1"/>
  <c r="IK33" i="1"/>
  <c r="HX33" i="1"/>
  <c r="KL32" i="1"/>
  <c r="KM32" i="1" s="1"/>
  <c r="DJ32" i="1"/>
  <c r="IA31" i="1"/>
  <c r="BG30" i="1"/>
  <c r="BH30" i="1" s="1"/>
  <c r="GA30" i="1" s="1"/>
  <c r="GP30" i="1" s="1"/>
  <c r="GQ30" i="1" s="1"/>
  <c r="AE30" i="1"/>
  <c r="AF30" i="1" s="1"/>
  <c r="EF33" i="1"/>
  <c r="AG33" i="1"/>
  <c r="DJ33" i="1"/>
  <c r="EG33" i="1"/>
  <c r="EV33" i="1" s="1"/>
  <c r="EW33" i="1" s="1"/>
  <c r="BC33" i="1"/>
  <c r="AV33" i="1"/>
  <c r="AM33" i="1"/>
  <c r="AS33" i="1"/>
  <c r="AJ33" i="1"/>
  <c r="AP33" i="1"/>
  <c r="IY31" i="1"/>
  <c r="IS28" i="1"/>
  <c r="AE26" i="1"/>
  <c r="AF26" i="1" s="1"/>
  <c r="IS26" i="1"/>
  <c r="BO22" i="1"/>
  <c r="CC24" i="1"/>
  <c r="DA22" i="1"/>
  <c r="JE25" i="1"/>
  <c r="KU25" i="1" s="1"/>
  <c r="KV25" i="1" s="1"/>
  <c r="KW25" i="1" s="1"/>
  <c r="BV20" i="1"/>
  <c r="CA19" i="1"/>
  <c r="CC19" i="1" s="1"/>
  <c r="KI19" i="1"/>
  <c r="KL19" i="1" s="1"/>
  <c r="KM19" i="1" s="1"/>
  <c r="JM20" i="1"/>
  <c r="DM18" i="1"/>
  <c r="DN18" i="1" s="1"/>
  <c r="CG19" i="1"/>
  <c r="CI20" i="1"/>
  <c r="IB20" i="1"/>
  <c r="KR21" i="1"/>
  <c r="KS21" i="1" s="1"/>
  <c r="AQ19" i="1"/>
  <c r="DM14" i="1"/>
  <c r="DN14" i="1" s="1"/>
  <c r="CU14" i="1"/>
  <c r="IA17" i="1"/>
  <c r="DA14" i="1"/>
  <c r="KO14" i="1"/>
  <c r="KR14" i="1" s="1"/>
  <c r="KS14" i="1" s="1"/>
  <c r="IS16" i="1"/>
  <c r="IT16" i="1" s="1"/>
  <c r="IS17" i="1"/>
  <c r="IT17" i="1" s="1"/>
  <c r="HM17" i="1"/>
  <c r="JM17" i="1" s="1"/>
  <c r="HM11" i="1"/>
  <c r="IS10" i="1"/>
  <c r="KI10" i="1" s="1"/>
  <c r="KL10" i="1" s="1"/>
  <c r="KM10" i="1" s="1"/>
  <c r="AM113" i="1"/>
  <c r="BC113" i="1"/>
  <c r="AP113" i="1"/>
  <c r="AJ113" i="1"/>
  <c r="AG113" i="1"/>
  <c r="AV113" i="1"/>
  <c r="DJ113" i="1"/>
  <c r="EG113" i="1"/>
  <c r="EV113" i="1" s="1"/>
  <c r="EW113" i="1" s="1"/>
  <c r="EF113" i="1"/>
  <c r="AS113" i="1"/>
  <c r="BN110" i="1"/>
  <c r="BD110" i="1"/>
  <c r="BM110" i="1"/>
  <c r="BF110" i="1"/>
  <c r="BE110" i="1"/>
  <c r="BS110" i="1" s="1"/>
  <c r="JF117" i="1"/>
  <c r="KU117" i="1"/>
  <c r="KV117" i="1" s="1"/>
  <c r="KW117" i="1" s="1"/>
  <c r="JF114" i="1"/>
  <c r="KU114" i="1"/>
  <c r="KV114" i="1" s="1"/>
  <c r="KW114" i="1" s="1"/>
  <c r="IB114" i="1"/>
  <c r="JW114" i="1"/>
  <c r="JX114" i="1" s="1"/>
  <c r="JY114" i="1" s="1"/>
  <c r="DX117" i="1"/>
  <c r="DY117" i="1" s="1"/>
  <c r="DZ117" i="1" s="1"/>
  <c r="CA117" i="1"/>
  <c r="CC117" i="1" s="1"/>
  <c r="AN117" i="1"/>
  <c r="AX114" i="1"/>
  <c r="DP116" i="1"/>
  <c r="DQ116" i="1" s="1"/>
  <c r="DR116" i="1" s="1"/>
  <c r="AH116" i="1"/>
  <c r="CM116" i="1"/>
  <c r="HJ113" i="1"/>
  <c r="IJ113" i="1"/>
  <c r="HS113" i="1"/>
  <c r="ID113" i="1"/>
  <c r="IK113" i="1"/>
  <c r="HX113" i="1"/>
  <c r="HY113" i="1"/>
  <c r="IE113" i="1"/>
  <c r="JB113" i="1"/>
  <c r="JC113" i="1"/>
  <c r="HK113" i="1"/>
  <c r="EN110" i="1"/>
  <c r="EQ110" i="1" s="1"/>
  <c r="ER110" i="1" s="1"/>
  <c r="CY110" i="1"/>
  <c r="DA110" i="1" s="1"/>
  <c r="AW110" i="1"/>
  <c r="CI114" i="1"/>
  <c r="IN117" i="1"/>
  <c r="KE117" i="1"/>
  <c r="KF117" i="1" s="1"/>
  <c r="KG117" i="1" s="1"/>
  <c r="DJ111" i="1"/>
  <c r="DK110" i="1" s="1"/>
  <c r="LJ110" i="1" s="1"/>
  <c r="AM111" i="1"/>
  <c r="AJ111" i="1"/>
  <c r="AS111" i="1"/>
  <c r="AP111" i="1"/>
  <c r="BC111" i="1"/>
  <c r="AG111" i="1"/>
  <c r="AV111" i="1"/>
  <c r="EG111" i="1"/>
  <c r="EV111" i="1" s="1"/>
  <c r="EW111" i="1" s="1"/>
  <c r="EF111" i="1"/>
  <c r="EM114" i="1"/>
  <c r="EB117" i="1"/>
  <c r="EC117" i="1" s="1"/>
  <c r="ED117" i="1" s="1"/>
  <c r="CG117" i="1"/>
  <c r="CH117" i="1" s="1"/>
  <c r="AQ117" i="1"/>
  <c r="JE110" i="1"/>
  <c r="JE115" i="1"/>
  <c r="KE116" i="1"/>
  <c r="KF116" i="1" s="1"/>
  <c r="KG116" i="1" s="1"/>
  <c r="IN116" i="1"/>
  <c r="IY110" i="1"/>
  <c r="DL110" i="1"/>
  <c r="IM115" i="1"/>
  <c r="ID111" i="1"/>
  <c r="HS111" i="1"/>
  <c r="IJ111" i="1"/>
  <c r="HJ111" i="1"/>
  <c r="IE111" i="1"/>
  <c r="IK111" i="1"/>
  <c r="HX111" i="1"/>
  <c r="HK111" i="1"/>
  <c r="JC111" i="1"/>
  <c r="HY111" i="1"/>
  <c r="JB111" i="1"/>
  <c r="CM117" i="1"/>
  <c r="AH117" i="1"/>
  <c r="DP117" i="1"/>
  <c r="DQ117" i="1" s="1"/>
  <c r="DR117" i="1" s="1"/>
  <c r="CM115" i="1"/>
  <c r="DP115" i="1"/>
  <c r="DQ115" i="1" s="1"/>
  <c r="DR115" i="1" s="1"/>
  <c r="DS114" i="1" s="1"/>
  <c r="AH115" i="1"/>
  <c r="AI114" i="1" s="1"/>
  <c r="AT116" i="1"/>
  <c r="CS116" i="1"/>
  <c r="CT116" i="1" s="1"/>
  <c r="EH116" i="1"/>
  <c r="EK116" i="1" s="1"/>
  <c r="EL116" i="1" s="1"/>
  <c r="IH117" i="1"/>
  <c r="KA117" i="1"/>
  <c r="KB117" i="1" s="1"/>
  <c r="KC117" i="1" s="1"/>
  <c r="BO114" i="1"/>
  <c r="DX115" i="1"/>
  <c r="DY115" i="1" s="1"/>
  <c r="DZ115" i="1" s="1"/>
  <c r="EA114" i="1" s="1"/>
  <c r="CA115" i="1"/>
  <c r="AN115" i="1"/>
  <c r="AO114" i="1" s="1"/>
  <c r="BU110" i="1"/>
  <c r="AK110" i="1"/>
  <c r="DT110" i="1"/>
  <c r="DU110" i="1" s="1"/>
  <c r="DV110" i="1" s="1"/>
  <c r="BV114" i="1"/>
  <c r="IS117" i="1"/>
  <c r="IZ116" i="1"/>
  <c r="KO116" i="1"/>
  <c r="KR116" i="1" s="1"/>
  <c r="KS116" i="1" s="1"/>
  <c r="DT115" i="1"/>
  <c r="DU115" i="1" s="1"/>
  <c r="DV115" i="1" s="1"/>
  <c r="BU115" i="1"/>
  <c r="BV115" i="1" s="1"/>
  <c r="AK115" i="1"/>
  <c r="CA116" i="1"/>
  <c r="CC116" i="1" s="1"/>
  <c r="AN116" i="1"/>
  <c r="DX116" i="1"/>
  <c r="DY116" i="1" s="1"/>
  <c r="DZ116" i="1" s="1"/>
  <c r="DP110" i="1"/>
  <c r="DQ110" i="1" s="1"/>
  <c r="DR110" i="1" s="1"/>
  <c r="CM110" i="1"/>
  <c r="AH110" i="1"/>
  <c r="HV116" i="1"/>
  <c r="JS116" i="1"/>
  <c r="JT116" i="1" s="1"/>
  <c r="JU116" i="1" s="1"/>
  <c r="EH117" i="1"/>
  <c r="EK117" i="1" s="1"/>
  <c r="EL117" i="1" s="1"/>
  <c r="AT117" i="1"/>
  <c r="AU114" i="1" s="1"/>
  <c r="CS117" i="1"/>
  <c r="CT117" i="1" s="1"/>
  <c r="EH115" i="1"/>
  <c r="EK115" i="1" s="1"/>
  <c r="EL115" i="1" s="1"/>
  <c r="CS115" i="1"/>
  <c r="AT115" i="1"/>
  <c r="CY115" i="1"/>
  <c r="DA115" i="1" s="1"/>
  <c r="AW115" i="1"/>
  <c r="EN115" i="1"/>
  <c r="EQ115" i="1" s="1"/>
  <c r="ER115" i="1" s="1"/>
  <c r="ES114" i="1" s="1"/>
  <c r="HM115" i="1"/>
  <c r="IS110" i="1"/>
  <c r="AD110" i="1"/>
  <c r="AE110" i="1" s="1"/>
  <c r="AF110" i="1" s="1"/>
  <c r="CS110" i="1"/>
  <c r="CT110" i="1" s="1"/>
  <c r="AT110" i="1"/>
  <c r="EH110" i="1"/>
  <c r="EK110" i="1" s="1"/>
  <c r="EL110" i="1" s="1"/>
  <c r="BR114" i="1"/>
  <c r="BG114" i="1"/>
  <c r="BT114" i="1"/>
  <c r="AJ112" i="1"/>
  <c r="AS112" i="1"/>
  <c r="AP112" i="1"/>
  <c r="AV112" i="1"/>
  <c r="AG112" i="1"/>
  <c r="DJ112" i="1"/>
  <c r="BC112" i="1"/>
  <c r="AM112" i="1"/>
  <c r="EG112" i="1"/>
  <c r="EV112" i="1" s="1"/>
  <c r="EW112" i="1" s="1"/>
  <c r="EF112" i="1"/>
  <c r="JS114" i="1"/>
  <c r="JT114" i="1" s="1"/>
  <c r="JU114" i="1" s="1"/>
  <c r="HV114" i="1"/>
  <c r="KA114" i="1"/>
  <c r="KB114" i="1" s="1"/>
  <c r="KC114" i="1" s="1"/>
  <c r="KD114" i="1" s="1"/>
  <c r="IH114" i="1"/>
  <c r="DT117" i="1"/>
  <c r="DU117" i="1" s="1"/>
  <c r="DV117" i="1" s="1"/>
  <c r="AK117" i="1"/>
  <c r="AL114" i="1" s="1"/>
  <c r="BU117" i="1"/>
  <c r="EB115" i="1"/>
  <c r="EC115" i="1" s="1"/>
  <c r="ED115" i="1" s="1"/>
  <c r="CG115" i="1"/>
  <c r="AQ115" i="1"/>
  <c r="AR114" i="1" s="1"/>
  <c r="DT116" i="1"/>
  <c r="DU116" i="1" s="1"/>
  <c r="DV116" i="1" s="1"/>
  <c r="DW114" i="1" s="1"/>
  <c r="AK116" i="1"/>
  <c r="BU116" i="1"/>
  <c r="EB116" i="1"/>
  <c r="EC116" i="1" s="1"/>
  <c r="ED116" i="1" s="1"/>
  <c r="EE114" i="1" s="1"/>
  <c r="AQ116" i="1"/>
  <c r="CG116" i="1"/>
  <c r="CH116" i="1" s="1"/>
  <c r="EX110" i="1"/>
  <c r="IS115" i="1"/>
  <c r="KO114" i="1"/>
  <c r="KR114" i="1" s="1"/>
  <c r="KS114" i="1" s="1"/>
  <c r="IZ114" i="1"/>
  <c r="KY110" i="1"/>
  <c r="KZ110" i="1" s="1"/>
  <c r="JM110" i="1"/>
  <c r="HU110" i="1"/>
  <c r="CG110" i="1"/>
  <c r="CI110" i="1" s="1"/>
  <c r="AQ110" i="1"/>
  <c r="EB110" i="1"/>
  <c r="EC110" i="1" s="1"/>
  <c r="ED110" i="1" s="1"/>
  <c r="AC110" i="1"/>
  <c r="LD110" i="1" s="1"/>
  <c r="IM110" i="1"/>
  <c r="IY115" i="1"/>
  <c r="CA110" i="1"/>
  <c r="CC110" i="1" s="1"/>
  <c r="DX110" i="1"/>
  <c r="DY110" i="1" s="1"/>
  <c r="DZ110" i="1" s="1"/>
  <c r="AN110" i="1"/>
  <c r="BH114" i="1"/>
  <c r="IK112" i="1"/>
  <c r="HJ112" i="1"/>
  <c r="ID112" i="1"/>
  <c r="IJ112" i="1"/>
  <c r="HS112" i="1"/>
  <c r="JC112" i="1"/>
  <c r="IE112" i="1"/>
  <c r="JB112" i="1"/>
  <c r="HY112" i="1"/>
  <c r="HK112" i="1"/>
  <c r="HX112" i="1"/>
  <c r="KY117" i="1"/>
  <c r="KZ117" i="1" s="1"/>
  <c r="JM117" i="1"/>
  <c r="HU117" i="1"/>
  <c r="IT114" i="1"/>
  <c r="KI114" i="1"/>
  <c r="KL114" i="1" s="1"/>
  <c r="KM114" i="1" s="1"/>
  <c r="JW116" i="1"/>
  <c r="JX116" i="1" s="1"/>
  <c r="JY116" i="1" s="1"/>
  <c r="IB116" i="1"/>
  <c r="BF117" i="1"/>
  <c r="BN117" i="1"/>
  <c r="BM117" i="1"/>
  <c r="BD117" i="1"/>
  <c r="BE117" i="1"/>
  <c r="BS117" i="1" s="1"/>
  <c r="BV117" i="1"/>
  <c r="BW117" i="1"/>
  <c r="CY117" i="1"/>
  <c r="CZ117" i="1" s="1"/>
  <c r="EN117" i="1"/>
  <c r="EQ117" i="1" s="1"/>
  <c r="ER117" i="1" s="1"/>
  <c r="AW117" i="1"/>
  <c r="IA110" i="1"/>
  <c r="EX114" i="1"/>
  <c r="CY116" i="1"/>
  <c r="AW116" i="1"/>
  <c r="EN116" i="1"/>
  <c r="EQ116" i="1" s="1"/>
  <c r="ER116" i="1" s="1"/>
  <c r="BM116" i="1"/>
  <c r="BF116" i="1"/>
  <c r="BN116" i="1"/>
  <c r="BD116" i="1"/>
  <c r="BE116" i="1"/>
  <c r="BS116" i="1" s="1"/>
  <c r="CZ116" i="1"/>
  <c r="DA116" i="1"/>
  <c r="IA115" i="1"/>
  <c r="DT109" i="1"/>
  <c r="DU109" i="1" s="1"/>
  <c r="DV109" i="1" s="1"/>
  <c r="AK109" i="1"/>
  <c r="BU109" i="1"/>
  <c r="GS102" i="1"/>
  <c r="GT102" i="1" s="1"/>
  <c r="GU102" i="1" s="1"/>
  <c r="BP102" i="1"/>
  <c r="JW106" i="1"/>
  <c r="JX106" i="1" s="1"/>
  <c r="JY106" i="1" s="1"/>
  <c r="IB106" i="1"/>
  <c r="IC106" i="1" s="1"/>
  <c r="KA105" i="1"/>
  <c r="KB105" i="1" s="1"/>
  <c r="KC105" i="1" s="1"/>
  <c r="DS106" i="1"/>
  <c r="EB103" i="1"/>
  <c r="EC103" i="1" s="1"/>
  <c r="ED103" i="1" s="1"/>
  <c r="EE102" i="1" s="1"/>
  <c r="CG103" i="1"/>
  <c r="CH103" i="1" s="1"/>
  <c r="AQ103" i="1"/>
  <c r="AW108" i="1"/>
  <c r="CY108" i="1"/>
  <c r="DA108" i="1" s="1"/>
  <c r="EN108" i="1"/>
  <c r="EQ108" i="1" s="1"/>
  <c r="ER108" i="1" s="1"/>
  <c r="CS105" i="1"/>
  <c r="CU105" i="1" s="1"/>
  <c r="AT105" i="1"/>
  <c r="EH105" i="1"/>
  <c r="EK105" i="1" s="1"/>
  <c r="EL105" i="1" s="1"/>
  <c r="KA108" i="1"/>
  <c r="KB108" i="1" s="1"/>
  <c r="KC108" i="1" s="1"/>
  <c r="IH108" i="1"/>
  <c r="AW103" i="1"/>
  <c r="EN103" i="1"/>
  <c r="EQ103" i="1" s="1"/>
  <c r="ER103" i="1" s="1"/>
  <c r="CY103" i="1"/>
  <c r="CZ103" i="1" s="1"/>
  <c r="BF109" i="1"/>
  <c r="BD109" i="1"/>
  <c r="BM109" i="1"/>
  <c r="BN109" i="1"/>
  <c r="BE109" i="1"/>
  <c r="BS109" i="1" s="1"/>
  <c r="KY109" i="1"/>
  <c r="KZ109" i="1" s="1"/>
  <c r="HU109" i="1"/>
  <c r="JM109" i="1"/>
  <c r="IA105" i="1"/>
  <c r="CS108" i="1"/>
  <c r="CU108" i="1" s="1"/>
  <c r="EH108" i="1"/>
  <c r="EK108" i="1" s="1"/>
  <c r="EL108" i="1" s="1"/>
  <c r="AT108" i="1"/>
  <c r="BU108" i="1"/>
  <c r="AK108" i="1"/>
  <c r="DT108" i="1"/>
  <c r="DU108" i="1" s="1"/>
  <c r="DV108" i="1" s="1"/>
  <c r="IH102" i="1"/>
  <c r="KA102" i="1"/>
  <c r="KB102" i="1" s="1"/>
  <c r="KC102" i="1" s="1"/>
  <c r="DP105" i="1"/>
  <c r="DQ105" i="1" s="1"/>
  <c r="DR105" i="1" s="1"/>
  <c r="AH105" i="1"/>
  <c r="CM105" i="1"/>
  <c r="CA105" i="1"/>
  <c r="CC105" i="1" s="1"/>
  <c r="AN105" i="1"/>
  <c r="DX105" i="1"/>
  <c r="DY105" i="1" s="1"/>
  <c r="DZ105" i="1" s="1"/>
  <c r="DX109" i="1"/>
  <c r="DY109" i="1" s="1"/>
  <c r="DZ109" i="1" s="1"/>
  <c r="CA109" i="1"/>
  <c r="CC109" i="1" s="1"/>
  <c r="AN109" i="1"/>
  <c r="AU106" i="1"/>
  <c r="CU107" i="1"/>
  <c r="IA103" i="1"/>
  <c r="CT106" i="1"/>
  <c r="BV106" i="1"/>
  <c r="JS107" i="1"/>
  <c r="JT107" i="1" s="1"/>
  <c r="JU107" i="1" s="1"/>
  <c r="HV107" i="1"/>
  <c r="CG105" i="1"/>
  <c r="CH105" i="1" s="1"/>
  <c r="EB105" i="1"/>
  <c r="EC105" i="1" s="1"/>
  <c r="ED105" i="1" s="1"/>
  <c r="AQ105" i="1"/>
  <c r="IN102" i="1"/>
  <c r="KE102" i="1"/>
  <c r="KF102" i="1" s="1"/>
  <c r="KG102" i="1" s="1"/>
  <c r="IH106" i="1"/>
  <c r="II106" i="1" s="1"/>
  <c r="KA106" i="1"/>
  <c r="KB106" i="1" s="1"/>
  <c r="KC106" i="1" s="1"/>
  <c r="CY109" i="1"/>
  <c r="CZ109" i="1" s="1"/>
  <c r="EN109" i="1"/>
  <c r="EQ109" i="1" s="1"/>
  <c r="ER109" i="1" s="1"/>
  <c r="ES106" i="1" s="1"/>
  <c r="EY106" i="1" s="1"/>
  <c r="EZ106" i="1" s="1"/>
  <c r="LK106" i="1" s="1"/>
  <c r="AW109" i="1"/>
  <c r="CB106" i="1"/>
  <c r="JM106" i="1"/>
  <c r="KY106" i="1"/>
  <c r="KZ106" i="1" s="1"/>
  <c r="LA106" i="1" s="1"/>
  <c r="HN106" i="1"/>
  <c r="LH106" i="1" s="1"/>
  <c r="HO106" i="1"/>
  <c r="HP106" i="1" s="1"/>
  <c r="HQ106" i="1" s="1"/>
  <c r="HU106" i="1"/>
  <c r="AW105" i="1"/>
  <c r="EN105" i="1"/>
  <c r="EQ105" i="1" s="1"/>
  <c r="ER105" i="1" s="1"/>
  <c r="CY105" i="1"/>
  <c r="CZ105" i="1" s="1"/>
  <c r="EM106" i="1"/>
  <c r="KE106" i="1"/>
  <c r="KF106" i="1" s="1"/>
  <c r="KG106" i="1" s="1"/>
  <c r="KH106" i="1" s="1"/>
  <c r="IN106" i="1"/>
  <c r="IO106" i="1" s="1"/>
  <c r="BU103" i="1"/>
  <c r="BV103" i="1" s="1"/>
  <c r="AK103" i="1"/>
  <c r="DT103" i="1"/>
  <c r="DU103" i="1" s="1"/>
  <c r="DV103" i="1" s="1"/>
  <c r="KA109" i="1"/>
  <c r="KB109" i="1" s="1"/>
  <c r="KC109" i="1" s="1"/>
  <c r="IH109" i="1"/>
  <c r="DT105" i="1"/>
  <c r="DU105" i="1" s="1"/>
  <c r="DV105" i="1" s="1"/>
  <c r="DW102" i="1" s="1"/>
  <c r="BU105" i="1"/>
  <c r="BV105" i="1" s="1"/>
  <c r="AK105" i="1"/>
  <c r="AL102" i="1" s="1"/>
  <c r="CM109" i="1"/>
  <c r="AH109" i="1"/>
  <c r="AI106" i="1" s="1"/>
  <c r="DP109" i="1"/>
  <c r="DQ109" i="1" s="1"/>
  <c r="DR109" i="1" s="1"/>
  <c r="IT109" i="1"/>
  <c r="KI109" i="1"/>
  <c r="KL109" i="1" s="1"/>
  <c r="KM109" i="1" s="1"/>
  <c r="JS102" i="1"/>
  <c r="JT102" i="1" s="1"/>
  <c r="JU102" i="1" s="1"/>
  <c r="HV102" i="1"/>
  <c r="EM102" i="1"/>
  <c r="CB107" i="1"/>
  <c r="BP107" i="1"/>
  <c r="GS107" i="1"/>
  <c r="GT107" i="1" s="1"/>
  <c r="GU107" i="1" s="1"/>
  <c r="JE103" i="1"/>
  <c r="BW106" i="1"/>
  <c r="KR109" i="1"/>
  <c r="KS109" i="1" s="1"/>
  <c r="DS102" i="1"/>
  <c r="AX106" i="1"/>
  <c r="BR107" i="1"/>
  <c r="CP107" i="1" s="1"/>
  <c r="BT107" i="1"/>
  <c r="BG107" i="1"/>
  <c r="BH107" i="1" s="1"/>
  <c r="BP106" i="1"/>
  <c r="GS106" i="1"/>
  <c r="GT106" i="1" s="1"/>
  <c r="GU106" i="1" s="1"/>
  <c r="AQ109" i="1"/>
  <c r="EB109" i="1"/>
  <c r="EC109" i="1" s="1"/>
  <c r="ED109" i="1" s="1"/>
  <c r="CG109" i="1"/>
  <c r="CI109" i="1" s="1"/>
  <c r="IG103" i="1"/>
  <c r="EE106" i="1"/>
  <c r="AN103" i="1"/>
  <c r="AO102" i="1" s="1"/>
  <c r="DX103" i="1"/>
  <c r="DY103" i="1" s="1"/>
  <c r="DZ103" i="1" s="1"/>
  <c r="EA102" i="1" s="1"/>
  <c r="CA103" i="1"/>
  <c r="CC103" i="1" s="1"/>
  <c r="JE105" i="1"/>
  <c r="EB108" i="1"/>
  <c r="EC108" i="1" s="1"/>
  <c r="ED108" i="1" s="1"/>
  <c r="CG108" i="1"/>
  <c r="CI108" i="1" s="1"/>
  <c r="AQ108" i="1"/>
  <c r="AR106" i="1" s="1"/>
  <c r="ES102" i="1"/>
  <c r="DW106" i="1"/>
  <c r="BM105" i="1"/>
  <c r="BF105" i="1"/>
  <c r="BD105" i="1"/>
  <c r="BN105" i="1"/>
  <c r="BE105" i="1"/>
  <c r="BS105" i="1" s="1"/>
  <c r="CI105" i="1"/>
  <c r="AI102" i="1"/>
  <c r="EH109" i="1"/>
  <c r="EK109" i="1" s="1"/>
  <c r="EL109" i="1" s="1"/>
  <c r="AT109" i="1"/>
  <c r="CS109" i="1"/>
  <c r="CU109" i="1" s="1"/>
  <c r="IT106" i="1"/>
  <c r="KI106" i="1"/>
  <c r="KL106" i="1" s="1"/>
  <c r="KM106" i="1" s="1"/>
  <c r="DK102" i="1"/>
  <c r="LJ102" i="1" s="1"/>
  <c r="AU102" i="1"/>
  <c r="HM103" i="1"/>
  <c r="IY103" i="1"/>
  <c r="IS103" i="1"/>
  <c r="BW102" i="1"/>
  <c r="EA106" i="1"/>
  <c r="AR102" i="1"/>
  <c r="JA106" i="1"/>
  <c r="AN108" i="1"/>
  <c r="DX108" i="1"/>
  <c r="DY108" i="1" s="1"/>
  <c r="DZ108" i="1" s="1"/>
  <c r="CA108" i="1"/>
  <c r="CC108" i="1" s="1"/>
  <c r="KI108" i="1"/>
  <c r="KL108" i="1" s="1"/>
  <c r="KM108" i="1" s="1"/>
  <c r="IT108" i="1"/>
  <c r="KU106" i="1"/>
  <c r="KV106" i="1" s="1"/>
  <c r="KW106" i="1" s="1"/>
  <c r="KX106" i="1" s="1"/>
  <c r="JF106" i="1"/>
  <c r="JG106" i="1" s="1"/>
  <c r="AH103" i="1"/>
  <c r="DP103" i="1"/>
  <c r="DQ103" i="1" s="1"/>
  <c r="DR103" i="1" s="1"/>
  <c r="CM103" i="1"/>
  <c r="BR102" i="1"/>
  <c r="BT102" i="1"/>
  <c r="BG102" i="1"/>
  <c r="BH102" i="1" s="1"/>
  <c r="AT103" i="1"/>
  <c r="CS103" i="1"/>
  <c r="CU103" i="1" s="1"/>
  <c r="EH103" i="1"/>
  <c r="EK103" i="1" s="1"/>
  <c r="EL103" i="1" s="1"/>
  <c r="HM105" i="1"/>
  <c r="IY105" i="1"/>
  <c r="IS105" i="1"/>
  <c r="DA102" i="1"/>
  <c r="BF103" i="1"/>
  <c r="BD103" i="1"/>
  <c r="BM103" i="1"/>
  <c r="BN103" i="1"/>
  <c r="CB103" i="1"/>
  <c r="BE103" i="1"/>
  <c r="BS103" i="1" s="1"/>
  <c r="IM105" i="1"/>
  <c r="DP108" i="1"/>
  <c r="DQ108" i="1" s="1"/>
  <c r="DR108" i="1" s="1"/>
  <c r="AH108" i="1"/>
  <c r="CM108" i="1"/>
  <c r="BN108" i="1"/>
  <c r="BD108" i="1"/>
  <c r="BM108" i="1"/>
  <c r="BF108" i="1"/>
  <c r="BV108" i="1"/>
  <c r="BW108" i="1"/>
  <c r="BE108" i="1"/>
  <c r="BS108" i="1" s="1"/>
  <c r="AX102" i="1"/>
  <c r="AL106" i="1"/>
  <c r="HV108" i="1"/>
  <c r="JS108" i="1"/>
  <c r="JT108" i="1" s="1"/>
  <c r="JU108" i="1" s="1"/>
  <c r="BW107" i="1"/>
  <c r="IM103" i="1"/>
  <c r="BR106" i="1"/>
  <c r="BT106" i="1"/>
  <c r="BG106" i="1"/>
  <c r="BH106" i="1" s="1"/>
  <c r="AO106" i="1"/>
  <c r="KR106" i="1"/>
  <c r="KS106" i="1" s="1"/>
  <c r="KI98" i="1"/>
  <c r="IT98" i="1"/>
  <c r="JW101" i="1"/>
  <c r="JX101" i="1" s="1"/>
  <c r="JY101" i="1" s="1"/>
  <c r="JW99" i="1"/>
  <c r="JX99" i="1" s="1"/>
  <c r="JY99" i="1" s="1"/>
  <c r="IB99" i="1"/>
  <c r="DJ101" i="1"/>
  <c r="AV101" i="1"/>
  <c r="AJ101" i="1"/>
  <c r="AS101" i="1"/>
  <c r="AG101" i="1"/>
  <c r="AM101" i="1"/>
  <c r="BC101" i="1"/>
  <c r="AP101" i="1"/>
  <c r="EG101" i="1"/>
  <c r="EV101" i="1" s="1"/>
  <c r="EW101" i="1" s="1"/>
  <c r="EX98" i="1" s="1"/>
  <c r="EF101" i="1"/>
  <c r="DK98" i="1"/>
  <c r="LJ98" i="1" s="1"/>
  <c r="KU94" i="1"/>
  <c r="KV94" i="1" s="1"/>
  <c r="KW94" i="1" s="1"/>
  <c r="JF94" i="1"/>
  <c r="IS100" i="1"/>
  <c r="CU94" i="1"/>
  <c r="BU98" i="1"/>
  <c r="BW98" i="1" s="1"/>
  <c r="AK98" i="1"/>
  <c r="DT98" i="1"/>
  <c r="DU98" i="1" s="1"/>
  <c r="DV98" i="1" s="1"/>
  <c r="HM98" i="1"/>
  <c r="IY98" i="1"/>
  <c r="JE98" i="1"/>
  <c r="IS99" i="1"/>
  <c r="HM101" i="1"/>
  <c r="EG96" i="1"/>
  <c r="EV96" i="1" s="1"/>
  <c r="EW96" i="1" s="1"/>
  <c r="AV96" i="1"/>
  <c r="AG96" i="1"/>
  <c r="DJ96" i="1"/>
  <c r="AS96" i="1"/>
  <c r="AP96" i="1"/>
  <c r="AM96" i="1"/>
  <c r="AJ96" i="1"/>
  <c r="BC96" i="1"/>
  <c r="EF96" i="1"/>
  <c r="KO101" i="1"/>
  <c r="IZ101" i="1"/>
  <c r="GS94" i="1"/>
  <c r="GT94" i="1" s="1"/>
  <c r="GU94" i="1" s="1"/>
  <c r="BP94" i="1"/>
  <c r="AQ98" i="1"/>
  <c r="CG98" i="1"/>
  <c r="CH98" i="1" s="1"/>
  <c r="EB98" i="1"/>
  <c r="EC98" i="1" s="1"/>
  <c r="ED98" i="1" s="1"/>
  <c r="IK97" i="1"/>
  <c r="IJ97" i="1"/>
  <c r="ID97" i="1"/>
  <c r="HS97" i="1"/>
  <c r="HJ97" i="1"/>
  <c r="IE97" i="1"/>
  <c r="JC97" i="1"/>
  <c r="HX97" i="1"/>
  <c r="JB97" i="1"/>
  <c r="HK97" i="1"/>
  <c r="HY97" i="1"/>
  <c r="IG99" i="1"/>
  <c r="BW94" i="1"/>
  <c r="IA94" i="1"/>
  <c r="DJ99" i="1"/>
  <c r="DL98" i="1" s="1"/>
  <c r="AV99" i="1"/>
  <c r="AJ99" i="1"/>
  <c r="AM99" i="1"/>
  <c r="BC99" i="1"/>
  <c r="AG99" i="1"/>
  <c r="AS99" i="1"/>
  <c r="AP99" i="1"/>
  <c r="EG99" i="1"/>
  <c r="EV99" i="1" s="1"/>
  <c r="EW99" i="1" s="1"/>
  <c r="EF99" i="1"/>
  <c r="JE101" i="1"/>
  <c r="BV94" i="1"/>
  <c r="BR94" i="1"/>
  <c r="CP94" i="1" s="1"/>
  <c r="BT94" i="1"/>
  <c r="BG94" i="1"/>
  <c r="BH94" i="1" s="1"/>
  <c r="IM99" i="1"/>
  <c r="DX98" i="1"/>
  <c r="DY98" i="1" s="1"/>
  <c r="DZ98" i="1" s="1"/>
  <c r="AN98" i="1"/>
  <c r="CA98" i="1"/>
  <c r="CC98" i="1" s="1"/>
  <c r="IG100" i="1"/>
  <c r="IE96" i="1"/>
  <c r="ID96" i="1"/>
  <c r="HS96" i="1"/>
  <c r="IK96" i="1"/>
  <c r="IJ96" i="1"/>
  <c r="HJ96" i="1"/>
  <c r="JC96" i="1"/>
  <c r="JB96" i="1"/>
  <c r="HY96" i="1"/>
  <c r="HX96" i="1"/>
  <c r="HK96" i="1"/>
  <c r="KY99" i="1"/>
  <c r="KZ99" i="1" s="1"/>
  <c r="HU99" i="1"/>
  <c r="JM99" i="1"/>
  <c r="HM94" i="1"/>
  <c r="IS94" i="1"/>
  <c r="IY94" i="1"/>
  <c r="CM98" i="1"/>
  <c r="DP98" i="1"/>
  <c r="DQ98" i="1" s="1"/>
  <c r="DR98" i="1" s="1"/>
  <c r="AH98" i="1"/>
  <c r="IA100" i="1"/>
  <c r="IM101" i="1"/>
  <c r="IH94" i="1"/>
  <c r="CS98" i="1"/>
  <c r="CT98" i="1" s="1"/>
  <c r="EH98" i="1"/>
  <c r="EK98" i="1" s="1"/>
  <c r="EL98" i="1" s="1"/>
  <c r="AT98" i="1"/>
  <c r="IJ95" i="1"/>
  <c r="ID95" i="1"/>
  <c r="HJ95" i="1"/>
  <c r="HS95" i="1"/>
  <c r="IK95" i="1"/>
  <c r="JC95" i="1"/>
  <c r="HY95" i="1"/>
  <c r="HK95" i="1"/>
  <c r="HX95" i="1"/>
  <c r="JB95" i="1"/>
  <c r="IE95" i="1"/>
  <c r="DJ97" i="1"/>
  <c r="AV97" i="1"/>
  <c r="AS97" i="1"/>
  <c r="AG97" i="1"/>
  <c r="BC97" i="1"/>
  <c r="AJ97" i="1"/>
  <c r="AM97" i="1"/>
  <c r="AP97" i="1"/>
  <c r="EG97" i="1"/>
  <c r="EV97" i="1" s="1"/>
  <c r="EW97" i="1" s="1"/>
  <c r="EF97" i="1"/>
  <c r="AW98" i="1"/>
  <c r="CY98" i="1"/>
  <c r="DA98" i="1" s="1"/>
  <c r="EN98" i="1"/>
  <c r="EQ98" i="1" s="1"/>
  <c r="ER98" i="1" s="1"/>
  <c r="IM98" i="1"/>
  <c r="IM94" i="1"/>
  <c r="IG101" i="1"/>
  <c r="JE100" i="1"/>
  <c r="BC100" i="1"/>
  <c r="AP100" i="1"/>
  <c r="EG100" i="1"/>
  <c r="EV100" i="1" s="1"/>
  <c r="EW100" i="1" s="1"/>
  <c r="AM100" i="1"/>
  <c r="AJ100" i="1"/>
  <c r="AS100" i="1"/>
  <c r="AG100" i="1"/>
  <c r="AV100" i="1"/>
  <c r="DJ100" i="1"/>
  <c r="EF100" i="1"/>
  <c r="BM98" i="1"/>
  <c r="BN98" i="1"/>
  <c r="BF98" i="1"/>
  <c r="BD98" i="1"/>
  <c r="BV98" i="1"/>
  <c r="CZ98" i="1"/>
  <c r="BE98" i="1"/>
  <c r="BS98" i="1" s="1"/>
  <c r="AD98" i="1"/>
  <c r="AE98" i="1" s="1"/>
  <c r="AF98" i="1" s="1"/>
  <c r="AJ95" i="1"/>
  <c r="AG95" i="1"/>
  <c r="AV95" i="1"/>
  <c r="AS95" i="1"/>
  <c r="BC95" i="1"/>
  <c r="AM95" i="1"/>
  <c r="AP95" i="1"/>
  <c r="DJ95" i="1"/>
  <c r="EG95" i="1"/>
  <c r="EV95" i="1" s="1"/>
  <c r="EW95" i="1" s="1"/>
  <c r="AD94" i="1"/>
  <c r="AE94" i="1" s="1"/>
  <c r="AF94" i="1" s="1"/>
  <c r="EF95" i="1"/>
  <c r="AC94" i="1"/>
  <c r="LD94" i="1" s="1"/>
  <c r="IY99" i="1"/>
  <c r="HM100" i="1"/>
  <c r="IH87" i="1"/>
  <c r="KA87" i="1"/>
  <c r="KB87" i="1" s="1"/>
  <c r="KC87" i="1" s="1"/>
  <c r="KA91" i="1"/>
  <c r="KB91" i="1" s="1"/>
  <c r="KC91" i="1" s="1"/>
  <c r="EB91" i="1"/>
  <c r="EC91" i="1" s="1"/>
  <c r="ED91" i="1" s="1"/>
  <c r="CG91" i="1"/>
  <c r="CI91" i="1" s="1"/>
  <c r="AQ91" i="1"/>
  <c r="DJ93" i="1"/>
  <c r="AV93" i="1"/>
  <c r="AJ93" i="1"/>
  <c r="AS93" i="1"/>
  <c r="AG93" i="1"/>
  <c r="AP93" i="1"/>
  <c r="AM93" i="1"/>
  <c r="BC93" i="1"/>
  <c r="EG93" i="1"/>
  <c r="EV93" i="1" s="1"/>
  <c r="EW93" i="1" s="1"/>
  <c r="EF93" i="1"/>
  <c r="JF89" i="1"/>
  <c r="KU89" i="1"/>
  <c r="KV89" i="1" s="1"/>
  <c r="KW89" i="1" s="1"/>
  <c r="JM88" i="1"/>
  <c r="KY88" i="1"/>
  <c r="KZ88" i="1" s="1"/>
  <c r="HU88" i="1"/>
  <c r="KE91" i="1"/>
  <c r="KF91" i="1" s="1"/>
  <c r="KG91" i="1" s="1"/>
  <c r="IN91" i="1"/>
  <c r="EA86" i="1"/>
  <c r="KO91" i="1"/>
  <c r="AQ89" i="1"/>
  <c r="EB89" i="1"/>
  <c r="EC89" i="1" s="1"/>
  <c r="ED89" i="1" s="1"/>
  <c r="CG89" i="1"/>
  <c r="CH89" i="1" s="1"/>
  <c r="CA91" i="1"/>
  <c r="CB91" i="1" s="1"/>
  <c r="AN91" i="1"/>
  <c r="DX91" i="1"/>
  <c r="DY91" i="1" s="1"/>
  <c r="DZ91" i="1" s="1"/>
  <c r="IT91" i="1"/>
  <c r="KI91" i="1"/>
  <c r="CT86" i="1"/>
  <c r="KL86" i="1"/>
  <c r="KM86" i="1" s="1"/>
  <c r="CM87" i="1"/>
  <c r="AH87" i="1"/>
  <c r="AI86" i="1" s="1"/>
  <c r="DP87" i="1"/>
  <c r="DQ87" i="1" s="1"/>
  <c r="DR87" i="1" s="1"/>
  <c r="JF88" i="1"/>
  <c r="KU88" i="1"/>
  <c r="KV88" i="1" s="1"/>
  <c r="KW88" i="1" s="1"/>
  <c r="IA87" i="1"/>
  <c r="AU86" i="1"/>
  <c r="DK86" i="1"/>
  <c r="LJ86" i="1" s="1"/>
  <c r="IG90" i="1"/>
  <c r="KY86" i="1"/>
  <c r="KZ86" i="1" s="1"/>
  <c r="JM86" i="1"/>
  <c r="HU86" i="1"/>
  <c r="BR88" i="1"/>
  <c r="CP88" i="1" s="1"/>
  <c r="BG88" i="1"/>
  <c r="BH88" i="1" s="1"/>
  <c r="BT88" i="1"/>
  <c r="BR86" i="1"/>
  <c r="BT86" i="1"/>
  <c r="BG86" i="1"/>
  <c r="BH86" i="1" s="1"/>
  <c r="AW87" i="1"/>
  <c r="AX86" i="1" s="1"/>
  <c r="CY87" i="1"/>
  <c r="CZ87" i="1" s="1"/>
  <c r="EN87" i="1"/>
  <c r="EQ87" i="1" s="1"/>
  <c r="ER87" i="1" s="1"/>
  <c r="ES86" i="1" s="1"/>
  <c r="EY86" i="1" s="1"/>
  <c r="EZ86" i="1" s="1"/>
  <c r="LK86" i="1" s="1"/>
  <c r="IN89" i="1"/>
  <c r="KE89" i="1"/>
  <c r="KF89" i="1" s="1"/>
  <c r="KG89" i="1" s="1"/>
  <c r="IM90" i="1"/>
  <c r="AW91" i="1"/>
  <c r="DT91" i="1"/>
  <c r="DU91" i="1" s="1"/>
  <c r="DV91" i="1" s="1"/>
  <c r="KR86" i="1"/>
  <c r="KS86" i="1" s="1"/>
  <c r="BF87" i="1"/>
  <c r="BD87" i="1"/>
  <c r="BN87" i="1"/>
  <c r="BM87" i="1"/>
  <c r="BE87" i="1"/>
  <c r="BS87" i="1" s="1"/>
  <c r="EN89" i="1"/>
  <c r="EQ89" i="1" s="1"/>
  <c r="ER89" i="1" s="1"/>
  <c r="CY89" i="1"/>
  <c r="CZ89" i="1" s="1"/>
  <c r="AW89" i="1"/>
  <c r="AH89" i="1"/>
  <c r="CM89" i="1"/>
  <c r="DP89" i="1"/>
  <c r="DQ89" i="1" s="1"/>
  <c r="DR89" i="1" s="1"/>
  <c r="BF91" i="1"/>
  <c r="BD91" i="1"/>
  <c r="BN91" i="1"/>
  <c r="BM91" i="1"/>
  <c r="BE91" i="1"/>
  <c r="BS91" i="1" s="1"/>
  <c r="BO90" i="1"/>
  <c r="EH87" i="1"/>
  <c r="EK87" i="1" s="1"/>
  <c r="EL87" i="1" s="1"/>
  <c r="EM86" i="1" s="1"/>
  <c r="AT87" i="1"/>
  <c r="CS87" i="1"/>
  <c r="CU87" i="1" s="1"/>
  <c r="KI89" i="1"/>
  <c r="KL89" i="1" s="1"/>
  <c r="KM89" i="1" s="1"/>
  <c r="IT89" i="1"/>
  <c r="JE90" i="1"/>
  <c r="KL88" i="1"/>
  <c r="KM88" i="1" s="1"/>
  <c r="IS87" i="1"/>
  <c r="AR86" i="1"/>
  <c r="HM87" i="1"/>
  <c r="JS89" i="1"/>
  <c r="JT89" i="1" s="1"/>
  <c r="JU89" i="1" s="1"/>
  <c r="HV89" i="1"/>
  <c r="DT89" i="1"/>
  <c r="DU89" i="1" s="1"/>
  <c r="DV89" i="1" s="1"/>
  <c r="AK89" i="1"/>
  <c r="BU89" i="1"/>
  <c r="IH89" i="1"/>
  <c r="KA89" i="1"/>
  <c r="KB89" i="1" s="1"/>
  <c r="KC89" i="1" s="1"/>
  <c r="HM90" i="1"/>
  <c r="IS90" i="1"/>
  <c r="IY90" i="1"/>
  <c r="BF89" i="1"/>
  <c r="BD89" i="1"/>
  <c r="BM89" i="1"/>
  <c r="BO89" i="1" s="1"/>
  <c r="BN89" i="1"/>
  <c r="BE89" i="1"/>
  <c r="BS89" i="1" s="1"/>
  <c r="IK93" i="1"/>
  <c r="IJ93" i="1"/>
  <c r="HS93" i="1"/>
  <c r="HJ93" i="1"/>
  <c r="IE93" i="1"/>
  <c r="ID93" i="1"/>
  <c r="HY93" i="1"/>
  <c r="JC93" i="1"/>
  <c r="HX93" i="1"/>
  <c r="HK93" i="1"/>
  <c r="JB93" i="1"/>
  <c r="CA89" i="1"/>
  <c r="CC89" i="1" s="1"/>
  <c r="AN89" i="1"/>
  <c r="DX89" i="1"/>
  <c r="DY89" i="1" s="1"/>
  <c r="DZ89" i="1" s="1"/>
  <c r="AH91" i="1"/>
  <c r="CM91" i="1"/>
  <c r="DP91" i="1"/>
  <c r="DQ91" i="1" s="1"/>
  <c r="DR91" i="1" s="1"/>
  <c r="IY87" i="1"/>
  <c r="IH86" i="1"/>
  <c r="II86" i="1" s="1"/>
  <c r="KA86" i="1"/>
  <c r="KB86" i="1" s="1"/>
  <c r="KC86" i="1" s="1"/>
  <c r="IM87" i="1"/>
  <c r="AT89" i="1"/>
  <c r="CS89" i="1"/>
  <c r="CU89" i="1" s="1"/>
  <c r="EH89" i="1"/>
  <c r="EK89" i="1" s="1"/>
  <c r="EL89" i="1" s="1"/>
  <c r="BV88" i="1"/>
  <c r="CT88" i="1"/>
  <c r="BR90" i="1"/>
  <c r="CP90" i="1" s="1"/>
  <c r="BG90" i="1"/>
  <c r="BH90" i="1" s="1"/>
  <c r="BT90" i="1"/>
  <c r="IA91" i="1"/>
  <c r="JE91" i="1"/>
  <c r="IA90" i="1"/>
  <c r="JE87" i="1"/>
  <c r="BC92" i="1"/>
  <c r="AP92" i="1"/>
  <c r="AM92" i="1"/>
  <c r="AG92" i="1"/>
  <c r="DJ92" i="1"/>
  <c r="AV92" i="1"/>
  <c r="AJ92" i="1"/>
  <c r="AS92" i="1"/>
  <c r="EG92" i="1"/>
  <c r="EV92" i="1" s="1"/>
  <c r="EW92" i="1" s="1"/>
  <c r="EX90" i="1" s="1"/>
  <c r="AD90" i="1"/>
  <c r="AE90" i="1" s="1"/>
  <c r="AF90" i="1" s="1"/>
  <c r="AC90" i="1"/>
  <c r="LD90" i="1" s="1"/>
  <c r="EF92" i="1"/>
  <c r="KA88" i="1"/>
  <c r="KB88" i="1" s="1"/>
  <c r="KC88" i="1" s="1"/>
  <c r="IH88" i="1"/>
  <c r="DX87" i="1"/>
  <c r="DY87" i="1" s="1"/>
  <c r="DZ87" i="1" s="1"/>
  <c r="CA87" i="1"/>
  <c r="CC87" i="1" s="1"/>
  <c r="AN87" i="1"/>
  <c r="AO86" i="1" s="1"/>
  <c r="DS86" i="1"/>
  <c r="HJ92" i="1"/>
  <c r="ID92" i="1"/>
  <c r="HS92" i="1"/>
  <c r="IJ92" i="1"/>
  <c r="IK92" i="1"/>
  <c r="JC92" i="1"/>
  <c r="IE92" i="1"/>
  <c r="HY92" i="1"/>
  <c r="HK92" i="1"/>
  <c r="JB92" i="1"/>
  <c r="HX92" i="1"/>
  <c r="AQ87" i="1"/>
  <c r="EB87" i="1"/>
  <c r="EC87" i="1" s="1"/>
  <c r="ED87" i="1" s="1"/>
  <c r="EE86" i="1" s="1"/>
  <c r="CG87" i="1"/>
  <c r="CH87" i="1" s="1"/>
  <c r="KO89" i="1"/>
  <c r="KR89" i="1" s="1"/>
  <c r="KS89" i="1" s="1"/>
  <c r="IZ89" i="1"/>
  <c r="DW86" i="1"/>
  <c r="BU87" i="1"/>
  <c r="BW87" i="1" s="1"/>
  <c r="AK87" i="1"/>
  <c r="AL86" i="1" s="1"/>
  <c r="DT87" i="1"/>
  <c r="DU87" i="1" s="1"/>
  <c r="DV87" i="1" s="1"/>
  <c r="IB80" i="1"/>
  <c r="JW80" i="1"/>
  <c r="JX80" i="1" s="1"/>
  <c r="JY80" i="1" s="1"/>
  <c r="DP78" i="1"/>
  <c r="DQ78" i="1" s="1"/>
  <c r="DR78" i="1" s="1"/>
  <c r="CM78" i="1"/>
  <c r="AH78" i="1"/>
  <c r="IK85" i="1"/>
  <c r="HJ85" i="1"/>
  <c r="HS85" i="1"/>
  <c r="IJ85" i="1"/>
  <c r="ID85" i="1"/>
  <c r="IE85" i="1"/>
  <c r="HX85" i="1"/>
  <c r="JB85" i="1"/>
  <c r="HY85" i="1"/>
  <c r="JC85" i="1"/>
  <c r="HK85" i="1"/>
  <c r="DJ79" i="1"/>
  <c r="AV79" i="1"/>
  <c r="AJ79" i="1"/>
  <c r="BC79" i="1"/>
  <c r="AM79" i="1"/>
  <c r="AG79" i="1"/>
  <c r="AS79" i="1"/>
  <c r="AP79" i="1"/>
  <c r="EF79" i="1"/>
  <c r="EG79" i="1"/>
  <c r="EV79" i="1" s="1"/>
  <c r="EW79" i="1" s="1"/>
  <c r="DJ81" i="1"/>
  <c r="AV81" i="1"/>
  <c r="AJ81" i="1"/>
  <c r="AS81" i="1"/>
  <c r="AP81" i="1"/>
  <c r="AM81" i="1"/>
  <c r="BC81" i="1"/>
  <c r="EF81" i="1"/>
  <c r="AG81" i="1"/>
  <c r="EG81" i="1"/>
  <c r="EV81" i="1" s="1"/>
  <c r="EW81" i="1" s="1"/>
  <c r="IY80" i="1"/>
  <c r="DT78" i="1"/>
  <c r="DU78" i="1" s="1"/>
  <c r="DV78" i="1" s="1"/>
  <c r="AK78" i="1"/>
  <c r="BU78" i="1"/>
  <c r="DL82" i="1"/>
  <c r="BN82" i="1"/>
  <c r="BF82" i="1"/>
  <c r="BD82" i="1"/>
  <c r="BM82" i="1"/>
  <c r="BE82" i="1"/>
  <c r="BS82" i="1" s="1"/>
  <c r="IJ79" i="1"/>
  <c r="IM79" i="1" s="1"/>
  <c r="IK79" i="1"/>
  <c r="HS79" i="1"/>
  <c r="ID79" i="1"/>
  <c r="HJ79" i="1"/>
  <c r="IE79" i="1"/>
  <c r="HX79" i="1"/>
  <c r="JC79" i="1"/>
  <c r="HY79" i="1"/>
  <c r="HK79" i="1"/>
  <c r="JB79" i="1"/>
  <c r="HS81" i="1"/>
  <c r="ID81" i="1"/>
  <c r="IK81" i="1"/>
  <c r="HJ81" i="1"/>
  <c r="IJ81" i="1"/>
  <c r="JC81" i="1"/>
  <c r="IE81" i="1"/>
  <c r="HY81" i="1"/>
  <c r="JB81" i="1"/>
  <c r="HK81" i="1"/>
  <c r="HX81" i="1"/>
  <c r="IM78" i="1"/>
  <c r="IS80" i="1"/>
  <c r="BC80" i="1"/>
  <c r="AP80" i="1"/>
  <c r="AJ80" i="1"/>
  <c r="AV80" i="1"/>
  <c r="AG80" i="1"/>
  <c r="AS80" i="1"/>
  <c r="EG80" i="1"/>
  <c r="EV80" i="1" s="1"/>
  <c r="EW80" i="1" s="1"/>
  <c r="DJ80" i="1"/>
  <c r="AM80" i="1"/>
  <c r="EF80" i="1"/>
  <c r="EX78" i="1"/>
  <c r="AD78" i="1"/>
  <c r="AE78" i="1" s="1"/>
  <c r="AF78" i="1" s="1"/>
  <c r="IM82" i="1"/>
  <c r="DJ85" i="1"/>
  <c r="AV85" i="1"/>
  <c r="AJ85" i="1"/>
  <c r="BC85" i="1"/>
  <c r="AP85" i="1"/>
  <c r="AG85" i="1"/>
  <c r="AS85" i="1"/>
  <c r="AM85" i="1"/>
  <c r="EG85" i="1"/>
  <c r="EV85" i="1" s="1"/>
  <c r="EW85" i="1" s="1"/>
  <c r="EF85" i="1"/>
  <c r="IB78" i="1"/>
  <c r="JW78" i="1"/>
  <c r="JX78" i="1" s="1"/>
  <c r="JY78" i="1" s="1"/>
  <c r="IG80" i="1"/>
  <c r="CA82" i="1"/>
  <c r="CB82" i="1" s="1"/>
  <c r="DX82" i="1"/>
  <c r="DY82" i="1" s="1"/>
  <c r="DZ82" i="1" s="1"/>
  <c r="AN82" i="1"/>
  <c r="CY82" i="1"/>
  <c r="CZ82" i="1" s="1"/>
  <c r="EN82" i="1"/>
  <c r="EQ82" i="1" s="1"/>
  <c r="ER82" i="1" s="1"/>
  <c r="AW82" i="1"/>
  <c r="IS82" i="1"/>
  <c r="HM80" i="1"/>
  <c r="JE80" i="1"/>
  <c r="HJ84" i="1"/>
  <c r="IK84" i="1"/>
  <c r="HS84" i="1"/>
  <c r="IJ84" i="1"/>
  <c r="ID84" i="1"/>
  <c r="HY84" i="1"/>
  <c r="IE84" i="1"/>
  <c r="HX84" i="1"/>
  <c r="JB84" i="1"/>
  <c r="HK84" i="1"/>
  <c r="JC84" i="1"/>
  <c r="HJ83" i="1"/>
  <c r="IK83" i="1"/>
  <c r="IJ83" i="1"/>
  <c r="HS83" i="1"/>
  <c r="ID83" i="1"/>
  <c r="JB83" i="1"/>
  <c r="HK83" i="1"/>
  <c r="HX83" i="1"/>
  <c r="HY83" i="1"/>
  <c r="JC83" i="1"/>
  <c r="IE83" i="1"/>
  <c r="IA82" i="1"/>
  <c r="BM78" i="1"/>
  <c r="BD78" i="1"/>
  <c r="BN78" i="1"/>
  <c r="BF78" i="1"/>
  <c r="BE78" i="1"/>
  <c r="BS78" i="1" s="1"/>
  <c r="AH82" i="1"/>
  <c r="DP82" i="1"/>
  <c r="DQ82" i="1" s="1"/>
  <c r="DR82" i="1" s="1"/>
  <c r="CM82" i="1"/>
  <c r="AK82" i="1"/>
  <c r="DT82" i="1"/>
  <c r="DU82" i="1" s="1"/>
  <c r="DV82" i="1" s="1"/>
  <c r="BU82" i="1"/>
  <c r="BW82" i="1" s="1"/>
  <c r="BC84" i="1"/>
  <c r="AP84" i="1"/>
  <c r="DJ84" i="1"/>
  <c r="AV84" i="1"/>
  <c r="AJ84" i="1"/>
  <c r="AG84" i="1"/>
  <c r="AS84" i="1"/>
  <c r="AM84" i="1"/>
  <c r="EF84" i="1"/>
  <c r="EG84" i="1"/>
  <c r="EV84" i="1" s="1"/>
  <c r="EW84" i="1" s="1"/>
  <c r="IS78" i="1"/>
  <c r="CG82" i="1"/>
  <c r="CI82" i="1" s="1"/>
  <c r="EB82" i="1"/>
  <c r="EC82" i="1" s="1"/>
  <c r="ED82" i="1" s="1"/>
  <c r="AQ82" i="1"/>
  <c r="IY78" i="1"/>
  <c r="IM80" i="1"/>
  <c r="AT78" i="1"/>
  <c r="EH78" i="1"/>
  <c r="EK78" i="1" s="1"/>
  <c r="EL78" i="1" s="1"/>
  <c r="CS78" i="1"/>
  <c r="CT78" i="1" s="1"/>
  <c r="DL78" i="1"/>
  <c r="DK78" i="1"/>
  <c r="LJ78" i="1" s="1"/>
  <c r="IG82" i="1"/>
  <c r="AT82" i="1"/>
  <c r="EH82" i="1"/>
  <c r="EK82" i="1" s="1"/>
  <c r="EL82" i="1" s="1"/>
  <c r="CS82" i="1"/>
  <c r="CT82" i="1" s="1"/>
  <c r="KU78" i="1"/>
  <c r="KV78" i="1" s="1"/>
  <c r="KW78" i="1" s="1"/>
  <c r="JF78" i="1"/>
  <c r="JM78" i="1"/>
  <c r="KY78" i="1"/>
  <c r="KZ78" i="1" s="1"/>
  <c r="HU78" i="1"/>
  <c r="BC83" i="1"/>
  <c r="AP83" i="1"/>
  <c r="DJ83" i="1"/>
  <c r="DK82" i="1" s="1"/>
  <c r="LJ82" i="1" s="1"/>
  <c r="AM83" i="1"/>
  <c r="AG83" i="1"/>
  <c r="AS83" i="1"/>
  <c r="AV83" i="1"/>
  <c r="AJ83" i="1"/>
  <c r="EG83" i="1"/>
  <c r="EV83" i="1" s="1"/>
  <c r="EW83" i="1" s="1"/>
  <c r="EX82" i="1" s="1"/>
  <c r="EF83" i="1"/>
  <c r="DX78" i="1"/>
  <c r="DY78" i="1" s="1"/>
  <c r="DZ78" i="1" s="1"/>
  <c r="CA78" i="1"/>
  <c r="CB78" i="1" s="1"/>
  <c r="AN78" i="1"/>
  <c r="AC82" i="1"/>
  <c r="LD82" i="1" s="1"/>
  <c r="IG78" i="1"/>
  <c r="EN78" i="1"/>
  <c r="EQ78" i="1" s="1"/>
  <c r="ER78" i="1" s="1"/>
  <c r="AW78" i="1"/>
  <c r="CY78" i="1"/>
  <c r="CZ78" i="1" s="1"/>
  <c r="AQ78" i="1"/>
  <c r="CG78" i="1"/>
  <c r="CI78" i="1" s="1"/>
  <c r="EB78" i="1"/>
  <c r="EC78" i="1" s="1"/>
  <c r="ED78" i="1" s="1"/>
  <c r="IK71" i="1"/>
  <c r="IJ71" i="1"/>
  <c r="HS71" i="1"/>
  <c r="ID71" i="1"/>
  <c r="IE71" i="1"/>
  <c r="HJ71" i="1"/>
  <c r="JB71" i="1"/>
  <c r="HY71" i="1"/>
  <c r="JC71" i="1"/>
  <c r="HK71" i="1"/>
  <c r="HX71" i="1"/>
  <c r="GS70" i="1"/>
  <c r="GT70" i="1" s="1"/>
  <c r="GU70" i="1" s="1"/>
  <c r="BP70" i="1"/>
  <c r="EA74" i="1"/>
  <c r="IB70" i="1"/>
  <c r="JW70" i="1"/>
  <c r="JX70" i="1" s="1"/>
  <c r="JY70" i="1" s="1"/>
  <c r="AW76" i="1"/>
  <c r="CY76" i="1"/>
  <c r="CZ76" i="1" s="1"/>
  <c r="EN76" i="1"/>
  <c r="EQ76" i="1" s="1"/>
  <c r="ER76" i="1" s="1"/>
  <c r="ES74" i="1" s="1"/>
  <c r="EY74" i="1" s="1"/>
  <c r="EZ74" i="1" s="1"/>
  <c r="LK74" i="1" s="1"/>
  <c r="IS73" i="1"/>
  <c r="IA73" i="1"/>
  <c r="IT70" i="1"/>
  <c r="KI70" i="1"/>
  <c r="BG75" i="1"/>
  <c r="BH75" i="1" s="1"/>
  <c r="BT75" i="1"/>
  <c r="BR74" i="1"/>
  <c r="BT74" i="1"/>
  <c r="BG74" i="1"/>
  <c r="BH74" i="1" s="1"/>
  <c r="KO75" i="1"/>
  <c r="KR75" i="1" s="1"/>
  <c r="KS75" i="1" s="1"/>
  <c r="IZ75" i="1"/>
  <c r="JA74" i="1" s="1"/>
  <c r="AO74" i="1"/>
  <c r="BV77" i="1"/>
  <c r="IG70" i="1"/>
  <c r="KY75" i="1"/>
  <c r="KZ75" i="1" s="1"/>
  <c r="JM75" i="1"/>
  <c r="HU75" i="1"/>
  <c r="KO70" i="1"/>
  <c r="IZ70" i="1"/>
  <c r="KU74" i="1"/>
  <c r="KV74" i="1" s="1"/>
  <c r="KW74" i="1" s="1"/>
  <c r="KX74" i="1" s="1"/>
  <c r="JF74" i="1"/>
  <c r="JG74" i="1" s="1"/>
  <c r="CB75" i="1"/>
  <c r="CI74" i="1"/>
  <c r="IT77" i="1"/>
  <c r="KI77" i="1"/>
  <c r="KL77" i="1" s="1"/>
  <c r="KM77" i="1" s="1"/>
  <c r="BW70" i="1"/>
  <c r="AL74" i="1"/>
  <c r="KA74" i="1"/>
  <c r="KB74" i="1" s="1"/>
  <c r="KC74" i="1" s="1"/>
  <c r="KD74" i="1" s="1"/>
  <c r="IH74" i="1"/>
  <c r="II74" i="1" s="1"/>
  <c r="KA75" i="1"/>
  <c r="KB75" i="1" s="1"/>
  <c r="KC75" i="1" s="1"/>
  <c r="IH75" i="1"/>
  <c r="IG73" i="1"/>
  <c r="BU76" i="1"/>
  <c r="BW76" i="1" s="1"/>
  <c r="AK76" i="1"/>
  <c r="DT76" i="1"/>
  <c r="DU76" i="1" s="1"/>
  <c r="DV76" i="1" s="1"/>
  <c r="DW74" i="1" s="1"/>
  <c r="KN74" i="1"/>
  <c r="KO76" i="1"/>
  <c r="KR76" i="1" s="1"/>
  <c r="KS76" i="1" s="1"/>
  <c r="IZ76" i="1"/>
  <c r="IA72" i="1"/>
  <c r="HM70" i="1"/>
  <c r="CM76" i="1"/>
  <c r="AH76" i="1"/>
  <c r="DP76" i="1"/>
  <c r="DQ76" i="1" s="1"/>
  <c r="DR76" i="1" s="1"/>
  <c r="DS74" i="1" s="1"/>
  <c r="EB76" i="1"/>
  <c r="EC76" i="1" s="1"/>
  <c r="ED76" i="1" s="1"/>
  <c r="EE74" i="1" s="1"/>
  <c r="CG76" i="1"/>
  <c r="CI76" i="1" s="1"/>
  <c r="AQ76" i="1"/>
  <c r="AS73" i="1"/>
  <c r="DJ73" i="1"/>
  <c r="BC73" i="1"/>
  <c r="AM73" i="1"/>
  <c r="AV73" i="1"/>
  <c r="AG73" i="1"/>
  <c r="AP73" i="1"/>
  <c r="AJ73" i="1"/>
  <c r="EG73" i="1"/>
  <c r="EV73" i="1" s="1"/>
  <c r="EW73" i="1" s="1"/>
  <c r="EF73" i="1"/>
  <c r="AM72" i="1"/>
  <c r="DJ72" i="1"/>
  <c r="BC72" i="1"/>
  <c r="AJ72" i="1"/>
  <c r="AG72" i="1"/>
  <c r="AS72" i="1"/>
  <c r="EG72" i="1"/>
  <c r="EV72" i="1" s="1"/>
  <c r="EW72" i="1" s="1"/>
  <c r="AV72" i="1"/>
  <c r="AP72" i="1"/>
  <c r="EF72" i="1"/>
  <c r="KU76" i="1"/>
  <c r="KV76" i="1" s="1"/>
  <c r="KW76" i="1" s="1"/>
  <c r="JF76" i="1"/>
  <c r="KA77" i="1"/>
  <c r="KB77" i="1" s="1"/>
  <c r="KC77" i="1" s="1"/>
  <c r="IH77" i="1"/>
  <c r="IY72" i="1"/>
  <c r="CI75" i="1"/>
  <c r="BR70" i="1"/>
  <c r="BT70" i="1"/>
  <c r="BG70" i="1"/>
  <c r="BH70" i="1" s="1"/>
  <c r="IN76" i="1"/>
  <c r="KE76" i="1"/>
  <c r="KF76" i="1" s="1"/>
  <c r="KG76" i="1" s="1"/>
  <c r="CZ77" i="1"/>
  <c r="KE72" i="1"/>
  <c r="KF72" i="1" s="1"/>
  <c r="KG72" i="1" s="1"/>
  <c r="KY72" i="1"/>
  <c r="KZ72" i="1" s="1"/>
  <c r="HU72" i="1"/>
  <c r="JM72" i="1"/>
  <c r="IM70" i="1"/>
  <c r="AR74" i="1"/>
  <c r="CS76" i="1"/>
  <c r="CT76" i="1" s="1"/>
  <c r="EH76" i="1"/>
  <c r="EK76" i="1" s="1"/>
  <c r="EL76" i="1" s="1"/>
  <c r="EM74" i="1" s="1"/>
  <c r="AT76" i="1"/>
  <c r="AU74" i="1" s="1"/>
  <c r="BN76" i="1"/>
  <c r="BM76" i="1"/>
  <c r="BF76" i="1"/>
  <c r="BD76" i="1"/>
  <c r="BV76" i="1"/>
  <c r="CH76" i="1"/>
  <c r="BE76" i="1"/>
  <c r="BS76" i="1" s="1"/>
  <c r="KA76" i="1"/>
  <c r="KB76" i="1" s="1"/>
  <c r="KC76" i="1" s="1"/>
  <c r="IH76" i="1"/>
  <c r="AX74" i="1"/>
  <c r="BW75" i="1"/>
  <c r="BV74" i="1"/>
  <c r="BX74" i="1" s="1"/>
  <c r="JW77" i="1"/>
  <c r="JX77" i="1" s="1"/>
  <c r="JY77" i="1" s="1"/>
  <c r="IB77" i="1"/>
  <c r="IM73" i="1"/>
  <c r="BO77" i="1"/>
  <c r="KT74" i="1"/>
  <c r="IS72" i="1"/>
  <c r="KE74" i="1"/>
  <c r="KF74" i="1" s="1"/>
  <c r="KG74" i="1" s="1"/>
  <c r="IN74" i="1"/>
  <c r="CP74" i="1"/>
  <c r="IG72" i="1"/>
  <c r="JE72" i="1"/>
  <c r="JW76" i="1"/>
  <c r="JX76" i="1" s="1"/>
  <c r="JY76" i="1" s="1"/>
  <c r="IB76" i="1"/>
  <c r="HV76" i="1"/>
  <c r="JS76" i="1"/>
  <c r="JT76" i="1" s="1"/>
  <c r="JU76" i="1" s="1"/>
  <c r="AN76" i="1"/>
  <c r="DX76" i="1"/>
  <c r="DY76" i="1" s="1"/>
  <c r="DZ76" i="1" s="1"/>
  <c r="CA76" i="1"/>
  <c r="CC76" i="1" s="1"/>
  <c r="JM74" i="1"/>
  <c r="HN74" i="1"/>
  <c r="LH74" i="1" s="1"/>
  <c r="KY74" i="1"/>
  <c r="KZ74" i="1" s="1"/>
  <c r="HU74" i="1"/>
  <c r="HO74" i="1"/>
  <c r="HP74" i="1" s="1"/>
  <c r="HQ74" i="1" s="1"/>
  <c r="IN77" i="1"/>
  <c r="KE77" i="1"/>
  <c r="KF77" i="1" s="1"/>
  <c r="KG77" i="1" s="1"/>
  <c r="AI74" i="1"/>
  <c r="JW74" i="1"/>
  <c r="JX74" i="1" s="1"/>
  <c r="JY74" i="1" s="1"/>
  <c r="IB74" i="1"/>
  <c r="BO74" i="1"/>
  <c r="AS71" i="1"/>
  <c r="AG71" i="1"/>
  <c r="AJ71" i="1"/>
  <c r="EG71" i="1"/>
  <c r="EV71" i="1" s="1"/>
  <c r="EW71" i="1" s="1"/>
  <c r="EX70" i="1" s="1"/>
  <c r="AV71" i="1"/>
  <c r="BC71" i="1"/>
  <c r="DJ71" i="1"/>
  <c r="AM71" i="1"/>
  <c r="AP71" i="1"/>
  <c r="EF71" i="1"/>
  <c r="AC70" i="1"/>
  <c r="LD70" i="1" s="1"/>
  <c r="AD70" i="1"/>
  <c r="AE70" i="1" s="1"/>
  <c r="AF70" i="1" s="1"/>
  <c r="BV70" i="1"/>
  <c r="IU74" i="1"/>
  <c r="KO77" i="1"/>
  <c r="KR77" i="1" s="1"/>
  <c r="KS77" i="1" s="1"/>
  <c r="IZ77" i="1"/>
  <c r="JS77" i="1"/>
  <c r="JT77" i="1" s="1"/>
  <c r="JU77" i="1" s="1"/>
  <c r="HV77" i="1"/>
  <c r="BR77" i="1"/>
  <c r="CP77" i="1" s="1"/>
  <c r="BT77" i="1"/>
  <c r="BG77" i="1"/>
  <c r="BH77" i="1" s="1"/>
  <c r="KI62" i="1"/>
  <c r="IT62" i="1"/>
  <c r="JW69" i="1"/>
  <c r="JX69" i="1" s="1"/>
  <c r="JY69" i="1" s="1"/>
  <c r="IB69" i="1"/>
  <c r="EA66" i="1"/>
  <c r="KO69" i="1"/>
  <c r="KR69" i="1" s="1"/>
  <c r="KS69" i="1" s="1"/>
  <c r="IZ69" i="1"/>
  <c r="JM68" i="1"/>
  <c r="KY68" i="1"/>
  <c r="KZ68" i="1" s="1"/>
  <c r="HU68" i="1"/>
  <c r="BR62" i="1"/>
  <c r="BG62" i="1"/>
  <c r="BT62" i="1"/>
  <c r="IA62" i="1"/>
  <c r="BC64" i="1"/>
  <c r="AP64" i="1"/>
  <c r="AM64" i="1"/>
  <c r="AJ64" i="1"/>
  <c r="AG64" i="1"/>
  <c r="AV64" i="1"/>
  <c r="DJ64" i="1"/>
  <c r="AS64" i="1"/>
  <c r="EG64" i="1"/>
  <c r="EV64" i="1" s="1"/>
  <c r="EW64" i="1" s="1"/>
  <c r="EF64" i="1"/>
  <c r="JF66" i="1"/>
  <c r="KU66" i="1"/>
  <c r="KV66" i="1" s="1"/>
  <c r="KW66" i="1" s="1"/>
  <c r="IM68" i="1"/>
  <c r="DT69" i="1"/>
  <c r="DU69" i="1" s="1"/>
  <c r="DV69" i="1" s="1"/>
  <c r="AK69" i="1"/>
  <c r="AL66" i="1" s="1"/>
  <c r="BU69" i="1"/>
  <c r="BW69" i="1" s="1"/>
  <c r="KY67" i="1"/>
  <c r="KZ67" i="1" s="1"/>
  <c r="HU67" i="1"/>
  <c r="JM67" i="1"/>
  <c r="AW68" i="1"/>
  <c r="EN68" i="1"/>
  <c r="EQ68" i="1" s="1"/>
  <c r="ER68" i="1" s="1"/>
  <c r="CY68" i="1"/>
  <c r="DA68" i="1" s="1"/>
  <c r="AN68" i="1"/>
  <c r="AO66" i="1" s="1"/>
  <c r="DX68" i="1"/>
  <c r="DY68" i="1" s="1"/>
  <c r="DZ68" i="1" s="1"/>
  <c r="CA68" i="1"/>
  <c r="ID64" i="1"/>
  <c r="IK64" i="1"/>
  <c r="HJ64" i="1"/>
  <c r="HS64" i="1"/>
  <c r="IE64" i="1"/>
  <c r="IJ64" i="1"/>
  <c r="JB64" i="1"/>
  <c r="HK64" i="1"/>
  <c r="HY64" i="1"/>
  <c r="HX64" i="1"/>
  <c r="JC64" i="1"/>
  <c r="IM63" i="1"/>
  <c r="IG68" i="1"/>
  <c r="ES66" i="1"/>
  <c r="BO66" i="1"/>
  <c r="CM69" i="1"/>
  <c r="AH69" i="1"/>
  <c r="DP69" i="1"/>
  <c r="DQ69" i="1" s="1"/>
  <c r="DR69" i="1" s="1"/>
  <c r="BG67" i="1"/>
  <c r="BT67" i="1"/>
  <c r="IM62" i="1"/>
  <c r="KY69" i="1"/>
  <c r="KZ69" i="1" s="1"/>
  <c r="HU69" i="1"/>
  <c r="JM69" i="1"/>
  <c r="CB66" i="1"/>
  <c r="IY68" i="1"/>
  <c r="BH62" i="1"/>
  <c r="CY69" i="1"/>
  <c r="CZ69" i="1" s="1"/>
  <c r="EN69" i="1"/>
  <c r="EQ69" i="1" s="1"/>
  <c r="ER69" i="1" s="1"/>
  <c r="AW69" i="1"/>
  <c r="AX66" i="1" s="1"/>
  <c r="IA68" i="1"/>
  <c r="JE63" i="1"/>
  <c r="EB68" i="1"/>
  <c r="EC68" i="1" s="1"/>
  <c r="ED68" i="1" s="1"/>
  <c r="EE66" i="1" s="1"/>
  <c r="CG68" i="1"/>
  <c r="CI68" i="1" s="1"/>
  <c r="AQ68" i="1"/>
  <c r="AR66" i="1" s="1"/>
  <c r="HU63" i="1"/>
  <c r="KA69" i="1"/>
  <c r="KB69" i="1" s="1"/>
  <c r="KC69" i="1" s="1"/>
  <c r="IH69" i="1"/>
  <c r="IN67" i="1"/>
  <c r="KE67" i="1"/>
  <c r="KF67" i="1" s="1"/>
  <c r="KG67" i="1" s="1"/>
  <c r="AS65" i="1"/>
  <c r="BC65" i="1"/>
  <c r="AM65" i="1"/>
  <c r="AJ65" i="1"/>
  <c r="DJ65" i="1"/>
  <c r="EG65" i="1"/>
  <c r="EV65" i="1" s="1"/>
  <c r="EW65" i="1" s="1"/>
  <c r="AG65" i="1"/>
  <c r="AP65" i="1"/>
  <c r="AV65" i="1"/>
  <c r="EF65" i="1"/>
  <c r="CT66" i="1"/>
  <c r="BV66" i="1"/>
  <c r="DX69" i="1"/>
  <c r="DY69" i="1" s="1"/>
  <c r="DZ69" i="1" s="1"/>
  <c r="CA69" i="1"/>
  <c r="CC69" i="1" s="1"/>
  <c r="AN69" i="1"/>
  <c r="CM68" i="1"/>
  <c r="AH68" i="1"/>
  <c r="AI66" i="1" s="1"/>
  <c r="DP68" i="1"/>
  <c r="DQ68" i="1" s="1"/>
  <c r="DR68" i="1" s="1"/>
  <c r="DS66" i="1" s="1"/>
  <c r="KI66" i="1"/>
  <c r="KL66" i="1" s="1"/>
  <c r="KM66" i="1" s="1"/>
  <c r="IT66" i="1"/>
  <c r="BR66" i="1"/>
  <c r="CP66" i="1" s="1"/>
  <c r="BT66" i="1"/>
  <c r="BG66" i="1"/>
  <c r="BH66" i="1" s="1"/>
  <c r="CP62" i="1"/>
  <c r="IT63" i="1"/>
  <c r="KI63" i="1"/>
  <c r="JW66" i="1"/>
  <c r="JX66" i="1" s="1"/>
  <c r="JY66" i="1" s="1"/>
  <c r="IB66" i="1"/>
  <c r="BU68" i="1"/>
  <c r="BW68" i="1" s="1"/>
  <c r="AK68" i="1"/>
  <c r="DT68" i="1"/>
  <c r="DU68" i="1" s="1"/>
  <c r="DV68" i="1" s="1"/>
  <c r="KR67" i="1"/>
  <c r="KS67" i="1" s="1"/>
  <c r="HO66" i="1"/>
  <c r="HP66" i="1" s="1"/>
  <c r="HQ66" i="1" s="1"/>
  <c r="JM66" i="1"/>
  <c r="KY66" i="1"/>
  <c r="KZ66" i="1" s="1"/>
  <c r="HN66" i="1"/>
  <c r="LH66" i="1" s="1"/>
  <c r="HU66" i="1"/>
  <c r="AQ69" i="1"/>
  <c r="EB69" i="1"/>
  <c r="EC69" i="1" s="1"/>
  <c r="ED69" i="1" s="1"/>
  <c r="CG69" i="1"/>
  <c r="CI69" i="1" s="1"/>
  <c r="JE68" i="1"/>
  <c r="BN68" i="1"/>
  <c r="BF68" i="1"/>
  <c r="BD68" i="1"/>
  <c r="BM68" i="1"/>
  <c r="CC68" i="1"/>
  <c r="CB68" i="1"/>
  <c r="BE68" i="1"/>
  <c r="BS68" i="1" s="1"/>
  <c r="IG63" i="1"/>
  <c r="ID65" i="1"/>
  <c r="HS65" i="1"/>
  <c r="IE65" i="1"/>
  <c r="HJ65" i="1"/>
  <c r="IJ65" i="1"/>
  <c r="IK65" i="1"/>
  <c r="HY65" i="1"/>
  <c r="JB65" i="1"/>
  <c r="HX65" i="1"/>
  <c r="HK65" i="1"/>
  <c r="JC65" i="1"/>
  <c r="CH66" i="1"/>
  <c r="BW66" i="1"/>
  <c r="IG62" i="1"/>
  <c r="KL67" i="1"/>
  <c r="KM67" i="1" s="1"/>
  <c r="KO63" i="1"/>
  <c r="IZ63" i="1"/>
  <c r="IZ62" i="1"/>
  <c r="KO62" i="1"/>
  <c r="IS68" i="1"/>
  <c r="EH69" i="1"/>
  <c r="EK69" i="1" s="1"/>
  <c r="EL69" i="1" s="1"/>
  <c r="AT69" i="1"/>
  <c r="CS69" i="1"/>
  <c r="CU69" i="1" s="1"/>
  <c r="DW66" i="1"/>
  <c r="GS62" i="1"/>
  <c r="GT62" i="1" s="1"/>
  <c r="GU62" i="1" s="1"/>
  <c r="BP62" i="1"/>
  <c r="CS68" i="1"/>
  <c r="CT68" i="1" s="1"/>
  <c r="EH68" i="1"/>
  <c r="EK68" i="1" s="1"/>
  <c r="EL68" i="1" s="1"/>
  <c r="EM66" i="1" s="1"/>
  <c r="AT68" i="1"/>
  <c r="DJ63" i="1"/>
  <c r="AV63" i="1"/>
  <c r="AJ63" i="1"/>
  <c r="AS63" i="1"/>
  <c r="AG63" i="1"/>
  <c r="BC63" i="1"/>
  <c r="AM63" i="1"/>
  <c r="EG63" i="1"/>
  <c r="EV63" i="1" s="1"/>
  <c r="EW63" i="1" s="1"/>
  <c r="AP63" i="1"/>
  <c r="EF63" i="1"/>
  <c r="AC62" i="1"/>
  <c r="LD62" i="1" s="1"/>
  <c r="AD62" i="1"/>
  <c r="AE62" i="1" s="1"/>
  <c r="AF62" i="1" s="1"/>
  <c r="BF69" i="1"/>
  <c r="BD69" i="1"/>
  <c r="BM69" i="1"/>
  <c r="BN69" i="1"/>
  <c r="CT69" i="1"/>
  <c r="CB69" i="1"/>
  <c r="BE69" i="1"/>
  <c r="BS69" i="1" s="1"/>
  <c r="AU66" i="1"/>
  <c r="IT69" i="1"/>
  <c r="KI69" i="1"/>
  <c r="KL69" i="1" s="1"/>
  <c r="KM69" i="1" s="1"/>
  <c r="BO67" i="1"/>
  <c r="KR66" i="1"/>
  <c r="KS66" i="1" s="1"/>
  <c r="HM62" i="1"/>
  <c r="IT54" i="1"/>
  <c r="KI54" i="1"/>
  <c r="JM58" i="1"/>
  <c r="IK56" i="1"/>
  <c r="HJ56" i="1"/>
  <c r="IE56" i="1"/>
  <c r="ID56" i="1"/>
  <c r="IJ56" i="1"/>
  <c r="HS56" i="1"/>
  <c r="HX56" i="1"/>
  <c r="JB56" i="1"/>
  <c r="HK56" i="1"/>
  <c r="JC56" i="1"/>
  <c r="HY56" i="1"/>
  <c r="IS58" i="1"/>
  <c r="AM57" i="1"/>
  <c r="DJ57" i="1"/>
  <c r="AV57" i="1"/>
  <c r="AJ57" i="1"/>
  <c r="EG57" i="1"/>
  <c r="EV57" i="1" s="1"/>
  <c r="EW57" i="1" s="1"/>
  <c r="AS57" i="1"/>
  <c r="BC57" i="1"/>
  <c r="AP57" i="1"/>
  <c r="AG57" i="1"/>
  <c r="EF57" i="1"/>
  <c r="JE58" i="1"/>
  <c r="BW58" i="1"/>
  <c r="CT54" i="1"/>
  <c r="BO54" i="1"/>
  <c r="IM54" i="1"/>
  <c r="IJ59" i="1"/>
  <c r="IE59" i="1"/>
  <c r="HJ59" i="1"/>
  <c r="ID59" i="1"/>
  <c r="IK59" i="1"/>
  <c r="HS59" i="1"/>
  <c r="JC59" i="1"/>
  <c r="HY59" i="1"/>
  <c r="JB59" i="1"/>
  <c r="HX59" i="1"/>
  <c r="HK59" i="1"/>
  <c r="HJ60" i="1"/>
  <c r="IE60" i="1"/>
  <c r="ID60" i="1"/>
  <c r="HS60" i="1"/>
  <c r="IK60" i="1"/>
  <c r="IJ60" i="1"/>
  <c r="JB60" i="1"/>
  <c r="HX60" i="1"/>
  <c r="JC60" i="1"/>
  <c r="HK60" i="1"/>
  <c r="HY60" i="1"/>
  <c r="BV54" i="1"/>
  <c r="BO58" i="1"/>
  <c r="IM58" i="1"/>
  <c r="IK61" i="1"/>
  <c r="IJ61" i="1"/>
  <c r="HS61" i="1"/>
  <c r="HJ61" i="1"/>
  <c r="IE61" i="1"/>
  <c r="ID61" i="1"/>
  <c r="JC61" i="1"/>
  <c r="HK61" i="1"/>
  <c r="HY61" i="1"/>
  <c r="JB61" i="1"/>
  <c r="HX61" i="1"/>
  <c r="AS56" i="1"/>
  <c r="AG56" i="1"/>
  <c r="AP56" i="1"/>
  <c r="AM56" i="1"/>
  <c r="AJ56" i="1"/>
  <c r="DJ56" i="1"/>
  <c r="EG56" i="1"/>
  <c r="EV56" i="1" s="1"/>
  <c r="EW56" i="1" s="1"/>
  <c r="BC56" i="1"/>
  <c r="AV56" i="1"/>
  <c r="EF56" i="1"/>
  <c r="HJ55" i="1"/>
  <c r="IK55" i="1"/>
  <c r="HS55" i="1"/>
  <c r="IJ55" i="1"/>
  <c r="ID55" i="1"/>
  <c r="IE55" i="1"/>
  <c r="JC55" i="1"/>
  <c r="HY55" i="1"/>
  <c r="HX55" i="1"/>
  <c r="HK55" i="1"/>
  <c r="JB55" i="1"/>
  <c r="IH54" i="1"/>
  <c r="KA54" i="1"/>
  <c r="KB54" i="1" s="1"/>
  <c r="KC54" i="1" s="1"/>
  <c r="HJ57" i="1"/>
  <c r="IK57" i="1"/>
  <c r="IJ57" i="1"/>
  <c r="ID57" i="1"/>
  <c r="HS57" i="1"/>
  <c r="HX57" i="1"/>
  <c r="JB57" i="1"/>
  <c r="IE57" i="1"/>
  <c r="HY57" i="1"/>
  <c r="HK57" i="1"/>
  <c r="JC57" i="1"/>
  <c r="HM54" i="1"/>
  <c r="IA58" i="1"/>
  <c r="IG58" i="1"/>
  <c r="BR58" i="1"/>
  <c r="BT58" i="1"/>
  <c r="BG58" i="1"/>
  <c r="BH58" i="1" s="1"/>
  <c r="BR54" i="1"/>
  <c r="BT54" i="1"/>
  <c r="BG54" i="1"/>
  <c r="BH54" i="1" s="1"/>
  <c r="IY58" i="1"/>
  <c r="CB58" i="1"/>
  <c r="DJ61" i="1"/>
  <c r="AV61" i="1"/>
  <c r="AJ61" i="1"/>
  <c r="EF61" i="1"/>
  <c r="AS61" i="1"/>
  <c r="AG61" i="1"/>
  <c r="AM61" i="1"/>
  <c r="BC61" i="1"/>
  <c r="AP61" i="1"/>
  <c r="EG61" i="1"/>
  <c r="EV61" i="1" s="1"/>
  <c r="EW61" i="1" s="1"/>
  <c r="DJ59" i="1"/>
  <c r="AV59" i="1"/>
  <c r="AJ59" i="1"/>
  <c r="AG59" i="1"/>
  <c r="AP59" i="1"/>
  <c r="AS59" i="1"/>
  <c r="EF59" i="1"/>
  <c r="AM59" i="1"/>
  <c r="BC59" i="1"/>
  <c r="EG59" i="1"/>
  <c r="EV59" i="1" s="1"/>
  <c r="EW59" i="1" s="1"/>
  <c r="EX58" i="1" s="1"/>
  <c r="AD58" i="1"/>
  <c r="AE58" i="1" s="1"/>
  <c r="AF58" i="1" s="1"/>
  <c r="AC58" i="1"/>
  <c r="LD58" i="1" s="1"/>
  <c r="BC60" i="1"/>
  <c r="AP60" i="1"/>
  <c r="DJ60" i="1"/>
  <c r="AG60" i="1"/>
  <c r="AV60" i="1"/>
  <c r="EF60" i="1"/>
  <c r="AS60" i="1"/>
  <c r="AM60" i="1"/>
  <c r="AJ60" i="1"/>
  <c r="EG60" i="1"/>
  <c r="EV60" i="1" s="1"/>
  <c r="EW60" i="1" s="1"/>
  <c r="AM55" i="1"/>
  <c r="AG55" i="1"/>
  <c r="AV55" i="1"/>
  <c r="DJ55" i="1"/>
  <c r="AS55" i="1"/>
  <c r="AP55" i="1"/>
  <c r="AJ55" i="1"/>
  <c r="BC55" i="1"/>
  <c r="EG55" i="1"/>
  <c r="EV55" i="1" s="1"/>
  <c r="EW55" i="1" s="1"/>
  <c r="AC54" i="1"/>
  <c r="LD54" i="1" s="1"/>
  <c r="EF55" i="1"/>
  <c r="AD54" i="1"/>
  <c r="AE54" i="1" s="1"/>
  <c r="AF54" i="1" s="1"/>
  <c r="IY54" i="1"/>
  <c r="IT46" i="1"/>
  <c r="KI46" i="1"/>
  <c r="KU50" i="1"/>
  <c r="KV50" i="1" s="1"/>
  <c r="KW50" i="1" s="1"/>
  <c r="JF50" i="1"/>
  <c r="JM52" i="1"/>
  <c r="HU52" i="1"/>
  <c r="KY52" i="1"/>
  <c r="KZ52" i="1" s="1"/>
  <c r="IB46" i="1"/>
  <c r="BR46" i="1"/>
  <c r="BG46" i="1"/>
  <c r="BH46" i="1" s="1"/>
  <c r="BT46" i="1"/>
  <c r="IT50" i="1"/>
  <c r="KI50" i="1"/>
  <c r="KL50" i="1" s="1"/>
  <c r="KM50" i="1" s="1"/>
  <c r="KU46" i="1"/>
  <c r="KV46" i="1" s="1"/>
  <c r="KW46" i="1" s="1"/>
  <c r="JF46" i="1"/>
  <c r="CS52" i="1"/>
  <c r="CU52" i="1" s="1"/>
  <c r="EH52" i="1"/>
  <c r="EK52" i="1" s="1"/>
  <c r="EL52" i="1" s="1"/>
  <c r="AT52" i="1"/>
  <c r="CI50" i="1"/>
  <c r="IG52" i="1"/>
  <c r="HM46" i="1"/>
  <c r="IM52" i="1"/>
  <c r="AQ52" i="1"/>
  <c r="CG52" i="1"/>
  <c r="CI52" i="1" s="1"/>
  <c r="EB52" i="1"/>
  <c r="EC52" i="1" s="1"/>
  <c r="ED52" i="1" s="1"/>
  <c r="DJ49" i="1"/>
  <c r="AM49" i="1"/>
  <c r="AV49" i="1"/>
  <c r="BC49" i="1"/>
  <c r="AS49" i="1"/>
  <c r="AJ49" i="1"/>
  <c r="AP49" i="1"/>
  <c r="EG49" i="1"/>
  <c r="EV49" i="1" s="1"/>
  <c r="EW49" i="1" s="1"/>
  <c r="AG49" i="1"/>
  <c r="EF49" i="1"/>
  <c r="BV50" i="1"/>
  <c r="BP50" i="1"/>
  <c r="GS50" i="1"/>
  <c r="GT50" i="1" s="1"/>
  <c r="GU50" i="1" s="1"/>
  <c r="KY50" i="1"/>
  <c r="KZ50" i="1" s="1"/>
  <c r="HU50" i="1"/>
  <c r="JM50" i="1"/>
  <c r="IM50" i="1"/>
  <c r="IH50" i="1"/>
  <c r="KA50" i="1"/>
  <c r="KB50" i="1" s="1"/>
  <c r="KC50" i="1" s="1"/>
  <c r="DJ53" i="1"/>
  <c r="AV53" i="1"/>
  <c r="AJ53" i="1"/>
  <c r="AS53" i="1"/>
  <c r="BC53" i="1"/>
  <c r="AG53" i="1"/>
  <c r="AP53" i="1"/>
  <c r="AM53" i="1"/>
  <c r="EG53" i="1"/>
  <c r="EV53" i="1" s="1"/>
  <c r="EW53" i="1" s="1"/>
  <c r="EF53" i="1"/>
  <c r="KE46" i="1"/>
  <c r="KF46" i="1" s="1"/>
  <c r="KG46" i="1" s="1"/>
  <c r="IN46" i="1"/>
  <c r="DJ51" i="1"/>
  <c r="AV51" i="1"/>
  <c r="AJ51" i="1"/>
  <c r="EG51" i="1"/>
  <c r="EV51" i="1" s="1"/>
  <c r="EW51" i="1" s="1"/>
  <c r="AG51" i="1"/>
  <c r="AP51" i="1"/>
  <c r="AM51" i="1"/>
  <c r="BC51" i="1"/>
  <c r="AS51" i="1"/>
  <c r="AD50" i="1"/>
  <c r="AE50" i="1" s="1"/>
  <c r="AF50" i="1" s="1"/>
  <c r="EF51" i="1"/>
  <c r="AC50" i="1"/>
  <c r="LD50" i="1" s="1"/>
  <c r="DJ47" i="1"/>
  <c r="AV47" i="1"/>
  <c r="AJ47" i="1"/>
  <c r="AP47" i="1"/>
  <c r="BC47" i="1"/>
  <c r="AM47" i="1"/>
  <c r="AS47" i="1"/>
  <c r="AG47" i="1"/>
  <c r="EG47" i="1"/>
  <c r="EV47" i="1" s="1"/>
  <c r="EW47" i="1" s="1"/>
  <c r="AD46" i="1"/>
  <c r="AE46" i="1" s="1"/>
  <c r="AF46" i="1" s="1"/>
  <c r="AC46" i="1"/>
  <c r="LD46" i="1" s="1"/>
  <c r="EF47" i="1"/>
  <c r="DX52" i="1"/>
  <c r="DY52" i="1" s="1"/>
  <c r="DZ52" i="1" s="1"/>
  <c r="AN52" i="1"/>
  <c r="CA52" i="1"/>
  <c r="CB52" i="1" s="1"/>
  <c r="IA52" i="1"/>
  <c r="IS52" i="1"/>
  <c r="HS51" i="1"/>
  <c r="ID51" i="1"/>
  <c r="IK51" i="1"/>
  <c r="IJ51" i="1"/>
  <c r="HJ51" i="1"/>
  <c r="HK51" i="1"/>
  <c r="HY51" i="1"/>
  <c r="HX51" i="1"/>
  <c r="JB51" i="1"/>
  <c r="IE51" i="1"/>
  <c r="JC51" i="1"/>
  <c r="HJ47" i="1"/>
  <c r="IK47" i="1"/>
  <c r="ID47" i="1"/>
  <c r="HS47" i="1"/>
  <c r="IJ47" i="1"/>
  <c r="IE47" i="1"/>
  <c r="HK47" i="1"/>
  <c r="JC47" i="1"/>
  <c r="HY47" i="1"/>
  <c r="JB47" i="1"/>
  <c r="HX47" i="1"/>
  <c r="IA47" i="1" s="1"/>
  <c r="EN52" i="1"/>
  <c r="EQ52" i="1" s="1"/>
  <c r="ER52" i="1" s="1"/>
  <c r="CY52" i="1"/>
  <c r="DA52" i="1" s="1"/>
  <c r="AW52" i="1"/>
  <c r="IA50" i="1"/>
  <c r="CU50" i="1"/>
  <c r="ID48" i="1"/>
  <c r="HS48" i="1"/>
  <c r="HJ48" i="1"/>
  <c r="IE48" i="1"/>
  <c r="IJ48" i="1"/>
  <c r="HX48" i="1"/>
  <c r="IK48" i="1"/>
  <c r="HY48" i="1"/>
  <c r="JC48" i="1"/>
  <c r="JB48" i="1"/>
  <c r="HK48" i="1"/>
  <c r="BD52" i="1"/>
  <c r="BM52" i="1"/>
  <c r="BN52" i="1"/>
  <c r="BF52" i="1"/>
  <c r="BE52" i="1"/>
  <c r="BS52" i="1" s="1"/>
  <c r="ID49" i="1"/>
  <c r="HS49" i="1"/>
  <c r="IK49" i="1"/>
  <c r="JB49" i="1"/>
  <c r="IJ49" i="1"/>
  <c r="HJ49" i="1"/>
  <c r="HX49" i="1"/>
  <c r="IE49" i="1"/>
  <c r="HY49" i="1"/>
  <c r="JC49" i="1"/>
  <c r="HK49" i="1"/>
  <c r="IG46" i="1"/>
  <c r="JE52" i="1"/>
  <c r="IY52" i="1"/>
  <c r="BR50" i="1"/>
  <c r="BT50" i="1"/>
  <c r="BG50" i="1"/>
  <c r="BH50" i="1" s="1"/>
  <c r="BW46" i="1"/>
  <c r="IK53" i="1"/>
  <c r="ID53" i="1"/>
  <c r="HS53" i="1"/>
  <c r="IJ53" i="1"/>
  <c r="IE53" i="1"/>
  <c r="HJ53" i="1"/>
  <c r="JB53" i="1"/>
  <c r="HX53" i="1"/>
  <c r="JC53" i="1"/>
  <c r="HY53" i="1"/>
  <c r="HK53" i="1"/>
  <c r="DT52" i="1"/>
  <c r="DU52" i="1" s="1"/>
  <c r="DV52" i="1" s="1"/>
  <c r="AK52" i="1"/>
  <c r="BU52" i="1"/>
  <c r="BW52" i="1" s="1"/>
  <c r="IY50" i="1"/>
  <c r="BC48" i="1"/>
  <c r="AP48" i="1"/>
  <c r="DJ48" i="1"/>
  <c r="AM48" i="1"/>
  <c r="AS48" i="1"/>
  <c r="AV48" i="1"/>
  <c r="AJ48" i="1"/>
  <c r="AG48" i="1"/>
  <c r="EG48" i="1"/>
  <c r="EV48" i="1" s="1"/>
  <c r="EW48" i="1" s="1"/>
  <c r="EF48" i="1"/>
  <c r="BO46" i="1"/>
  <c r="DP52" i="1"/>
  <c r="DQ52" i="1" s="1"/>
  <c r="DR52" i="1" s="1"/>
  <c r="AH52" i="1"/>
  <c r="CM52" i="1"/>
  <c r="JS40" i="1"/>
  <c r="JT40" i="1" s="1"/>
  <c r="JU40" i="1" s="1"/>
  <c r="HV40" i="1"/>
  <c r="IM43" i="1"/>
  <c r="DA42" i="1"/>
  <c r="JF40" i="1"/>
  <c r="KU40" i="1"/>
  <c r="KV40" i="1" s="1"/>
  <c r="KW40" i="1" s="1"/>
  <c r="DT41" i="1"/>
  <c r="DU41" i="1" s="1"/>
  <c r="DV41" i="1" s="1"/>
  <c r="DW38" i="1" s="1"/>
  <c r="BU41" i="1"/>
  <c r="AK41" i="1"/>
  <c r="AL38" i="1" s="1"/>
  <c r="BP40" i="1"/>
  <c r="GS40" i="1"/>
  <c r="GT40" i="1" s="1"/>
  <c r="GU40" i="1" s="1"/>
  <c r="BV39" i="1"/>
  <c r="BP39" i="1"/>
  <c r="GS39" i="1"/>
  <c r="GT39" i="1" s="1"/>
  <c r="GU39" i="1" s="1"/>
  <c r="HM42" i="1"/>
  <c r="LA38" i="1"/>
  <c r="KI39" i="1"/>
  <c r="KL39" i="1" s="1"/>
  <c r="KM39" i="1" s="1"/>
  <c r="IT39" i="1"/>
  <c r="BR42" i="1"/>
  <c r="BG42" i="1"/>
  <c r="BH42" i="1" s="1"/>
  <c r="BT42" i="1"/>
  <c r="JW38" i="1"/>
  <c r="JX38" i="1" s="1"/>
  <c r="JY38" i="1" s="1"/>
  <c r="IB38" i="1"/>
  <c r="IS42" i="1"/>
  <c r="BC44" i="1"/>
  <c r="AP44" i="1"/>
  <c r="AM44" i="1"/>
  <c r="DJ44" i="1"/>
  <c r="AG44" i="1"/>
  <c r="AJ44" i="1"/>
  <c r="AV44" i="1"/>
  <c r="AS44" i="1"/>
  <c r="EG44" i="1"/>
  <c r="EV44" i="1" s="1"/>
  <c r="EW44" i="1" s="1"/>
  <c r="EF44" i="1"/>
  <c r="EN41" i="1"/>
  <c r="EQ41" i="1" s="1"/>
  <c r="ER41" i="1" s="1"/>
  <c r="AW41" i="1"/>
  <c r="AX38" i="1" s="1"/>
  <c r="CY41" i="1"/>
  <c r="CZ41" i="1" s="1"/>
  <c r="DX41" i="1"/>
  <c r="DY41" i="1" s="1"/>
  <c r="DZ41" i="1" s="1"/>
  <c r="EA38" i="1" s="1"/>
  <c r="CA41" i="1"/>
  <c r="CC41" i="1" s="1"/>
  <c r="AN41" i="1"/>
  <c r="AO38" i="1" s="1"/>
  <c r="IY43" i="1"/>
  <c r="CI39" i="1"/>
  <c r="KO38" i="1"/>
  <c r="KR38" i="1" s="1"/>
  <c r="KS38" i="1" s="1"/>
  <c r="IZ38" i="1"/>
  <c r="DJ45" i="1"/>
  <c r="AV45" i="1"/>
  <c r="AJ45" i="1"/>
  <c r="EG45" i="1"/>
  <c r="EV45" i="1" s="1"/>
  <c r="EW45" i="1" s="1"/>
  <c r="AS45" i="1"/>
  <c r="AG45" i="1"/>
  <c r="AM45" i="1"/>
  <c r="AP45" i="1"/>
  <c r="BC45" i="1"/>
  <c r="EF45" i="1"/>
  <c r="BR38" i="1"/>
  <c r="BG38" i="1"/>
  <c r="BH38" i="1" s="1"/>
  <c r="BT38" i="1"/>
  <c r="IK45" i="1"/>
  <c r="IJ45" i="1"/>
  <c r="HS45" i="1"/>
  <c r="HJ45" i="1"/>
  <c r="IE45" i="1"/>
  <c r="ID45" i="1"/>
  <c r="JC45" i="1"/>
  <c r="HX45" i="1"/>
  <c r="HY45" i="1"/>
  <c r="HK45" i="1"/>
  <c r="JB45" i="1"/>
  <c r="BO38" i="1"/>
  <c r="BD41" i="1"/>
  <c r="BF41" i="1"/>
  <c r="BN41" i="1"/>
  <c r="BM41" i="1"/>
  <c r="BW41" i="1"/>
  <c r="BV41" i="1"/>
  <c r="BE41" i="1"/>
  <c r="BS41" i="1" s="1"/>
  <c r="KA38" i="1"/>
  <c r="KB38" i="1" s="1"/>
  <c r="KC38" i="1" s="1"/>
  <c r="IH38" i="1"/>
  <c r="IM42" i="1"/>
  <c r="KI38" i="1"/>
  <c r="KL38" i="1" s="1"/>
  <c r="KM38" i="1" s="1"/>
  <c r="KN38" i="1" s="1"/>
  <c r="IT38" i="1"/>
  <c r="IU38" i="1" s="1"/>
  <c r="IA42" i="1"/>
  <c r="KO40" i="1"/>
  <c r="KR40" i="1" s="1"/>
  <c r="KS40" i="1" s="1"/>
  <c r="IZ40" i="1"/>
  <c r="IH41" i="1"/>
  <c r="KA41" i="1"/>
  <c r="KB41" i="1" s="1"/>
  <c r="KC41" i="1" s="1"/>
  <c r="IN38" i="1"/>
  <c r="KE38" i="1"/>
  <c r="KF38" i="1" s="1"/>
  <c r="KG38" i="1" s="1"/>
  <c r="KH38" i="1" s="1"/>
  <c r="JW39" i="1"/>
  <c r="JX39" i="1" s="1"/>
  <c r="JY39" i="1" s="1"/>
  <c r="IB39" i="1"/>
  <c r="DJ43" i="1"/>
  <c r="AV43" i="1"/>
  <c r="AJ43" i="1"/>
  <c r="EG43" i="1"/>
  <c r="EV43" i="1" s="1"/>
  <c r="EW43" i="1" s="1"/>
  <c r="AS43" i="1"/>
  <c r="AG43" i="1"/>
  <c r="BC43" i="1"/>
  <c r="AP43" i="1"/>
  <c r="AM43" i="1"/>
  <c r="EF43" i="1"/>
  <c r="AD42" i="1"/>
  <c r="AE42" i="1" s="1"/>
  <c r="AF42" i="1" s="1"/>
  <c r="AC42" i="1"/>
  <c r="LD42" i="1" s="1"/>
  <c r="JS38" i="1"/>
  <c r="JT38" i="1" s="1"/>
  <c r="JU38" i="1" s="1"/>
  <c r="HV38" i="1"/>
  <c r="HV41" i="1"/>
  <c r="JS41" i="1"/>
  <c r="JT41" i="1" s="1"/>
  <c r="JU41" i="1" s="1"/>
  <c r="IZ39" i="1"/>
  <c r="KO39" i="1"/>
  <c r="KR39" i="1" s="1"/>
  <c r="KS39" i="1" s="1"/>
  <c r="KU39" i="1"/>
  <c r="KV39" i="1" s="1"/>
  <c r="KW39" i="1" s="1"/>
  <c r="JF39" i="1"/>
  <c r="IG43" i="1"/>
  <c r="BV38" i="1"/>
  <c r="CU38" i="1"/>
  <c r="AR38" i="1"/>
  <c r="IH39" i="1"/>
  <c r="KA39" i="1"/>
  <c r="KB39" i="1" s="1"/>
  <c r="KC39" i="1" s="1"/>
  <c r="AT41" i="1"/>
  <c r="CS41" i="1"/>
  <c r="CT41" i="1" s="1"/>
  <c r="EH41" i="1"/>
  <c r="EK41" i="1" s="1"/>
  <c r="EL41" i="1" s="1"/>
  <c r="BV40" i="1"/>
  <c r="JW40" i="1"/>
  <c r="JX40" i="1" s="1"/>
  <c r="JY40" i="1" s="1"/>
  <c r="IB40" i="1"/>
  <c r="IY42" i="1"/>
  <c r="IA43" i="1"/>
  <c r="CU39" i="1"/>
  <c r="BR39" i="1"/>
  <c r="CP39" i="1" s="1"/>
  <c r="BG39" i="1"/>
  <c r="BH39" i="1" s="1"/>
  <c r="BT39" i="1"/>
  <c r="IH40" i="1"/>
  <c r="KA40" i="1"/>
  <c r="KB40" i="1" s="1"/>
  <c r="KC40" i="1" s="1"/>
  <c r="IS43" i="1"/>
  <c r="KY43" i="1"/>
  <c r="KZ43" i="1" s="1"/>
  <c r="JM43" i="1"/>
  <c r="HU43" i="1"/>
  <c r="JE43" i="1"/>
  <c r="EM38" i="1"/>
  <c r="HJ44" i="1"/>
  <c r="ID44" i="1"/>
  <c r="HS44" i="1"/>
  <c r="IJ44" i="1"/>
  <c r="IK44" i="1"/>
  <c r="IE44" i="1"/>
  <c r="JC44" i="1"/>
  <c r="JB44" i="1"/>
  <c r="HX44" i="1"/>
  <c r="HK44" i="1"/>
  <c r="HY44" i="1"/>
  <c r="AQ41" i="1"/>
  <c r="EB41" i="1"/>
  <c r="EC41" i="1" s="1"/>
  <c r="ED41" i="1" s="1"/>
  <c r="CG41" i="1"/>
  <c r="CH41" i="1" s="1"/>
  <c r="BR40" i="1"/>
  <c r="CP40" i="1" s="1"/>
  <c r="BG40" i="1"/>
  <c r="BH40" i="1" s="1"/>
  <c r="BT40" i="1"/>
  <c r="AU38" i="1"/>
  <c r="ES38" i="1"/>
  <c r="CM41" i="1"/>
  <c r="AH41" i="1"/>
  <c r="AI38" i="1" s="1"/>
  <c r="DP41" i="1"/>
  <c r="DQ41" i="1" s="1"/>
  <c r="DR41" i="1" s="1"/>
  <c r="DS38" i="1" s="1"/>
  <c r="JM39" i="1"/>
  <c r="JO38" i="1" s="1"/>
  <c r="JP38" i="1" s="1"/>
  <c r="JQ38" i="1" s="1"/>
  <c r="KY39" i="1"/>
  <c r="KZ39" i="1" s="1"/>
  <c r="HU39" i="1"/>
  <c r="IN39" i="1"/>
  <c r="KE39" i="1"/>
  <c r="KF39" i="1" s="1"/>
  <c r="KG39" i="1" s="1"/>
  <c r="JE42" i="1"/>
  <c r="BO42" i="1"/>
  <c r="KE41" i="1"/>
  <c r="KF41" i="1" s="1"/>
  <c r="KG41" i="1" s="1"/>
  <c r="IN41" i="1"/>
  <c r="EE38" i="1"/>
  <c r="IT40" i="1"/>
  <c r="KI40" i="1"/>
  <c r="KL40" i="1" s="1"/>
  <c r="KM40" i="1" s="1"/>
  <c r="BW40" i="1"/>
  <c r="JF38" i="1"/>
  <c r="KU38" i="1"/>
  <c r="KV38" i="1" s="1"/>
  <c r="KW38" i="1" s="1"/>
  <c r="KX38" i="1" s="1"/>
  <c r="HO38" i="1"/>
  <c r="HP38" i="1" s="1"/>
  <c r="HQ38" i="1" s="1"/>
  <c r="FN30" i="1"/>
  <c r="FO30" i="1" s="1"/>
  <c r="FP30" i="1" s="1"/>
  <c r="BY30" i="1"/>
  <c r="DW34" i="1"/>
  <c r="JF37" i="1"/>
  <c r="KU37" i="1"/>
  <c r="KV37" i="1" s="1"/>
  <c r="KW37" i="1" s="1"/>
  <c r="DT35" i="1"/>
  <c r="DU35" i="1" s="1"/>
  <c r="DV35" i="1" s="1"/>
  <c r="AK35" i="1"/>
  <c r="BU35" i="1"/>
  <c r="BW35" i="1" s="1"/>
  <c r="AW36" i="1"/>
  <c r="AX34" i="1" s="1"/>
  <c r="CY36" i="1"/>
  <c r="CZ36" i="1" s="1"/>
  <c r="EN36" i="1"/>
  <c r="EQ36" i="1" s="1"/>
  <c r="ER36" i="1" s="1"/>
  <c r="BF37" i="1"/>
  <c r="BD37" i="1"/>
  <c r="BN37" i="1"/>
  <c r="BM37" i="1"/>
  <c r="BE37" i="1"/>
  <c r="BS37" i="1" s="1"/>
  <c r="JM36" i="1"/>
  <c r="JN34" i="1" s="1"/>
  <c r="LN34" i="1" s="1"/>
  <c r="KY36" i="1"/>
  <c r="KZ36" i="1" s="1"/>
  <c r="HU36" i="1"/>
  <c r="CS31" i="1"/>
  <c r="CU31" i="1" s="1"/>
  <c r="AT31" i="1"/>
  <c r="EH31" i="1"/>
  <c r="EK31" i="1" s="1"/>
  <c r="EL31" i="1" s="1"/>
  <c r="CU34" i="1"/>
  <c r="IB32" i="1"/>
  <c r="JW32" i="1"/>
  <c r="JX32" i="1" s="1"/>
  <c r="JY32" i="1" s="1"/>
  <c r="EN35" i="1"/>
  <c r="EQ35" i="1" s="1"/>
  <c r="ER35" i="1" s="1"/>
  <c r="ES34" i="1" s="1"/>
  <c r="CY35" i="1"/>
  <c r="CZ35" i="1" s="1"/>
  <c r="AW35" i="1"/>
  <c r="CY32" i="1"/>
  <c r="DA32" i="1" s="1"/>
  <c r="EN32" i="1"/>
  <c r="EQ32" i="1" s="1"/>
  <c r="ER32" i="1" s="1"/>
  <c r="AW32" i="1"/>
  <c r="DX37" i="1"/>
  <c r="DY37" i="1" s="1"/>
  <c r="DZ37" i="1" s="1"/>
  <c r="CA37" i="1"/>
  <c r="CB37" i="1" s="1"/>
  <c r="AN37" i="1"/>
  <c r="KA34" i="1"/>
  <c r="KB34" i="1" s="1"/>
  <c r="KC34" i="1" s="1"/>
  <c r="IH34" i="1"/>
  <c r="AH31" i="1"/>
  <c r="CM31" i="1"/>
  <c r="DP31" i="1"/>
  <c r="DQ31" i="1" s="1"/>
  <c r="DR31" i="1" s="1"/>
  <c r="BV34" i="1"/>
  <c r="IA36" i="1"/>
  <c r="GT30" i="1"/>
  <c r="GU30" i="1" s="1"/>
  <c r="CG32" i="1"/>
  <c r="AQ32" i="1"/>
  <c r="EB32" i="1"/>
  <c r="EC32" i="1" s="1"/>
  <c r="ED32" i="1" s="1"/>
  <c r="IT37" i="1"/>
  <c r="KI37" i="1"/>
  <c r="KL37" i="1" s="1"/>
  <c r="KM37" i="1" s="1"/>
  <c r="KU34" i="1"/>
  <c r="KV34" i="1" s="1"/>
  <c r="KW34" i="1" s="1"/>
  <c r="JF34" i="1"/>
  <c r="DT32" i="1"/>
  <c r="DU32" i="1" s="1"/>
  <c r="DV32" i="1" s="1"/>
  <c r="BF32" i="1"/>
  <c r="BN32" i="1"/>
  <c r="BE32" i="1"/>
  <c r="BS32" i="1" s="1"/>
  <c r="BM32" i="1"/>
  <c r="BD32" i="1"/>
  <c r="CI32" i="1"/>
  <c r="CH32" i="1"/>
  <c r="EE34" i="1"/>
  <c r="CM37" i="1"/>
  <c r="AH37" i="1"/>
  <c r="DP37" i="1"/>
  <c r="DQ37" i="1" s="1"/>
  <c r="DR37" i="1" s="1"/>
  <c r="KO37" i="1"/>
  <c r="KR37" i="1" s="1"/>
  <c r="KS37" i="1" s="1"/>
  <c r="IZ37" i="1"/>
  <c r="IN30" i="1"/>
  <c r="KE30" i="1"/>
  <c r="KF30" i="1" s="1"/>
  <c r="KG30" i="1" s="1"/>
  <c r="KY31" i="1"/>
  <c r="KZ31" i="1" s="1"/>
  <c r="JM31" i="1"/>
  <c r="HU31" i="1"/>
  <c r="IZ30" i="1"/>
  <c r="KO30" i="1"/>
  <c r="KR30" i="1" s="1"/>
  <c r="KS30" i="1" s="1"/>
  <c r="KT30" i="1" s="1"/>
  <c r="AH35" i="1"/>
  <c r="AI34" i="1" s="1"/>
  <c r="CM35" i="1"/>
  <c r="DP35" i="1"/>
  <c r="DQ35" i="1" s="1"/>
  <c r="DR35" i="1" s="1"/>
  <c r="KY30" i="1"/>
  <c r="KZ30" i="1" s="1"/>
  <c r="JM30" i="1"/>
  <c r="HO30" i="1"/>
  <c r="HN30" i="1"/>
  <c r="LH30" i="1" s="1"/>
  <c r="HU30" i="1"/>
  <c r="DP36" i="1"/>
  <c r="DQ36" i="1" s="1"/>
  <c r="DR36" i="1" s="1"/>
  <c r="CM36" i="1"/>
  <c r="AH36" i="1"/>
  <c r="HV34" i="1"/>
  <c r="JS34" i="1"/>
  <c r="JT34" i="1" s="1"/>
  <c r="JU34" i="1" s="1"/>
  <c r="IM36" i="1"/>
  <c r="JS35" i="1"/>
  <c r="JT35" i="1" s="1"/>
  <c r="JU35" i="1" s="1"/>
  <c r="HV35" i="1"/>
  <c r="JW37" i="1"/>
  <c r="JX37" i="1" s="1"/>
  <c r="JY37" i="1" s="1"/>
  <c r="IB37" i="1"/>
  <c r="EH37" i="1"/>
  <c r="EK37" i="1" s="1"/>
  <c r="EL37" i="1" s="1"/>
  <c r="AT37" i="1"/>
  <c r="AU34" i="1" s="1"/>
  <c r="CS37" i="1"/>
  <c r="CT37" i="1" s="1"/>
  <c r="IT34" i="1"/>
  <c r="KI34" i="1"/>
  <c r="KL34" i="1" s="1"/>
  <c r="KM34" i="1" s="1"/>
  <c r="IN31" i="1"/>
  <c r="KE31" i="1"/>
  <c r="KF31" i="1" s="1"/>
  <c r="KG31" i="1" s="1"/>
  <c r="IY36" i="1"/>
  <c r="BU31" i="1"/>
  <c r="AK31" i="1"/>
  <c r="DT31" i="1"/>
  <c r="DU31" i="1" s="1"/>
  <c r="DV31" i="1" s="1"/>
  <c r="DW30" i="1" s="1"/>
  <c r="BO34" i="1"/>
  <c r="JW30" i="1"/>
  <c r="JX30" i="1" s="1"/>
  <c r="JY30" i="1" s="1"/>
  <c r="IB30" i="1"/>
  <c r="KY32" i="1"/>
  <c r="KZ32" i="1" s="1"/>
  <c r="JM32" i="1"/>
  <c r="HU32" i="1"/>
  <c r="BU36" i="1"/>
  <c r="BV36" i="1" s="1"/>
  <c r="AK36" i="1"/>
  <c r="DT36" i="1"/>
  <c r="DU36" i="1" s="1"/>
  <c r="DV36" i="1" s="1"/>
  <c r="AN36" i="1"/>
  <c r="DX36" i="1"/>
  <c r="DY36" i="1" s="1"/>
  <c r="DZ36" i="1" s="1"/>
  <c r="CA36" i="1"/>
  <c r="LA34" i="1"/>
  <c r="EM30" i="1"/>
  <c r="CY37" i="1"/>
  <c r="CZ37" i="1" s="1"/>
  <c r="EN37" i="1"/>
  <c r="EQ37" i="1" s="1"/>
  <c r="ER37" i="1" s="1"/>
  <c r="AW37" i="1"/>
  <c r="DS34" i="1"/>
  <c r="AW31" i="1"/>
  <c r="AX30" i="1" s="1"/>
  <c r="EN31" i="1"/>
  <c r="EQ31" i="1" s="1"/>
  <c r="ER31" i="1" s="1"/>
  <c r="ES30" i="1" s="1"/>
  <c r="CY31" i="1"/>
  <c r="CZ31" i="1" s="1"/>
  <c r="CV30" i="1"/>
  <c r="CD30" i="1"/>
  <c r="CJ30" i="1"/>
  <c r="DB30" i="1"/>
  <c r="JF36" i="1"/>
  <c r="AQ35" i="1"/>
  <c r="AR34" i="1" s="1"/>
  <c r="CG35" i="1"/>
  <c r="CH35" i="1" s="1"/>
  <c r="EB35" i="1"/>
  <c r="EC35" i="1" s="1"/>
  <c r="ED35" i="1" s="1"/>
  <c r="IT31" i="1"/>
  <c r="KI31" i="1"/>
  <c r="KL31" i="1" s="1"/>
  <c r="KM31" i="1" s="1"/>
  <c r="IZ32" i="1"/>
  <c r="KO32" i="1"/>
  <c r="KR32" i="1" s="1"/>
  <c r="KS32" i="1" s="1"/>
  <c r="KU30" i="1"/>
  <c r="KV30" i="1" s="1"/>
  <c r="KW30" i="1" s="1"/>
  <c r="KX30" i="1" s="1"/>
  <c r="JF30" i="1"/>
  <c r="JG30" i="1" s="1"/>
  <c r="CA31" i="1"/>
  <c r="CC31" i="1" s="1"/>
  <c r="DX31" i="1"/>
  <c r="DY31" i="1" s="1"/>
  <c r="DZ31" i="1" s="1"/>
  <c r="EA30" i="1" s="1"/>
  <c r="AN31" i="1"/>
  <c r="EB31" i="1"/>
  <c r="EC31" i="1" s="1"/>
  <c r="ED31" i="1" s="1"/>
  <c r="EE30" i="1" s="1"/>
  <c r="CG31" i="1"/>
  <c r="CI31" i="1" s="1"/>
  <c r="AQ31" i="1"/>
  <c r="AR30" i="1" s="1"/>
  <c r="KI30" i="1"/>
  <c r="KL30" i="1" s="1"/>
  <c r="KM30" i="1" s="1"/>
  <c r="KN30" i="1" s="1"/>
  <c r="IT30" i="1"/>
  <c r="IU30" i="1" s="1"/>
  <c r="BR34" i="1"/>
  <c r="CP34" i="1" s="1"/>
  <c r="BG34" i="1"/>
  <c r="BH34" i="1" s="1"/>
  <c r="BT34" i="1"/>
  <c r="CP30" i="1"/>
  <c r="CA35" i="1"/>
  <c r="CC35" i="1" s="1"/>
  <c r="AN35" i="1"/>
  <c r="AO34" i="1" s="1"/>
  <c r="DX35" i="1"/>
  <c r="DY35" i="1" s="1"/>
  <c r="DZ35" i="1" s="1"/>
  <c r="BF35" i="1"/>
  <c r="BD35" i="1"/>
  <c r="BM35" i="1"/>
  <c r="BN35" i="1"/>
  <c r="BE35" i="1"/>
  <c r="BS35" i="1" s="1"/>
  <c r="CA32" i="1"/>
  <c r="CB32" i="1" s="1"/>
  <c r="AN32" i="1"/>
  <c r="DX32" i="1"/>
  <c r="DY32" i="1" s="1"/>
  <c r="DZ32" i="1" s="1"/>
  <c r="IG36" i="1"/>
  <c r="CS36" i="1"/>
  <c r="CT36" i="1" s="1"/>
  <c r="EH36" i="1"/>
  <c r="EK36" i="1" s="1"/>
  <c r="EL36" i="1" s="1"/>
  <c r="AT36" i="1"/>
  <c r="EB36" i="1"/>
  <c r="EC36" i="1" s="1"/>
  <c r="ED36" i="1" s="1"/>
  <c r="CG36" i="1"/>
  <c r="CH36" i="1" s="1"/>
  <c r="AQ36" i="1"/>
  <c r="HO34" i="1"/>
  <c r="HP34" i="1" s="1"/>
  <c r="HQ34" i="1" s="1"/>
  <c r="EA34" i="1"/>
  <c r="AQ37" i="1"/>
  <c r="CG37" i="1"/>
  <c r="CI37" i="1" s="1"/>
  <c r="EB37" i="1"/>
  <c r="EC37" i="1" s="1"/>
  <c r="ED37" i="1" s="1"/>
  <c r="KA30" i="1"/>
  <c r="KB30" i="1" s="1"/>
  <c r="KC30" i="1" s="1"/>
  <c r="KD30" i="1" s="1"/>
  <c r="IH30" i="1"/>
  <c r="II30" i="1" s="1"/>
  <c r="IZ34" i="1"/>
  <c r="KO34" i="1"/>
  <c r="KR34" i="1" s="1"/>
  <c r="KS34" i="1" s="1"/>
  <c r="KA35" i="1"/>
  <c r="KB35" i="1" s="1"/>
  <c r="KC35" i="1" s="1"/>
  <c r="IH35" i="1"/>
  <c r="KU31" i="1"/>
  <c r="KV31" i="1" s="1"/>
  <c r="KW31" i="1" s="1"/>
  <c r="JF31" i="1"/>
  <c r="IS36" i="1"/>
  <c r="AL34" i="1"/>
  <c r="DT37" i="1"/>
  <c r="DU37" i="1" s="1"/>
  <c r="DV37" i="1" s="1"/>
  <c r="BU37" i="1"/>
  <c r="BV37" i="1" s="1"/>
  <c r="AK37" i="1"/>
  <c r="BN31" i="1"/>
  <c r="BM31" i="1"/>
  <c r="BD31" i="1"/>
  <c r="BF31" i="1"/>
  <c r="CB31" i="1"/>
  <c r="BW31" i="1"/>
  <c r="BV31" i="1"/>
  <c r="BE31" i="1"/>
  <c r="BS31" i="1" s="1"/>
  <c r="JS37" i="1"/>
  <c r="JT37" i="1" s="1"/>
  <c r="JU37" i="1" s="1"/>
  <c r="HV37" i="1"/>
  <c r="BW34" i="1"/>
  <c r="IN37" i="1"/>
  <c r="KE37" i="1"/>
  <c r="KF37" i="1" s="1"/>
  <c r="KG37" i="1" s="1"/>
  <c r="IB34" i="1"/>
  <c r="JW34" i="1"/>
  <c r="JX34" i="1" s="1"/>
  <c r="JY34" i="1" s="1"/>
  <c r="AT35" i="1"/>
  <c r="CS35" i="1"/>
  <c r="CT35" i="1" s="1"/>
  <c r="EH35" i="1"/>
  <c r="EK35" i="1" s="1"/>
  <c r="EL35" i="1" s="1"/>
  <c r="EM34" i="1" s="1"/>
  <c r="EH32" i="1"/>
  <c r="CS32" i="1"/>
  <c r="CT32" i="1" s="1"/>
  <c r="AT32" i="1"/>
  <c r="BN36" i="1"/>
  <c r="BM36" i="1"/>
  <c r="BD36" i="1"/>
  <c r="BE36" i="1"/>
  <c r="BS36" i="1" s="1"/>
  <c r="CB36" i="1"/>
  <c r="CI36" i="1"/>
  <c r="BF36" i="1"/>
  <c r="CC36" i="1"/>
  <c r="HN34" i="1"/>
  <c r="LH34" i="1" s="1"/>
  <c r="DS30" i="1"/>
  <c r="KI28" i="1"/>
  <c r="IT28" i="1"/>
  <c r="IN25" i="1"/>
  <c r="IZ28" i="1"/>
  <c r="KO28" i="1"/>
  <c r="JF29" i="1"/>
  <c r="KU29" i="1"/>
  <c r="KV29" i="1" s="1"/>
  <c r="KW29" i="1" s="1"/>
  <c r="GS24" i="1"/>
  <c r="GT24" i="1" s="1"/>
  <c r="GU24" i="1" s="1"/>
  <c r="BP24" i="1"/>
  <c r="DX29" i="1"/>
  <c r="DY29" i="1" s="1"/>
  <c r="DZ29" i="1" s="1"/>
  <c r="CA29" i="1"/>
  <c r="CB29" i="1" s="1"/>
  <c r="AN29" i="1"/>
  <c r="EH26" i="1"/>
  <c r="EK26" i="1" s="1"/>
  <c r="EL26" i="1" s="1"/>
  <c r="CS26" i="1"/>
  <c r="CT26" i="1" s="1"/>
  <c r="AT26" i="1"/>
  <c r="DT25" i="1"/>
  <c r="DU25" i="1" s="1"/>
  <c r="DV25" i="1" s="1"/>
  <c r="BU25" i="1"/>
  <c r="BV25" i="1" s="1"/>
  <c r="AK25" i="1"/>
  <c r="AL22" i="1" s="1"/>
  <c r="IM28" i="1"/>
  <c r="BC28" i="1"/>
  <c r="AP28" i="1"/>
  <c r="AM28" i="1"/>
  <c r="AV28" i="1"/>
  <c r="AS28" i="1"/>
  <c r="AJ28" i="1"/>
  <c r="AG28" i="1"/>
  <c r="DJ28" i="1"/>
  <c r="EG28" i="1"/>
  <c r="EV28" i="1" s="1"/>
  <c r="EW28" i="1" s="1"/>
  <c r="EF28" i="1"/>
  <c r="IA25" i="1"/>
  <c r="HM29" i="1"/>
  <c r="IY29" i="1"/>
  <c r="IN24" i="1"/>
  <c r="KE24" i="1"/>
  <c r="KF24" i="1" s="1"/>
  <c r="KG24" i="1" s="1"/>
  <c r="IM26" i="1"/>
  <c r="KO24" i="1"/>
  <c r="KR24" i="1" s="1"/>
  <c r="KS24" i="1" s="1"/>
  <c r="IZ24" i="1"/>
  <c r="CT24" i="1"/>
  <c r="IG28" i="1"/>
  <c r="BF29" i="1"/>
  <c r="BD29" i="1"/>
  <c r="BM29" i="1"/>
  <c r="BN29" i="1"/>
  <c r="BE29" i="1"/>
  <c r="BS29" i="1" s="1"/>
  <c r="AC26" i="1"/>
  <c r="LD26" i="1" s="1"/>
  <c r="CH22" i="1"/>
  <c r="BM25" i="1"/>
  <c r="BF25" i="1"/>
  <c r="BE25" i="1"/>
  <c r="BS25" i="1" s="1"/>
  <c r="BD25" i="1"/>
  <c r="BN25" i="1"/>
  <c r="CZ25" i="1"/>
  <c r="DX25" i="1"/>
  <c r="DY25" i="1" s="1"/>
  <c r="DZ25" i="1" s="1"/>
  <c r="EA22" i="1" s="1"/>
  <c r="AN25" i="1"/>
  <c r="AO22" i="1" s="1"/>
  <c r="CA25" i="1"/>
  <c r="CB25" i="1" s="1"/>
  <c r="IS25" i="1"/>
  <c r="JW24" i="1"/>
  <c r="JX24" i="1" s="1"/>
  <c r="JY24" i="1" s="1"/>
  <c r="IB24" i="1"/>
  <c r="GS22" i="1"/>
  <c r="GT22" i="1" s="1"/>
  <c r="GU22" i="1" s="1"/>
  <c r="BP22" i="1"/>
  <c r="JE26" i="1"/>
  <c r="KO22" i="1"/>
  <c r="KR22" i="1" s="1"/>
  <c r="KS22" i="1" s="1"/>
  <c r="IZ22" i="1"/>
  <c r="JA22" i="1" s="1"/>
  <c r="CM29" i="1"/>
  <c r="AH29" i="1"/>
  <c r="DP29" i="1"/>
  <c r="DQ29" i="1" s="1"/>
  <c r="DR29" i="1" s="1"/>
  <c r="IA29" i="1"/>
  <c r="IA28" i="1"/>
  <c r="BV24" i="1"/>
  <c r="EH29" i="1"/>
  <c r="EK29" i="1" s="1"/>
  <c r="EL29" i="1" s="1"/>
  <c r="AT29" i="1"/>
  <c r="CS29" i="1"/>
  <c r="CT29" i="1" s="1"/>
  <c r="AN26" i="1"/>
  <c r="CA26" i="1"/>
  <c r="CC26" i="1" s="1"/>
  <c r="DX26" i="1"/>
  <c r="DY26" i="1" s="1"/>
  <c r="DZ26" i="1" s="1"/>
  <c r="CB22" i="1"/>
  <c r="IG25" i="1"/>
  <c r="IT26" i="1"/>
  <c r="KI26" i="1"/>
  <c r="KL26" i="1" s="1"/>
  <c r="KM26" i="1" s="1"/>
  <c r="KU22" i="1"/>
  <c r="KV22" i="1" s="1"/>
  <c r="KW22" i="1" s="1"/>
  <c r="KX22" i="1" s="1"/>
  <c r="JF22" i="1"/>
  <c r="JG22" i="1" s="1"/>
  <c r="JE28" i="1"/>
  <c r="BD26" i="1"/>
  <c r="BF26" i="1"/>
  <c r="BN26" i="1"/>
  <c r="BM26" i="1"/>
  <c r="BE26" i="1"/>
  <c r="BS26" i="1" s="1"/>
  <c r="IN22" i="1"/>
  <c r="KE22" i="1"/>
  <c r="KF22" i="1" s="1"/>
  <c r="KG22" i="1" s="1"/>
  <c r="BR24" i="1"/>
  <c r="BG24" i="1"/>
  <c r="BH24" i="1" s="1"/>
  <c r="BT24" i="1"/>
  <c r="IY26" i="1"/>
  <c r="DT29" i="1"/>
  <c r="DU29" i="1" s="1"/>
  <c r="DV29" i="1" s="1"/>
  <c r="AK29" i="1"/>
  <c r="BU29" i="1"/>
  <c r="BV29" i="1" s="1"/>
  <c r="IG29" i="1"/>
  <c r="HM25" i="1"/>
  <c r="KA24" i="1"/>
  <c r="KB24" i="1" s="1"/>
  <c r="KC24" i="1" s="1"/>
  <c r="IH24" i="1"/>
  <c r="CY29" i="1"/>
  <c r="DA29" i="1" s="1"/>
  <c r="EN29" i="1"/>
  <c r="EQ29" i="1" s="1"/>
  <c r="ER29" i="1" s="1"/>
  <c r="AW29" i="1"/>
  <c r="AK26" i="1"/>
  <c r="BU26" i="1"/>
  <c r="DT26" i="1"/>
  <c r="DU26" i="1" s="1"/>
  <c r="DV26" i="1" s="1"/>
  <c r="BR22" i="1"/>
  <c r="BT22" i="1"/>
  <c r="BG22" i="1"/>
  <c r="BH22" i="1" s="1"/>
  <c r="DP25" i="1"/>
  <c r="DQ25" i="1" s="1"/>
  <c r="DR25" i="1" s="1"/>
  <c r="DS22" i="1" s="1"/>
  <c r="CM25" i="1"/>
  <c r="AH25" i="1"/>
  <c r="AI22" i="1" s="1"/>
  <c r="DJ27" i="1"/>
  <c r="DL26" i="1" s="1"/>
  <c r="DM26" i="1" s="1"/>
  <c r="DN26" i="1" s="1"/>
  <c r="AV27" i="1"/>
  <c r="AJ27" i="1"/>
  <c r="AS27" i="1"/>
  <c r="AG27" i="1"/>
  <c r="BC27" i="1"/>
  <c r="AM27" i="1"/>
  <c r="AP27" i="1"/>
  <c r="EG27" i="1"/>
  <c r="EV27" i="1" s="1"/>
  <c r="EW27" i="1" s="1"/>
  <c r="EX26" i="1" s="1"/>
  <c r="EF27" i="1"/>
  <c r="JM26" i="1"/>
  <c r="KY26" i="1"/>
  <c r="KZ26" i="1" s="1"/>
  <c r="HU26" i="1"/>
  <c r="HV22" i="1"/>
  <c r="JS22" i="1"/>
  <c r="JT22" i="1" s="1"/>
  <c r="JU22" i="1" s="1"/>
  <c r="JM28" i="1"/>
  <c r="CS25" i="1"/>
  <c r="CT25" i="1" s="1"/>
  <c r="AT25" i="1"/>
  <c r="AU22" i="1" s="1"/>
  <c r="EH25" i="1"/>
  <c r="EK25" i="1" s="1"/>
  <c r="EL25" i="1" s="1"/>
  <c r="EM22" i="1" s="1"/>
  <c r="DW22" i="1"/>
  <c r="DP26" i="1"/>
  <c r="DQ26" i="1" s="1"/>
  <c r="DR26" i="1" s="1"/>
  <c r="AH26" i="1"/>
  <c r="CM26" i="1"/>
  <c r="ES22" i="1"/>
  <c r="IA26" i="1"/>
  <c r="JS24" i="1"/>
  <c r="JT24" i="1" s="1"/>
  <c r="JU24" i="1" s="1"/>
  <c r="HV24" i="1"/>
  <c r="BW24" i="1"/>
  <c r="EN25" i="1"/>
  <c r="EQ25" i="1" s="1"/>
  <c r="ER25" i="1" s="1"/>
  <c r="AW25" i="1"/>
  <c r="AX22" i="1" s="1"/>
  <c r="CY25" i="1"/>
  <c r="DA25" i="1" s="1"/>
  <c r="KI22" i="1"/>
  <c r="KL22" i="1" s="1"/>
  <c r="KM22" i="1" s="1"/>
  <c r="IT22" i="1"/>
  <c r="IG26" i="1"/>
  <c r="IT24" i="1"/>
  <c r="KI24" i="1"/>
  <c r="KL24" i="1" s="1"/>
  <c r="KM24" i="1" s="1"/>
  <c r="AQ29" i="1"/>
  <c r="EB29" i="1"/>
  <c r="EC29" i="1" s="1"/>
  <c r="ED29" i="1" s="1"/>
  <c r="CG29" i="1"/>
  <c r="CH29" i="1" s="1"/>
  <c r="CG26" i="1"/>
  <c r="CI26" i="1" s="1"/>
  <c r="AQ26" i="1"/>
  <c r="EB26" i="1"/>
  <c r="EC26" i="1" s="1"/>
  <c r="ED26" i="1" s="1"/>
  <c r="EN26" i="1"/>
  <c r="EQ26" i="1" s="1"/>
  <c r="ER26" i="1" s="1"/>
  <c r="CY26" i="1"/>
  <c r="DA26" i="1" s="1"/>
  <c r="AW26" i="1"/>
  <c r="BV22" i="1"/>
  <c r="EB25" i="1"/>
  <c r="EC25" i="1" s="1"/>
  <c r="ED25" i="1" s="1"/>
  <c r="EE22" i="1" s="1"/>
  <c r="AQ25" i="1"/>
  <c r="AR22" i="1" s="1"/>
  <c r="CG25" i="1"/>
  <c r="CH25" i="1" s="1"/>
  <c r="CP22" i="1"/>
  <c r="IK27" i="1"/>
  <c r="IJ27" i="1"/>
  <c r="ID27" i="1"/>
  <c r="HS27" i="1"/>
  <c r="HJ27" i="1"/>
  <c r="JC27" i="1"/>
  <c r="IE27" i="1"/>
  <c r="HY27" i="1"/>
  <c r="HX27" i="1"/>
  <c r="JB27" i="1"/>
  <c r="HK27" i="1"/>
  <c r="IS29" i="1"/>
  <c r="KO16" i="1"/>
  <c r="IZ16" i="1"/>
  <c r="BF21" i="1"/>
  <c r="BM21" i="1"/>
  <c r="BD21" i="1"/>
  <c r="BN21" i="1"/>
  <c r="BE21" i="1"/>
  <c r="BS21" i="1" s="1"/>
  <c r="AU18" i="1"/>
  <c r="HV20" i="1"/>
  <c r="JS20" i="1"/>
  <c r="JT20" i="1" s="1"/>
  <c r="JU20" i="1" s="1"/>
  <c r="KI21" i="1"/>
  <c r="KL21" i="1" s="1"/>
  <c r="KM21" i="1" s="1"/>
  <c r="IT21" i="1"/>
  <c r="IU18" i="1" s="1"/>
  <c r="JF21" i="1"/>
  <c r="KU21" i="1"/>
  <c r="KV21" i="1" s="1"/>
  <c r="KW21" i="1" s="1"/>
  <c r="KA21" i="1"/>
  <c r="KB21" i="1" s="1"/>
  <c r="KC21" i="1" s="1"/>
  <c r="IH21" i="1"/>
  <c r="BO20" i="1"/>
  <c r="EB16" i="1"/>
  <c r="EC16" i="1" s="1"/>
  <c r="ED16" i="1" s="1"/>
  <c r="CG16" i="1"/>
  <c r="CI16" i="1" s="1"/>
  <c r="AQ16" i="1"/>
  <c r="BM15" i="1"/>
  <c r="BO15" i="1" s="1"/>
  <c r="BF15" i="1"/>
  <c r="BD15" i="1"/>
  <c r="BN15" i="1"/>
  <c r="BE15" i="1"/>
  <c r="BS15" i="1" s="1"/>
  <c r="KN18" i="1"/>
  <c r="HV19" i="1"/>
  <c r="JS19" i="1"/>
  <c r="JT19" i="1" s="1"/>
  <c r="JU19" i="1" s="1"/>
  <c r="IY17" i="1"/>
  <c r="CZ19" i="1"/>
  <c r="IG16" i="1"/>
  <c r="CC14" i="1"/>
  <c r="DA20" i="1"/>
  <c r="KI14" i="1"/>
  <c r="KL14" i="1" s="1"/>
  <c r="KM14" i="1" s="1"/>
  <c r="IT14" i="1"/>
  <c r="IU14" i="1" s="1"/>
  <c r="EH21" i="1"/>
  <c r="EK21" i="1" s="1"/>
  <c r="EL21" i="1" s="1"/>
  <c r="EM18" i="1" s="1"/>
  <c r="AT21" i="1"/>
  <c r="CS21" i="1"/>
  <c r="CT21" i="1" s="1"/>
  <c r="IN14" i="1"/>
  <c r="KE14" i="1"/>
  <c r="KF14" i="1" s="1"/>
  <c r="KG14" i="1" s="1"/>
  <c r="KU18" i="1"/>
  <c r="KV18" i="1" s="1"/>
  <c r="KW18" i="1" s="1"/>
  <c r="JF18" i="1"/>
  <c r="JS15" i="1"/>
  <c r="JT15" i="1" s="1"/>
  <c r="JU15" i="1" s="1"/>
  <c r="HV15" i="1"/>
  <c r="JW15" i="1"/>
  <c r="JX15" i="1" s="1"/>
  <c r="JY15" i="1" s="1"/>
  <c r="IB15" i="1"/>
  <c r="JE17" i="1"/>
  <c r="CY17" i="1"/>
  <c r="CZ17" i="1" s="1"/>
  <c r="AW17" i="1"/>
  <c r="EN17" i="1"/>
  <c r="EQ17" i="1" s="1"/>
  <c r="ER17" i="1" s="1"/>
  <c r="AK17" i="1"/>
  <c r="DT17" i="1"/>
  <c r="DU17" i="1" s="1"/>
  <c r="DV17" i="1" s="1"/>
  <c r="BU17" i="1"/>
  <c r="BV17" i="1" s="1"/>
  <c r="CB20" i="1"/>
  <c r="EN16" i="1"/>
  <c r="EQ16" i="1" s="1"/>
  <c r="ER16" i="1" s="1"/>
  <c r="AW16" i="1"/>
  <c r="CY16" i="1"/>
  <c r="JW21" i="1"/>
  <c r="JX21" i="1" s="1"/>
  <c r="JY21" i="1" s="1"/>
  <c r="IB21" i="1"/>
  <c r="EN15" i="1"/>
  <c r="EQ15" i="1" s="1"/>
  <c r="ER15" i="1" s="1"/>
  <c r="ES14" i="1" s="1"/>
  <c r="CY15" i="1"/>
  <c r="CZ15" i="1" s="1"/>
  <c r="AW15" i="1"/>
  <c r="AL14" i="1"/>
  <c r="DX15" i="1"/>
  <c r="DY15" i="1" s="1"/>
  <c r="DZ15" i="1" s="1"/>
  <c r="AN15" i="1"/>
  <c r="CA15" i="1"/>
  <c r="CB15" i="1" s="1"/>
  <c r="CS17" i="1"/>
  <c r="CU17" i="1" s="1"/>
  <c r="AT17" i="1"/>
  <c r="EH17" i="1"/>
  <c r="EK17" i="1" s="1"/>
  <c r="EL17" i="1" s="1"/>
  <c r="EM14" i="1" s="1"/>
  <c r="BU21" i="1"/>
  <c r="BW21" i="1" s="1"/>
  <c r="AK21" i="1"/>
  <c r="DT21" i="1"/>
  <c r="DU21" i="1" s="1"/>
  <c r="DV21" i="1" s="1"/>
  <c r="EA18" i="1"/>
  <c r="HM16" i="1"/>
  <c r="EH15" i="1"/>
  <c r="EK15" i="1" s="1"/>
  <c r="EL15" i="1" s="1"/>
  <c r="AT15" i="1"/>
  <c r="AU14" i="1" s="1"/>
  <c r="CS15" i="1"/>
  <c r="CT15" i="1" s="1"/>
  <c r="JW19" i="1"/>
  <c r="JX19" i="1" s="1"/>
  <c r="JY19" i="1" s="1"/>
  <c r="IB19" i="1"/>
  <c r="IM16" i="1"/>
  <c r="KA18" i="1"/>
  <c r="KB18" i="1" s="1"/>
  <c r="KC18" i="1" s="1"/>
  <c r="KD18" i="1" s="1"/>
  <c r="IH18" i="1"/>
  <c r="BP18" i="1"/>
  <c r="GS18" i="1"/>
  <c r="GT18" i="1" s="1"/>
  <c r="GU18" i="1" s="1"/>
  <c r="IZ15" i="1"/>
  <c r="KO15" i="1"/>
  <c r="KR15" i="1" s="1"/>
  <c r="KS15" i="1" s="1"/>
  <c r="KU20" i="1"/>
  <c r="KV20" i="1" s="1"/>
  <c r="KW20" i="1" s="1"/>
  <c r="JF20" i="1"/>
  <c r="BN17" i="1"/>
  <c r="BF17" i="1"/>
  <c r="BE17" i="1"/>
  <c r="BS17" i="1" s="1"/>
  <c r="BD17" i="1"/>
  <c r="BM17" i="1"/>
  <c r="CI14" i="1"/>
  <c r="IN20" i="1"/>
  <c r="KE20" i="1"/>
  <c r="KF20" i="1" s="1"/>
  <c r="KG20" i="1" s="1"/>
  <c r="JW17" i="1"/>
  <c r="JX17" i="1" s="1"/>
  <c r="JY17" i="1" s="1"/>
  <c r="IB17" i="1"/>
  <c r="DW18" i="1"/>
  <c r="IN19" i="1"/>
  <c r="IO18" i="1" s="1"/>
  <c r="KE19" i="1"/>
  <c r="KF19" i="1" s="1"/>
  <c r="KG19" i="1" s="1"/>
  <c r="KH18" i="1" s="1"/>
  <c r="JA18" i="1"/>
  <c r="JE16" i="1"/>
  <c r="IN17" i="1"/>
  <c r="KE17" i="1"/>
  <c r="KF17" i="1" s="1"/>
  <c r="KG17" i="1" s="1"/>
  <c r="CB19" i="1"/>
  <c r="IN21" i="1"/>
  <c r="KE21" i="1"/>
  <c r="KF21" i="1" s="1"/>
  <c r="KG21" i="1" s="1"/>
  <c r="AR14" i="1"/>
  <c r="IG17" i="1"/>
  <c r="CY21" i="1"/>
  <c r="DA21" i="1" s="1"/>
  <c r="AW21" i="1"/>
  <c r="EN21" i="1"/>
  <c r="EQ21" i="1" s="1"/>
  <c r="ER21" i="1" s="1"/>
  <c r="AR18" i="1"/>
  <c r="DT15" i="1"/>
  <c r="DU15" i="1" s="1"/>
  <c r="DV15" i="1" s="1"/>
  <c r="DW14" i="1" s="1"/>
  <c r="BU15" i="1"/>
  <c r="BW15" i="1" s="1"/>
  <c r="AK15" i="1"/>
  <c r="IN15" i="1"/>
  <c r="KE15" i="1"/>
  <c r="KF15" i="1" s="1"/>
  <c r="KG15" i="1" s="1"/>
  <c r="AX18" i="1"/>
  <c r="BO14" i="1"/>
  <c r="JS14" i="1"/>
  <c r="JT14" i="1" s="1"/>
  <c r="JU14" i="1" s="1"/>
  <c r="HV14" i="1"/>
  <c r="BR20" i="1"/>
  <c r="CP20" i="1" s="1"/>
  <c r="BG20" i="1"/>
  <c r="BH20" i="1" s="1"/>
  <c r="BT20" i="1"/>
  <c r="KY18" i="1"/>
  <c r="KZ18" i="1" s="1"/>
  <c r="JM18" i="1"/>
  <c r="HO18" i="1"/>
  <c r="HP18" i="1" s="1"/>
  <c r="HQ18" i="1" s="1"/>
  <c r="HN18" i="1"/>
  <c r="LH18" i="1" s="1"/>
  <c r="HU18" i="1"/>
  <c r="EH16" i="1"/>
  <c r="EK16" i="1" s="1"/>
  <c r="EL16" i="1" s="1"/>
  <c r="CS16" i="1"/>
  <c r="CT16" i="1" s="1"/>
  <c r="AT16" i="1"/>
  <c r="DK14" i="1"/>
  <c r="LJ14" i="1" s="1"/>
  <c r="DX21" i="1"/>
  <c r="DY21" i="1" s="1"/>
  <c r="DZ21" i="1" s="1"/>
  <c r="CA21" i="1"/>
  <c r="CB21" i="1" s="1"/>
  <c r="AN21" i="1"/>
  <c r="AO18" i="1" s="1"/>
  <c r="BV19" i="1"/>
  <c r="BO19" i="1"/>
  <c r="IZ20" i="1"/>
  <c r="KO20" i="1"/>
  <c r="KR20" i="1" s="1"/>
  <c r="KS20" i="1" s="1"/>
  <c r="KT18" i="1" s="1"/>
  <c r="KU15" i="1"/>
  <c r="KV15" i="1" s="1"/>
  <c r="KW15" i="1" s="1"/>
  <c r="JF15" i="1"/>
  <c r="BW18" i="1"/>
  <c r="BR18" i="1"/>
  <c r="BX18" i="1" s="1"/>
  <c r="BT18" i="1"/>
  <c r="BG18" i="1"/>
  <c r="BH18" i="1" s="1"/>
  <c r="KY21" i="1"/>
  <c r="KZ21" i="1" s="1"/>
  <c r="JM21" i="1"/>
  <c r="HU21" i="1"/>
  <c r="AN17" i="1"/>
  <c r="AO14" i="1" s="1"/>
  <c r="DX17" i="1"/>
  <c r="DY17" i="1" s="1"/>
  <c r="DZ17" i="1" s="1"/>
  <c r="CA17" i="1"/>
  <c r="CC17" i="1" s="1"/>
  <c r="BW14" i="1"/>
  <c r="BR14" i="1"/>
  <c r="BG14" i="1"/>
  <c r="BH14" i="1" s="1"/>
  <c r="BT14" i="1"/>
  <c r="IA16" i="1"/>
  <c r="IT20" i="1"/>
  <c r="KI20" i="1"/>
  <c r="KL20" i="1" s="1"/>
  <c r="KM20" i="1" s="1"/>
  <c r="JW18" i="1"/>
  <c r="JX18" i="1" s="1"/>
  <c r="JY18" i="1" s="1"/>
  <c r="IB18" i="1"/>
  <c r="CM15" i="1"/>
  <c r="AH15" i="1"/>
  <c r="AI14" i="1" s="1"/>
  <c r="DP15" i="1"/>
  <c r="DQ15" i="1" s="1"/>
  <c r="DR15" i="1" s="1"/>
  <c r="DS14" i="1" s="1"/>
  <c r="AX14" i="1"/>
  <c r="DX16" i="1"/>
  <c r="DY16" i="1" s="1"/>
  <c r="DZ16" i="1" s="1"/>
  <c r="EA14" i="1" s="1"/>
  <c r="CA16" i="1"/>
  <c r="CB16" i="1" s="1"/>
  <c r="AN16" i="1"/>
  <c r="CG15" i="1"/>
  <c r="CI15" i="1" s="1"/>
  <c r="AQ15" i="1"/>
  <c r="EB15" i="1"/>
  <c r="EC15" i="1" s="1"/>
  <c r="ED15" i="1" s="1"/>
  <c r="EE14" i="1" s="1"/>
  <c r="KA15" i="1"/>
  <c r="KB15" i="1" s="1"/>
  <c r="KC15" i="1" s="1"/>
  <c r="IH15" i="1"/>
  <c r="KA14" i="1"/>
  <c r="KB14" i="1" s="1"/>
  <c r="KC14" i="1" s="1"/>
  <c r="IH14" i="1"/>
  <c r="KA20" i="1"/>
  <c r="KB20" i="1" s="1"/>
  <c r="KC20" i="1" s="1"/>
  <c r="IH20" i="1"/>
  <c r="AH17" i="1"/>
  <c r="DP17" i="1"/>
  <c r="DQ17" i="1" s="1"/>
  <c r="DR17" i="1" s="1"/>
  <c r="CM17" i="1"/>
  <c r="BD16" i="1"/>
  <c r="BN16" i="1"/>
  <c r="BM16" i="1"/>
  <c r="BF16" i="1"/>
  <c r="BE16" i="1"/>
  <c r="BS16" i="1" s="1"/>
  <c r="CZ16" i="1"/>
  <c r="DA16" i="1"/>
  <c r="CC16" i="1"/>
  <c r="BU16" i="1"/>
  <c r="BW16" i="1" s="1"/>
  <c r="AK16" i="1"/>
  <c r="DT16" i="1"/>
  <c r="DU16" i="1" s="1"/>
  <c r="DV16" i="1" s="1"/>
  <c r="CM21" i="1"/>
  <c r="AH21" i="1"/>
  <c r="AI18" i="1" s="1"/>
  <c r="DP21" i="1"/>
  <c r="DQ21" i="1" s="1"/>
  <c r="DR21" i="1" s="1"/>
  <c r="DS18" i="1" s="1"/>
  <c r="EB21" i="1"/>
  <c r="EC21" i="1" s="1"/>
  <c r="ED21" i="1" s="1"/>
  <c r="EE18" i="1" s="1"/>
  <c r="AQ21" i="1"/>
  <c r="CG21" i="1"/>
  <c r="CI21" i="1" s="1"/>
  <c r="KU14" i="1"/>
  <c r="KV14" i="1" s="1"/>
  <c r="KW14" i="1" s="1"/>
  <c r="JF14" i="1"/>
  <c r="BR19" i="1"/>
  <c r="CP19" i="1" s="1"/>
  <c r="BG19" i="1"/>
  <c r="BH19" i="1" s="1"/>
  <c r="BT19" i="1"/>
  <c r="ES18" i="1"/>
  <c r="EY18" i="1" s="1"/>
  <c r="EZ18" i="1" s="1"/>
  <c r="LK18" i="1" s="1"/>
  <c r="EB17" i="1"/>
  <c r="EC17" i="1" s="1"/>
  <c r="ED17" i="1" s="1"/>
  <c r="CG17" i="1"/>
  <c r="CH17" i="1" s="1"/>
  <c r="AQ17" i="1"/>
  <c r="AL18" i="1"/>
  <c r="CM16" i="1"/>
  <c r="AH16" i="1"/>
  <c r="DP16" i="1"/>
  <c r="DQ16" i="1" s="1"/>
  <c r="DR16" i="1" s="1"/>
  <c r="KI11" i="1"/>
  <c r="KL11" i="1" s="1"/>
  <c r="KM11" i="1" s="1"/>
  <c r="IT11" i="1"/>
  <c r="CG10" i="1"/>
  <c r="CH10" i="1" s="1"/>
  <c r="AQ10" i="1"/>
  <c r="EB10" i="1"/>
  <c r="EC10" i="1" s="1"/>
  <c r="ED10" i="1" s="1"/>
  <c r="BC12" i="1"/>
  <c r="AP12" i="1"/>
  <c r="AM12" i="1"/>
  <c r="DJ12" i="1"/>
  <c r="AV12" i="1"/>
  <c r="AJ12" i="1"/>
  <c r="AG12" i="1"/>
  <c r="AS12" i="1"/>
  <c r="EG12" i="1"/>
  <c r="EV12" i="1" s="1"/>
  <c r="EW12" i="1" s="1"/>
  <c r="EF12" i="1"/>
  <c r="DJ11" i="1"/>
  <c r="DL10" i="1" s="1"/>
  <c r="AV11" i="1"/>
  <c r="AJ11" i="1"/>
  <c r="EG11" i="1"/>
  <c r="EV11" i="1" s="1"/>
  <c r="EW11" i="1" s="1"/>
  <c r="AS11" i="1"/>
  <c r="AG11" i="1"/>
  <c r="BC11" i="1"/>
  <c r="AP11" i="1"/>
  <c r="AM11" i="1"/>
  <c r="EF11" i="1"/>
  <c r="AD10" i="1"/>
  <c r="AE10" i="1" s="1"/>
  <c r="AF10" i="1" s="1"/>
  <c r="IA11" i="1"/>
  <c r="KY11" i="1"/>
  <c r="KZ11" i="1" s="1"/>
  <c r="JM11" i="1"/>
  <c r="HU11" i="1"/>
  <c r="HJ12" i="1"/>
  <c r="ID12" i="1"/>
  <c r="IK12" i="1"/>
  <c r="IJ12" i="1"/>
  <c r="HS12" i="1"/>
  <c r="HX12" i="1"/>
  <c r="HY12" i="1"/>
  <c r="JC12" i="1"/>
  <c r="IE12" i="1"/>
  <c r="JB12" i="1"/>
  <c r="HK12" i="1"/>
  <c r="KY10" i="1"/>
  <c r="KZ10" i="1" s="1"/>
  <c r="JM10" i="1"/>
  <c r="HU10" i="1"/>
  <c r="CM10" i="1"/>
  <c r="DP10" i="1"/>
  <c r="DQ10" i="1" s="1"/>
  <c r="DR10" i="1" s="1"/>
  <c r="AH10" i="1"/>
  <c r="AK10" i="1"/>
  <c r="DT10" i="1"/>
  <c r="DU10" i="1" s="1"/>
  <c r="DV10" i="1" s="1"/>
  <c r="BU10" i="1"/>
  <c r="BV10" i="1" s="1"/>
  <c r="JE11" i="1"/>
  <c r="CY10" i="1"/>
  <c r="EN10" i="1"/>
  <c r="EQ10" i="1" s="1"/>
  <c r="ER10" i="1" s="1"/>
  <c r="AW10" i="1"/>
  <c r="IM10" i="1"/>
  <c r="IG10" i="1"/>
  <c r="AN10" i="1"/>
  <c r="DX10" i="1"/>
  <c r="DY10" i="1" s="1"/>
  <c r="DZ10" i="1" s="1"/>
  <c r="CA10" i="1"/>
  <c r="CB10" i="1" s="1"/>
  <c r="AC10" i="1"/>
  <c r="LD10" i="1" s="1"/>
  <c r="IG11" i="1"/>
  <c r="DJ13" i="1"/>
  <c r="AV13" i="1"/>
  <c r="AJ13" i="1"/>
  <c r="AS13" i="1"/>
  <c r="AG13" i="1"/>
  <c r="BC13" i="1"/>
  <c r="AP13" i="1"/>
  <c r="AM13" i="1"/>
  <c r="EG13" i="1"/>
  <c r="EV13" i="1" s="1"/>
  <c r="EW13" i="1" s="1"/>
  <c r="EX10" i="1" s="1"/>
  <c r="EF13" i="1"/>
  <c r="KU10" i="1"/>
  <c r="KV10" i="1" s="1"/>
  <c r="KW10" i="1" s="1"/>
  <c r="JF10" i="1"/>
  <c r="BD10" i="1"/>
  <c r="BE10" i="1"/>
  <c r="BS10" i="1" s="1"/>
  <c r="BN10" i="1"/>
  <c r="BF10" i="1"/>
  <c r="BM10" i="1"/>
  <c r="CZ10" i="1"/>
  <c r="CI10" i="1"/>
  <c r="DA10" i="1"/>
  <c r="EH10" i="1"/>
  <c r="EK10" i="1" s="1"/>
  <c r="EL10" i="1" s="1"/>
  <c r="CS10" i="1"/>
  <c r="CU10" i="1" s="1"/>
  <c r="AT10" i="1"/>
  <c r="IY11" i="1"/>
  <c r="IM11" i="1"/>
  <c r="IK13" i="1"/>
  <c r="HJ13" i="1"/>
  <c r="HS13" i="1"/>
  <c r="IE13" i="1"/>
  <c r="IJ13" i="1"/>
  <c r="ID13" i="1"/>
  <c r="JC13" i="1"/>
  <c r="JB13" i="1"/>
  <c r="HY13" i="1"/>
  <c r="HK13" i="1"/>
  <c r="HX13" i="1"/>
  <c r="IY10" i="1"/>
  <c r="GO6" i="1"/>
  <c r="DO6" i="1"/>
  <c r="GD6" i="1"/>
  <c r="FA6" i="1"/>
  <c r="JJ6" i="1" s="1"/>
  <c r="GJ6" i="1"/>
  <c r="FB6" i="1"/>
  <c r="BA6" i="1"/>
  <c r="BB6" i="1" s="1"/>
  <c r="T6" i="1"/>
  <c r="U6" i="1"/>
  <c r="V6" i="1"/>
  <c r="X6" i="1"/>
  <c r="Y6" i="1"/>
  <c r="Z6" i="1"/>
  <c r="W6" i="1"/>
  <c r="GS75" i="1" l="1"/>
  <c r="GT75" i="1" s="1"/>
  <c r="GU75" i="1" s="1"/>
  <c r="BP75" i="1"/>
  <c r="BW10" i="1"/>
  <c r="CC25" i="1"/>
  <c r="CC29" i="1"/>
  <c r="DA41" i="1"/>
  <c r="BX42" i="1"/>
  <c r="BY42" i="1" s="1"/>
  <c r="KO46" i="1"/>
  <c r="KR46" i="1" s="1"/>
  <c r="KS46" i="1" s="1"/>
  <c r="BO98" i="1"/>
  <c r="IM95" i="1"/>
  <c r="IN100" i="1"/>
  <c r="DA105" i="1"/>
  <c r="DM10" i="1"/>
  <c r="DN10" i="1" s="1"/>
  <c r="CU41" i="1"/>
  <c r="CH68" i="1"/>
  <c r="HU73" i="1"/>
  <c r="JS73" i="1" s="1"/>
  <c r="JT73" i="1" s="1"/>
  <c r="JU73" i="1" s="1"/>
  <c r="CT89" i="1"/>
  <c r="KU102" i="1"/>
  <c r="KV102" i="1" s="1"/>
  <c r="KW102" i="1" s="1"/>
  <c r="CB117" i="1"/>
  <c r="CH115" i="1"/>
  <c r="CT115" i="1"/>
  <c r="CC115" i="1"/>
  <c r="BE115" i="1"/>
  <c r="BS115" i="1" s="1"/>
  <c r="KI16" i="1"/>
  <c r="KL16" i="1" s="1"/>
  <c r="KM16" i="1" s="1"/>
  <c r="KY73" i="1"/>
  <c r="KZ73" i="1" s="1"/>
  <c r="CS91" i="1"/>
  <c r="CU91" i="1" s="1"/>
  <c r="KO100" i="1"/>
  <c r="CU117" i="1"/>
  <c r="CI115" i="1"/>
  <c r="KA115" i="1"/>
  <c r="KB115" i="1" s="1"/>
  <c r="KC115" i="1" s="1"/>
  <c r="CU21" i="1"/>
  <c r="BV35" i="1"/>
  <c r="KA42" i="1"/>
  <c r="KB42" i="1" s="1"/>
  <c r="KC42" i="1" s="1"/>
  <c r="HU82" i="1"/>
  <c r="EH91" i="1"/>
  <c r="BF115" i="1"/>
  <c r="IG13" i="1"/>
  <c r="IM83" i="1"/>
  <c r="JM82" i="1"/>
  <c r="CI98" i="1"/>
  <c r="BM115" i="1"/>
  <c r="CP18" i="1"/>
  <c r="KE29" i="1"/>
  <c r="KF29" i="1" s="1"/>
  <c r="KG29" i="1" s="1"/>
  <c r="BD115" i="1"/>
  <c r="BT115" i="1" s="1"/>
  <c r="JF25" i="1"/>
  <c r="BO10" i="1"/>
  <c r="IB10" i="1"/>
  <c r="CB17" i="1"/>
  <c r="CU35" i="1"/>
  <c r="BU32" i="1"/>
  <c r="BO41" i="1"/>
  <c r="BX50" i="1"/>
  <c r="CH52" i="1"/>
  <c r="KR63" i="1"/>
  <c r="KS63" i="1" s="1"/>
  <c r="KL63" i="1"/>
  <c r="KM63" i="1" s="1"/>
  <c r="KY63" i="1"/>
  <c r="KZ63" i="1" s="1"/>
  <c r="BX62" i="1"/>
  <c r="CU76" i="1"/>
  <c r="EK91" i="1"/>
  <c r="EL91" i="1" s="1"/>
  <c r="JE92" i="1"/>
  <c r="IG92" i="1"/>
  <c r="KA92" i="1" s="1"/>
  <c r="KB92" i="1" s="1"/>
  <c r="KC92" i="1" s="1"/>
  <c r="CB89" i="1"/>
  <c r="CT108" i="1"/>
  <c r="BX107" i="1"/>
  <c r="FN107" i="1" s="1"/>
  <c r="FO107" i="1" s="1"/>
  <c r="FP107" i="1" s="1"/>
  <c r="IZ117" i="1"/>
  <c r="DP23" i="1"/>
  <c r="DQ23" i="1" s="1"/>
  <c r="DR23" i="1" s="1"/>
  <c r="CM23" i="1"/>
  <c r="AH23" i="1"/>
  <c r="KR100" i="1"/>
  <c r="KS100" i="1" s="1"/>
  <c r="IM13" i="1"/>
  <c r="HF6" i="1"/>
  <c r="BW17" i="1"/>
  <c r="KI17" i="1"/>
  <c r="KL28" i="1"/>
  <c r="KM28" i="1" s="1"/>
  <c r="JE55" i="1"/>
  <c r="IG56" i="1"/>
  <c r="KA56" i="1" s="1"/>
  <c r="KB56" i="1" s="1"/>
  <c r="KC56" i="1" s="1"/>
  <c r="BH67" i="1"/>
  <c r="HM23" i="1"/>
  <c r="IS23" i="1"/>
  <c r="IY23" i="1"/>
  <c r="JE23" i="1"/>
  <c r="KU70" i="1"/>
  <c r="KV70" i="1" s="1"/>
  <c r="KW70" i="1" s="1"/>
  <c r="IM81" i="1"/>
  <c r="DA82" i="1"/>
  <c r="CS23" i="1"/>
  <c r="EH23" i="1"/>
  <c r="EK23" i="1" s="1"/>
  <c r="EL23" i="1" s="1"/>
  <c r="AT23" i="1"/>
  <c r="DT23" i="1"/>
  <c r="DU23" i="1" s="1"/>
  <c r="DV23" i="1" s="1"/>
  <c r="AK23" i="1"/>
  <c r="BU23" i="1"/>
  <c r="IM23" i="1"/>
  <c r="IT10" i="1"/>
  <c r="KO25" i="1"/>
  <c r="KR28" i="1"/>
  <c r="KS28" i="1" s="1"/>
  <c r="CH37" i="1"/>
  <c r="BX39" i="1"/>
  <c r="FN39" i="1" s="1"/>
  <c r="FO39" i="1" s="1"/>
  <c r="FP39" i="1" s="1"/>
  <c r="IA48" i="1"/>
  <c r="IG60" i="1"/>
  <c r="BP86" i="1"/>
  <c r="CI116" i="1"/>
  <c r="CB115" i="1"/>
  <c r="IH110" i="1"/>
  <c r="BD23" i="1"/>
  <c r="BN23" i="1"/>
  <c r="BM23" i="1"/>
  <c r="BO23" i="1" s="1"/>
  <c r="BF23" i="1"/>
  <c r="BE23" i="1"/>
  <c r="BS23" i="1" s="1"/>
  <c r="CA23" i="1"/>
  <c r="DX23" i="1"/>
  <c r="DY23" i="1" s="1"/>
  <c r="DZ23" i="1" s="1"/>
  <c r="AN23" i="1"/>
  <c r="IG23" i="1"/>
  <c r="DM82" i="1"/>
  <c r="DN82" i="1" s="1"/>
  <c r="CT10" i="1"/>
  <c r="IM12" i="1"/>
  <c r="HU28" i="1"/>
  <c r="HV28" i="1" s="1"/>
  <c r="CU32" i="1"/>
  <c r="JF62" i="1"/>
  <c r="IA95" i="1"/>
  <c r="JW95" i="1" s="1"/>
  <c r="JX95" i="1" s="1"/>
  <c r="JY95" i="1" s="1"/>
  <c r="CB109" i="1"/>
  <c r="DM30" i="1"/>
  <c r="DN30" i="1" s="1"/>
  <c r="AQ23" i="1"/>
  <c r="EB23" i="1"/>
  <c r="EC23" i="1" s="1"/>
  <c r="ED23" i="1" s="1"/>
  <c r="CG23" i="1"/>
  <c r="BX20" i="1"/>
  <c r="CH15" i="1"/>
  <c r="CZ32" i="1"/>
  <c r="BO76" i="1"/>
  <c r="BP76" i="1" s="1"/>
  <c r="BO82" i="1"/>
  <c r="CT105" i="1"/>
  <c r="CT109" i="1"/>
  <c r="CU116" i="1"/>
  <c r="EN23" i="1"/>
  <c r="EQ23" i="1" s="1"/>
  <c r="ER23" i="1" s="1"/>
  <c r="AW23" i="1"/>
  <c r="CY23" i="1"/>
  <c r="IA23" i="1"/>
  <c r="CZ91" i="1"/>
  <c r="DA91" i="1"/>
  <c r="BW91" i="1"/>
  <c r="BV91" i="1"/>
  <c r="BO52" i="1"/>
  <c r="DA69" i="1"/>
  <c r="IA84" i="1"/>
  <c r="JW84" i="1" s="1"/>
  <c r="JX84" i="1" s="1"/>
  <c r="JY84" i="1" s="1"/>
  <c r="JM91" i="1"/>
  <c r="EN104" i="1"/>
  <c r="EQ104" i="1" s="1"/>
  <c r="ER104" i="1" s="1"/>
  <c r="CY104" i="1"/>
  <c r="DA104" i="1" s="1"/>
  <c r="AW104" i="1"/>
  <c r="IA79" i="1"/>
  <c r="JW79" i="1" s="1"/>
  <c r="JX79" i="1" s="1"/>
  <c r="JY79" i="1" s="1"/>
  <c r="DM98" i="1"/>
  <c r="DN98" i="1" s="1"/>
  <c r="CH108" i="1"/>
  <c r="CI117" i="1"/>
  <c r="CZ52" i="1"/>
  <c r="IG47" i="1"/>
  <c r="DA78" i="1"/>
  <c r="JE112" i="1"/>
  <c r="JE47" i="1"/>
  <c r="JF47" i="1" s="1"/>
  <c r="KU54" i="1"/>
  <c r="KV54" i="1" s="1"/>
  <c r="KW54" i="1" s="1"/>
  <c r="CU68" i="1"/>
  <c r="JF73" i="1"/>
  <c r="DA76" i="1"/>
  <c r="BX77" i="1"/>
  <c r="CH78" i="1"/>
  <c r="CC91" i="1"/>
  <c r="CU98" i="1"/>
  <c r="JF99" i="1"/>
  <c r="BW103" i="1"/>
  <c r="BO109" i="1"/>
  <c r="BP109" i="1" s="1"/>
  <c r="BO117" i="1"/>
  <c r="GS117" i="1" s="1"/>
  <c r="GT117" i="1" s="1"/>
  <c r="GU117" i="1" s="1"/>
  <c r="IB117" i="1"/>
  <c r="CZ110" i="1"/>
  <c r="CA104" i="1"/>
  <c r="CC104" i="1" s="1"/>
  <c r="AN104" i="1"/>
  <c r="DX104" i="1"/>
  <c r="DY104" i="1" s="1"/>
  <c r="DZ104" i="1" s="1"/>
  <c r="HM104" i="1"/>
  <c r="IS104" i="1"/>
  <c r="IY104" i="1"/>
  <c r="BR75" i="1"/>
  <c r="IH98" i="1"/>
  <c r="EN91" i="1"/>
  <c r="EQ91" i="1" s="1"/>
  <c r="ER91" i="1" s="1"/>
  <c r="BW105" i="1"/>
  <c r="CZ107" i="1"/>
  <c r="DA107" i="1"/>
  <c r="BX46" i="1"/>
  <c r="BY46" i="1" s="1"/>
  <c r="JE57" i="1"/>
  <c r="JF57" i="1" s="1"/>
  <c r="IA61" i="1"/>
  <c r="IG59" i="1"/>
  <c r="IA64" i="1"/>
  <c r="JE71" i="1"/>
  <c r="JF71" i="1" s="1"/>
  <c r="KU82" i="1"/>
  <c r="KV82" i="1" s="1"/>
  <c r="KW82" i="1" s="1"/>
  <c r="IM84" i="1"/>
  <c r="IN84" i="1" s="1"/>
  <c r="BO91" i="1"/>
  <c r="GS91" i="1" s="1"/>
  <c r="GT91" i="1" s="1"/>
  <c r="GU91" i="1" s="1"/>
  <c r="KI101" i="1"/>
  <c r="KL101" i="1" s="1"/>
  <c r="KM101" i="1" s="1"/>
  <c r="CZ108" i="1"/>
  <c r="DA103" i="1"/>
  <c r="DA117" i="1"/>
  <c r="BO115" i="1"/>
  <c r="BP115" i="1" s="1"/>
  <c r="CT67" i="1"/>
  <c r="IA104" i="1"/>
  <c r="DT104" i="1"/>
  <c r="DU104" i="1" s="1"/>
  <c r="DV104" i="1" s="1"/>
  <c r="BU104" i="1"/>
  <c r="BV104" i="1" s="1"/>
  <c r="AK104" i="1"/>
  <c r="BN104" i="1"/>
  <c r="BM104" i="1"/>
  <c r="BE104" i="1"/>
  <c r="BS104" i="1" s="1"/>
  <c r="BD104" i="1"/>
  <c r="BF104" i="1"/>
  <c r="DM110" i="1"/>
  <c r="DN110" i="1" s="1"/>
  <c r="BR67" i="1"/>
  <c r="BX67" i="1" s="1"/>
  <c r="FN67" i="1" s="1"/>
  <c r="FO67" i="1" s="1"/>
  <c r="FP67" i="1" s="1"/>
  <c r="BV69" i="1"/>
  <c r="JE65" i="1"/>
  <c r="JF65" i="1" s="1"/>
  <c r="KY91" i="1"/>
  <c r="KZ91" i="1" s="1"/>
  <c r="BX106" i="1"/>
  <c r="JW102" i="1"/>
  <c r="JX102" i="1" s="1"/>
  <c r="JY102" i="1" s="1"/>
  <c r="IB102" i="1"/>
  <c r="JE104" i="1"/>
  <c r="EH104" i="1"/>
  <c r="EK104" i="1" s="1"/>
  <c r="EL104" i="1" s="1"/>
  <c r="AT104" i="1"/>
  <c r="CS104" i="1"/>
  <c r="CU104" i="1" s="1"/>
  <c r="IA57" i="1"/>
  <c r="JW54" i="1"/>
  <c r="JX54" i="1" s="1"/>
  <c r="JY54" i="1" s="1"/>
  <c r="JE61" i="1"/>
  <c r="IM61" i="1"/>
  <c r="HU58" i="1"/>
  <c r="JS58" i="1" s="1"/>
  <c r="JT58" i="1" s="1"/>
  <c r="JU58" i="1" s="1"/>
  <c r="CH69" i="1"/>
  <c r="IB63" i="1"/>
  <c r="CZ68" i="1"/>
  <c r="IG64" i="1"/>
  <c r="KA64" i="1" s="1"/>
  <c r="KB64" i="1" s="1"/>
  <c r="KC64" i="1" s="1"/>
  <c r="KO73" i="1"/>
  <c r="KR73" i="1" s="1"/>
  <c r="KS73" i="1" s="1"/>
  <c r="KO82" i="1"/>
  <c r="KR82" i="1" s="1"/>
  <c r="KS82" i="1" s="1"/>
  <c r="GS88" i="1"/>
  <c r="GT88" i="1" s="1"/>
  <c r="GU88" i="1" s="1"/>
  <c r="AK91" i="1"/>
  <c r="KL91" i="1"/>
  <c r="KM91" i="1" s="1"/>
  <c r="IG97" i="1"/>
  <c r="KA97" i="1" s="1"/>
  <c r="KB97" i="1" s="1"/>
  <c r="KC97" i="1" s="1"/>
  <c r="IB98" i="1"/>
  <c r="IC98" i="1" s="1"/>
  <c r="CB116" i="1"/>
  <c r="IG104" i="1"/>
  <c r="CM104" i="1"/>
  <c r="DP104" i="1"/>
  <c r="DQ104" i="1" s="1"/>
  <c r="DR104" i="1" s="1"/>
  <c r="AH104" i="1"/>
  <c r="DM78" i="1"/>
  <c r="DN78" i="1" s="1"/>
  <c r="BO116" i="1"/>
  <c r="GS116" i="1" s="1"/>
  <c r="GT116" i="1" s="1"/>
  <c r="GU116" i="1" s="1"/>
  <c r="IM56" i="1"/>
  <c r="IN56" i="1" s="1"/>
  <c r="CI87" i="1"/>
  <c r="BX88" i="1"/>
  <c r="KR91" i="1"/>
  <c r="KS91" i="1" s="1"/>
  <c r="CB98" i="1"/>
  <c r="JE95" i="1"/>
  <c r="IG95" i="1"/>
  <c r="IH95" i="1" s="1"/>
  <c r="JE96" i="1"/>
  <c r="JF96" i="1" s="1"/>
  <c r="CT103" i="1"/>
  <c r="CH109" i="1"/>
  <c r="IM112" i="1"/>
  <c r="KE112" i="1" s="1"/>
  <c r="KF112" i="1" s="1"/>
  <c r="KG112" i="1" s="1"/>
  <c r="IG111" i="1"/>
  <c r="CZ115" i="1"/>
  <c r="CU110" i="1"/>
  <c r="IM104" i="1"/>
  <c r="AQ104" i="1"/>
  <c r="EB104" i="1"/>
  <c r="EC104" i="1" s="1"/>
  <c r="ED104" i="1" s="1"/>
  <c r="CG104" i="1"/>
  <c r="CH104" i="1" s="1"/>
  <c r="BX40" i="1"/>
  <c r="CI41" i="1"/>
  <c r="BX34" i="1"/>
  <c r="BW36" i="1"/>
  <c r="CI35" i="1"/>
  <c r="DA37" i="1"/>
  <c r="BO35" i="1"/>
  <c r="GS35" i="1" s="1"/>
  <c r="GT35" i="1" s="1"/>
  <c r="GU35" i="1" s="1"/>
  <c r="CU36" i="1"/>
  <c r="CG33" i="1"/>
  <c r="AQ33" i="1"/>
  <c r="EB33" i="1"/>
  <c r="EC33" i="1" s="1"/>
  <c r="ED33" i="1" s="1"/>
  <c r="DT33" i="1"/>
  <c r="DU33" i="1" s="1"/>
  <c r="DV33" i="1" s="1"/>
  <c r="AK33" i="1"/>
  <c r="BU33" i="1"/>
  <c r="BV33" i="1" s="1"/>
  <c r="EH33" i="1"/>
  <c r="EK33" i="1" s="1"/>
  <c r="EL33" i="1" s="1"/>
  <c r="AT33" i="1"/>
  <c r="CS33" i="1"/>
  <c r="CT33" i="1" s="1"/>
  <c r="CH31" i="1"/>
  <c r="AN33" i="1"/>
  <c r="DX33" i="1"/>
  <c r="DY33" i="1" s="1"/>
  <c r="DZ33" i="1" s="1"/>
  <c r="CA33" i="1"/>
  <c r="CC33" i="1" s="1"/>
  <c r="IG33" i="1"/>
  <c r="KU33" i="1"/>
  <c r="KV33" i="1" s="1"/>
  <c r="KW33" i="1" s="1"/>
  <c r="JF33" i="1"/>
  <c r="DA31" i="1"/>
  <c r="BO31" i="1"/>
  <c r="EN33" i="1"/>
  <c r="EQ33" i="1" s="1"/>
  <c r="ER33" i="1" s="1"/>
  <c r="AW33" i="1"/>
  <c r="CY33" i="1"/>
  <c r="DA33" i="1" s="1"/>
  <c r="JW31" i="1"/>
  <c r="JX31" i="1" s="1"/>
  <c r="JY31" i="1" s="1"/>
  <c r="IB31" i="1"/>
  <c r="IM33" i="1"/>
  <c r="CM33" i="1"/>
  <c r="DP33" i="1"/>
  <c r="DQ33" i="1" s="1"/>
  <c r="DR33" i="1" s="1"/>
  <c r="AH33" i="1"/>
  <c r="CM32" i="1"/>
  <c r="DP32" i="1"/>
  <c r="DQ32" i="1" s="1"/>
  <c r="DR32" i="1" s="1"/>
  <c r="IS33" i="1"/>
  <c r="HM33" i="1"/>
  <c r="HP30" i="1" s="1"/>
  <c r="HQ30" i="1" s="1"/>
  <c r="KO33" i="1"/>
  <c r="IZ33" i="1"/>
  <c r="BM33" i="1"/>
  <c r="BD33" i="1"/>
  <c r="BE33" i="1"/>
  <c r="BS33" i="1" s="1"/>
  <c r="BN33" i="1"/>
  <c r="BF33" i="1"/>
  <c r="FZ30" i="1"/>
  <c r="FD30" i="1"/>
  <c r="EK32" i="1"/>
  <c r="EL32" i="1" s="1"/>
  <c r="BO32" i="1"/>
  <c r="GS32" i="1" s="1"/>
  <c r="GT32" i="1" s="1"/>
  <c r="GU32" i="1" s="1"/>
  <c r="KO31" i="1"/>
  <c r="KR31" i="1" s="1"/>
  <c r="KS31" i="1" s="1"/>
  <c r="IZ31" i="1"/>
  <c r="IA33" i="1"/>
  <c r="BW29" i="1"/>
  <c r="CB26" i="1"/>
  <c r="CU26" i="1"/>
  <c r="CU29" i="1"/>
  <c r="CI25" i="1"/>
  <c r="CH21" i="1"/>
  <c r="CI19" i="1"/>
  <c r="CJ19" i="1" s="1"/>
  <c r="CH19" i="1"/>
  <c r="BV21" i="1"/>
  <c r="CZ21" i="1"/>
  <c r="CC21" i="1"/>
  <c r="DA17" i="1"/>
  <c r="CU16" i="1"/>
  <c r="CI17" i="1"/>
  <c r="KL17" i="1"/>
  <c r="KM17" i="1" s="1"/>
  <c r="KY17" i="1"/>
  <c r="KZ17" i="1" s="1"/>
  <c r="CH16" i="1"/>
  <c r="CU15" i="1"/>
  <c r="HU17" i="1"/>
  <c r="JS17" i="1" s="1"/>
  <c r="JT17" i="1" s="1"/>
  <c r="JU17" i="1" s="1"/>
  <c r="IA13" i="1"/>
  <c r="CC10" i="1"/>
  <c r="EY114" i="1"/>
  <c r="EZ114" i="1" s="1"/>
  <c r="LK114" i="1" s="1"/>
  <c r="KU112" i="1"/>
  <c r="KV112" i="1" s="1"/>
  <c r="KW112" i="1" s="1"/>
  <c r="JF112" i="1"/>
  <c r="JA114" i="1"/>
  <c r="AW112" i="1"/>
  <c r="EN112" i="1"/>
  <c r="EQ112" i="1" s="1"/>
  <c r="ER112" i="1" s="1"/>
  <c r="CY112" i="1"/>
  <c r="CZ112" i="1" s="1"/>
  <c r="CV114" i="1"/>
  <c r="CD114" i="1"/>
  <c r="CJ114" i="1"/>
  <c r="DB114" i="1"/>
  <c r="GS115" i="1"/>
  <c r="GT115" i="1" s="1"/>
  <c r="GU115" i="1" s="1"/>
  <c r="AQ111" i="1"/>
  <c r="AR110" i="1" s="1"/>
  <c r="CG111" i="1"/>
  <c r="CH111" i="1" s="1"/>
  <c r="EB111" i="1"/>
  <c r="EC111" i="1" s="1"/>
  <c r="ED111" i="1" s="1"/>
  <c r="EE110" i="1" s="1"/>
  <c r="BR116" i="1"/>
  <c r="CP116" i="1" s="1"/>
  <c r="BT116" i="1"/>
  <c r="BG116" i="1"/>
  <c r="BH116" i="1" s="1"/>
  <c r="JW110" i="1"/>
  <c r="JX110" i="1" s="1"/>
  <c r="JY110" i="1" s="1"/>
  <c r="IB110" i="1"/>
  <c r="HV117" i="1"/>
  <c r="JS117" i="1"/>
  <c r="JT117" i="1" s="1"/>
  <c r="JU117" i="1" s="1"/>
  <c r="KT114" i="1"/>
  <c r="EB112" i="1"/>
  <c r="EC112" i="1" s="1"/>
  <c r="ED112" i="1" s="1"/>
  <c r="AQ112" i="1"/>
  <c r="CG112" i="1"/>
  <c r="CI112" i="1" s="1"/>
  <c r="KA111" i="1"/>
  <c r="KB111" i="1" s="1"/>
  <c r="KC111" i="1" s="1"/>
  <c r="IH111" i="1"/>
  <c r="CU115" i="1"/>
  <c r="AT111" i="1"/>
  <c r="CS111" i="1"/>
  <c r="CU111" i="1" s="1"/>
  <c r="EH111" i="1"/>
  <c r="EK111" i="1" s="1"/>
  <c r="EL111" i="1" s="1"/>
  <c r="EM110" i="1" s="1"/>
  <c r="CS113" i="1"/>
  <c r="CU113" i="1" s="1"/>
  <c r="EH113" i="1"/>
  <c r="EK113" i="1" s="1"/>
  <c r="EL113" i="1" s="1"/>
  <c r="AT113" i="1"/>
  <c r="AK113" i="1"/>
  <c r="BU113" i="1"/>
  <c r="BW113" i="1" s="1"/>
  <c r="DT113" i="1"/>
  <c r="DU113" i="1" s="1"/>
  <c r="DV113" i="1" s="1"/>
  <c r="IT115" i="1"/>
  <c r="KI115" i="1"/>
  <c r="KL115" i="1" s="1"/>
  <c r="KM115" i="1" s="1"/>
  <c r="EH112" i="1"/>
  <c r="EK112" i="1" s="1"/>
  <c r="EL112" i="1" s="1"/>
  <c r="AT112" i="1"/>
  <c r="CS112" i="1"/>
  <c r="CT112" i="1" s="1"/>
  <c r="AU110" i="1"/>
  <c r="JF115" i="1"/>
  <c r="KU115" i="1"/>
  <c r="KV115" i="1" s="1"/>
  <c r="KW115" i="1" s="1"/>
  <c r="BG115" i="1"/>
  <c r="BH115" i="1" s="1"/>
  <c r="BI114" i="1" s="1"/>
  <c r="LF114" i="1" s="1"/>
  <c r="BU111" i="1"/>
  <c r="BW111" i="1" s="1"/>
  <c r="AK111" i="1"/>
  <c r="AL110" i="1" s="1"/>
  <c r="DT111" i="1"/>
  <c r="DU111" i="1" s="1"/>
  <c r="DV111" i="1" s="1"/>
  <c r="DW110" i="1" s="1"/>
  <c r="IA113" i="1"/>
  <c r="CH110" i="1"/>
  <c r="CB110" i="1"/>
  <c r="HV110" i="1"/>
  <c r="JS110" i="1"/>
  <c r="JT110" i="1" s="1"/>
  <c r="JU110" i="1" s="1"/>
  <c r="II114" i="1"/>
  <c r="IN115" i="1"/>
  <c r="IO114" i="1" s="1"/>
  <c r="KE115" i="1"/>
  <c r="KF115" i="1" s="1"/>
  <c r="KG115" i="1" s="1"/>
  <c r="KH114" i="1" s="1"/>
  <c r="CA111" i="1"/>
  <c r="DX111" i="1"/>
  <c r="DY111" i="1" s="1"/>
  <c r="DZ111" i="1" s="1"/>
  <c r="AN111" i="1"/>
  <c r="IC114" i="1"/>
  <c r="KO115" i="1"/>
  <c r="KR115" i="1" s="1"/>
  <c r="KS115" i="1" s="1"/>
  <c r="IZ115" i="1"/>
  <c r="DT112" i="1"/>
  <c r="DU112" i="1" s="1"/>
  <c r="DV112" i="1" s="1"/>
  <c r="BU112" i="1"/>
  <c r="BW112" i="1" s="1"/>
  <c r="AK112" i="1"/>
  <c r="KI117" i="1"/>
  <c r="KL117" i="1" s="1"/>
  <c r="KM117" i="1" s="1"/>
  <c r="KN114" i="1" s="1"/>
  <c r="IT117" i="1"/>
  <c r="IU114" i="1" s="1"/>
  <c r="IG113" i="1"/>
  <c r="BM113" i="1"/>
  <c r="BE113" i="1"/>
  <c r="BS113" i="1" s="1"/>
  <c r="BD113" i="1"/>
  <c r="BF113" i="1"/>
  <c r="BN113" i="1"/>
  <c r="JW115" i="1"/>
  <c r="JX115" i="1" s="1"/>
  <c r="JY115" i="1" s="1"/>
  <c r="IB115" i="1"/>
  <c r="IA112" i="1"/>
  <c r="IG112" i="1"/>
  <c r="IN110" i="1"/>
  <c r="KE110" i="1"/>
  <c r="KF110" i="1" s="1"/>
  <c r="KG110" i="1" s="1"/>
  <c r="IT110" i="1"/>
  <c r="KI110" i="1"/>
  <c r="KL110" i="1" s="1"/>
  <c r="KM110" i="1" s="1"/>
  <c r="CP114" i="1"/>
  <c r="CM111" i="1"/>
  <c r="AH111" i="1"/>
  <c r="DP111" i="1"/>
  <c r="DQ111" i="1" s="1"/>
  <c r="DR111" i="1" s="1"/>
  <c r="JG114" i="1"/>
  <c r="BO110" i="1"/>
  <c r="CA113" i="1"/>
  <c r="CB113" i="1" s="1"/>
  <c r="DX113" i="1"/>
  <c r="DY113" i="1" s="1"/>
  <c r="DZ113" i="1" s="1"/>
  <c r="AN113" i="1"/>
  <c r="DX112" i="1"/>
  <c r="DY112" i="1" s="1"/>
  <c r="DZ112" i="1" s="1"/>
  <c r="EA110" i="1" s="1"/>
  <c r="AN112" i="1"/>
  <c r="AO110" i="1" s="1"/>
  <c r="CA112" i="1"/>
  <c r="CC112" i="1" s="1"/>
  <c r="IA111" i="1"/>
  <c r="EB113" i="1"/>
  <c r="EC113" i="1" s="1"/>
  <c r="ED113" i="1" s="1"/>
  <c r="CG113" i="1"/>
  <c r="CH113" i="1" s="1"/>
  <c r="AQ113" i="1"/>
  <c r="BF112" i="1"/>
  <c r="BM112" i="1"/>
  <c r="BD112" i="1"/>
  <c r="BN112" i="1"/>
  <c r="DA112" i="1"/>
  <c r="BE112" i="1"/>
  <c r="BS112" i="1" s="1"/>
  <c r="CB112" i="1"/>
  <c r="BP114" i="1"/>
  <c r="GS114" i="1"/>
  <c r="GT114" i="1" s="1"/>
  <c r="GU114" i="1" s="1"/>
  <c r="GV114" i="1" s="1"/>
  <c r="AW111" i="1"/>
  <c r="AX110" i="1" s="1"/>
  <c r="EN111" i="1"/>
  <c r="EQ111" i="1" s="1"/>
  <c r="ER111" i="1" s="1"/>
  <c r="ES110" i="1" s="1"/>
  <c r="EY110" i="1" s="1"/>
  <c r="EZ110" i="1" s="1"/>
  <c r="LK110" i="1" s="1"/>
  <c r="CY111" i="1"/>
  <c r="DA111" i="1" s="1"/>
  <c r="KX114" i="1"/>
  <c r="BV116" i="1"/>
  <c r="HM112" i="1"/>
  <c r="IS112" i="1"/>
  <c r="IY112" i="1"/>
  <c r="JM115" i="1"/>
  <c r="KY115" i="1"/>
  <c r="KZ115" i="1" s="1"/>
  <c r="LA114" i="1" s="1"/>
  <c r="HU115" i="1"/>
  <c r="HO114" i="1"/>
  <c r="HP114" i="1" s="1"/>
  <c r="HQ114" i="1" s="1"/>
  <c r="HN114" i="1"/>
  <c r="LH114" i="1" s="1"/>
  <c r="HM111" i="1"/>
  <c r="IY111" i="1"/>
  <c r="IS111" i="1"/>
  <c r="IZ110" i="1"/>
  <c r="KO110" i="1"/>
  <c r="KR110" i="1" s="1"/>
  <c r="KS110" i="1" s="1"/>
  <c r="BD111" i="1"/>
  <c r="BF111" i="1"/>
  <c r="CB111" i="1"/>
  <c r="BN111" i="1"/>
  <c r="BM111" i="1"/>
  <c r="BE111" i="1"/>
  <c r="BS111" i="1" s="1"/>
  <c r="CI111" i="1"/>
  <c r="CC111" i="1"/>
  <c r="IM113" i="1"/>
  <c r="BR110" i="1"/>
  <c r="CP110" i="1" s="1"/>
  <c r="BT110" i="1"/>
  <c r="BG110" i="1"/>
  <c r="BH110" i="1" s="1"/>
  <c r="CY113" i="1"/>
  <c r="DA113" i="1" s="1"/>
  <c r="EN113" i="1"/>
  <c r="EQ113" i="1" s="1"/>
  <c r="ER113" i="1" s="1"/>
  <c r="AW113" i="1"/>
  <c r="BJ114" i="1"/>
  <c r="FZ114" i="1"/>
  <c r="FD114" i="1"/>
  <c r="GA114" i="1"/>
  <c r="GP114" i="1" s="1"/>
  <c r="GQ114" i="1" s="1"/>
  <c r="KU110" i="1"/>
  <c r="KV110" i="1" s="1"/>
  <c r="KW110" i="1" s="1"/>
  <c r="JF110" i="1"/>
  <c r="AY114" i="1"/>
  <c r="AZ114" i="1" s="1"/>
  <c r="LE114" i="1" s="1"/>
  <c r="BW110" i="1"/>
  <c r="BR117" i="1"/>
  <c r="BT117" i="1"/>
  <c r="BG117" i="1"/>
  <c r="BH117" i="1" s="1"/>
  <c r="BW116" i="1"/>
  <c r="AH112" i="1"/>
  <c r="DP112" i="1"/>
  <c r="DQ112" i="1" s="1"/>
  <c r="DR112" i="1" s="1"/>
  <c r="DS110" i="1" s="1"/>
  <c r="CM112" i="1"/>
  <c r="AI110" i="1"/>
  <c r="JE111" i="1"/>
  <c r="IM111" i="1"/>
  <c r="BW115" i="1"/>
  <c r="BX114" i="1"/>
  <c r="JE113" i="1"/>
  <c r="HM113" i="1"/>
  <c r="IS113" i="1"/>
  <c r="IY113" i="1"/>
  <c r="BV110" i="1"/>
  <c r="DP113" i="1"/>
  <c r="DQ113" i="1" s="1"/>
  <c r="DR113" i="1" s="1"/>
  <c r="CM113" i="1"/>
  <c r="AH113" i="1"/>
  <c r="FD107" i="1"/>
  <c r="GA107" i="1"/>
  <c r="GP107" i="1" s="1"/>
  <c r="GQ107" i="1" s="1"/>
  <c r="FZ107" i="1"/>
  <c r="FZ106" i="1"/>
  <c r="GA106" i="1"/>
  <c r="GP106" i="1" s="1"/>
  <c r="GQ106" i="1" s="1"/>
  <c r="FD106" i="1"/>
  <c r="FN106" i="1"/>
  <c r="FO106" i="1" s="1"/>
  <c r="FP106" i="1" s="1"/>
  <c r="BY106" i="1"/>
  <c r="EY102" i="1"/>
  <c r="EZ102" i="1" s="1"/>
  <c r="LK102" i="1" s="1"/>
  <c r="CV102" i="1"/>
  <c r="CJ102" i="1"/>
  <c r="DB102" i="1"/>
  <c r="CD102" i="1"/>
  <c r="AY102" i="1"/>
  <c r="AZ102" i="1" s="1"/>
  <c r="LE102" i="1" s="1"/>
  <c r="BY107" i="1"/>
  <c r="KE103" i="1"/>
  <c r="KF103" i="1" s="1"/>
  <c r="KG103" i="1" s="1"/>
  <c r="KH102" i="1" s="1"/>
  <c r="IN103" i="1"/>
  <c r="JS109" i="1"/>
  <c r="JT109" i="1" s="1"/>
  <c r="JU109" i="1" s="1"/>
  <c r="HV109" i="1"/>
  <c r="CB108" i="1"/>
  <c r="JG102" i="1"/>
  <c r="IU106" i="1"/>
  <c r="CB105" i="1"/>
  <c r="DA109" i="1"/>
  <c r="IN105" i="1"/>
  <c r="IO102" i="1" s="1"/>
  <c r="KE105" i="1"/>
  <c r="KF105" i="1" s="1"/>
  <c r="KG105" i="1" s="1"/>
  <c r="JW105" i="1"/>
  <c r="JX105" i="1" s="1"/>
  <c r="JY105" i="1" s="1"/>
  <c r="IB105" i="1"/>
  <c r="II102" i="1"/>
  <c r="KT106" i="1"/>
  <c r="KN106" i="1"/>
  <c r="BO103" i="1"/>
  <c r="IT103" i="1"/>
  <c r="KI103" i="1"/>
  <c r="KL103" i="1" s="1"/>
  <c r="KM103" i="1" s="1"/>
  <c r="BR105" i="1"/>
  <c r="CP105" i="1" s="1"/>
  <c r="BT105" i="1"/>
  <c r="BG105" i="1"/>
  <c r="BH105" i="1" s="1"/>
  <c r="BX102" i="1"/>
  <c r="DB107" i="1"/>
  <c r="CJ107" i="1"/>
  <c r="CV107" i="1"/>
  <c r="CD107" i="1"/>
  <c r="JF103" i="1"/>
  <c r="KU103" i="1"/>
  <c r="KV103" i="1" s="1"/>
  <c r="KW103" i="1" s="1"/>
  <c r="KX102" i="1" s="1"/>
  <c r="CP106" i="1"/>
  <c r="BV109" i="1"/>
  <c r="BW109" i="1"/>
  <c r="KY105" i="1"/>
  <c r="KZ105" i="1" s="1"/>
  <c r="JM105" i="1"/>
  <c r="HU105" i="1"/>
  <c r="CI103" i="1"/>
  <c r="JO106" i="1"/>
  <c r="JP106" i="1" s="1"/>
  <c r="JQ106" i="1" s="1"/>
  <c r="JN106" i="1"/>
  <c r="LN106" i="1" s="1"/>
  <c r="KA103" i="1"/>
  <c r="KB103" i="1" s="1"/>
  <c r="KC103" i="1" s="1"/>
  <c r="KD102" i="1" s="1"/>
  <c r="IH103" i="1"/>
  <c r="BO108" i="1"/>
  <c r="BR103" i="1"/>
  <c r="CP103" i="1" s="1"/>
  <c r="BT103" i="1"/>
  <c r="BG103" i="1"/>
  <c r="BH103" i="1" s="1"/>
  <c r="IT105" i="1"/>
  <c r="KI105" i="1"/>
  <c r="KL105" i="1" s="1"/>
  <c r="KM105" i="1" s="1"/>
  <c r="KO103" i="1"/>
  <c r="KR103" i="1" s="1"/>
  <c r="KS103" i="1" s="1"/>
  <c r="IZ103" i="1"/>
  <c r="KU105" i="1"/>
  <c r="KV105" i="1" s="1"/>
  <c r="KW105" i="1" s="1"/>
  <c r="JF105" i="1"/>
  <c r="AY106" i="1"/>
  <c r="AZ106" i="1" s="1"/>
  <c r="LE106" i="1" s="1"/>
  <c r="JS106" i="1"/>
  <c r="JT106" i="1" s="1"/>
  <c r="JU106" i="1" s="1"/>
  <c r="JV106" i="1" s="1"/>
  <c r="HV106" i="1"/>
  <c r="HW106" i="1" s="1"/>
  <c r="JH106" i="1" s="1"/>
  <c r="JI106" i="1" s="1"/>
  <c r="LI106" i="1" s="1"/>
  <c r="FZ102" i="1"/>
  <c r="FD102" i="1"/>
  <c r="GA102" i="1"/>
  <c r="GP102" i="1" s="1"/>
  <c r="GQ102" i="1" s="1"/>
  <c r="KD106" i="1"/>
  <c r="BR109" i="1"/>
  <c r="CP109" i="1" s="1"/>
  <c r="BG109" i="1"/>
  <c r="BH109" i="1" s="1"/>
  <c r="BT109" i="1"/>
  <c r="FJ107" i="1"/>
  <c r="FK107" i="1" s="1"/>
  <c r="FL107" i="1" s="1"/>
  <c r="CQ107" i="1"/>
  <c r="CJ106" i="1"/>
  <c r="CV106" i="1"/>
  <c r="DB106" i="1"/>
  <c r="CD106" i="1"/>
  <c r="CP102" i="1"/>
  <c r="BR108" i="1"/>
  <c r="CP108" i="1" s="1"/>
  <c r="BG108" i="1"/>
  <c r="BH108" i="1" s="1"/>
  <c r="BT108" i="1"/>
  <c r="BX108" i="1" s="1"/>
  <c r="KO105" i="1"/>
  <c r="KR105" i="1" s="1"/>
  <c r="KS105" i="1" s="1"/>
  <c r="IZ105" i="1"/>
  <c r="KY103" i="1"/>
  <c r="KZ103" i="1" s="1"/>
  <c r="JM103" i="1"/>
  <c r="HU103" i="1"/>
  <c r="HO102" i="1"/>
  <c r="HP102" i="1" s="1"/>
  <c r="HQ102" i="1" s="1"/>
  <c r="HN102" i="1"/>
  <c r="LH102" i="1" s="1"/>
  <c r="BO105" i="1"/>
  <c r="IB103" i="1"/>
  <c r="IC102" i="1" s="1"/>
  <c r="JW103" i="1"/>
  <c r="JX103" i="1" s="1"/>
  <c r="JY103" i="1" s="1"/>
  <c r="CQ94" i="1"/>
  <c r="FJ94" i="1"/>
  <c r="FK94" i="1" s="1"/>
  <c r="FL94" i="1" s="1"/>
  <c r="DT95" i="1"/>
  <c r="DU95" i="1" s="1"/>
  <c r="DV95" i="1" s="1"/>
  <c r="AK95" i="1"/>
  <c r="BU95" i="1"/>
  <c r="BW95" i="1" s="1"/>
  <c r="KA101" i="1"/>
  <c r="KB101" i="1" s="1"/>
  <c r="KC101" i="1" s="1"/>
  <c r="IH101" i="1"/>
  <c r="AN96" i="1"/>
  <c r="CA96" i="1"/>
  <c r="CB96" i="1" s="1"/>
  <c r="DX96" i="1"/>
  <c r="DY96" i="1" s="1"/>
  <c r="DZ96" i="1" s="1"/>
  <c r="KE95" i="1"/>
  <c r="KF95" i="1" s="1"/>
  <c r="KG95" i="1" s="1"/>
  <c r="IN95" i="1"/>
  <c r="KY101" i="1"/>
  <c r="KZ101" i="1" s="1"/>
  <c r="HU101" i="1"/>
  <c r="JM101" i="1"/>
  <c r="DT101" i="1"/>
  <c r="DU101" i="1" s="1"/>
  <c r="DV101" i="1" s="1"/>
  <c r="AK101" i="1"/>
  <c r="BU101" i="1"/>
  <c r="BV101" i="1" s="1"/>
  <c r="AN100" i="1"/>
  <c r="CA100" i="1"/>
  <c r="CB100" i="1" s="1"/>
  <c r="DX100" i="1"/>
  <c r="DY100" i="1" s="1"/>
  <c r="DZ100" i="1" s="1"/>
  <c r="EH97" i="1"/>
  <c r="EK97" i="1" s="1"/>
  <c r="EL97" i="1" s="1"/>
  <c r="AT97" i="1"/>
  <c r="CS97" i="1"/>
  <c r="CU97" i="1" s="1"/>
  <c r="HM96" i="1"/>
  <c r="IY96" i="1"/>
  <c r="IS96" i="1"/>
  <c r="BF99" i="1"/>
  <c r="BD99" i="1"/>
  <c r="BN99" i="1"/>
  <c r="BM99" i="1"/>
  <c r="BE99" i="1"/>
  <c r="BS99" i="1" s="1"/>
  <c r="EB96" i="1"/>
  <c r="EC96" i="1" s="1"/>
  <c r="ED96" i="1" s="1"/>
  <c r="CG96" i="1"/>
  <c r="CH96" i="1" s="1"/>
  <c r="AQ96" i="1"/>
  <c r="IU98" i="1"/>
  <c r="CA95" i="1"/>
  <c r="CB95" i="1" s="1"/>
  <c r="AN95" i="1"/>
  <c r="DX95" i="1"/>
  <c r="DY95" i="1" s="1"/>
  <c r="DZ95" i="1" s="1"/>
  <c r="DX99" i="1"/>
  <c r="DY99" i="1" s="1"/>
  <c r="DZ99" i="1" s="1"/>
  <c r="EA98" i="1" s="1"/>
  <c r="AN99" i="1"/>
  <c r="CA99" i="1"/>
  <c r="CC99" i="1" s="1"/>
  <c r="KL98" i="1"/>
  <c r="KM98" i="1" s="1"/>
  <c r="BF95" i="1"/>
  <c r="BD95" i="1"/>
  <c r="BN95" i="1"/>
  <c r="BM95" i="1"/>
  <c r="BV95" i="1"/>
  <c r="BE95" i="1"/>
  <c r="BS95" i="1" s="1"/>
  <c r="BR98" i="1"/>
  <c r="BG98" i="1"/>
  <c r="BT98" i="1"/>
  <c r="AW100" i="1"/>
  <c r="EN100" i="1"/>
  <c r="EQ100" i="1" s="1"/>
  <c r="ER100" i="1" s="1"/>
  <c r="CY100" i="1"/>
  <c r="CZ100" i="1" s="1"/>
  <c r="CG97" i="1"/>
  <c r="CH97" i="1" s="1"/>
  <c r="AQ97" i="1"/>
  <c r="EB97" i="1"/>
  <c r="EC97" i="1" s="1"/>
  <c r="ED97" i="1" s="1"/>
  <c r="IN101" i="1"/>
  <c r="KE101" i="1"/>
  <c r="KF101" i="1" s="1"/>
  <c r="KG101" i="1" s="1"/>
  <c r="GA94" i="1"/>
  <c r="GP94" i="1" s="1"/>
  <c r="GQ94" i="1" s="1"/>
  <c r="FD94" i="1"/>
  <c r="FZ94" i="1"/>
  <c r="KU98" i="1"/>
  <c r="KV98" i="1" s="1"/>
  <c r="KW98" i="1" s="1"/>
  <c r="KX98" i="1" s="1"/>
  <c r="JF98" i="1"/>
  <c r="JG98" i="1" s="1"/>
  <c r="AL98" i="1"/>
  <c r="BF101" i="1"/>
  <c r="BD101" i="1"/>
  <c r="BM101" i="1"/>
  <c r="BN101" i="1"/>
  <c r="BE101" i="1"/>
  <c r="BS101" i="1" s="1"/>
  <c r="KA100" i="1"/>
  <c r="KB100" i="1" s="1"/>
  <c r="KC100" i="1" s="1"/>
  <c r="IH100" i="1"/>
  <c r="KI100" i="1"/>
  <c r="KL100" i="1" s="1"/>
  <c r="KM100" i="1" s="1"/>
  <c r="IT100" i="1"/>
  <c r="BP98" i="1"/>
  <c r="GS98" i="1"/>
  <c r="GT98" i="1" s="1"/>
  <c r="GU98" i="1" s="1"/>
  <c r="JF101" i="1"/>
  <c r="KU101" i="1"/>
  <c r="KV101" i="1" s="1"/>
  <c r="KW101" i="1" s="1"/>
  <c r="JE97" i="1"/>
  <c r="AO98" i="1"/>
  <c r="IA97" i="1"/>
  <c r="IT99" i="1"/>
  <c r="KI99" i="1"/>
  <c r="KL99" i="1" s="1"/>
  <c r="KM99" i="1" s="1"/>
  <c r="AT95" i="1"/>
  <c r="EH95" i="1"/>
  <c r="EK95" i="1" s="1"/>
  <c r="EL95" i="1" s="1"/>
  <c r="CS95" i="1"/>
  <c r="CT95" i="1" s="1"/>
  <c r="BH98" i="1"/>
  <c r="DP100" i="1"/>
  <c r="DQ100" i="1" s="1"/>
  <c r="DR100" i="1" s="1"/>
  <c r="CM100" i="1"/>
  <c r="AH100" i="1"/>
  <c r="EB100" i="1"/>
  <c r="EC100" i="1" s="1"/>
  <c r="ED100" i="1" s="1"/>
  <c r="CG100" i="1"/>
  <c r="AQ100" i="1"/>
  <c r="DX97" i="1"/>
  <c r="DY97" i="1" s="1"/>
  <c r="DZ97" i="1" s="1"/>
  <c r="CA97" i="1"/>
  <c r="CC97" i="1" s="1"/>
  <c r="AN97" i="1"/>
  <c r="KO94" i="1"/>
  <c r="KR94" i="1" s="1"/>
  <c r="KS94" i="1" s="1"/>
  <c r="IZ94" i="1"/>
  <c r="IN99" i="1"/>
  <c r="KE99" i="1"/>
  <c r="KF99" i="1" s="1"/>
  <c r="KG99" i="1" s="1"/>
  <c r="DT99" i="1"/>
  <c r="DU99" i="1" s="1"/>
  <c r="DV99" i="1" s="1"/>
  <c r="BU99" i="1"/>
  <c r="BW99" i="1" s="1"/>
  <c r="AK99" i="1"/>
  <c r="AR98" i="1"/>
  <c r="BN96" i="1"/>
  <c r="BM96" i="1"/>
  <c r="BF96" i="1"/>
  <c r="BE96" i="1"/>
  <c r="BS96" i="1" s="1"/>
  <c r="BD96" i="1"/>
  <c r="DX101" i="1"/>
  <c r="DY101" i="1" s="1"/>
  <c r="DZ101" i="1" s="1"/>
  <c r="CA101" i="1"/>
  <c r="CC101" i="1" s="1"/>
  <c r="AN101" i="1"/>
  <c r="JF95" i="1"/>
  <c r="KU95" i="1"/>
  <c r="KV95" i="1" s="1"/>
  <c r="KW95" i="1" s="1"/>
  <c r="EH99" i="1"/>
  <c r="EK99" i="1" s="1"/>
  <c r="EL99" i="1" s="1"/>
  <c r="EM98" i="1" s="1"/>
  <c r="AT99" i="1"/>
  <c r="AU98" i="1" s="1"/>
  <c r="CS99" i="1"/>
  <c r="CU99" i="1" s="1"/>
  <c r="AQ95" i="1"/>
  <c r="AR94" i="1" s="1"/>
  <c r="CG95" i="1"/>
  <c r="CH95" i="1" s="1"/>
  <c r="EB95" i="1"/>
  <c r="EC95" i="1" s="1"/>
  <c r="ED95" i="1" s="1"/>
  <c r="KE94" i="1"/>
  <c r="KF94" i="1" s="1"/>
  <c r="KG94" i="1" s="1"/>
  <c r="IN94" i="1"/>
  <c r="JS99" i="1"/>
  <c r="JT99" i="1" s="1"/>
  <c r="JU99" i="1" s="1"/>
  <c r="HV99" i="1"/>
  <c r="KE98" i="1"/>
  <c r="KF98" i="1" s="1"/>
  <c r="KG98" i="1" s="1"/>
  <c r="IN98" i="1"/>
  <c r="JW94" i="1"/>
  <c r="JX94" i="1" s="1"/>
  <c r="JY94" i="1" s="1"/>
  <c r="IB94" i="1"/>
  <c r="JM98" i="1"/>
  <c r="HO98" i="1"/>
  <c r="HP98" i="1" s="1"/>
  <c r="HQ98" i="1" s="1"/>
  <c r="HN98" i="1"/>
  <c r="LH98" i="1" s="1"/>
  <c r="KY98" i="1"/>
  <c r="KZ98" i="1" s="1"/>
  <c r="HU98" i="1"/>
  <c r="CY101" i="1"/>
  <c r="CZ101" i="1" s="1"/>
  <c r="EN101" i="1"/>
  <c r="EQ101" i="1" s="1"/>
  <c r="ER101" i="1" s="1"/>
  <c r="AW101" i="1"/>
  <c r="ES98" i="1"/>
  <c r="CY97" i="1"/>
  <c r="CZ97" i="1" s="1"/>
  <c r="EN97" i="1"/>
  <c r="EQ97" i="1" s="1"/>
  <c r="ER97" i="1" s="1"/>
  <c r="AW97" i="1"/>
  <c r="CS96" i="1"/>
  <c r="CT96" i="1" s="1"/>
  <c r="AT96" i="1"/>
  <c r="EH96" i="1"/>
  <c r="EK96" i="1" s="1"/>
  <c r="EL96" i="1" s="1"/>
  <c r="AQ101" i="1"/>
  <c r="EB101" i="1"/>
  <c r="EC101" i="1" s="1"/>
  <c r="ED101" i="1" s="1"/>
  <c r="CG101" i="1"/>
  <c r="CH101" i="1" s="1"/>
  <c r="EX94" i="1"/>
  <c r="EN95" i="1"/>
  <c r="EQ95" i="1" s="1"/>
  <c r="ER95" i="1" s="1"/>
  <c r="AW95" i="1"/>
  <c r="AX94" i="1" s="1"/>
  <c r="CY95" i="1"/>
  <c r="DA95" i="1" s="1"/>
  <c r="BN100" i="1"/>
  <c r="BF100" i="1"/>
  <c r="BD100" i="1"/>
  <c r="BM100" i="1"/>
  <c r="CH100" i="1"/>
  <c r="CI100" i="1"/>
  <c r="BE100" i="1"/>
  <c r="BS100" i="1" s="1"/>
  <c r="DT97" i="1"/>
  <c r="DU97" i="1" s="1"/>
  <c r="DV97" i="1" s="1"/>
  <c r="BU97" i="1"/>
  <c r="AK97" i="1"/>
  <c r="IB100" i="1"/>
  <c r="JW100" i="1"/>
  <c r="JX100" i="1" s="1"/>
  <c r="JY100" i="1" s="1"/>
  <c r="KI94" i="1"/>
  <c r="KL94" i="1" s="1"/>
  <c r="KM94" i="1" s="1"/>
  <c r="IT94" i="1"/>
  <c r="IA96" i="1"/>
  <c r="IG96" i="1"/>
  <c r="CY99" i="1"/>
  <c r="DA99" i="1" s="1"/>
  <c r="EN99" i="1"/>
  <c r="EQ99" i="1" s="1"/>
  <c r="ER99" i="1" s="1"/>
  <c r="AW99" i="1"/>
  <c r="AX98" i="1" s="1"/>
  <c r="HM97" i="1"/>
  <c r="IY97" i="1"/>
  <c r="IS97" i="1"/>
  <c r="BU96" i="1"/>
  <c r="BW96" i="1" s="1"/>
  <c r="AK96" i="1"/>
  <c r="DT96" i="1"/>
  <c r="DU96" i="1" s="1"/>
  <c r="DV96" i="1" s="1"/>
  <c r="DP96" i="1"/>
  <c r="DQ96" i="1" s="1"/>
  <c r="DR96" i="1" s="1"/>
  <c r="CM96" i="1"/>
  <c r="AH96" i="1"/>
  <c r="CM101" i="1"/>
  <c r="AH101" i="1"/>
  <c r="AI98" i="1" s="1"/>
  <c r="DP101" i="1"/>
  <c r="DQ101" i="1" s="1"/>
  <c r="DR101" i="1" s="1"/>
  <c r="CV94" i="1"/>
  <c r="CD94" i="1"/>
  <c r="DB94" i="1"/>
  <c r="CJ94" i="1"/>
  <c r="JM100" i="1"/>
  <c r="KY100" i="1"/>
  <c r="KZ100" i="1" s="1"/>
  <c r="HU100" i="1"/>
  <c r="BU100" i="1"/>
  <c r="BV100" i="1" s="1"/>
  <c r="AK100" i="1"/>
  <c r="DT100" i="1"/>
  <c r="DU100" i="1" s="1"/>
  <c r="DV100" i="1" s="1"/>
  <c r="DW98" i="1" s="1"/>
  <c r="CM97" i="1"/>
  <c r="AH97" i="1"/>
  <c r="DP97" i="1"/>
  <c r="DQ97" i="1" s="1"/>
  <c r="DR97" i="1" s="1"/>
  <c r="CM99" i="1"/>
  <c r="AH99" i="1"/>
  <c r="DP99" i="1"/>
  <c r="DQ99" i="1" s="1"/>
  <c r="DR99" i="1" s="1"/>
  <c r="DS98" i="1" s="1"/>
  <c r="IM97" i="1"/>
  <c r="IZ98" i="1"/>
  <c r="JA98" i="1" s="1"/>
  <c r="KO98" i="1"/>
  <c r="KR98" i="1" s="1"/>
  <c r="KS98" i="1" s="1"/>
  <c r="KO99" i="1"/>
  <c r="KR99" i="1" s="1"/>
  <c r="KS99" i="1" s="1"/>
  <c r="IZ99" i="1"/>
  <c r="IM96" i="1"/>
  <c r="KR101" i="1"/>
  <c r="KS101" i="1" s="1"/>
  <c r="DK94" i="1"/>
  <c r="LJ94" i="1" s="1"/>
  <c r="DL94" i="1"/>
  <c r="DM94" i="1" s="1"/>
  <c r="DN94" i="1" s="1"/>
  <c r="AH95" i="1"/>
  <c r="CM95" i="1"/>
  <c r="DP95" i="1"/>
  <c r="DQ95" i="1" s="1"/>
  <c r="DR95" i="1" s="1"/>
  <c r="DS94" i="1" s="1"/>
  <c r="CS100" i="1"/>
  <c r="CT100" i="1" s="1"/>
  <c r="EH100" i="1"/>
  <c r="EK100" i="1" s="1"/>
  <c r="EL100" i="1" s="1"/>
  <c r="AT100" i="1"/>
  <c r="KU100" i="1"/>
  <c r="KV100" i="1" s="1"/>
  <c r="KW100" i="1" s="1"/>
  <c r="JF100" i="1"/>
  <c r="BF97" i="1"/>
  <c r="BD97" i="1"/>
  <c r="BN97" i="1"/>
  <c r="BM97" i="1"/>
  <c r="CT97" i="1"/>
  <c r="BE97" i="1"/>
  <c r="BS97" i="1" s="1"/>
  <c r="HM95" i="1"/>
  <c r="IS95" i="1"/>
  <c r="IY95" i="1"/>
  <c r="JM94" i="1"/>
  <c r="HU94" i="1"/>
  <c r="HO94" i="1"/>
  <c r="KY94" i="1"/>
  <c r="KZ94" i="1" s="1"/>
  <c r="AQ99" i="1"/>
  <c r="EB99" i="1"/>
  <c r="EC99" i="1" s="1"/>
  <c r="ED99" i="1" s="1"/>
  <c r="EE98" i="1" s="1"/>
  <c r="CG99" i="1"/>
  <c r="CH99" i="1" s="1"/>
  <c r="IH99" i="1"/>
  <c r="II98" i="1" s="1"/>
  <c r="KA99" i="1"/>
  <c r="KB99" i="1" s="1"/>
  <c r="KC99" i="1" s="1"/>
  <c r="KD98" i="1" s="1"/>
  <c r="AW96" i="1"/>
  <c r="EN96" i="1"/>
  <c r="EQ96" i="1" s="1"/>
  <c r="ER96" i="1" s="1"/>
  <c r="CY96" i="1"/>
  <c r="CZ96" i="1" s="1"/>
  <c r="BX94" i="1"/>
  <c r="EH101" i="1"/>
  <c r="EK101" i="1" s="1"/>
  <c r="EL101" i="1" s="1"/>
  <c r="AT101" i="1"/>
  <c r="CS101" i="1"/>
  <c r="CT101" i="1" s="1"/>
  <c r="AY86" i="1"/>
  <c r="AZ86" i="1" s="1"/>
  <c r="LE86" i="1" s="1"/>
  <c r="FN88" i="1"/>
  <c r="FO88" i="1" s="1"/>
  <c r="FP88" i="1" s="1"/>
  <c r="BY88" i="1"/>
  <c r="EE90" i="1"/>
  <c r="GA90" i="1"/>
  <c r="GP90" i="1" s="1"/>
  <c r="GQ90" i="1" s="1"/>
  <c r="FD90" i="1"/>
  <c r="FZ90" i="1"/>
  <c r="GA86" i="1"/>
  <c r="GP86" i="1" s="1"/>
  <c r="GQ86" i="1" s="1"/>
  <c r="FD86" i="1"/>
  <c r="FZ86" i="1"/>
  <c r="ES90" i="1"/>
  <c r="KU92" i="1"/>
  <c r="KV92" i="1" s="1"/>
  <c r="KW92" i="1" s="1"/>
  <c r="JF92" i="1"/>
  <c r="AW92" i="1"/>
  <c r="EN92" i="1"/>
  <c r="EQ92" i="1" s="1"/>
  <c r="ER92" i="1" s="1"/>
  <c r="CY92" i="1"/>
  <c r="DA92" i="1" s="1"/>
  <c r="JF87" i="1"/>
  <c r="JG86" i="1" s="1"/>
  <c r="KU87" i="1"/>
  <c r="KV87" i="1" s="1"/>
  <c r="KW87" i="1" s="1"/>
  <c r="KX86" i="1" s="1"/>
  <c r="IM93" i="1"/>
  <c r="KY87" i="1"/>
  <c r="KZ87" i="1" s="1"/>
  <c r="HU87" i="1"/>
  <c r="JM87" i="1"/>
  <c r="JO86" i="1" s="1"/>
  <c r="JP86" i="1" s="1"/>
  <c r="JQ86" i="1" s="1"/>
  <c r="BR87" i="1"/>
  <c r="CP87" i="1" s="1"/>
  <c r="BG87" i="1"/>
  <c r="BH87" i="1" s="1"/>
  <c r="BT87" i="1"/>
  <c r="HV86" i="1"/>
  <c r="JS86" i="1"/>
  <c r="JT86" i="1" s="1"/>
  <c r="JU86" i="1" s="1"/>
  <c r="JS88" i="1"/>
  <c r="JT88" i="1" s="1"/>
  <c r="JU88" i="1" s="1"/>
  <c r="HV88" i="1"/>
  <c r="FD88" i="1"/>
  <c r="GA88" i="1"/>
  <c r="GP88" i="1" s="1"/>
  <c r="GQ88" i="1" s="1"/>
  <c r="FZ88" i="1"/>
  <c r="FJ90" i="1"/>
  <c r="FK90" i="1" s="1"/>
  <c r="FL90" i="1" s="1"/>
  <c r="CQ90" i="1"/>
  <c r="HM92" i="1"/>
  <c r="IS92" i="1"/>
  <c r="IY92" i="1"/>
  <c r="CV90" i="1"/>
  <c r="CD90" i="1"/>
  <c r="CJ90" i="1"/>
  <c r="DB90" i="1"/>
  <c r="IA93" i="1"/>
  <c r="CI89" i="1"/>
  <c r="KO90" i="1"/>
  <c r="KR90" i="1" s="1"/>
  <c r="KS90" i="1" s="1"/>
  <c r="IZ90" i="1"/>
  <c r="CH91" i="1"/>
  <c r="KE90" i="1"/>
  <c r="KF90" i="1" s="1"/>
  <c r="KG90" i="1" s="1"/>
  <c r="IN90" i="1"/>
  <c r="DT93" i="1"/>
  <c r="DU93" i="1" s="1"/>
  <c r="DV93" i="1" s="1"/>
  <c r="AK93" i="1"/>
  <c r="BU93" i="1"/>
  <c r="JW90" i="1"/>
  <c r="JX90" i="1" s="1"/>
  <c r="JY90" i="1" s="1"/>
  <c r="IB90" i="1"/>
  <c r="KE87" i="1"/>
  <c r="KF87" i="1" s="1"/>
  <c r="KG87" i="1" s="1"/>
  <c r="KH86" i="1" s="1"/>
  <c r="IN87" i="1"/>
  <c r="IO86" i="1" s="1"/>
  <c r="DA89" i="1"/>
  <c r="IT90" i="1"/>
  <c r="KI90" i="1"/>
  <c r="KL90" i="1" s="1"/>
  <c r="KM90" i="1" s="1"/>
  <c r="FJ88" i="1"/>
  <c r="FK88" i="1" s="1"/>
  <c r="FL88" i="1" s="1"/>
  <c r="CQ88" i="1"/>
  <c r="BR91" i="1"/>
  <c r="BT91" i="1"/>
  <c r="BG91" i="1"/>
  <c r="BH91" i="1" s="1"/>
  <c r="CB87" i="1"/>
  <c r="LA86" i="1"/>
  <c r="JW87" i="1"/>
  <c r="JX87" i="1" s="1"/>
  <c r="JY87" i="1" s="1"/>
  <c r="IB87" i="1"/>
  <c r="IC86" i="1" s="1"/>
  <c r="CY93" i="1"/>
  <c r="CZ93" i="1" s="1"/>
  <c r="EN93" i="1"/>
  <c r="EQ93" i="1" s="1"/>
  <c r="ER93" i="1" s="1"/>
  <c r="AW93" i="1"/>
  <c r="JF91" i="1"/>
  <c r="KU91" i="1"/>
  <c r="KV91" i="1" s="1"/>
  <c r="KW91" i="1" s="1"/>
  <c r="KI87" i="1"/>
  <c r="KL87" i="1" s="1"/>
  <c r="KM87" i="1" s="1"/>
  <c r="KN86" i="1" s="1"/>
  <c r="IT87" i="1"/>
  <c r="IU86" i="1" s="1"/>
  <c r="CD86" i="1"/>
  <c r="CV86" i="1"/>
  <c r="DB86" i="1"/>
  <c r="CJ86" i="1"/>
  <c r="CS92" i="1"/>
  <c r="EH92" i="1"/>
  <c r="EK92" i="1" s="1"/>
  <c r="EL92" i="1" s="1"/>
  <c r="EM90" i="1" s="1"/>
  <c r="AT92" i="1"/>
  <c r="AU90" i="1" s="1"/>
  <c r="AN92" i="1"/>
  <c r="AO90" i="1" s="1"/>
  <c r="CA92" i="1"/>
  <c r="CC92" i="1" s="1"/>
  <c r="DX92" i="1"/>
  <c r="DY92" i="1" s="1"/>
  <c r="DZ92" i="1" s="1"/>
  <c r="KO87" i="1"/>
  <c r="KR87" i="1" s="1"/>
  <c r="KS87" i="1" s="1"/>
  <c r="KT86" i="1" s="1"/>
  <c r="IZ87" i="1"/>
  <c r="JA86" i="1" s="1"/>
  <c r="JF90" i="1"/>
  <c r="KU90" i="1"/>
  <c r="KV90" i="1" s="1"/>
  <c r="KW90" i="1" s="1"/>
  <c r="CT87" i="1"/>
  <c r="IH90" i="1"/>
  <c r="KA90" i="1"/>
  <c r="KB90" i="1" s="1"/>
  <c r="KC90" i="1" s="1"/>
  <c r="AQ93" i="1"/>
  <c r="CG93" i="1"/>
  <c r="CI93" i="1" s="1"/>
  <c r="EB93" i="1"/>
  <c r="EC93" i="1" s="1"/>
  <c r="ED93" i="1" s="1"/>
  <c r="JS91" i="1"/>
  <c r="JT91" i="1" s="1"/>
  <c r="JU91" i="1" s="1"/>
  <c r="HV91" i="1"/>
  <c r="DL90" i="1"/>
  <c r="DM90" i="1" s="1"/>
  <c r="DN90" i="1" s="1"/>
  <c r="DK90" i="1"/>
  <c r="LJ90" i="1" s="1"/>
  <c r="KD86" i="1"/>
  <c r="BV89" i="1"/>
  <c r="KY90" i="1"/>
  <c r="KZ90" i="1" s="1"/>
  <c r="JM90" i="1"/>
  <c r="HU90" i="1"/>
  <c r="DA87" i="1"/>
  <c r="HN86" i="1"/>
  <c r="LH86" i="1" s="1"/>
  <c r="BF93" i="1"/>
  <c r="BD93" i="1"/>
  <c r="BN93" i="1"/>
  <c r="BM93" i="1"/>
  <c r="BE93" i="1"/>
  <c r="BS93" i="1" s="1"/>
  <c r="DP92" i="1"/>
  <c r="DQ92" i="1" s="1"/>
  <c r="DR92" i="1" s="1"/>
  <c r="CM92" i="1"/>
  <c r="AH92" i="1"/>
  <c r="IG93" i="1"/>
  <c r="BP90" i="1"/>
  <c r="GS90" i="1"/>
  <c r="GT90" i="1" s="1"/>
  <c r="GU90" i="1" s="1"/>
  <c r="BV87" i="1"/>
  <c r="HO86" i="1"/>
  <c r="HP86" i="1" s="1"/>
  <c r="HQ86" i="1" s="1"/>
  <c r="BX86" i="1"/>
  <c r="DX93" i="1"/>
  <c r="DY93" i="1" s="1"/>
  <c r="DZ93" i="1" s="1"/>
  <c r="EA90" i="1" s="1"/>
  <c r="CA93" i="1"/>
  <c r="CB93" i="1" s="1"/>
  <c r="AN93" i="1"/>
  <c r="IM92" i="1"/>
  <c r="EB92" i="1"/>
  <c r="EC92" i="1" s="1"/>
  <c r="ED92" i="1" s="1"/>
  <c r="CG92" i="1"/>
  <c r="CI92" i="1" s="1"/>
  <c r="AQ92" i="1"/>
  <c r="AR90" i="1" s="1"/>
  <c r="IB91" i="1"/>
  <c r="JW91" i="1"/>
  <c r="JX91" i="1" s="1"/>
  <c r="JY91" i="1" s="1"/>
  <c r="HM93" i="1"/>
  <c r="IS93" i="1"/>
  <c r="IY93" i="1"/>
  <c r="GS89" i="1"/>
  <c r="GT89" i="1" s="1"/>
  <c r="GU89" i="1" s="1"/>
  <c r="BP89" i="1"/>
  <c r="BO87" i="1"/>
  <c r="CM93" i="1"/>
  <c r="AH93" i="1"/>
  <c r="DP93" i="1"/>
  <c r="DQ93" i="1" s="1"/>
  <c r="DR93" i="1" s="1"/>
  <c r="BW89" i="1"/>
  <c r="BX90" i="1"/>
  <c r="CP86" i="1"/>
  <c r="IA92" i="1"/>
  <c r="BU92" i="1"/>
  <c r="AK92" i="1"/>
  <c r="AL90" i="1" s="1"/>
  <c r="DT92" i="1"/>
  <c r="DU92" i="1" s="1"/>
  <c r="DV92" i="1" s="1"/>
  <c r="BN92" i="1"/>
  <c r="BM92" i="1"/>
  <c r="CU92" i="1"/>
  <c r="BD92" i="1"/>
  <c r="BF92" i="1"/>
  <c r="BE92" i="1"/>
  <c r="BS92" i="1" s="1"/>
  <c r="CT92" i="1"/>
  <c r="CZ92" i="1"/>
  <c r="JE93" i="1"/>
  <c r="BR89" i="1"/>
  <c r="CP89" i="1" s="1"/>
  <c r="BG89" i="1"/>
  <c r="BH89" i="1" s="1"/>
  <c r="BT89" i="1"/>
  <c r="DB88" i="1"/>
  <c r="CJ88" i="1"/>
  <c r="CV88" i="1"/>
  <c r="CD88" i="1"/>
  <c r="EH93" i="1"/>
  <c r="EK93" i="1" s="1"/>
  <c r="EL93" i="1" s="1"/>
  <c r="AT93" i="1"/>
  <c r="CS93" i="1"/>
  <c r="CT93" i="1" s="1"/>
  <c r="BU83" i="1"/>
  <c r="AK83" i="1"/>
  <c r="AL82" i="1" s="1"/>
  <c r="DT83" i="1"/>
  <c r="DU83" i="1" s="1"/>
  <c r="DV83" i="1" s="1"/>
  <c r="IN83" i="1"/>
  <c r="KE83" i="1"/>
  <c r="KF83" i="1" s="1"/>
  <c r="KG83" i="1" s="1"/>
  <c r="KE81" i="1"/>
  <c r="KF81" i="1" s="1"/>
  <c r="KG81" i="1" s="1"/>
  <c r="IN81" i="1"/>
  <c r="BV82" i="1"/>
  <c r="HM85" i="1"/>
  <c r="IY85" i="1"/>
  <c r="IS85" i="1"/>
  <c r="BF83" i="1"/>
  <c r="BD83" i="1"/>
  <c r="BN83" i="1"/>
  <c r="BM83" i="1"/>
  <c r="BE83" i="1"/>
  <c r="BS83" i="1" s="1"/>
  <c r="BW83" i="1"/>
  <c r="BV83" i="1"/>
  <c r="KY80" i="1"/>
  <c r="KZ80" i="1" s="1"/>
  <c r="JM80" i="1"/>
  <c r="HU80" i="1"/>
  <c r="HV82" i="1"/>
  <c r="JS82" i="1"/>
  <c r="JT82" i="1" s="1"/>
  <c r="JU82" i="1" s="1"/>
  <c r="CS80" i="1"/>
  <c r="CT80" i="1" s="1"/>
  <c r="EH80" i="1"/>
  <c r="EK80" i="1" s="1"/>
  <c r="EL80" i="1" s="1"/>
  <c r="AT80" i="1"/>
  <c r="IT78" i="1"/>
  <c r="KI78" i="1"/>
  <c r="KL78" i="1" s="1"/>
  <c r="KM78" i="1" s="1"/>
  <c r="CY84" i="1"/>
  <c r="EN84" i="1"/>
  <c r="EQ84" i="1" s="1"/>
  <c r="ER84" i="1" s="1"/>
  <c r="AW84" i="1"/>
  <c r="BW78" i="1"/>
  <c r="BO78" i="1"/>
  <c r="HM83" i="1"/>
  <c r="IY83" i="1"/>
  <c r="IS83" i="1"/>
  <c r="KI82" i="1"/>
  <c r="KL82" i="1" s="1"/>
  <c r="KM82" i="1" s="1"/>
  <c r="IT82" i="1"/>
  <c r="IA81" i="1"/>
  <c r="AL78" i="1"/>
  <c r="AQ81" i="1"/>
  <c r="EB81" i="1"/>
  <c r="EC81" i="1" s="1"/>
  <c r="ED81" i="1" s="1"/>
  <c r="CG81" i="1"/>
  <c r="CI81" i="1" s="1"/>
  <c r="DT79" i="1"/>
  <c r="DU79" i="1" s="1"/>
  <c r="DV79" i="1" s="1"/>
  <c r="BU79" i="1"/>
  <c r="BW79" i="1" s="1"/>
  <c r="AK79" i="1"/>
  <c r="JE85" i="1"/>
  <c r="AT83" i="1"/>
  <c r="AU82" i="1" s="1"/>
  <c r="EH83" i="1"/>
  <c r="EK83" i="1" s="1"/>
  <c r="EL83" i="1" s="1"/>
  <c r="CS83" i="1"/>
  <c r="CT83" i="1" s="1"/>
  <c r="EM78" i="1"/>
  <c r="IA83" i="1"/>
  <c r="IG84" i="1"/>
  <c r="AK85" i="1"/>
  <c r="BU85" i="1"/>
  <c r="BV85" i="1" s="1"/>
  <c r="DT85" i="1"/>
  <c r="DU85" i="1" s="1"/>
  <c r="DV85" i="1" s="1"/>
  <c r="AH80" i="1"/>
  <c r="AI78" i="1" s="1"/>
  <c r="CM80" i="1"/>
  <c r="DP80" i="1"/>
  <c r="DQ80" i="1" s="1"/>
  <c r="DR80" i="1" s="1"/>
  <c r="IG81" i="1"/>
  <c r="HM79" i="1"/>
  <c r="IS79" i="1"/>
  <c r="IY79" i="1"/>
  <c r="CH82" i="1"/>
  <c r="GS82" i="1"/>
  <c r="GT82" i="1" s="1"/>
  <c r="GU82" i="1" s="1"/>
  <c r="BP82" i="1"/>
  <c r="EH81" i="1"/>
  <c r="EK81" i="1" s="1"/>
  <c r="EL81" i="1" s="1"/>
  <c r="AT81" i="1"/>
  <c r="CS81" i="1"/>
  <c r="CU81" i="1" s="1"/>
  <c r="CY79" i="1"/>
  <c r="CZ79" i="1" s="1"/>
  <c r="EN79" i="1"/>
  <c r="EQ79" i="1" s="1"/>
  <c r="ER79" i="1" s="1"/>
  <c r="AW79" i="1"/>
  <c r="AX78" i="1" s="1"/>
  <c r="IA85" i="1"/>
  <c r="EB83" i="1"/>
  <c r="EC83" i="1" s="1"/>
  <c r="ED83" i="1" s="1"/>
  <c r="EE82" i="1" s="1"/>
  <c r="CG83" i="1"/>
  <c r="CI83" i="1" s="1"/>
  <c r="AQ83" i="1"/>
  <c r="CM84" i="1"/>
  <c r="AH84" i="1"/>
  <c r="DP84" i="1"/>
  <c r="DQ84" i="1" s="1"/>
  <c r="DR84" i="1" s="1"/>
  <c r="BD79" i="1"/>
  <c r="BN79" i="1"/>
  <c r="BM79" i="1"/>
  <c r="BF79" i="1"/>
  <c r="BV79" i="1"/>
  <c r="BE79" i="1"/>
  <c r="BS79" i="1" s="1"/>
  <c r="EN83" i="1"/>
  <c r="EQ83" i="1" s="1"/>
  <c r="ER83" i="1" s="1"/>
  <c r="AW83" i="1"/>
  <c r="AX82" i="1" s="1"/>
  <c r="CY83" i="1"/>
  <c r="DA83" i="1" s="1"/>
  <c r="AK84" i="1"/>
  <c r="BU84" i="1"/>
  <c r="BV84" i="1" s="1"/>
  <c r="DT84" i="1"/>
  <c r="DU84" i="1" s="1"/>
  <c r="DV84" i="1" s="1"/>
  <c r="DW82" i="1" s="1"/>
  <c r="BR78" i="1"/>
  <c r="CP78" i="1" s="1"/>
  <c r="BT78" i="1"/>
  <c r="BG78" i="1"/>
  <c r="BH78" i="1" s="1"/>
  <c r="CU78" i="1"/>
  <c r="ES82" i="1"/>
  <c r="CY85" i="1"/>
  <c r="DA85" i="1" s="1"/>
  <c r="EN85" i="1"/>
  <c r="EQ85" i="1" s="1"/>
  <c r="ER85" i="1" s="1"/>
  <c r="AW85" i="1"/>
  <c r="JE81" i="1"/>
  <c r="IG79" i="1"/>
  <c r="KO80" i="1"/>
  <c r="KR80" i="1" s="1"/>
  <c r="KS80" i="1" s="1"/>
  <c r="IZ80" i="1"/>
  <c r="AQ79" i="1"/>
  <c r="AR78" i="1" s="1"/>
  <c r="CG79" i="1"/>
  <c r="CH79" i="1" s="1"/>
  <c r="EB79" i="1"/>
  <c r="EC79" i="1" s="1"/>
  <c r="ED79" i="1" s="1"/>
  <c r="EE78" i="1" s="1"/>
  <c r="AN83" i="1"/>
  <c r="CA83" i="1"/>
  <c r="CC83" i="1" s="1"/>
  <c r="DX83" i="1"/>
  <c r="DY83" i="1" s="1"/>
  <c r="DZ83" i="1" s="1"/>
  <c r="EA82" i="1" s="1"/>
  <c r="HV78" i="1"/>
  <c r="JS78" i="1"/>
  <c r="JT78" i="1" s="1"/>
  <c r="JU78" i="1" s="1"/>
  <c r="KE80" i="1"/>
  <c r="KF80" i="1" s="1"/>
  <c r="KG80" i="1" s="1"/>
  <c r="IN80" i="1"/>
  <c r="JE83" i="1"/>
  <c r="DX85" i="1"/>
  <c r="DY85" i="1" s="1"/>
  <c r="DZ85" i="1" s="1"/>
  <c r="CA85" i="1"/>
  <c r="CC85" i="1" s="1"/>
  <c r="AN85" i="1"/>
  <c r="AO82" i="1" s="1"/>
  <c r="BU80" i="1"/>
  <c r="AK80" i="1"/>
  <c r="DT80" i="1"/>
  <c r="DU80" i="1" s="1"/>
  <c r="DV80" i="1" s="1"/>
  <c r="DW78" i="1" s="1"/>
  <c r="JE79" i="1"/>
  <c r="CU82" i="1"/>
  <c r="BH82" i="1"/>
  <c r="BU81" i="1"/>
  <c r="BV81" i="1" s="1"/>
  <c r="AK81" i="1"/>
  <c r="DT81" i="1"/>
  <c r="DU81" i="1" s="1"/>
  <c r="DV81" i="1" s="1"/>
  <c r="EH79" i="1"/>
  <c r="EK79" i="1" s="1"/>
  <c r="EL79" i="1" s="1"/>
  <c r="CS79" i="1"/>
  <c r="CU79" i="1" s="1"/>
  <c r="AT79" i="1"/>
  <c r="AU78" i="1" s="1"/>
  <c r="IG85" i="1"/>
  <c r="CG85" i="1"/>
  <c r="CH85" i="1" s="1"/>
  <c r="EB85" i="1"/>
  <c r="EC85" i="1" s="1"/>
  <c r="ED85" i="1" s="1"/>
  <c r="AQ85" i="1"/>
  <c r="IT80" i="1"/>
  <c r="KI80" i="1"/>
  <c r="KL80" i="1" s="1"/>
  <c r="KM80" i="1" s="1"/>
  <c r="CC82" i="1"/>
  <c r="KA78" i="1"/>
  <c r="KB78" i="1" s="1"/>
  <c r="KC78" i="1" s="1"/>
  <c r="IH78" i="1"/>
  <c r="HM81" i="1"/>
  <c r="IS81" i="1"/>
  <c r="IY81" i="1"/>
  <c r="DX81" i="1"/>
  <c r="DY81" i="1" s="1"/>
  <c r="DZ81" i="1" s="1"/>
  <c r="AN81" i="1"/>
  <c r="CA81" i="1"/>
  <c r="CC81" i="1" s="1"/>
  <c r="CC78" i="1"/>
  <c r="DX80" i="1"/>
  <c r="DY80" i="1" s="1"/>
  <c r="DZ80" i="1" s="1"/>
  <c r="CA80" i="1"/>
  <c r="CB80" i="1" s="1"/>
  <c r="AN80" i="1"/>
  <c r="AW80" i="1"/>
  <c r="CY80" i="1"/>
  <c r="CZ80" i="1" s="1"/>
  <c r="EN80" i="1"/>
  <c r="EQ80" i="1" s="1"/>
  <c r="ER80" i="1" s="1"/>
  <c r="IZ78" i="1"/>
  <c r="KO78" i="1"/>
  <c r="KR78" i="1" s="1"/>
  <c r="KS78" i="1" s="1"/>
  <c r="AN84" i="1"/>
  <c r="DX84" i="1"/>
  <c r="DY84" i="1" s="1"/>
  <c r="DZ84" i="1" s="1"/>
  <c r="CA84" i="1"/>
  <c r="CC84" i="1" s="1"/>
  <c r="EB84" i="1"/>
  <c r="EC84" i="1" s="1"/>
  <c r="ED84" i="1" s="1"/>
  <c r="CG84" i="1"/>
  <c r="CH84" i="1" s="1"/>
  <c r="AQ84" i="1"/>
  <c r="IG83" i="1"/>
  <c r="KA80" i="1"/>
  <c r="KB80" i="1" s="1"/>
  <c r="KC80" i="1" s="1"/>
  <c r="IH80" i="1"/>
  <c r="EH85" i="1"/>
  <c r="EK85" i="1" s="1"/>
  <c r="EL85" i="1" s="1"/>
  <c r="AT85" i="1"/>
  <c r="CS85" i="1"/>
  <c r="CU85" i="1" s="1"/>
  <c r="EB80" i="1"/>
  <c r="EC80" i="1" s="1"/>
  <c r="ED80" i="1" s="1"/>
  <c r="CG80" i="1"/>
  <c r="CI80" i="1" s="1"/>
  <c r="AQ80" i="1"/>
  <c r="CM81" i="1"/>
  <c r="AH81" i="1"/>
  <c r="DP81" i="1"/>
  <c r="DQ81" i="1" s="1"/>
  <c r="DR81" i="1" s="1"/>
  <c r="DS78" i="1" s="1"/>
  <c r="AW81" i="1"/>
  <c r="CY81" i="1"/>
  <c r="DA81" i="1" s="1"/>
  <c r="EN81" i="1"/>
  <c r="EQ81" i="1" s="1"/>
  <c r="ER81" i="1" s="1"/>
  <c r="CM79" i="1"/>
  <c r="DP79" i="1"/>
  <c r="DQ79" i="1" s="1"/>
  <c r="DR79" i="1" s="1"/>
  <c r="AH79" i="1"/>
  <c r="IM85" i="1"/>
  <c r="ES78" i="1"/>
  <c r="KU80" i="1"/>
  <c r="KV80" i="1" s="1"/>
  <c r="KW80" i="1" s="1"/>
  <c r="JF80" i="1"/>
  <c r="KE82" i="1"/>
  <c r="KF82" i="1" s="1"/>
  <c r="KG82" i="1" s="1"/>
  <c r="IN82" i="1"/>
  <c r="BF81" i="1"/>
  <c r="BD81" i="1"/>
  <c r="BM81" i="1"/>
  <c r="CT81" i="1"/>
  <c r="BN81" i="1"/>
  <c r="BE81" i="1"/>
  <c r="BS81" i="1" s="1"/>
  <c r="BF85" i="1"/>
  <c r="BD85" i="1"/>
  <c r="BN85" i="1"/>
  <c r="BE85" i="1"/>
  <c r="BS85" i="1" s="1"/>
  <c r="BM85" i="1"/>
  <c r="CB85" i="1"/>
  <c r="CT85" i="1"/>
  <c r="KE78" i="1"/>
  <c r="KF78" i="1" s="1"/>
  <c r="KG78" i="1" s="1"/>
  <c r="IN78" i="1"/>
  <c r="AH83" i="1"/>
  <c r="AI82" i="1" s="1"/>
  <c r="DP83" i="1"/>
  <c r="DQ83" i="1" s="1"/>
  <c r="DR83" i="1" s="1"/>
  <c r="CM83" i="1"/>
  <c r="DS82" i="1"/>
  <c r="BR82" i="1"/>
  <c r="BG82" i="1"/>
  <c r="BT82" i="1"/>
  <c r="KA82" i="1"/>
  <c r="KB82" i="1" s="1"/>
  <c r="KC82" i="1" s="1"/>
  <c r="IH82" i="1"/>
  <c r="AR82" i="1"/>
  <c r="CS84" i="1"/>
  <c r="CT84" i="1" s="1"/>
  <c r="EH84" i="1"/>
  <c r="EK84" i="1" s="1"/>
  <c r="EL84" i="1" s="1"/>
  <c r="EM82" i="1" s="1"/>
  <c r="AT84" i="1"/>
  <c r="BN84" i="1"/>
  <c r="BD84" i="1"/>
  <c r="BM84" i="1"/>
  <c r="BF84" i="1"/>
  <c r="CU84" i="1"/>
  <c r="DA84" i="1"/>
  <c r="CZ84" i="1"/>
  <c r="BW84" i="1"/>
  <c r="BE84" i="1"/>
  <c r="BS84" i="1" s="1"/>
  <c r="BV78" i="1"/>
  <c r="JW82" i="1"/>
  <c r="JX82" i="1" s="1"/>
  <c r="JY82" i="1" s="1"/>
  <c r="IB82" i="1"/>
  <c r="JE84" i="1"/>
  <c r="HM84" i="1"/>
  <c r="IS84" i="1"/>
  <c r="IY84" i="1"/>
  <c r="CM85" i="1"/>
  <c r="AH85" i="1"/>
  <c r="DP85" i="1"/>
  <c r="DQ85" i="1" s="1"/>
  <c r="DR85" i="1" s="1"/>
  <c r="BN80" i="1"/>
  <c r="BD80" i="1"/>
  <c r="CU80" i="1"/>
  <c r="BE80" i="1"/>
  <c r="BS80" i="1" s="1"/>
  <c r="BM80" i="1"/>
  <c r="BF80" i="1"/>
  <c r="IN79" i="1"/>
  <c r="KE79" i="1"/>
  <c r="KF79" i="1" s="1"/>
  <c r="KG79" i="1" s="1"/>
  <c r="DX79" i="1"/>
  <c r="DY79" i="1" s="1"/>
  <c r="DZ79" i="1" s="1"/>
  <c r="EA78" i="1" s="1"/>
  <c r="AN79" i="1"/>
  <c r="AO78" i="1" s="1"/>
  <c r="CA79" i="1"/>
  <c r="CC79" i="1" s="1"/>
  <c r="FN74" i="1"/>
  <c r="FO74" i="1" s="1"/>
  <c r="FP74" i="1" s="1"/>
  <c r="BY74" i="1"/>
  <c r="JO74" i="1"/>
  <c r="JP74" i="1" s="1"/>
  <c r="JQ74" i="1" s="1"/>
  <c r="JN74" i="1"/>
  <c r="LN74" i="1" s="1"/>
  <c r="JS75" i="1"/>
  <c r="JT75" i="1" s="1"/>
  <c r="JU75" i="1" s="1"/>
  <c r="HV75" i="1"/>
  <c r="AY74" i="1"/>
  <c r="AZ74" i="1" s="1"/>
  <c r="LE74" i="1" s="1"/>
  <c r="BM72" i="1"/>
  <c r="BF72" i="1"/>
  <c r="BN72" i="1"/>
  <c r="BE72" i="1"/>
  <c r="BS72" i="1" s="1"/>
  <c r="BD72" i="1"/>
  <c r="HM71" i="1"/>
  <c r="IS71" i="1"/>
  <c r="IY71" i="1"/>
  <c r="EN72" i="1"/>
  <c r="EQ72" i="1" s="1"/>
  <c r="ER72" i="1" s="1"/>
  <c r="CY72" i="1"/>
  <c r="CZ72" i="1" s="1"/>
  <c r="AW72" i="1"/>
  <c r="AH71" i="1"/>
  <c r="AI70" i="1" s="1"/>
  <c r="CM71" i="1"/>
  <c r="DP71" i="1"/>
  <c r="DQ71" i="1" s="1"/>
  <c r="DR71" i="1" s="1"/>
  <c r="CQ74" i="1"/>
  <c r="FJ74" i="1"/>
  <c r="FK74" i="1" s="1"/>
  <c r="FL74" i="1" s="1"/>
  <c r="KO72" i="1"/>
  <c r="KR72" i="1" s="1"/>
  <c r="KS72" i="1" s="1"/>
  <c r="IZ72" i="1"/>
  <c r="DK70" i="1"/>
  <c r="LJ70" i="1" s="1"/>
  <c r="DL70" i="1"/>
  <c r="DM70" i="1" s="1"/>
  <c r="DN70" i="1" s="1"/>
  <c r="EH71" i="1"/>
  <c r="EK71" i="1" s="1"/>
  <c r="EL71" i="1" s="1"/>
  <c r="CS71" i="1"/>
  <c r="CU71" i="1" s="1"/>
  <c r="AT71" i="1"/>
  <c r="AU70" i="1" s="1"/>
  <c r="AN72" i="1"/>
  <c r="DX72" i="1"/>
  <c r="DY72" i="1" s="1"/>
  <c r="DZ72" i="1" s="1"/>
  <c r="CA72" i="1"/>
  <c r="CC72" i="1" s="1"/>
  <c r="CM73" i="1"/>
  <c r="AH73" i="1"/>
  <c r="DP73" i="1"/>
  <c r="DQ73" i="1" s="1"/>
  <c r="DR73" i="1" s="1"/>
  <c r="IB72" i="1"/>
  <c r="JW72" i="1"/>
  <c r="JX72" i="1" s="1"/>
  <c r="JY72" i="1" s="1"/>
  <c r="IA71" i="1"/>
  <c r="BP77" i="1"/>
  <c r="GS77" i="1"/>
  <c r="GT77" i="1" s="1"/>
  <c r="GU77" i="1" s="1"/>
  <c r="IN70" i="1"/>
  <c r="KE70" i="1"/>
  <c r="KF70" i="1" s="1"/>
  <c r="KG70" i="1" s="1"/>
  <c r="DB70" i="1"/>
  <c r="CJ70" i="1"/>
  <c r="CD70" i="1"/>
  <c r="CV70" i="1"/>
  <c r="FJ77" i="1"/>
  <c r="FK77" i="1" s="1"/>
  <c r="FL77" i="1" s="1"/>
  <c r="CQ77" i="1"/>
  <c r="AQ71" i="1"/>
  <c r="CG71" i="1"/>
  <c r="CH71" i="1" s="1"/>
  <c r="EB71" i="1"/>
  <c r="EC71" i="1" s="1"/>
  <c r="ED71" i="1" s="1"/>
  <c r="CD75" i="1"/>
  <c r="DB75" i="1"/>
  <c r="CJ75" i="1"/>
  <c r="CV75" i="1"/>
  <c r="BX70" i="1"/>
  <c r="KA72" i="1"/>
  <c r="KB72" i="1" s="1"/>
  <c r="KC72" i="1" s="1"/>
  <c r="IH72" i="1"/>
  <c r="CB76" i="1"/>
  <c r="KA70" i="1"/>
  <c r="KB70" i="1" s="1"/>
  <c r="KC70" i="1" s="1"/>
  <c r="IH70" i="1"/>
  <c r="CV77" i="1"/>
  <c r="CD77" i="1"/>
  <c r="DB77" i="1"/>
  <c r="CJ77" i="1"/>
  <c r="BM71" i="1"/>
  <c r="BF71" i="1"/>
  <c r="BD71" i="1"/>
  <c r="BN71" i="1"/>
  <c r="BE71" i="1"/>
  <c r="BS71" i="1" s="1"/>
  <c r="GS74" i="1"/>
  <c r="GT74" i="1" s="1"/>
  <c r="GU74" i="1" s="1"/>
  <c r="BP74" i="1"/>
  <c r="HV74" i="1"/>
  <c r="HW74" i="1" s="1"/>
  <c r="JS74" i="1"/>
  <c r="JT74" i="1" s="1"/>
  <c r="JU74" i="1" s="1"/>
  <c r="IO74" i="1"/>
  <c r="JS72" i="1"/>
  <c r="JT72" i="1" s="1"/>
  <c r="JU72" i="1" s="1"/>
  <c r="HV72" i="1"/>
  <c r="AT72" i="1"/>
  <c r="CS72" i="1"/>
  <c r="CT72" i="1" s="1"/>
  <c r="EH72" i="1"/>
  <c r="EK72" i="1" s="1"/>
  <c r="EL72" i="1" s="1"/>
  <c r="EN73" i="1"/>
  <c r="EQ73" i="1" s="1"/>
  <c r="ER73" i="1" s="1"/>
  <c r="AW73" i="1"/>
  <c r="CY73" i="1"/>
  <c r="DA73" i="1" s="1"/>
  <c r="IH73" i="1"/>
  <c r="KA73" i="1"/>
  <c r="KB73" i="1" s="1"/>
  <c r="KC73" i="1" s="1"/>
  <c r="KR70" i="1"/>
  <c r="KS70" i="1" s="1"/>
  <c r="KL70" i="1"/>
  <c r="KM70" i="1" s="1"/>
  <c r="IM71" i="1"/>
  <c r="FD77" i="1"/>
  <c r="GA77" i="1"/>
  <c r="GP77" i="1" s="1"/>
  <c r="GQ77" i="1" s="1"/>
  <c r="FZ77" i="1"/>
  <c r="BU73" i="1"/>
  <c r="BW73" i="1" s="1"/>
  <c r="AK73" i="1"/>
  <c r="DT73" i="1"/>
  <c r="DU73" i="1" s="1"/>
  <c r="DV73" i="1" s="1"/>
  <c r="JF72" i="1"/>
  <c r="JG70" i="1" s="1"/>
  <c r="KU72" i="1"/>
  <c r="KV72" i="1" s="1"/>
  <c r="KW72" i="1" s="1"/>
  <c r="EH73" i="1"/>
  <c r="EK73" i="1" s="1"/>
  <c r="EL73" i="1" s="1"/>
  <c r="AT73" i="1"/>
  <c r="CS73" i="1"/>
  <c r="CU73" i="1" s="1"/>
  <c r="JH74" i="1"/>
  <c r="JI74" i="1" s="1"/>
  <c r="LI74" i="1" s="1"/>
  <c r="CA71" i="1"/>
  <c r="CB71" i="1" s="1"/>
  <c r="AN71" i="1"/>
  <c r="DX71" i="1"/>
  <c r="DY71" i="1" s="1"/>
  <c r="DZ71" i="1" s="1"/>
  <c r="FN77" i="1"/>
  <c r="FO77" i="1" s="1"/>
  <c r="FP77" i="1" s="1"/>
  <c r="BY77" i="1"/>
  <c r="IG71" i="1"/>
  <c r="CP70" i="1"/>
  <c r="LA74" i="1"/>
  <c r="KH74" i="1"/>
  <c r="GA74" i="1"/>
  <c r="GP74" i="1" s="1"/>
  <c r="GQ74" i="1" s="1"/>
  <c r="FZ74" i="1"/>
  <c r="FD74" i="1"/>
  <c r="CA73" i="1"/>
  <c r="CB73" i="1" s="1"/>
  <c r="DX73" i="1"/>
  <c r="DY73" i="1" s="1"/>
  <c r="DZ73" i="1" s="1"/>
  <c r="AN73" i="1"/>
  <c r="AW71" i="1"/>
  <c r="AX70" i="1" s="1"/>
  <c r="EN71" i="1"/>
  <c r="EQ71" i="1" s="1"/>
  <c r="ER71" i="1" s="1"/>
  <c r="ES70" i="1" s="1"/>
  <c r="CY71" i="1"/>
  <c r="DA71" i="1" s="1"/>
  <c r="DT72" i="1"/>
  <c r="DU72" i="1" s="1"/>
  <c r="DV72" i="1" s="1"/>
  <c r="AK72" i="1"/>
  <c r="BU72" i="1"/>
  <c r="BW72" i="1" s="1"/>
  <c r="FZ75" i="1"/>
  <c r="FD75" i="1"/>
  <c r="GA75" i="1"/>
  <c r="GP75" i="1" s="1"/>
  <c r="GQ75" i="1" s="1"/>
  <c r="IT73" i="1"/>
  <c r="KI73" i="1"/>
  <c r="KL73" i="1" s="1"/>
  <c r="KM73" i="1" s="1"/>
  <c r="EB72" i="1"/>
  <c r="EC72" i="1" s="1"/>
  <c r="ED72" i="1" s="1"/>
  <c r="AQ72" i="1"/>
  <c r="CG72" i="1"/>
  <c r="CI72" i="1" s="1"/>
  <c r="KY70" i="1"/>
  <c r="KZ70" i="1" s="1"/>
  <c r="JM70" i="1"/>
  <c r="HN70" i="1"/>
  <c r="LH70" i="1" s="1"/>
  <c r="HU70" i="1"/>
  <c r="HO70" i="1"/>
  <c r="DT71" i="1"/>
  <c r="DU71" i="1" s="1"/>
  <c r="DV71" i="1" s="1"/>
  <c r="DW70" i="1" s="1"/>
  <c r="BU71" i="1"/>
  <c r="BW71" i="1" s="1"/>
  <c r="AK71" i="1"/>
  <c r="KE73" i="1"/>
  <c r="KF73" i="1" s="1"/>
  <c r="KG73" i="1" s="1"/>
  <c r="IN73" i="1"/>
  <c r="KX70" i="1"/>
  <c r="EB73" i="1"/>
  <c r="EC73" i="1" s="1"/>
  <c r="ED73" i="1" s="1"/>
  <c r="CG73" i="1"/>
  <c r="CI73" i="1" s="1"/>
  <c r="AQ73" i="1"/>
  <c r="GA70" i="1"/>
  <c r="GP70" i="1" s="1"/>
  <c r="GQ70" i="1" s="1"/>
  <c r="FZ70" i="1"/>
  <c r="FD70" i="1"/>
  <c r="IC74" i="1"/>
  <c r="BX75" i="1"/>
  <c r="IT72" i="1"/>
  <c r="KI72" i="1"/>
  <c r="KL72" i="1" s="1"/>
  <c r="KM72" i="1" s="1"/>
  <c r="BR76" i="1"/>
  <c r="CP76" i="1" s="1"/>
  <c r="BT76" i="1"/>
  <c r="BG76" i="1"/>
  <c r="BH76" i="1" s="1"/>
  <c r="CP75" i="1"/>
  <c r="AH72" i="1"/>
  <c r="CM72" i="1"/>
  <c r="DP72" i="1"/>
  <c r="DQ72" i="1" s="1"/>
  <c r="DR72" i="1" s="1"/>
  <c r="BN73" i="1"/>
  <c r="BM73" i="1"/>
  <c r="BF73" i="1"/>
  <c r="BD73" i="1"/>
  <c r="CZ73" i="1"/>
  <c r="BE73" i="1"/>
  <c r="BS73" i="1" s="1"/>
  <c r="DB74" i="1"/>
  <c r="CJ74" i="1"/>
  <c r="CV74" i="1"/>
  <c r="CD74" i="1"/>
  <c r="JW73" i="1"/>
  <c r="JX73" i="1" s="1"/>
  <c r="JY73" i="1" s="1"/>
  <c r="IB73" i="1"/>
  <c r="EY66" i="1"/>
  <c r="EZ66" i="1" s="1"/>
  <c r="LK66" i="1" s="1"/>
  <c r="GA66" i="1"/>
  <c r="GP66" i="1" s="1"/>
  <c r="GQ66" i="1" s="1"/>
  <c r="FD66" i="1"/>
  <c r="FZ66" i="1"/>
  <c r="AY66" i="1"/>
  <c r="AZ66" i="1" s="1"/>
  <c r="LE66" i="1" s="1"/>
  <c r="HU62" i="1"/>
  <c r="JM62" i="1"/>
  <c r="KY62" i="1"/>
  <c r="KZ62" i="1" s="1"/>
  <c r="BN63" i="1"/>
  <c r="CZ63" i="1"/>
  <c r="BM63" i="1"/>
  <c r="BF63" i="1"/>
  <c r="BD63" i="1"/>
  <c r="BE63" i="1"/>
  <c r="BS63" i="1" s="1"/>
  <c r="DL62" i="1"/>
  <c r="DM62" i="1" s="1"/>
  <c r="DN62" i="1" s="1"/>
  <c r="DK62" i="1"/>
  <c r="LJ62" i="1" s="1"/>
  <c r="IB68" i="1"/>
  <c r="IC66" i="1" s="1"/>
  <c r="JW68" i="1"/>
  <c r="JX68" i="1" s="1"/>
  <c r="JY68" i="1" s="1"/>
  <c r="GS66" i="1"/>
  <c r="GT66" i="1" s="1"/>
  <c r="GU66" i="1" s="1"/>
  <c r="BP66" i="1"/>
  <c r="EN64" i="1"/>
  <c r="EQ64" i="1" s="1"/>
  <c r="ER64" i="1" s="1"/>
  <c r="CY64" i="1"/>
  <c r="DA64" i="1" s="1"/>
  <c r="AW64" i="1"/>
  <c r="KA62" i="1"/>
  <c r="KB62" i="1" s="1"/>
  <c r="KC62" i="1" s="1"/>
  <c r="IH62" i="1"/>
  <c r="BN65" i="1"/>
  <c r="BF65" i="1"/>
  <c r="BD65" i="1"/>
  <c r="BM65" i="1"/>
  <c r="BE65" i="1"/>
  <c r="BS65" i="1" s="1"/>
  <c r="JS67" i="1"/>
  <c r="JT67" i="1" s="1"/>
  <c r="JU67" i="1" s="1"/>
  <c r="HV67" i="1"/>
  <c r="JG66" i="1"/>
  <c r="FN62" i="1"/>
  <c r="FO62" i="1" s="1"/>
  <c r="FP62" i="1" s="1"/>
  <c r="BY62" i="1"/>
  <c r="CM63" i="1"/>
  <c r="AH63" i="1"/>
  <c r="AI62" i="1" s="1"/>
  <c r="DP63" i="1"/>
  <c r="DQ63" i="1" s="1"/>
  <c r="DR63" i="1" s="1"/>
  <c r="KR62" i="1"/>
  <c r="KS62" i="1" s="1"/>
  <c r="CD66" i="1"/>
  <c r="CJ66" i="1"/>
  <c r="DB66" i="1"/>
  <c r="CV66" i="1"/>
  <c r="EB65" i="1"/>
  <c r="EC65" i="1" s="1"/>
  <c r="ED65" i="1" s="1"/>
  <c r="CG65" i="1"/>
  <c r="CH65" i="1" s="1"/>
  <c r="AQ65" i="1"/>
  <c r="HV63" i="1"/>
  <c r="JS63" i="1"/>
  <c r="JT63" i="1" s="1"/>
  <c r="JU63" i="1" s="1"/>
  <c r="BX66" i="1"/>
  <c r="EH63" i="1"/>
  <c r="EK63" i="1" s="1"/>
  <c r="EL63" i="1" s="1"/>
  <c r="CS63" i="1"/>
  <c r="CU63" i="1" s="1"/>
  <c r="AT63" i="1"/>
  <c r="AU62" i="1" s="1"/>
  <c r="IM65" i="1"/>
  <c r="BO68" i="1"/>
  <c r="DP65" i="1"/>
  <c r="DQ65" i="1" s="1"/>
  <c r="DR65" i="1" s="1"/>
  <c r="AH65" i="1"/>
  <c r="CM65" i="1"/>
  <c r="CS65" i="1"/>
  <c r="CT65" i="1" s="1"/>
  <c r="EH65" i="1"/>
  <c r="EK65" i="1" s="1"/>
  <c r="EL65" i="1" s="1"/>
  <c r="AT65" i="1"/>
  <c r="JS69" i="1"/>
  <c r="JT69" i="1" s="1"/>
  <c r="JU69" i="1" s="1"/>
  <c r="HV69" i="1"/>
  <c r="JE64" i="1"/>
  <c r="DT64" i="1"/>
  <c r="DU64" i="1" s="1"/>
  <c r="DV64" i="1" s="1"/>
  <c r="AK64" i="1"/>
  <c r="BU64" i="1"/>
  <c r="BW64" i="1" s="1"/>
  <c r="HV68" i="1"/>
  <c r="JS68" i="1"/>
  <c r="JT68" i="1" s="1"/>
  <c r="JU68" i="1" s="1"/>
  <c r="JO66" i="1"/>
  <c r="JP66" i="1" s="1"/>
  <c r="JQ66" i="1" s="1"/>
  <c r="JN66" i="1"/>
  <c r="LN66" i="1" s="1"/>
  <c r="AN65" i="1"/>
  <c r="CA65" i="1"/>
  <c r="CC65" i="1" s="1"/>
  <c r="DX65" i="1"/>
  <c r="DY65" i="1" s="1"/>
  <c r="DZ65" i="1" s="1"/>
  <c r="IB64" i="1"/>
  <c r="JW64" i="1"/>
  <c r="JX64" i="1" s="1"/>
  <c r="JY64" i="1" s="1"/>
  <c r="JW62" i="1"/>
  <c r="JX62" i="1" s="1"/>
  <c r="JY62" i="1" s="1"/>
  <c r="IB62" i="1"/>
  <c r="AH64" i="1"/>
  <c r="DP64" i="1"/>
  <c r="DQ64" i="1" s="1"/>
  <c r="DR64" i="1" s="1"/>
  <c r="CM64" i="1"/>
  <c r="HM65" i="1"/>
  <c r="IY65" i="1"/>
  <c r="IS65" i="1"/>
  <c r="IU66" i="1"/>
  <c r="GA62" i="1"/>
  <c r="GP62" i="1" s="1"/>
  <c r="GQ62" i="1" s="1"/>
  <c r="FZ62" i="1"/>
  <c r="FD62" i="1"/>
  <c r="KA68" i="1"/>
  <c r="KB68" i="1" s="1"/>
  <c r="KC68" i="1" s="1"/>
  <c r="KD66" i="1" s="1"/>
  <c r="IH68" i="1"/>
  <c r="II66" i="1" s="1"/>
  <c r="IM64" i="1"/>
  <c r="GA67" i="1"/>
  <c r="GP67" i="1" s="1"/>
  <c r="GQ67" i="1" s="1"/>
  <c r="FD67" i="1"/>
  <c r="FZ67" i="1"/>
  <c r="KL62" i="1"/>
  <c r="KM62" i="1" s="1"/>
  <c r="BP67" i="1"/>
  <c r="GS67" i="1"/>
  <c r="GT67" i="1" s="1"/>
  <c r="GU67" i="1" s="1"/>
  <c r="AQ63" i="1"/>
  <c r="AR62" i="1" s="1"/>
  <c r="CG63" i="1"/>
  <c r="CI63" i="1" s="1"/>
  <c r="EB63" i="1"/>
  <c r="EC63" i="1" s="1"/>
  <c r="ED63" i="1" s="1"/>
  <c r="CY63" i="1"/>
  <c r="DA63" i="1" s="1"/>
  <c r="AW63" i="1"/>
  <c r="EN63" i="1"/>
  <c r="EQ63" i="1" s="1"/>
  <c r="ER63" i="1" s="1"/>
  <c r="ES62" i="1" s="1"/>
  <c r="KI68" i="1"/>
  <c r="KL68" i="1" s="1"/>
  <c r="KM68" i="1" s="1"/>
  <c r="IT68" i="1"/>
  <c r="BR68" i="1"/>
  <c r="CP68" i="1" s="1"/>
  <c r="BG68" i="1"/>
  <c r="BH68" i="1" s="1"/>
  <c r="BT68" i="1"/>
  <c r="HV66" i="1"/>
  <c r="JS66" i="1"/>
  <c r="JT66" i="1" s="1"/>
  <c r="JU66" i="1" s="1"/>
  <c r="JV66" i="1" s="1"/>
  <c r="KN66" i="1"/>
  <c r="IZ68" i="1"/>
  <c r="JA66" i="1" s="1"/>
  <c r="KO68" i="1"/>
  <c r="KR68" i="1" s="1"/>
  <c r="KS68" i="1" s="1"/>
  <c r="KT66" i="1" s="1"/>
  <c r="KE62" i="1"/>
  <c r="KF62" i="1" s="1"/>
  <c r="KG62" i="1" s="1"/>
  <c r="IN62" i="1"/>
  <c r="DX64" i="1"/>
  <c r="DY64" i="1" s="1"/>
  <c r="DZ64" i="1" s="1"/>
  <c r="CA64" i="1"/>
  <c r="CC64" i="1" s="1"/>
  <c r="AN64" i="1"/>
  <c r="BR69" i="1"/>
  <c r="CP69" i="1" s="1"/>
  <c r="BT69" i="1"/>
  <c r="BG69" i="1"/>
  <c r="BH69" i="1" s="1"/>
  <c r="KU68" i="1"/>
  <c r="KV68" i="1" s="1"/>
  <c r="KW68" i="1" s="1"/>
  <c r="KX66" i="1" s="1"/>
  <c r="JF68" i="1"/>
  <c r="AK63" i="1"/>
  <c r="DT63" i="1"/>
  <c r="DU63" i="1" s="1"/>
  <c r="DV63" i="1" s="1"/>
  <c r="BU63" i="1"/>
  <c r="EX62" i="1"/>
  <c r="DT65" i="1"/>
  <c r="DU65" i="1" s="1"/>
  <c r="DV65" i="1" s="1"/>
  <c r="BU65" i="1"/>
  <c r="BW65" i="1" s="1"/>
  <c r="AK65" i="1"/>
  <c r="IN63" i="1"/>
  <c r="KE63" i="1"/>
  <c r="KF63" i="1" s="1"/>
  <c r="KG63" i="1" s="1"/>
  <c r="KE68" i="1"/>
  <c r="KF68" i="1" s="1"/>
  <c r="KG68" i="1" s="1"/>
  <c r="KH66" i="1" s="1"/>
  <c r="IN68" i="1"/>
  <c r="IO66" i="1" s="1"/>
  <c r="EH64" i="1"/>
  <c r="EK64" i="1" s="1"/>
  <c r="EL64" i="1" s="1"/>
  <c r="AT64" i="1"/>
  <c r="CS64" i="1"/>
  <c r="CU64" i="1" s="1"/>
  <c r="AQ64" i="1"/>
  <c r="CG64" i="1"/>
  <c r="EB64" i="1"/>
  <c r="EC64" i="1" s="1"/>
  <c r="ED64" i="1" s="1"/>
  <c r="IH63" i="1"/>
  <c r="KA63" i="1"/>
  <c r="KB63" i="1" s="1"/>
  <c r="KC63" i="1" s="1"/>
  <c r="CY65" i="1"/>
  <c r="DA65" i="1" s="1"/>
  <c r="AW65" i="1"/>
  <c r="EN65" i="1"/>
  <c r="EQ65" i="1" s="1"/>
  <c r="ER65" i="1" s="1"/>
  <c r="CQ66" i="1"/>
  <c r="FJ66" i="1"/>
  <c r="FK66" i="1" s="1"/>
  <c r="FL66" i="1" s="1"/>
  <c r="BO69" i="1"/>
  <c r="DX63" i="1"/>
  <c r="DY63" i="1" s="1"/>
  <c r="DZ63" i="1" s="1"/>
  <c r="CA63" i="1"/>
  <c r="CC63" i="1" s="1"/>
  <c r="AN63" i="1"/>
  <c r="AO62" i="1" s="1"/>
  <c r="IA65" i="1"/>
  <c r="IG65" i="1"/>
  <c r="BV68" i="1"/>
  <c r="LA66" i="1"/>
  <c r="CQ62" i="1"/>
  <c r="FJ62" i="1"/>
  <c r="FK62" i="1" s="1"/>
  <c r="FL62" i="1" s="1"/>
  <c r="JF63" i="1"/>
  <c r="KU63" i="1"/>
  <c r="KV63" i="1" s="1"/>
  <c r="KW63" i="1" s="1"/>
  <c r="HM64" i="1"/>
  <c r="HN62" i="1" s="1"/>
  <c r="LH62" i="1" s="1"/>
  <c r="IY64" i="1"/>
  <c r="IS64" i="1"/>
  <c r="BD64" i="1"/>
  <c r="BM64" i="1"/>
  <c r="BN64" i="1"/>
  <c r="BE64" i="1"/>
  <c r="BS64" i="1" s="1"/>
  <c r="BF64" i="1"/>
  <c r="CI64" i="1"/>
  <c r="CH64" i="1"/>
  <c r="DB62" i="1"/>
  <c r="CD62" i="1"/>
  <c r="CJ62" i="1"/>
  <c r="CV62" i="1"/>
  <c r="GA58" i="1"/>
  <c r="GP58" i="1" s="1"/>
  <c r="GQ58" i="1" s="1"/>
  <c r="FD58" i="1"/>
  <c r="FZ58" i="1"/>
  <c r="FD54" i="1"/>
  <c r="FZ54" i="1"/>
  <c r="GA54" i="1"/>
  <c r="GP54" i="1" s="1"/>
  <c r="GQ54" i="1" s="1"/>
  <c r="JW58" i="1"/>
  <c r="JX58" i="1" s="1"/>
  <c r="JY58" i="1" s="1"/>
  <c r="IB58" i="1"/>
  <c r="DP60" i="1"/>
  <c r="DQ60" i="1" s="1"/>
  <c r="DR60" i="1" s="1"/>
  <c r="CM60" i="1"/>
  <c r="AH60" i="1"/>
  <c r="IA55" i="1"/>
  <c r="DT57" i="1"/>
  <c r="DU57" i="1" s="1"/>
  <c r="DV57" i="1" s="1"/>
  <c r="BU57" i="1"/>
  <c r="BV57" i="1" s="1"/>
  <c r="AK57" i="1"/>
  <c r="EX54" i="1"/>
  <c r="AW55" i="1"/>
  <c r="AX54" i="1" s="1"/>
  <c r="CY55" i="1"/>
  <c r="CZ55" i="1" s="1"/>
  <c r="EN55" i="1"/>
  <c r="EQ55" i="1" s="1"/>
  <c r="ER55" i="1" s="1"/>
  <c r="BU60" i="1"/>
  <c r="BW60" i="1" s="1"/>
  <c r="AK60" i="1"/>
  <c r="DT60" i="1"/>
  <c r="DU60" i="1" s="1"/>
  <c r="DV60" i="1" s="1"/>
  <c r="IG57" i="1"/>
  <c r="EN56" i="1"/>
  <c r="EQ56" i="1" s="1"/>
  <c r="ER56" i="1" s="1"/>
  <c r="CY56" i="1"/>
  <c r="DA56" i="1" s="1"/>
  <c r="AW56" i="1"/>
  <c r="EB56" i="1"/>
  <c r="EC56" i="1" s="1"/>
  <c r="ED56" i="1" s="1"/>
  <c r="CG56" i="1"/>
  <c r="CH56" i="1" s="1"/>
  <c r="AQ56" i="1"/>
  <c r="IA60" i="1"/>
  <c r="HM59" i="1"/>
  <c r="IY59" i="1"/>
  <c r="IS59" i="1"/>
  <c r="BP54" i="1"/>
  <c r="GS54" i="1"/>
  <c r="GT54" i="1" s="1"/>
  <c r="GU54" i="1" s="1"/>
  <c r="DP57" i="1"/>
  <c r="DQ57" i="1" s="1"/>
  <c r="DR57" i="1" s="1"/>
  <c r="CM57" i="1"/>
  <c r="AH57" i="1"/>
  <c r="DT55" i="1"/>
  <c r="DU55" i="1" s="1"/>
  <c r="DV55" i="1" s="1"/>
  <c r="DW54" i="1" s="1"/>
  <c r="BU55" i="1"/>
  <c r="AK55" i="1"/>
  <c r="BF61" i="1"/>
  <c r="BD61" i="1"/>
  <c r="BN61" i="1"/>
  <c r="BM61" i="1"/>
  <c r="BE61" i="1"/>
  <c r="BS61" i="1" s="1"/>
  <c r="JF55" i="1"/>
  <c r="KU55" i="1"/>
  <c r="KV55" i="1" s="1"/>
  <c r="KW55" i="1" s="1"/>
  <c r="DT56" i="1"/>
  <c r="DU56" i="1" s="1"/>
  <c r="DV56" i="1" s="1"/>
  <c r="BU56" i="1"/>
  <c r="BV56" i="1" s="1"/>
  <c r="AK56" i="1"/>
  <c r="JF61" i="1"/>
  <c r="KU61" i="1"/>
  <c r="KV61" i="1" s="1"/>
  <c r="KW61" i="1" s="1"/>
  <c r="CM61" i="1"/>
  <c r="AH61" i="1"/>
  <c r="DP61" i="1"/>
  <c r="DQ61" i="1" s="1"/>
  <c r="DR61" i="1" s="1"/>
  <c r="HU54" i="1"/>
  <c r="JM54" i="1"/>
  <c r="KY54" i="1"/>
  <c r="KZ54" i="1" s="1"/>
  <c r="HM55" i="1"/>
  <c r="IY55" i="1"/>
  <c r="IS55" i="1"/>
  <c r="DK54" i="1"/>
  <c r="LJ54" i="1" s="1"/>
  <c r="DL54" i="1"/>
  <c r="DM54" i="1" s="1"/>
  <c r="DN54" i="1" s="1"/>
  <c r="GS58" i="1"/>
  <c r="GT58" i="1" s="1"/>
  <c r="GU58" i="1" s="1"/>
  <c r="BP58" i="1"/>
  <c r="HM56" i="1"/>
  <c r="IS56" i="1"/>
  <c r="IY56" i="1"/>
  <c r="DP55" i="1"/>
  <c r="DQ55" i="1" s="1"/>
  <c r="DR55" i="1" s="1"/>
  <c r="AH55" i="1"/>
  <c r="AI54" i="1" s="1"/>
  <c r="CM55" i="1"/>
  <c r="AN60" i="1"/>
  <c r="CA60" i="1"/>
  <c r="CB60" i="1" s="1"/>
  <c r="DX60" i="1"/>
  <c r="DY60" i="1" s="1"/>
  <c r="DZ60" i="1" s="1"/>
  <c r="EB60" i="1"/>
  <c r="EC60" i="1" s="1"/>
  <c r="ED60" i="1" s="1"/>
  <c r="CG60" i="1"/>
  <c r="CI60" i="1" s="1"/>
  <c r="AQ60" i="1"/>
  <c r="EH59" i="1"/>
  <c r="EK59" i="1" s="1"/>
  <c r="EL59" i="1" s="1"/>
  <c r="EM58" i="1" s="1"/>
  <c r="AT59" i="1"/>
  <c r="CS59" i="1"/>
  <c r="CU59" i="1" s="1"/>
  <c r="DL58" i="1"/>
  <c r="DM58" i="1" s="1"/>
  <c r="DN58" i="1" s="1"/>
  <c r="DK58" i="1"/>
  <c r="LJ58" i="1" s="1"/>
  <c r="IM57" i="1"/>
  <c r="BN56" i="1"/>
  <c r="BF56" i="1"/>
  <c r="BD56" i="1"/>
  <c r="BM56" i="1"/>
  <c r="BE56" i="1"/>
  <c r="BS56" i="1" s="1"/>
  <c r="IG61" i="1"/>
  <c r="JE60" i="1"/>
  <c r="IA59" i="1"/>
  <c r="CG57" i="1"/>
  <c r="CI57" i="1" s="1"/>
  <c r="AQ57" i="1"/>
  <c r="EB57" i="1"/>
  <c r="EC57" i="1" s="1"/>
  <c r="ED57" i="1" s="1"/>
  <c r="JE56" i="1"/>
  <c r="KO54" i="1"/>
  <c r="KR54" i="1" s="1"/>
  <c r="KS54" i="1" s="1"/>
  <c r="IZ54" i="1"/>
  <c r="CM59" i="1"/>
  <c r="DP59" i="1"/>
  <c r="DQ59" i="1" s="1"/>
  <c r="DR59" i="1" s="1"/>
  <c r="AH59" i="1"/>
  <c r="AI58" i="1" s="1"/>
  <c r="IH58" i="1"/>
  <c r="KA58" i="1"/>
  <c r="KB58" i="1" s="1"/>
  <c r="KC58" i="1" s="1"/>
  <c r="KU58" i="1"/>
  <c r="KV58" i="1" s="1"/>
  <c r="KW58" i="1" s="1"/>
  <c r="JF58" i="1"/>
  <c r="AQ55" i="1"/>
  <c r="CG55" i="1"/>
  <c r="CI55" i="1" s="1"/>
  <c r="EB55" i="1"/>
  <c r="EC55" i="1" s="1"/>
  <c r="ED55" i="1" s="1"/>
  <c r="DX61" i="1"/>
  <c r="DY61" i="1" s="1"/>
  <c r="DZ61" i="1" s="1"/>
  <c r="CA61" i="1"/>
  <c r="CB61" i="1" s="1"/>
  <c r="AN61" i="1"/>
  <c r="KA60" i="1"/>
  <c r="KB60" i="1" s="1"/>
  <c r="KC60" i="1" s="1"/>
  <c r="IH60" i="1"/>
  <c r="KE54" i="1"/>
  <c r="KF54" i="1" s="1"/>
  <c r="KG54" i="1" s="1"/>
  <c r="IN54" i="1"/>
  <c r="AT55" i="1"/>
  <c r="EH55" i="1"/>
  <c r="EK55" i="1" s="1"/>
  <c r="EL55" i="1" s="1"/>
  <c r="CS55" i="1"/>
  <c r="CT55" i="1" s="1"/>
  <c r="CY59" i="1"/>
  <c r="CZ59" i="1" s="1"/>
  <c r="EN59" i="1"/>
  <c r="EQ59" i="1" s="1"/>
  <c r="ER59" i="1" s="1"/>
  <c r="AW59" i="1"/>
  <c r="DB54" i="1"/>
  <c r="CJ54" i="1"/>
  <c r="CV54" i="1"/>
  <c r="CD54" i="1"/>
  <c r="DX59" i="1"/>
  <c r="DY59" i="1" s="1"/>
  <c r="DZ59" i="1" s="1"/>
  <c r="EA58" i="1" s="1"/>
  <c r="CA59" i="1"/>
  <c r="CB59" i="1" s="1"/>
  <c r="AN59" i="1"/>
  <c r="AO58" i="1" s="1"/>
  <c r="KE58" i="1"/>
  <c r="KF58" i="1" s="1"/>
  <c r="KG58" i="1" s="1"/>
  <c r="IN58" i="1"/>
  <c r="HM60" i="1"/>
  <c r="IS60" i="1"/>
  <c r="IY60" i="1"/>
  <c r="CS60" i="1"/>
  <c r="CT60" i="1" s="1"/>
  <c r="EH60" i="1"/>
  <c r="EK60" i="1" s="1"/>
  <c r="EL60" i="1" s="1"/>
  <c r="AT60" i="1"/>
  <c r="BN60" i="1"/>
  <c r="BM60" i="1"/>
  <c r="BF60" i="1"/>
  <c r="BE60" i="1"/>
  <c r="BS60" i="1" s="1"/>
  <c r="BD60" i="1"/>
  <c r="DT61" i="1"/>
  <c r="DU61" i="1" s="1"/>
  <c r="DV61" i="1" s="1"/>
  <c r="AK61" i="1"/>
  <c r="BU61" i="1"/>
  <c r="BW61" i="1" s="1"/>
  <c r="CV58" i="1"/>
  <c r="CD58" i="1"/>
  <c r="DB58" i="1"/>
  <c r="CJ58" i="1"/>
  <c r="IG55" i="1"/>
  <c r="CM56" i="1"/>
  <c r="DP56" i="1"/>
  <c r="DQ56" i="1" s="1"/>
  <c r="DR56" i="1" s="1"/>
  <c r="AH56" i="1"/>
  <c r="IM60" i="1"/>
  <c r="JE59" i="1"/>
  <c r="IM59" i="1"/>
  <c r="BM57" i="1"/>
  <c r="BF57" i="1"/>
  <c r="BN57" i="1"/>
  <c r="BD57" i="1"/>
  <c r="BE57" i="1"/>
  <c r="BS57" i="1" s="1"/>
  <c r="IA56" i="1"/>
  <c r="KL54" i="1"/>
  <c r="KM54" i="1" s="1"/>
  <c r="AW60" i="1"/>
  <c r="EN60" i="1"/>
  <c r="EQ60" i="1" s="1"/>
  <c r="ER60" i="1" s="1"/>
  <c r="CY60" i="1"/>
  <c r="CZ60" i="1" s="1"/>
  <c r="JW61" i="1"/>
  <c r="JX61" i="1" s="1"/>
  <c r="JY61" i="1" s="1"/>
  <c r="IB61" i="1"/>
  <c r="DT59" i="1"/>
  <c r="DU59" i="1" s="1"/>
  <c r="DV59" i="1" s="1"/>
  <c r="BU59" i="1"/>
  <c r="BV59" i="1" s="1"/>
  <c r="AK59" i="1"/>
  <c r="IN61" i="1"/>
  <c r="KE61" i="1"/>
  <c r="KF61" i="1" s="1"/>
  <c r="KG61" i="1" s="1"/>
  <c r="KI58" i="1"/>
  <c r="KL58" i="1" s="1"/>
  <c r="KM58" i="1" s="1"/>
  <c r="IT58" i="1"/>
  <c r="BD59" i="1"/>
  <c r="BN59" i="1"/>
  <c r="BM59" i="1"/>
  <c r="BF59" i="1"/>
  <c r="CT59" i="1"/>
  <c r="BE59" i="1"/>
  <c r="BS59" i="1" s="1"/>
  <c r="CC59" i="1"/>
  <c r="IB57" i="1"/>
  <c r="JW57" i="1"/>
  <c r="JX57" i="1" s="1"/>
  <c r="JY57" i="1" s="1"/>
  <c r="CA56" i="1"/>
  <c r="CC56" i="1" s="1"/>
  <c r="AN56" i="1"/>
  <c r="DX56" i="1"/>
  <c r="DY56" i="1" s="1"/>
  <c r="DZ56" i="1" s="1"/>
  <c r="EH61" i="1"/>
  <c r="EK61" i="1" s="1"/>
  <c r="EL61" i="1" s="1"/>
  <c r="AT61" i="1"/>
  <c r="CS61" i="1"/>
  <c r="CU61" i="1" s="1"/>
  <c r="BX54" i="1"/>
  <c r="KA59" i="1"/>
  <c r="KB59" i="1" s="1"/>
  <c r="KC59" i="1" s="1"/>
  <c r="IH59" i="1"/>
  <c r="EN57" i="1"/>
  <c r="EQ57" i="1" s="1"/>
  <c r="ER57" i="1" s="1"/>
  <c r="CY57" i="1"/>
  <c r="CZ57" i="1" s="1"/>
  <c r="AW57" i="1"/>
  <c r="BM55" i="1"/>
  <c r="BF55" i="1"/>
  <c r="BN55" i="1"/>
  <c r="BD55" i="1"/>
  <c r="BE55" i="1"/>
  <c r="BS55" i="1" s="1"/>
  <c r="DA55" i="1"/>
  <c r="CU55" i="1"/>
  <c r="CB55" i="1"/>
  <c r="CA55" i="1"/>
  <c r="CC55" i="1" s="1"/>
  <c r="AN55" i="1"/>
  <c r="DX55" i="1"/>
  <c r="DY55" i="1" s="1"/>
  <c r="DZ55" i="1" s="1"/>
  <c r="AQ59" i="1"/>
  <c r="CG59" i="1"/>
  <c r="CH59" i="1" s="1"/>
  <c r="EB59" i="1"/>
  <c r="EC59" i="1" s="1"/>
  <c r="ED59" i="1" s="1"/>
  <c r="AQ61" i="1"/>
  <c r="CG61" i="1"/>
  <c r="CI61" i="1" s="1"/>
  <c r="EB61" i="1"/>
  <c r="EC61" i="1" s="1"/>
  <c r="ED61" i="1" s="1"/>
  <c r="CY61" i="1"/>
  <c r="DA61" i="1" s="1"/>
  <c r="EN61" i="1"/>
  <c r="EQ61" i="1" s="1"/>
  <c r="ER61" i="1" s="1"/>
  <c r="AW61" i="1"/>
  <c r="IZ58" i="1"/>
  <c r="KO58" i="1"/>
  <c r="KR58" i="1" s="1"/>
  <c r="KS58" i="1" s="1"/>
  <c r="CP58" i="1"/>
  <c r="HM57" i="1"/>
  <c r="IY57" i="1"/>
  <c r="IS57" i="1"/>
  <c r="BX58" i="1"/>
  <c r="IM55" i="1"/>
  <c r="CS56" i="1"/>
  <c r="CU56" i="1" s="1"/>
  <c r="AT56" i="1"/>
  <c r="EH56" i="1"/>
  <c r="EK56" i="1" s="1"/>
  <c r="EL56" i="1" s="1"/>
  <c r="HM61" i="1"/>
  <c r="IS61" i="1"/>
  <c r="IY61" i="1"/>
  <c r="CP54" i="1"/>
  <c r="AT57" i="1"/>
  <c r="EH57" i="1"/>
  <c r="EK57" i="1" s="1"/>
  <c r="EL57" i="1" s="1"/>
  <c r="CS57" i="1"/>
  <c r="CU57" i="1" s="1"/>
  <c r="DX57" i="1"/>
  <c r="DY57" i="1" s="1"/>
  <c r="DZ57" i="1" s="1"/>
  <c r="CA57" i="1"/>
  <c r="CC57" i="1" s="1"/>
  <c r="AN57" i="1"/>
  <c r="GA46" i="1"/>
  <c r="GP46" i="1" s="1"/>
  <c r="GQ46" i="1" s="1"/>
  <c r="FD46" i="1"/>
  <c r="FZ46" i="1"/>
  <c r="BY50" i="1"/>
  <c r="FN50" i="1"/>
  <c r="FO50" i="1" s="1"/>
  <c r="FP50" i="1" s="1"/>
  <c r="FZ50" i="1"/>
  <c r="GA50" i="1"/>
  <c r="GP50" i="1" s="1"/>
  <c r="GQ50" i="1" s="1"/>
  <c r="FD50" i="1"/>
  <c r="HM53" i="1"/>
  <c r="IS53" i="1"/>
  <c r="IY53" i="1"/>
  <c r="JW47" i="1"/>
  <c r="JX47" i="1" s="1"/>
  <c r="JY47" i="1" s="1"/>
  <c r="IB47" i="1"/>
  <c r="EX46" i="1"/>
  <c r="IB48" i="1"/>
  <c r="JW48" i="1"/>
  <c r="JX48" i="1" s="1"/>
  <c r="JY48" i="1" s="1"/>
  <c r="AH47" i="1"/>
  <c r="CM47" i="1"/>
  <c r="DP47" i="1"/>
  <c r="DQ47" i="1" s="1"/>
  <c r="DR47" i="1" s="1"/>
  <c r="HV52" i="1"/>
  <c r="JS52" i="1"/>
  <c r="JT52" i="1" s="1"/>
  <c r="JU52" i="1" s="1"/>
  <c r="EB48" i="1"/>
  <c r="EC48" i="1" s="1"/>
  <c r="ED48" i="1" s="1"/>
  <c r="CG48" i="1"/>
  <c r="CI48" i="1" s="1"/>
  <c r="AQ48" i="1"/>
  <c r="IG49" i="1"/>
  <c r="AT47" i="1"/>
  <c r="EH47" i="1"/>
  <c r="EK47" i="1" s="1"/>
  <c r="EL47" i="1" s="1"/>
  <c r="CS47" i="1"/>
  <c r="CT47" i="1" s="1"/>
  <c r="BU49" i="1"/>
  <c r="BV49" i="1" s="1"/>
  <c r="AK49" i="1"/>
  <c r="DT49" i="1"/>
  <c r="DU49" i="1" s="1"/>
  <c r="DV49" i="1" s="1"/>
  <c r="KY46" i="1"/>
  <c r="KZ46" i="1" s="1"/>
  <c r="JM46" i="1"/>
  <c r="HU46" i="1"/>
  <c r="BN48" i="1"/>
  <c r="BF48" i="1"/>
  <c r="BD48" i="1"/>
  <c r="BM48" i="1"/>
  <c r="BE48" i="1"/>
  <c r="BS48" i="1" s="1"/>
  <c r="KO52" i="1"/>
  <c r="KR52" i="1" s="1"/>
  <c r="KS52" i="1" s="1"/>
  <c r="IZ52" i="1"/>
  <c r="BM51" i="1"/>
  <c r="BN51" i="1"/>
  <c r="BF51" i="1"/>
  <c r="BD51" i="1"/>
  <c r="BE51" i="1"/>
  <c r="BS51" i="1" s="1"/>
  <c r="CY53" i="1"/>
  <c r="DA53" i="1" s="1"/>
  <c r="AW53" i="1"/>
  <c r="EN53" i="1"/>
  <c r="EQ53" i="1" s="1"/>
  <c r="ER53" i="1" s="1"/>
  <c r="CS48" i="1"/>
  <c r="CU48" i="1" s="1"/>
  <c r="EH48" i="1"/>
  <c r="EK48" i="1" s="1"/>
  <c r="EL48" i="1" s="1"/>
  <c r="AT48" i="1"/>
  <c r="KO50" i="1"/>
  <c r="KR50" i="1" s="1"/>
  <c r="KS50" i="1" s="1"/>
  <c r="IZ50" i="1"/>
  <c r="IG53" i="1"/>
  <c r="KU52" i="1"/>
  <c r="KV52" i="1" s="1"/>
  <c r="KW52" i="1" s="1"/>
  <c r="JF52" i="1"/>
  <c r="IA49" i="1"/>
  <c r="CT52" i="1"/>
  <c r="HM48" i="1"/>
  <c r="IS48" i="1"/>
  <c r="IY48" i="1"/>
  <c r="BF47" i="1"/>
  <c r="BD47" i="1"/>
  <c r="BN47" i="1"/>
  <c r="BM47" i="1"/>
  <c r="BE47" i="1"/>
  <c r="BS47" i="1" s="1"/>
  <c r="DX51" i="1"/>
  <c r="DY51" i="1" s="1"/>
  <c r="DZ51" i="1" s="1"/>
  <c r="EA50" i="1" s="1"/>
  <c r="CA51" i="1"/>
  <c r="CB51" i="1" s="1"/>
  <c r="AN51" i="1"/>
  <c r="AO50" i="1" s="1"/>
  <c r="DL50" i="1"/>
  <c r="DM50" i="1" s="1"/>
  <c r="DN50" i="1" s="1"/>
  <c r="DK50" i="1"/>
  <c r="LJ50" i="1" s="1"/>
  <c r="DX53" i="1"/>
  <c r="DY53" i="1" s="1"/>
  <c r="DZ53" i="1" s="1"/>
  <c r="CA53" i="1"/>
  <c r="CC53" i="1" s="1"/>
  <c r="AN53" i="1"/>
  <c r="EH49" i="1"/>
  <c r="EK49" i="1" s="1"/>
  <c r="EL49" i="1" s="1"/>
  <c r="AT49" i="1"/>
  <c r="CS49" i="1"/>
  <c r="KA52" i="1"/>
  <c r="KB52" i="1" s="1"/>
  <c r="KC52" i="1" s="1"/>
  <c r="IH52" i="1"/>
  <c r="BP52" i="1"/>
  <c r="GS52" i="1"/>
  <c r="GT52" i="1" s="1"/>
  <c r="GU52" i="1" s="1"/>
  <c r="JW50" i="1"/>
  <c r="JX50" i="1" s="1"/>
  <c r="JY50" i="1" s="1"/>
  <c r="IB50" i="1"/>
  <c r="DP48" i="1"/>
  <c r="DQ48" i="1" s="1"/>
  <c r="DR48" i="1" s="1"/>
  <c r="CM48" i="1"/>
  <c r="AH48" i="1"/>
  <c r="EB49" i="1"/>
  <c r="EC49" i="1" s="1"/>
  <c r="ED49" i="1" s="1"/>
  <c r="CG49" i="1"/>
  <c r="CH49" i="1" s="1"/>
  <c r="AQ49" i="1"/>
  <c r="IM51" i="1"/>
  <c r="GS46" i="1"/>
  <c r="GT46" i="1" s="1"/>
  <c r="GU46" i="1" s="1"/>
  <c r="BP46" i="1"/>
  <c r="HM49" i="1"/>
  <c r="IS49" i="1"/>
  <c r="IY49" i="1"/>
  <c r="CC52" i="1"/>
  <c r="JE48" i="1"/>
  <c r="IG51" i="1"/>
  <c r="EB47" i="1"/>
  <c r="EC47" i="1" s="1"/>
  <c r="ED47" i="1" s="1"/>
  <c r="CG47" i="1"/>
  <c r="CH47" i="1" s="1"/>
  <c r="AQ47" i="1"/>
  <c r="AR46" i="1" s="1"/>
  <c r="CG51" i="1"/>
  <c r="CI51" i="1" s="1"/>
  <c r="AQ51" i="1"/>
  <c r="AR50" i="1" s="1"/>
  <c r="EB51" i="1"/>
  <c r="EC51" i="1" s="1"/>
  <c r="ED51" i="1" s="1"/>
  <c r="CG53" i="1"/>
  <c r="CI53" i="1" s="1"/>
  <c r="AQ53" i="1"/>
  <c r="EB53" i="1"/>
  <c r="EC53" i="1" s="1"/>
  <c r="ED53" i="1" s="1"/>
  <c r="AW49" i="1"/>
  <c r="CY49" i="1"/>
  <c r="EN49" i="1"/>
  <c r="EQ49" i="1" s="1"/>
  <c r="ER49" i="1" s="1"/>
  <c r="KU47" i="1"/>
  <c r="KV47" i="1" s="1"/>
  <c r="KW47" i="1" s="1"/>
  <c r="EH51" i="1"/>
  <c r="EK51" i="1" s="1"/>
  <c r="EL51" i="1" s="1"/>
  <c r="EM50" i="1" s="1"/>
  <c r="AT51" i="1"/>
  <c r="AU50" i="1" s="1"/>
  <c r="CS51" i="1"/>
  <c r="CU51" i="1" s="1"/>
  <c r="IM53" i="1"/>
  <c r="HM47" i="1"/>
  <c r="IS47" i="1"/>
  <c r="IY47" i="1"/>
  <c r="BU53" i="1"/>
  <c r="BV53" i="1" s="1"/>
  <c r="AK53" i="1"/>
  <c r="DT53" i="1"/>
  <c r="DU53" i="1" s="1"/>
  <c r="DV53" i="1" s="1"/>
  <c r="EN48" i="1"/>
  <c r="EQ48" i="1" s="1"/>
  <c r="ER48" i="1" s="1"/>
  <c r="CY48" i="1"/>
  <c r="CZ48" i="1" s="1"/>
  <c r="AW48" i="1"/>
  <c r="KE50" i="1"/>
  <c r="KF50" i="1" s="1"/>
  <c r="KG50" i="1" s="1"/>
  <c r="IN50" i="1"/>
  <c r="IA53" i="1"/>
  <c r="IM49" i="1"/>
  <c r="BV52" i="1"/>
  <c r="IG48" i="1"/>
  <c r="IM47" i="1"/>
  <c r="JE51" i="1"/>
  <c r="BU47" i="1"/>
  <c r="AK47" i="1"/>
  <c r="DT47" i="1"/>
  <c r="DU47" i="1" s="1"/>
  <c r="DV47" i="1" s="1"/>
  <c r="CM51" i="1"/>
  <c r="AH51" i="1"/>
  <c r="DP51" i="1"/>
  <c r="DQ51" i="1" s="1"/>
  <c r="DR51" i="1" s="1"/>
  <c r="CM53" i="1"/>
  <c r="AH53" i="1"/>
  <c r="DP53" i="1"/>
  <c r="DQ53" i="1" s="1"/>
  <c r="DR53" i="1" s="1"/>
  <c r="JS50" i="1"/>
  <c r="JT50" i="1" s="1"/>
  <c r="JU50" i="1" s="1"/>
  <c r="HV50" i="1"/>
  <c r="KL46" i="1"/>
  <c r="KM46" i="1" s="1"/>
  <c r="KA47" i="1"/>
  <c r="KB47" i="1" s="1"/>
  <c r="KC47" i="1" s="1"/>
  <c r="IH47" i="1"/>
  <c r="IB52" i="1"/>
  <c r="JW52" i="1"/>
  <c r="JX52" i="1" s="1"/>
  <c r="JY52" i="1" s="1"/>
  <c r="AK51" i="1"/>
  <c r="AL50" i="1" s="1"/>
  <c r="BU51" i="1"/>
  <c r="BW51" i="1" s="1"/>
  <c r="DT51" i="1"/>
  <c r="DU51" i="1" s="1"/>
  <c r="DV51" i="1" s="1"/>
  <c r="DW50" i="1" s="1"/>
  <c r="EH53" i="1"/>
  <c r="EK53" i="1" s="1"/>
  <c r="EL53" i="1" s="1"/>
  <c r="AT53" i="1"/>
  <c r="CS53" i="1"/>
  <c r="CU53" i="1" s="1"/>
  <c r="BR52" i="1"/>
  <c r="BT52" i="1"/>
  <c r="BG52" i="1"/>
  <c r="BH52" i="1" s="1"/>
  <c r="CY51" i="1"/>
  <c r="CZ51" i="1" s="1"/>
  <c r="AW51" i="1"/>
  <c r="EN51" i="1"/>
  <c r="EQ51" i="1" s="1"/>
  <c r="ER51" i="1" s="1"/>
  <c r="CA49" i="1"/>
  <c r="CB49" i="1" s="1"/>
  <c r="AN49" i="1"/>
  <c r="DX49" i="1"/>
  <c r="DY49" i="1" s="1"/>
  <c r="DZ49" i="1" s="1"/>
  <c r="BU48" i="1"/>
  <c r="AK48" i="1"/>
  <c r="DT48" i="1"/>
  <c r="DU48" i="1" s="1"/>
  <c r="DV48" i="1" s="1"/>
  <c r="DB50" i="1"/>
  <c r="CD50" i="1"/>
  <c r="CJ50" i="1"/>
  <c r="CV50" i="1"/>
  <c r="IM48" i="1"/>
  <c r="HM51" i="1"/>
  <c r="IY51" i="1"/>
  <c r="IS51" i="1"/>
  <c r="DK46" i="1"/>
  <c r="LJ46" i="1" s="1"/>
  <c r="DL46" i="1"/>
  <c r="DM46" i="1" s="1"/>
  <c r="DN46" i="1" s="1"/>
  <c r="CV46" i="1"/>
  <c r="CJ46" i="1"/>
  <c r="CD46" i="1"/>
  <c r="DB46" i="1"/>
  <c r="DX47" i="1"/>
  <c r="DY47" i="1" s="1"/>
  <c r="DZ47" i="1" s="1"/>
  <c r="EA46" i="1" s="1"/>
  <c r="AN47" i="1"/>
  <c r="CA47" i="1"/>
  <c r="CC47" i="1" s="1"/>
  <c r="CP46" i="1"/>
  <c r="CP50" i="1"/>
  <c r="AN48" i="1"/>
  <c r="CA48" i="1"/>
  <c r="CC48" i="1" s="1"/>
  <c r="DX48" i="1"/>
  <c r="DY48" i="1" s="1"/>
  <c r="DZ48" i="1" s="1"/>
  <c r="JE53" i="1"/>
  <c r="IH46" i="1"/>
  <c r="KA46" i="1"/>
  <c r="KB46" i="1" s="1"/>
  <c r="KC46" i="1" s="1"/>
  <c r="JE49" i="1"/>
  <c r="IA51" i="1"/>
  <c r="IT52" i="1"/>
  <c r="KI52" i="1"/>
  <c r="KL52" i="1" s="1"/>
  <c r="KM52" i="1" s="1"/>
  <c r="CY47" i="1"/>
  <c r="CZ47" i="1" s="1"/>
  <c r="EN47" i="1"/>
  <c r="EQ47" i="1" s="1"/>
  <c r="ER47" i="1" s="1"/>
  <c r="ES46" i="1" s="1"/>
  <c r="AW47" i="1"/>
  <c r="AX46" i="1" s="1"/>
  <c r="EX50" i="1"/>
  <c r="BF53" i="1"/>
  <c r="BD53" i="1"/>
  <c r="BE53" i="1"/>
  <c r="BS53" i="1" s="1"/>
  <c r="BM53" i="1"/>
  <c r="BN53" i="1"/>
  <c r="AH49" i="1"/>
  <c r="DP49" i="1"/>
  <c r="DQ49" i="1" s="1"/>
  <c r="DR49" i="1" s="1"/>
  <c r="CM49" i="1"/>
  <c r="BM49" i="1"/>
  <c r="BD49" i="1"/>
  <c r="CT49" i="1"/>
  <c r="BF49" i="1"/>
  <c r="BE49" i="1"/>
  <c r="BS49" i="1" s="1"/>
  <c r="DA49" i="1"/>
  <c r="BN49" i="1"/>
  <c r="CC49" i="1"/>
  <c r="CU49" i="1"/>
  <c r="CZ49" i="1"/>
  <c r="KE52" i="1"/>
  <c r="KF52" i="1" s="1"/>
  <c r="KG52" i="1" s="1"/>
  <c r="IN52" i="1"/>
  <c r="AY38" i="1"/>
  <c r="AZ38" i="1" s="1"/>
  <c r="LE38" i="1" s="1"/>
  <c r="FN42" i="1"/>
  <c r="FO42" i="1" s="1"/>
  <c r="FP42" i="1" s="1"/>
  <c r="GA38" i="1"/>
  <c r="GP38" i="1" s="1"/>
  <c r="GQ38" i="1" s="1"/>
  <c r="FD38" i="1"/>
  <c r="FZ38" i="1"/>
  <c r="GA40" i="1"/>
  <c r="GP40" i="1" s="1"/>
  <c r="GQ40" i="1" s="1"/>
  <c r="FZ40" i="1"/>
  <c r="FD40" i="1"/>
  <c r="EY38" i="1"/>
  <c r="EZ38" i="1" s="1"/>
  <c r="LK38" i="1" s="1"/>
  <c r="BY39" i="1"/>
  <c r="FN40" i="1"/>
  <c r="FO40" i="1" s="1"/>
  <c r="FP40" i="1" s="1"/>
  <c r="BY40" i="1"/>
  <c r="AN44" i="1"/>
  <c r="DX44" i="1"/>
  <c r="DY44" i="1" s="1"/>
  <c r="DZ44" i="1" s="1"/>
  <c r="CA44" i="1"/>
  <c r="JG38" i="1"/>
  <c r="IA44" i="1"/>
  <c r="DT43" i="1"/>
  <c r="DU43" i="1" s="1"/>
  <c r="DV43" i="1" s="1"/>
  <c r="DW42" i="1" s="1"/>
  <c r="AK43" i="1"/>
  <c r="AL42" i="1" s="1"/>
  <c r="BU43" i="1"/>
  <c r="BW43" i="1" s="1"/>
  <c r="JN38" i="1"/>
  <c r="LN38" i="1" s="1"/>
  <c r="AW44" i="1"/>
  <c r="EN44" i="1"/>
  <c r="EQ44" i="1" s="1"/>
  <c r="ER44" i="1" s="1"/>
  <c r="CY44" i="1"/>
  <c r="CZ44" i="1" s="1"/>
  <c r="CY43" i="1"/>
  <c r="CZ43" i="1" s="1"/>
  <c r="EN43" i="1"/>
  <c r="EQ43" i="1" s="1"/>
  <c r="ER43" i="1" s="1"/>
  <c r="AW43" i="1"/>
  <c r="AX42" i="1" s="1"/>
  <c r="EH45" i="1"/>
  <c r="EK45" i="1" s="1"/>
  <c r="EL45" i="1" s="1"/>
  <c r="AT45" i="1"/>
  <c r="CS45" i="1"/>
  <c r="CT45" i="1" s="1"/>
  <c r="BU44" i="1"/>
  <c r="BW44" i="1" s="1"/>
  <c r="AK44" i="1"/>
  <c r="DT44" i="1"/>
  <c r="DU44" i="1" s="1"/>
  <c r="DV44" i="1" s="1"/>
  <c r="FD39" i="1"/>
  <c r="GA39" i="1"/>
  <c r="GP39" i="1" s="1"/>
  <c r="GQ39" i="1" s="1"/>
  <c r="FZ39" i="1"/>
  <c r="CJ40" i="1"/>
  <c r="CV40" i="1"/>
  <c r="DB40" i="1"/>
  <c r="CD40" i="1"/>
  <c r="JF43" i="1"/>
  <c r="KU43" i="1"/>
  <c r="KV43" i="1" s="1"/>
  <c r="KW43" i="1" s="1"/>
  <c r="AQ43" i="1"/>
  <c r="AR42" i="1" s="1"/>
  <c r="CG43" i="1"/>
  <c r="CH43" i="1" s="1"/>
  <c r="EB43" i="1"/>
  <c r="EC43" i="1" s="1"/>
  <c r="ED43" i="1" s="1"/>
  <c r="KE42" i="1"/>
  <c r="KF42" i="1" s="1"/>
  <c r="KG42" i="1" s="1"/>
  <c r="IN42" i="1"/>
  <c r="IA45" i="1"/>
  <c r="JA38" i="1"/>
  <c r="IT42" i="1"/>
  <c r="KI42" i="1"/>
  <c r="KL42" i="1" s="1"/>
  <c r="KM42" i="1" s="1"/>
  <c r="AQ45" i="1"/>
  <c r="CG45" i="1"/>
  <c r="CH45" i="1" s="1"/>
  <c r="EB45" i="1"/>
  <c r="EC45" i="1" s="1"/>
  <c r="ED45" i="1" s="1"/>
  <c r="IG44" i="1"/>
  <c r="FJ39" i="1"/>
  <c r="FK39" i="1" s="1"/>
  <c r="FL39" i="1" s="1"/>
  <c r="CQ39" i="1"/>
  <c r="JW42" i="1"/>
  <c r="JX42" i="1" s="1"/>
  <c r="JY42" i="1" s="1"/>
  <c r="IB42" i="1"/>
  <c r="JE45" i="1"/>
  <c r="CV38" i="1"/>
  <c r="CJ38" i="1"/>
  <c r="DB38" i="1"/>
  <c r="CD38" i="1"/>
  <c r="IM45" i="1"/>
  <c r="BP42" i="1"/>
  <c r="GS42" i="1"/>
  <c r="GT42" i="1" s="1"/>
  <c r="GU42" i="1" s="1"/>
  <c r="JE44" i="1"/>
  <c r="DX43" i="1"/>
  <c r="DY43" i="1" s="1"/>
  <c r="DZ43" i="1" s="1"/>
  <c r="CA43" i="1"/>
  <c r="CB43" i="1" s="1"/>
  <c r="AN43" i="1"/>
  <c r="AO42" i="1" s="1"/>
  <c r="CP38" i="1"/>
  <c r="BN44" i="1"/>
  <c r="BM44" i="1"/>
  <c r="BO44" i="1" s="1"/>
  <c r="CB44" i="1"/>
  <c r="BF44" i="1"/>
  <c r="BE44" i="1"/>
  <c r="BS44" i="1" s="1"/>
  <c r="BD44" i="1"/>
  <c r="CC44" i="1"/>
  <c r="HO42" i="1"/>
  <c r="KY42" i="1"/>
  <c r="KZ42" i="1" s="1"/>
  <c r="HU42" i="1"/>
  <c r="JM42" i="1"/>
  <c r="KU42" i="1"/>
  <c r="KV42" i="1" s="1"/>
  <c r="KW42" i="1" s="1"/>
  <c r="JF42" i="1"/>
  <c r="JS43" i="1"/>
  <c r="JT43" i="1" s="1"/>
  <c r="JU43" i="1" s="1"/>
  <c r="HV43" i="1"/>
  <c r="CD39" i="1"/>
  <c r="CJ39" i="1"/>
  <c r="DB39" i="1"/>
  <c r="CV39" i="1"/>
  <c r="BF43" i="1"/>
  <c r="BN43" i="1"/>
  <c r="BM43" i="1"/>
  <c r="BD43" i="1"/>
  <c r="CI43" i="1"/>
  <c r="DA43" i="1"/>
  <c r="BE43" i="1"/>
  <c r="BS43" i="1" s="1"/>
  <c r="II38" i="1"/>
  <c r="BR41" i="1"/>
  <c r="BT41" i="1"/>
  <c r="BG41" i="1"/>
  <c r="BH41" i="1" s="1"/>
  <c r="KT38" i="1"/>
  <c r="IC38" i="1"/>
  <c r="JS39" i="1"/>
  <c r="JT39" i="1" s="1"/>
  <c r="JU39" i="1" s="1"/>
  <c r="HV39" i="1"/>
  <c r="HW38" i="1" s="1"/>
  <c r="IT43" i="1"/>
  <c r="KI43" i="1"/>
  <c r="KL43" i="1" s="1"/>
  <c r="KM43" i="1" s="1"/>
  <c r="DX45" i="1"/>
  <c r="DY45" i="1" s="1"/>
  <c r="DZ45" i="1" s="1"/>
  <c r="CA45" i="1"/>
  <c r="CB45" i="1" s="1"/>
  <c r="AN45" i="1"/>
  <c r="IO38" i="1"/>
  <c r="CB41" i="1"/>
  <c r="CM45" i="1"/>
  <c r="AH45" i="1"/>
  <c r="DP45" i="1"/>
  <c r="DQ45" i="1" s="1"/>
  <c r="DR45" i="1" s="1"/>
  <c r="CP41" i="1"/>
  <c r="IH43" i="1"/>
  <c r="KA43" i="1"/>
  <c r="KB43" i="1" s="1"/>
  <c r="KC43" i="1" s="1"/>
  <c r="CM43" i="1"/>
  <c r="DP43" i="1"/>
  <c r="DQ43" i="1" s="1"/>
  <c r="DR43" i="1" s="1"/>
  <c r="AH43" i="1"/>
  <c r="DK42" i="1"/>
  <c r="LJ42" i="1" s="1"/>
  <c r="DL42" i="1"/>
  <c r="DM42" i="1" s="1"/>
  <c r="DN42" i="1" s="1"/>
  <c r="KD38" i="1"/>
  <c r="IG45" i="1"/>
  <c r="DT45" i="1"/>
  <c r="DU45" i="1" s="1"/>
  <c r="DV45" i="1" s="1"/>
  <c r="AK45" i="1"/>
  <c r="BU45" i="1"/>
  <c r="BW45" i="1" s="1"/>
  <c r="DP44" i="1"/>
  <c r="DQ44" i="1" s="1"/>
  <c r="DR44" i="1" s="1"/>
  <c r="CM44" i="1"/>
  <c r="AH44" i="1"/>
  <c r="FJ40" i="1"/>
  <c r="FK40" i="1" s="1"/>
  <c r="FL40" i="1" s="1"/>
  <c r="CQ40" i="1"/>
  <c r="FZ42" i="1"/>
  <c r="FD42" i="1"/>
  <c r="GA42" i="1"/>
  <c r="GP42" i="1" s="1"/>
  <c r="GQ42" i="1" s="1"/>
  <c r="IZ42" i="1"/>
  <c r="KO42" i="1"/>
  <c r="KR42" i="1" s="1"/>
  <c r="KS42" i="1" s="1"/>
  <c r="HM45" i="1"/>
  <c r="IY45" i="1"/>
  <c r="IS45" i="1"/>
  <c r="IN43" i="1"/>
  <c r="KE43" i="1"/>
  <c r="KF43" i="1" s="1"/>
  <c r="KG43" i="1" s="1"/>
  <c r="EX42" i="1"/>
  <c r="CS44" i="1"/>
  <c r="CU44" i="1" s="1"/>
  <c r="EH44" i="1"/>
  <c r="EK44" i="1" s="1"/>
  <c r="EL44" i="1" s="1"/>
  <c r="AT44" i="1"/>
  <c r="HM44" i="1"/>
  <c r="IS44" i="1"/>
  <c r="IY44" i="1"/>
  <c r="BP41" i="1"/>
  <c r="GS41" i="1"/>
  <c r="GT41" i="1" s="1"/>
  <c r="GU41" i="1" s="1"/>
  <c r="EB44" i="1"/>
  <c r="EC44" i="1" s="1"/>
  <c r="ED44" i="1" s="1"/>
  <c r="CG44" i="1"/>
  <c r="CI44" i="1" s="1"/>
  <c r="AQ44" i="1"/>
  <c r="DB42" i="1"/>
  <c r="CV42" i="1"/>
  <c r="CD42" i="1"/>
  <c r="CJ42" i="1"/>
  <c r="CP42" i="1"/>
  <c r="IM44" i="1"/>
  <c r="JW43" i="1"/>
  <c r="JX43" i="1" s="1"/>
  <c r="JY43" i="1" s="1"/>
  <c r="IB43" i="1"/>
  <c r="BX38" i="1"/>
  <c r="JV38" i="1"/>
  <c r="EH43" i="1"/>
  <c r="EK43" i="1" s="1"/>
  <c r="EL43" i="1" s="1"/>
  <c r="AT43" i="1"/>
  <c r="AU42" i="1" s="1"/>
  <c r="CS43" i="1"/>
  <c r="CT43" i="1" s="1"/>
  <c r="BP38" i="1"/>
  <c r="GS38" i="1"/>
  <c r="GT38" i="1" s="1"/>
  <c r="GU38" i="1" s="1"/>
  <c r="GV38" i="1" s="1"/>
  <c r="BF45" i="1"/>
  <c r="BD45" i="1"/>
  <c r="BN45" i="1"/>
  <c r="BM45" i="1"/>
  <c r="BE45" i="1"/>
  <c r="BS45" i="1" s="1"/>
  <c r="CU45" i="1"/>
  <c r="CY45" i="1"/>
  <c r="CZ45" i="1" s="1"/>
  <c r="EN45" i="1"/>
  <c r="EQ45" i="1" s="1"/>
  <c r="ER45" i="1" s="1"/>
  <c r="AW45" i="1"/>
  <c r="KO43" i="1"/>
  <c r="KR43" i="1" s="1"/>
  <c r="KS43" i="1" s="1"/>
  <c r="IZ43" i="1"/>
  <c r="FN34" i="1"/>
  <c r="FO34" i="1" s="1"/>
  <c r="FP34" i="1" s="1"/>
  <c r="BY34" i="1"/>
  <c r="EY34" i="1"/>
  <c r="EZ34" i="1" s="1"/>
  <c r="LK34" i="1" s="1"/>
  <c r="EY30" i="1"/>
  <c r="EZ30" i="1" s="1"/>
  <c r="LK30" i="1" s="1"/>
  <c r="AY34" i="1"/>
  <c r="AZ34" i="1" s="1"/>
  <c r="LE34" i="1" s="1"/>
  <c r="DA36" i="1"/>
  <c r="CB35" i="1"/>
  <c r="DA35" i="1"/>
  <c r="FJ30" i="1"/>
  <c r="FK30" i="1" s="1"/>
  <c r="FL30" i="1" s="1"/>
  <c r="CQ30" i="1"/>
  <c r="KH30" i="1"/>
  <c r="JW36" i="1"/>
  <c r="JX36" i="1" s="1"/>
  <c r="JY36" i="1" s="1"/>
  <c r="IB36" i="1"/>
  <c r="KD34" i="1"/>
  <c r="HV36" i="1"/>
  <c r="JS36" i="1"/>
  <c r="JT36" i="1" s="1"/>
  <c r="JU36" i="1" s="1"/>
  <c r="BR37" i="1"/>
  <c r="CP37" i="1" s="1"/>
  <c r="BT37" i="1"/>
  <c r="BX37" i="1" s="1"/>
  <c r="BG37" i="1"/>
  <c r="BH37" i="1" s="1"/>
  <c r="CT31" i="1"/>
  <c r="KT34" i="1"/>
  <c r="KA36" i="1"/>
  <c r="KB36" i="1" s="1"/>
  <c r="KC36" i="1" s="1"/>
  <c r="IH36" i="1"/>
  <c r="KE36" i="1"/>
  <c r="KF36" i="1" s="1"/>
  <c r="KG36" i="1" s="1"/>
  <c r="KH34" i="1" s="1"/>
  <c r="IN36" i="1"/>
  <c r="IO34" i="1" s="1"/>
  <c r="IO30" i="1"/>
  <c r="HV32" i="1"/>
  <c r="JS32" i="1"/>
  <c r="JT32" i="1" s="1"/>
  <c r="JU32" i="1" s="1"/>
  <c r="II34" i="1"/>
  <c r="BR31" i="1"/>
  <c r="BG31" i="1"/>
  <c r="BH31" i="1" s="1"/>
  <c r="BT31" i="1"/>
  <c r="BR32" i="1"/>
  <c r="BG32" i="1"/>
  <c r="BH32" i="1" s="1"/>
  <c r="BT32" i="1"/>
  <c r="BR35" i="1"/>
  <c r="BT35" i="1"/>
  <c r="BG35" i="1"/>
  <c r="BH35" i="1" s="1"/>
  <c r="LA30" i="1"/>
  <c r="AO30" i="1"/>
  <c r="FR30" i="1"/>
  <c r="FS30" i="1" s="1"/>
  <c r="FT30" i="1" s="1"/>
  <c r="CE30" i="1"/>
  <c r="IC30" i="1"/>
  <c r="JA30" i="1"/>
  <c r="CC32" i="1"/>
  <c r="JG34" i="1"/>
  <c r="CC37" i="1"/>
  <c r="JO34" i="1"/>
  <c r="JP34" i="1" s="1"/>
  <c r="JQ34" i="1" s="1"/>
  <c r="HV30" i="1"/>
  <c r="JS30" i="1"/>
  <c r="JT30" i="1" s="1"/>
  <c r="JU30" i="1" s="1"/>
  <c r="JA34" i="1"/>
  <c r="DC30" i="1"/>
  <c r="GH30" i="1"/>
  <c r="GK30" i="1" s="1"/>
  <c r="GL30" i="1" s="1"/>
  <c r="JV34" i="1"/>
  <c r="GS31" i="1"/>
  <c r="GT31" i="1" s="1"/>
  <c r="GU31" i="1" s="1"/>
  <c r="GV30" i="1" s="1"/>
  <c r="BP31" i="1"/>
  <c r="GA34" i="1"/>
  <c r="GP34" i="1" s="1"/>
  <c r="GQ34" i="1" s="1"/>
  <c r="FD34" i="1"/>
  <c r="FZ34" i="1"/>
  <c r="AL30" i="1"/>
  <c r="HW34" i="1"/>
  <c r="BR36" i="1"/>
  <c r="BG36" i="1"/>
  <c r="BH36" i="1" s="1"/>
  <c r="BT36" i="1"/>
  <c r="GB30" i="1"/>
  <c r="CW30" i="1"/>
  <c r="IZ36" i="1"/>
  <c r="KO36" i="1"/>
  <c r="KR36" i="1" s="1"/>
  <c r="KS36" i="1" s="1"/>
  <c r="JS31" i="1"/>
  <c r="JT31" i="1" s="1"/>
  <c r="JU31" i="1" s="1"/>
  <c r="HV31" i="1"/>
  <c r="KX34" i="1"/>
  <c r="CU37" i="1"/>
  <c r="BW37" i="1"/>
  <c r="IC34" i="1"/>
  <c r="KI36" i="1"/>
  <c r="KL36" i="1" s="1"/>
  <c r="KM36" i="1" s="1"/>
  <c r="KN34" i="1" s="1"/>
  <c r="IT36" i="1"/>
  <c r="IU34" i="1" s="1"/>
  <c r="FJ34" i="1"/>
  <c r="FK34" i="1" s="1"/>
  <c r="FL34" i="1" s="1"/>
  <c r="CQ34" i="1"/>
  <c r="JO30" i="1"/>
  <c r="JN30" i="1"/>
  <c r="LN30" i="1" s="1"/>
  <c r="FV30" i="1"/>
  <c r="FW30" i="1" s="1"/>
  <c r="FX30" i="1" s="1"/>
  <c r="CK30" i="1"/>
  <c r="BO36" i="1"/>
  <c r="CV34" i="1"/>
  <c r="CJ34" i="1"/>
  <c r="DB34" i="1"/>
  <c r="CD34" i="1"/>
  <c r="BP34" i="1"/>
  <c r="GS34" i="1"/>
  <c r="GT34" i="1" s="1"/>
  <c r="GU34" i="1" s="1"/>
  <c r="AI30" i="1"/>
  <c r="AY30" i="1" s="1"/>
  <c r="AZ30" i="1" s="1"/>
  <c r="LE30" i="1" s="1"/>
  <c r="AU30" i="1"/>
  <c r="BO37" i="1"/>
  <c r="AY22" i="1"/>
  <c r="AZ22" i="1" s="1"/>
  <c r="LE22" i="1" s="1"/>
  <c r="KD22" i="1"/>
  <c r="GA24" i="1"/>
  <c r="GP24" i="1" s="1"/>
  <c r="GQ24" i="1" s="1"/>
  <c r="FZ24" i="1"/>
  <c r="FD24" i="1"/>
  <c r="EY22" i="1"/>
  <c r="EZ22" i="1" s="1"/>
  <c r="LK22" i="1" s="1"/>
  <c r="CY27" i="1"/>
  <c r="CZ27" i="1" s="1"/>
  <c r="EN27" i="1"/>
  <c r="EQ27" i="1" s="1"/>
  <c r="ER27" i="1" s="1"/>
  <c r="AW27" i="1"/>
  <c r="IM27" i="1"/>
  <c r="EB28" i="1"/>
  <c r="EC28" i="1" s="1"/>
  <c r="ED28" i="1" s="1"/>
  <c r="CG28" i="1"/>
  <c r="CI28" i="1" s="1"/>
  <c r="AQ28" i="1"/>
  <c r="DX27" i="1"/>
  <c r="DY27" i="1" s="1"/>
  <c r="DZ27" i="1" s="1"/>
  <c r="EA26" i="1" s="1"/>
  <c r="CA27" i="1"/>
  <c r="CC27" i="1" s="1"/>
  <c r="AN27" i="1"/>
  <c r="CV24" i="1"/>
  <c r="CJ24" i="1"/>
  <c r="DB24" i="1"/>
  <c r="CD24" i="1"/>
  <c r="IB28" i="1"/>
  <c r="JW28" i="1"/>
  <c r="JX28" i="1" s="1"/>
  <c r="JY28" i="1" s="1"/>
  <c r="KA28" i="1"/>
  <c r="KB28" i="1" s="1"/>
  <c r="KC28" i="1" s="1"/>
  <c r="IH28" i="1"/>
  <c r="KO29" i="1"/>
  <c r="KR29" i="1" s="1"/>
  <c r="KS29" i="1" s="1"/>
  <c r="IZ29" i="1"/>
  <c r="BU28" i="1"/>
  <c r="BV28" i="1" s="1"/>
  <c r="AK28" i="1"/>
  <c r="DT28" i="1"/>
  <c r="DU28" i="1" s="1"/>
  <c r="DV28" i="1" s="1"/>
  <c r="DW26" i="1" s="1"/>
  <c r="BN28" i="1"/>
  <c r="BM28" i="1"/>
  <c r="BF28" i="1"/>
  <c r="BD28" i="1"/>
  <c r="BE28" i="1"/>
  <c r="BS28" i="1" s="1"/>
  <c r="BW28" i="1"/>
  <c r="FJ22" i="1"/>
  <c r="FK22" i="1" s="1"/>
  <c r="FL22" i="1" s="1"/>
  <c r="CQ22" i="1"/>
  <c r="ES26" i="1"/>
  <c r="IB26" i="1"/>
  <c r="JW26" i="1"/>
  <c r="JX26" i="1" s="1"/>
  <c r="JY26" i="1" s="1"/>
  <c r="BF27" i="1"/>
  <c r="BD27" i="1"/>
  <c r="BN27" i="1"/>
  <c r="BM27" i="1"/>
  <c r="BO27" i="1" s="1"/>
  <c r="BE27" i="1"/>
  <c r="BS27" i="1" s="1"/>
  <c r="KH22" i="1"/>
  <c r="CU25" i="1"/>
  <c r="BR25" i="1"/>
  <c r="BT25" i="1"/>
  <c r="BG25" i="1"/>
  <c r="CI29" i="1"/>
  <c r="KY29" i="1"/>
  <c r="KZ29" i="1" s="1"/>
  <c r="HU29" i="1"/>
  <c r="JM29" i="1"/>
  <c r="KE28" i="1"/>
  <c r="KF28" i="1" s="1"/>
  <c r="KG28" i="1" s="1"/>
  <c r="IN28" i="1"/>
  <c r="BR29" i="1"/>
  <c r="CP29" i="1" s="1"/>
  <c r="BG29" i="1"/>
  <c r="BH29" i="1" s="1"/>
  <c r="BT29" i="1"/>
  <c r="JE27" i="1"/>
  <c r="JS26" i="1"/>
  <c r="JT26" i="1" s="1"/>
  <c r="JU26" i="1" s="1"/>
  <c r="HV26" i="1"/>
  <c r="IO22" i="1"/>
  <c r="BX24" i="1"/>
  <c r="AR26" i="1"/>
  <c r="EH27" i="1"/>
  <c r="EK27" i="1" s="1"/>
  <c r="EL27" i="1" s="1"/>
  <c r="AT27" i="1"/>
  <c r="CS27" i="1"/>
  <c r="CU27" i="1" s="1"/>
  <c r="DB22" i="1"/>
  <c r="CD22" i="1"/>
  <c r="CV22" i="1"/>
  <c r="CJ22" i="1"/>
  <c r="CH26" i="1"/>
  <c r="KA25" i="1"/>
  <c r="KB25" i="1" s="1"/>
  <c r="KC25" i="1" s="1"/>
  <c r="IH25" i="1"/>
  <c r="II22" i="1" s="1"/>
  <c r="CP24" i="1"/>
  <c r="IT25" i="1"/>
  <c r="KI25" i="1"/>
  <c r="KL25" i="1" s="1"/>
  <c r="KM25" i="1" s="1"/>
  <c r="KN22" i="1" s="1"/>
  <c r="JW25" i="1"/>
  <c r="JX25" i="1" s="1"/>
  <c r="JY25" i="1" s="1"/>
  <c r="IB25" i="1"/>
  <c r="IC22" i="1" s="1"/>
  <c r="CS28" i="1"/>
  <c r="CT28" i="1" s="1"/>
  <c r="AT28" i="1"/>
  <c r="AU26" i="1" s="1"/>
  <c r="EH28" i="1"/>
  <c r="EK28" i="1" s="1"/>
  <c r="EL28" i="1" s="1"/>
  <c r="EM26" i="1" s="1"/>
  <c r="DK26" i="1"/>
  <c r="LJ26" i="1" s="1"/>
  <c r="IU22" i="1"/>
  <c r="JM25" i="1"/>
  <c r="HU25" i="1"/>
  <c r="KY25" i="1"/>
  <c r="KZ25" i="1" s="1"/>
  <c r="LA22" i="1" s="1"/>
  <c r="HN22" i="1"/>
  <c r="LH22" i="1" s="1"/>
  <c r="HO22" i="1"/>
  <c r="HP22" i="1" s="1"/>
  <c r="HQ22" i="1" s="1"/>
  <c r="KU28" i="1"/>
  <c r="KV28" i="1" s="1"/>
  <c r="KW28" i="1" s="1"/>
  <c r="JF28" i="1"/>
  <c r="BJ22" i="1"/>
  <c r="BI22" i="1"/>
  <c r="LF22" i="1" s="1"/>
  <c r="GA22" i="1"/>
  <c r="GP22" i="1" s="1"/>
  <c r="GQ22" i="1" s="1"/>
  <c r="FZ22" i="1"/>
  <c r="FD22" i="1"/>
  <c r="AN28" i="1"/>
  <c r="AO26" i="1" s="1"/>
  <c r="DX28" i="1"/>
  <c r="DY28" i="1" s="1"/>
  <c r="DZ28" i="1" s="1"/>
  <c r="CA28" i="1"/>
  <c r="CC28" i="1" s="1"/>
  <c r="AX26" i="1"/>
  <c r="BV26" i="1"/>
  <c r="IA27" i="1"/>
  <c r="BW26" i="1"/>
  <c r="BR26" i="1"/>
  <c r="BG26" i="1"/>
  <c r="BH26" i="1" s="1"/>
  <c r="BT26" i="1"/>
  <c r="CZ29" i="1"/>
  <c r="HM27" i="1"/>
  <c r="IS27" i="1"/>
  <c r="IY27" i="1"/>
  <c r="BX22" i="1"/>
  <c r="KU26" i="1"/>
  <c r="KV26" i="1" s="1"/>
  <c r="KW26" i="1" s="1"/>
  <c r="JF26" i="1"/>
  <c r="BH25" i="1"/>
  <c r="KE26" i="1"/>
  <c r="KF26" i="1" s="1"/>
  <c r="KG26" i="1" s="1"/>
  <c r="IN26" i="1"/>
  <c r="AW28" i="1"/>
  <c r="CY28" i="1"/>
  <c r="DA28" i="1" s="1"/>
  <c r="EN28" i="1"/>
  <c r="EQ28" i="1" s="1"/>
  <c r="ER28" i="1" s="1"/>
  <c r="IG27" i="1"/>
  <c r="AQ27" i="1"/>
  <c r="EB27" i="1"/>
  <c r="EC27" i="1" s="1"/>
  <c r="ED27" i="1" s="1"/>
  <c r="EE26" i="1" s="1"/>
  <c r="CG27" i="1"/>
  <c r="CH27" i="1" s="1"/>
  <c r="KA29" i="1"/>
  <c r="KB29" i="1" s="1"/>
  <c r="KC29" i="1" s="1"/>
  <c r="IH29" i="1"/>
  <c r="KR25" i="1"/>
  <c r="KS25" i="1" s="1"/>
  <c r="KT22" i="1" s="1"/>
  <c r="DP28" i="1"/>
  <c r="DQ28" i="1" s="1"/>
  <c r="DR28" i="1" s="1"/>
  <c r="CM28" i="1"/>
  <c r="AH28" i="1"/>
  <c r="CM27" i="1"/>
  <c r="AH27" i="1"/>
  <c r="AI26" i="1" s="1"/>
  <c r="DP27" i="1"/>
  <c r="DQ27" i="1" s="1"/>
  <c r="DR27" i="1" s="1"/>
  <c r="DS26" i="1" s="1"/>
  <c r="CZ26" i="1"/>
  <c r="JW29" i="1"/>
  <c r="JX29" i="1" s="1"/>
  <c r="JY29" i="1" s="1"/>
  <c r="IB29" i="1"/>
  <c r="IT29" i="1"/>
  <c r="KI29" i="1"/>
  <c r="KL29" i="1" s="1"/>
  <c r="KM29" i="1" s="1"/>
  <c r="KA26" i="1"/>
  <c r="KB26" i="1" s="1"/>
  <c r="KC26" i="1" s="1"/>
  <c r="IH26" i="1"/>
  <c r="DT27" i="1"/>
  <c r="DU27" i="1" s="1"/>
  <c r="DV27" i="1" s="1"/>
  <c r="BU27" i="1"/>
  <c r="BW27" i="1" s="1"/>
  <c r="AK27" i="1"/>
  <c r="AL26" i="1" s="1"/>
  <c r="KO26" i="1"/>
  <c r="KR26" i="1" s="1"/>
  <c r="KS26" i="1" s="1"/>
  <c r="IZ26" i="1"/>
  <c r="BO26" i="1"/>
  <c r="BW25" i="1"/>
  <c r="BO25" i="1"/>
  <c r="BO29" i="1"/>
  <c r="FN20" i="1"/>
  <c r="FO20" i="1" s="1"/>
  <c r="FP20" i="1" s="1"/>
  <c r="BY20" i="1"/>
  <c r="GA19" i="1"/>
  <c r="GP19" i="1" s="1"/>
  <c r="GQ19" i="1" s="1"/>
  <c r="FD19" i="1"/>
  <c r="FZ19" i="1"/>
  <c r="FJ19" i="1"/>
  <c r="FK19" i="1" s="1"/>
  <c r="FL19" i="1" s="1"/>
  <c r="CQ19" i="1"/>
  <c r="GA18" i="1"/>
  <c r="GP18" i="1" s="1"/>
  <c r="GQ18" i="1" s="1"/>
  <c r="FZ18" i="1"/>
  <c r="FD18" i="1"/>
  <c r="EY14" i="1"/>
  <c r="EZ14" i="1" s="1"/>
  <c r="LK14" i="1" s="1"/>
  <c r="JW16" i="1"/>
  <c r="JX16" i="1" s="1"/>
  <c r="JY16" i="1" s="1"/>
  <c r="IB16" i="1"/>
  <c r="IC14" i="1" s="1"/>
  <c r="JS18" i="1"/>
  <c r="JT18" i="1" s="1"/>
  <c r="JU18" i="1" s="1"/>
  <c r="HV18" i="1"/>
  <c r="GS14" i="1"/>
  <c r="GT14" i="1" s="1"/>
  <c r="GU14" i="1" s="1"/>
  <c r="BP14" i="1"/>
  <c r="JF16" i="1"/>
  <c r="JG14" i="1" s="1"/>
  <c r="KU16" i="1"/>
  <c r="KV16" i="1" s="1"/>
  <c r="KW16" i="1" s="1"/>
  <c r="KN14" i="1"/>
  <c r="BV15" i="1"/>
  <c r="AY18" i="1"/>
  <c r="AZ18" i="1" s="1"/>
  <c r="LE18" i="1" s="1"/>
  <c r="JF17" i="1"/>
  <c r="KU17" i="1"/>
  <c r="KV17" i="1" s="1"/>
  <c r="KW17" i="1" s="1"/>
  <c r="IC18" i="1"/>
  <c r="CV14" i="1"/>
  <c r="CD14" i="1"/>
  <c r="CJ14" i="1"/>
  <c r="DB14" i="1"/>
  <c r="LA18" i="1"/>
  <c r="CT17" i="1"/>
  <c r="BX14" i="1"/>
  <c r="IO14" i="1"/>
  <c r="CC15" i="1"/>
  <c r="DA15" i="1"/>
  <c r="KY16" i="1"/>
  <c r="KZ16" i="1" s="1"/>
  <c r="LA14" i="1" s="1"/>
  <c r="JM16" i="1"/>
  <c r="HU16" i="1"/>
  <c r="HO14" i="1"/>
  <c r="HP14" i="1" s="1"/>
  <c r="HQ14" i="1" s="1"/>
  <c r="HN14" i="1"/>
  <c r="LH14" i="1" s="1"/>
  <c r="IZ17" i="1"/>
  <c r="JA14" i="1" s="1"/>
  <c r="KO17" i="1"/>
  <c r="KR17" i="1" s="1"/>
  <c r="KS17" i="1" s="1"/>
  <c r="HV21" i="1"/>
  <c r="JS21" i="1"/>
  <c r="JT21" i="1" s="1"/>
  <c r="JU21" i="1" s="1"/>
  <c r="BR17" i="1"/>
  <c r="CP17" i="1" s="1"/>
  <c r="BT17" i="1"/>
  <c r="BG17" i="1"/>
  <c r="BH17" i="1" s="1"/>
  <c r="BP15" i="1"/>
  <c r="GS15" i="1"/>
  <c r="GT15" i="1" s="1"/>
  <c r="GU15" i="1" s="1"/>
  <c r="BR21" i="1"/>
  <c r="CP21" i="1" s="1"/>
  <c r="BT21" i="1"/>
  <c r="BG21" i="1"/>
  <c r="BH21" i="1" s="1"/>
  <c r="II14" i="1"/>
  <c r="FZ20" i="1"/>
  <c r="GA20" i="1"/>
  <c r="GP20" i="1" s="1"/>
  <c r="GQ20" i="1" s="1"/>
  <c r="FD20" i="1"/>
  <c r="KE16" i="1"/>
  <c r="KF16" i="1" s="1"/>
  <c r="KG16" i="1" s="1"/>
  <c r="IN16" i="1"/>
  <c r="JG18" i="1"/>
  <c r="KR16" i="1"/>
  <c r="KS16" i="1" s="1"/>
  <c r="CV19" i="1"/>
  <c r="CD19" i="1"/>
  <c r="DB19" i="1"/>
  <c r="HV17" i="1"/>
  <c r="KH14" i="1"/>
  <c r="FJ18" i="1"/>
  <c r="FK18" i="1" s="1"/>
  <c r="FL18" i="1" s="1"/>
  <c r="CQ18" i="1"/>
  <c r="BX19" i="1"/>
  <c r="BV16" i="1"/>
  <c r="DB18" i="1"/>
  <c r="CJ18" i="1"/>
  <c r="CV18" i="1"/>
  <c r="CD18" i="1"/>
  <c r="IH16" i="1"/>
  <c r="KA16" i="1"/>
  <c r="KB16" i="1" s="1"/>
  <c r="KC16" i="1" s="1"/>
  <c r="KD14" i="1" s="1"/>
  <c r="BP20" i="1"/>
  <c r="GS20" i="1"/>
  <c r="GT20" i="1" s="1"/>
  <c r="GU20" i="1" s="1"/>
  <c r="BO21" i="1"/>
  <c r="AY14" i="1"/>
  <c r="AZ14" i="1" s="1"/>
  <c r="LE14" i="1" s="1"/>
  <c r="BR15" i="1"/>
  <c r="CP15" i="1" s="1"/>
  <c r="BT15" i="1"/>
  <c r="BG15" i="1"/>
  <c r="BH15" i="1" s="1"/>
  <c r="BR16" i="1"/>
  <c r="BT16" i="1"/>
  <c r="BG16" i="1"/>
  <c r="BH16" i="1" s="1"/>
  <c r="FN18" i="1"/>
  <c r="FO18" i="1" s="1"/>
  <c r="FP18" i="1" s="1"/>
  <c r="BY18" i="1"/>
  <c r="GA14" i="1"/>
  <c r="GP14" i="1" s="1"/>
  <c r="GQ14" i="1" s="1"/>
  <c r="FZ14" i="1"/>
  <c r="FD14" i="1"/>
  <c r="KX18" i="1"/>
  <c r="JN18" i="1"/>
  <c r="LN18" i="1" s="1"/>
  <c r="JO18" i="1"/>
  <c r="JP18" i="1" s="1"/>
  <c r="JQ18" i="1" s="1"/>
  <c r="KX14" i="1"/>
  <c r="FJ20" i="1"/>
  <c r="FK20" i="1" s="1"/>
  <c r="FL20" i="1" s="1"/>
  <c r="CQ20" i="1"/>
  <c r="BO16" i="1"/>
  <c r="CP14" i="1"/>
  <c r="BP19" i="1"/>
  <c r="GS19" i="1"/>
  <c r="GT19" i="1" s="1"/>
  <c r="GU19" i="1" s="1"/>
  <c r="DB20" i="1"/>
  <c r="CV20" i="1"/>
  <c r="CD20" i="1"/>
  <c r="CJ20" i="1"/>
  <c r="KA17" i="1"/>
  <c r="KB17" i="1" s="1"/>
  <c r="KC17" i="1" s="1"/>
  <c r="IH17" i="1"/>
  <c r="BO17" i="1"/>
  <c r="II18" i="1"/>
  <c r="JF11" i="1"/>
  <c r="KU11" i="1"/>
  <c r="KV11" i="1" s="1"/>
  <c r="KW11" i="1" s="1"/>
  <c r="BU12" i="1"/>
  <c r="BV12" i="1" s="1"/>
  <c r="AK12" i="1"/>
  <c r="DT12" i="1"/>
  <c r="DU12" i="1" s="1"/>
  <c r="DV12" i="1" s="1"/>
  <c r="IN13" i="1"/>
  <c r="KE13" i="1"/>
  <c r="KF13" i="1" s="1"/>
  <c r="KG13" i="1" s="1"/>
  <c r="BR10" i="1"/>
  <c r="CP10" i="1" s="1"/>
  <c r="BT10" i="1"/>
  <c r="BG10" i="1"/>
  <c r="EB13" i="1"/>
  <c r="EC13" i="1" s="1"/>
  <c r="ED13" i="1" s="1"/>
  <c r="AQ13" i="1"/>
  <c r="CG13" i="1"/>
  <c r="DK10" i="1"/>
  <c r="LJ10" i="1" s="1"/>
  <c r="JW11" i="1"/>
  <c r="JX11" i="1" s="1"/>
  <c r="JY11" i="1" s="1"/>
  <c r="IB11" i="1"/>
  <c r="EH11" i="1"/>
  <c r="EK11" i="1" s="1"/>
  <c r="EL11" i="1" s="1"/>
  <c r="AT11" i="1"/>
  <c r="AU10" i="1" s="1"/>
  <c r="CS11" i="1"/>
  <c r="CT11" i="1" s="1"/>
  <c r="CY12" i="1"/>
  <c r="DA12" i="1" s="1"/>
  <c r="EN12" i="1"/>
  <c r="EQ12" i="1" s="1"/>
  <c r="ER12" i="1" s="1"/>
  <c r="AW12" i="1"/>
  <c r="DP12" i="1"/>
  <c r="DQ12" i="1" s="1"/>
  <c r="DR12" i="1" s="1"/>
  <c r="CM12" i="1"/>
  <c r="AH12" i="1"/>
  <c r="IA12" i="1"/>
  <c r="IZ10" i="1"/>
  <c r="KO10" i="1"/>
  <c r="KR10" i="1" s="1"/>
  <c r="KS10" i="1" s="1"/>
  <c r="CM13" i="1"/>
  <c r="AH13" i="1"/>
  <c r="DP13" i="1"/>
  <c r="DQ13" i="1" s="1"/>
  <c r="DR13" i="1" s="1"/>
  <c r="KA11" i="1"/>
  <c r="KB11" i="1" s="1"/>
  <c r="KC11" i="1" s="1"/>
  <c r="IH11" i="1"/>
  <c r="KE10" i="1"/>
  <c r="KF10" i="1" s="1"/>
  <c r="KG10" i="1" s="1"/>
  <c r="IN10" i="1"/>
  <c r="DT11" i="1"/>
  <c r="DU11" i="1" s="1"/>
  <c r="DV11" i="1" s="1"/>
  <c r="DW10" i="1" s="1"/>
  <c r="AK11" i="1"/>
  <c r="BU11" i="1"/>
  <c r="BW11" i="1" s="1"/>
  <c r="BN11" i="1"/>
  <c r="BM11" i="1"/>
  <c r="BD11" i="1"/>
  <c r="BF11" i="1"/>
  <c r="BE11" i="1"/>
  <c r="BS11" i="1" s="1"/>
  <c r="BP10" i="1"/>
  <c r="GS10" i="1"/>
  <c r="GT10" i="1" s="1"/>
  <c r="GU10" i="1" s="1"/>
  <c r="BF13" i="1"/>
  <c r="BD13" i="1"/>
  <c r="BN13" i="1"/>
  <c r="BM13" i="1"/>
  <c r="BO13" i="1" s="1"/>
  <c r="CI13" i="1"/>
  <c r="BE13" i="1"/>
  <c r="BS13" i="1" s="1"/>
  <c r="CH13" i="1"/>
  <c r="AL10" i="1"/>
  <c r="HM13" i="1"/>
  <c r="IS13" i="1"/>
  <c r="IY13" i="1"/>
  <c r="BH10" i="1"/>
  <c r="EH13" i="1"/>
  <c r="EK13" i="1" s="1"/>
  <c r="EL13" i="1" s="1"/>
  <c r="AT13" i="1"/>
  <c r="CS13" i="1"/>
  <c r="CT13" i="1" s="1"/>
  <c r="JE12" i="1"/>
  <c r="IG12" i="1"/>
  <c r="CY11" i="1"/>
  <c r="DA11" i="1" s="1"/>
  <c r="AW11" i="1"/>
  <c r="AX10" i="1" s="1"/>
  <c r="EN11" i="1"/>
  <c r="EQ11" i="1" s="1"/>
  <c r="ER11" i="1" s="1"/>
  <c r="ES10" i="1" s="1"/>
  <c r="KO11" i="1"/>
  <c r="KR11" i="1" s="1"/>
  <c r="KS11" i="1" s="1"/>
  <c r="IZ11" i="1"/>
  <c r="BN12" i="1"/>
  <c r="BM12" i="1"/>
  <c r="BF12" i="1"/>
  <c r="BE12" i="1"/>
  <c r="BS12" i="1" s="1"/>
  <c r="BD12" i="1"/>
  <c r="BW12" i="1"/>
  <c r="KA10" i="1"/>
  <c r="KB10" i="1" s="1"/>
  <c r="KC10" i="1" s="1"/>
  <c r="IH10" i="1"/>
  <c r="CM11" i="1"/>
  <c r="AH11" i="1"/>
  <c r="AI10" i="1" s="1"/>
  <c r="DP11" i="1"/>
  <c r="DQ11" i="1" s="1"/>
  <c r="DR11" i="1" s="1"/>
  <c r="DS10" i="1" s="1"/>
  <c r="JW13" i="1"/>
  <c r="JX13" i="1" s="1"/>
  <c r="JY13" i="1" s="1"/>
  <c r="IB13" i="1"/>
  <c r="HM12" i="1"/>
  <c r="IY12" i="1"/>
  <c r="IS12" i="1"/>
  <c r="DX11" i="1"/>
  <c r="DY11" i="1" s="1"/>
  <c r="DZ11" i="1" s="1"/>
  <c r="CA11" i="1"/>
  <c r="CB11" i="1" s="1"/>
  <c r="AN11" i="1"/>
  <c r="AO10" i="1" s="1"/>
  <c r="AN12" i="1"/>
  <c r="DX12" i="1"/>
  <c r="DY12" i="1" s="1"/>
  <c r="DZ12" i="1" s="1"/>
  <c r="EA10" i="1" s="1"/>
  <c r="CA12" i="1"/>
  <c r="CB12" i="1" s="1"/>
  <c r="CY13" i="1"/>
  <c r="DA13" i="1" s="1"/>
  <c r="EN13" i="1"/>
  <c r="EQ13" i="1" s="1"/>
  <c r="ER13" i="1" s="1"/>
  <c r="AW13" i="1"/>
  <c r="KA13" i="1"/>
  <c r="KB13" i="1" s="1"/>
  <c r="KC13" i="1" s="1"/>
  <c r="IH13" i="1"/>
  <c r="DX13" i="1"/>
  <c r="DY13" i="1" s="1"/>
  <c r="DZ13" i="1" s="1"/>
  <c r="CA13" i="1"/>
  <c r="CC13" i="1" s="1"/>
  <c r="AN13" i="1"/>
  <c r="IN12" i="1"/>
  <c r="KE12" i="1"/>
  <c r="KF12" i="1" s="1"/>
  <c r="KG12" i="1" s="1"/>
  <c r="JE13" i="1"/>
  <c r="IN11" i="1"/>
  <c r="KE11" i="1"/>
  <c r="KF11" i="1" s="1"/>
  <c r="KG11" i="1" s="1"/>
  <c r="DT13" i="1"/>
  <c r="DU13" i="1" s="1"/>
  <c r="DV13" i="1" s="1"/>
  <c r="AK13" i="1"/>
  <c r="BU13" i="1"/>
  <c r="BW13" i="1" s="1"/>
  <c r="HV10" i="1"/>
  <c r="JS10" i="1"/>
  <c r="JT10" i="1" s="1"/>
  <c r="JU10" i="1" s="1"/>
  <c r="HV11" i="1"/>
  <c r="JS11" i="1"/>
  <c r="JT11" i="1" s="1"/>
  <c r="JU11" i="1" s="1"/>
  <c r="AQ11" i="1"/>
  <c r="AR10" i="1" s="1"/>
  <c r="EB11" i="1"/>
  <c r="EC11" i="1" s="1"/>
  <c r="ED11" i="1" s="1"/>
  <c r="EE10" i="1" s="1"/>
  <c r="CG11" i="1"/>
  <c r="CI11" i="1" s="1"/>
  <c r="CS12" i="1"/>
  <c r="CU12" i="1" s="1"/>
  <c r="EH12" i="1"/>
  <c r="EK12" i="1" s="1"/>
  <c r="EL12" i="1" s="1"/>
  <c r="EM10" i="1" s="1"/>
  <c r="AT12" i="1"/>
  <c r="EB12" i="1"/>
  <c r="EC12" i="1" s="1"/>
  <c r="ED12" i="1" s="1"/>
  <c r="CG12" i="1"/>
  <c r="CH12" i="1" s="1"/>
  <c r="AQ12" i="1"/>
  <c r="KQ6" i="1"/>
  <c r="JL6" i="1"/>
  <c r="JR6" i="1" s="1"/>
  <c r="KK6" i="1"/>
  <c r="HH6" i="1"/>
  <c r="W8" i="1"/>
  <c r="HH8" i="1" s="1"/>
  <c r="W7" i="1"/>
  <c r="HH7" i="1" s="1"/>
  <c r="W9" i="1"/>
  <c r="HH9" i="1" s="1"/>
  <c r="HI6" i="1"/>
  <c r="Y9" i="1"/>
  <c r="HI9" i="1" s="1"/>
  <c r="Y7" i="1"/>
  <c r="HI7" i="1" s="1"/>
  <c r="Y8" i="1"/>
  <c r="HI8" i="1" s="1"/>
  <c r="Z9" i="1"/>
  <c r="Z8" i="1"/>
  <c r="Z7" i="1"/>
  <c r="X9" i="1"/>
  <c r="X8" i="1"/>
  <c r="X7" i="1"/>
  <c r="V7" i="1"/>
  <c r="V9" i="1"/>
  <c r="V8" i="1"/>
  <c r="HG6" i="1"/>
  <c r="U9" i="1"/>
  <c r="U8" i="1"/>
  <c r="U7" i="1"/>
  <c r="FI6" i="1"/>
  <c r="AA6" i="1"/>
  <c r="AB6" i="1" s="1"/>
  <c r="BY67" i="1" l="1"/>
  <c r="BO45" i="1"/>
  <c r="BV73" i="1"/>
  <c r="CB72" i="1"/>
  <c r="DA79" i="1"/>
  <c r="GS109" i="1"/>
  <c r="GT109" i="1" s="1"/>
  <c r="GU109" i="1" s="1"/>
  <c r="IN112" i="1"/>
  <c r="CU33" i="1"/>
  <c r="BX36" i="1"/>
  <c r="FN46" i="1"/>
  <c r="FO46" i="1" s="1"/>
  <c r="FP46" i="1" s="1"/>
  <c r="CI56" i="1"/>
  <c r="CB84" i="1"/>
  <c r="BP91" i="1"/>
  <c r="CH112" i="1"/>
  <c r="BR115" i="1"/>
  <c r="CP115" i="1" s="1"/>
  <c r="FJ115" i="1" s="1"/>
  <c r="FK115" i="1" s="1"/>
  <c r="FL115" i="1" s="1"/>
  <c r="BO101" i="1"/>
  <c r="GS101" i="1" s="1"/>
  <c r="GT101" i="1" s="1"/>
  <c r="GU101" i="1" s="1"/>
  <c r="CH53" i="1"/>
  <c r="HV58" i="1"/>
  <c r="CI65" i="1"/>
  <c r="GS76" i="1"/>
  <c r="GT76" i="1" s="1"/>
  <c r="GU76" i="1" s="1"/>
  <c r="CT71" i="1"/>
  <c r="CC80" i="1"/>
  <c r="BX91" i="1"/>
  <c r="FN91" i="1" s="1"/>
  <c r="FO91" i="1" s="1"/>
  <c r="FP91" i="1" s="1"/>
  <c r="CC12" i="1"/>
  <c r="BO12" i="1"/>
  <c r="BX31" i="1"/>
  <c r="CZ53" i="1"/>
  <c r="CH60" i="1"/>
  <c r="DB67" i="1"/>
  <c r="CC71" i="1"/>
  <c r="BO84" i="1"/>
  <c r="GS84" i="1" s="1"/>
  <c r="GT84" i="1" s="1"/>
  <c r="GU84" i="1" s="1"/>
  <c r="CZ111" i="1"/>
  <c r="CT91" i="1"/>
  <c r="BX26" i="1"/>
  <c r="HV73" i="1"/>
  <c r="IB95" i="1"/>
  <c r="CU11" i="1"/>
  <c r="CB79" i="1"/>
  <c r="CI101" i="1"/>
  <c r="BO95" i="1"/>
  <c r="BP95" i="1" s="1"/>
  <c r="CI99" i="1"/>
  <c r="AP6" i="1"/>
  <c r="AQ6" i="1" s="1"/>
  <c r="AV6" i="1"/>
  <c r="AW6" i="1" s="1"/>
  <c r="AM6" i="1"/>
  <c r="AN6" i="1" s="1"/>
  <c r="AS6" i="1"/>
  <c r="AT6" i="1" s="1"/>
  <c r="AJ6" i="1"/>
  <c r="AK6" i="1" s="1"/>
  <c r="AG6" i="1"/>
  <c r="BC6" i="1"/>
  <c r="CH23" i="1"/>
  <c r="CI23" i="1"/>
  <c r="JS28" i="1"/>
  <c r="JT28" i="1" s="1"/>
  <c r="JU28" i="1" s="1"/>
  <c r="CI45" i="1"/>
  <c r="BO43" i="1"/>
  <c r="CH44" i="1"/>
  <c r="CU47" i="1"/>
  <c r="CZ56" i="1"/>
  <c r="CZ71" i="1"/>
  <c r="KU71" i="1"/>
  <c r="KV71" i="1" s="1"/>
  <c r="KW71" i="1" s="1"/>
  <c r="DA72" i="1"/>
  <c r="CI85" i="1"/>
  <c r="IH92" i="1"/>
  <c r="DA100" i="1"/>
  <c r="DA96" i="1"/>
  <c r="CT99" i="1"/>
  <c r="IN23" i="1"/>
  <c r="KE23" i="1"/>
  <c r="KF23" i="1" s="1"/>
  <c r="KG23" i="1" s="1"/>
  <c r="BX10" i="1"/>
  <c r="CU43" i="1"/>
  <c r="BX69" i="1"/>
  <c r="CH92" i="1"/>
  <c r="DA97" i="1"/>
  <c r="CU96" i="1"/>
  <c r="BX103" i="1"/>
  <c r="BX116" i="1"/>
  <c r="CP32" i="1"/>
  <c r="GS23" i="1"/>
  <c r="GT23" i="1" s="1"/>
  <c r="GU23" i="1" s="1"/>
  <c r="BP23" i="1"/>
  <c r="BW23" i="1"/>
  <c r="BV23" i="1"/>
  <c r="CP23" i="1"/>
  <c r="CT44" i="1"/>
  <c r="HG7" i="1"/>
  <c r="BX68" i="1"/>
  <c r="JF23" i="1"/>
  <c r="KU23" i="1"/>
  <c r="KV23" i="1" s="1"/>
  <c r="KW23" i="1" s="1"/>
  <c r="BV32" i="1"/>
  <c r="BW32" i="1"/>
  <c r="CT12" i="1"/>
  <c r="BX21" i="1"/>
  <c r="IH56" i="1"/>
  <c r="CZ64" i="1"/>
  <c r="BW81" i="1"/>
  <c r="CU101" i="1"/>
  <c r="BO33" i="1"/>
  <c r="GS33" i="1" s="1"/>
  <c r="GT33" i="1" s="1"/>
  <c r="GU33" i="1" s="1"/>
  <c r="JW23" i="1"/>
  <c r="JX23" i="1" s="1"/>
  <c r="JY23" i="1" s="1"/>
  <c r="IB23" i="1"/>
  <c r="IH23" i="1"/>
  <c r="KA23" i="1"/>
  <c r="KB23" i="1" s="1"/>
  <c r="KC23" i="1" s="1"/>
  <c r="BT23" i="1"/>
  <c r="BR23" i="1"/>
  <c r="BG23" i="1"/>
  <c r="BH23" i="1" s="1"/>
  <c r="IZ23" i="1"/>
  <c r="KO23" i="1"/>
  <c r="KR23" i="1" s="1"/>
  <c r="KS23" i="1" s="1"/>
  <c r="CH28" i="1"/>
  <c r="HG8" i="1"/>
  <c r="BV45" i="1"/>
  <c r="CZ61" i="1"/>
  <c r="CT64" i="1"/>
  <c r="IH64" i="1"/>
  <c r="CH80" i="1"/>
  <c r="IB79" i="1"/>
  <c r="BX98" i="1"/>
  <c r="FN98" i="1" s="1"/>
  <c r="FO98" i="1" s="1"/>
  <c r="FP98" i="1" s="1"/>
  <c r="CB104" i="1"/>
  <c r="DA23" i="1"/>
  <c r="CZ23" i="1"/>
  <c r="KI23" i="1"/>
  <c r="KL23" i="1" s="1"/>
  <c r="KM23" i="1" s="1"/>
  <c r="IT23" i="1"/>
  <c r="CP31" i="1"/>
  <c r="HG9" i="1"/>
  <c r="IQ9" i="1" s="1"/>
  <c r="CC43" i="1"/>
  <c r="DA48" i="1"/>
  <c r="BV65" i="1"/>
  <c r="BW85" i="1"/>
  <c r="CB101" i="1"/>
  <c r="CZ113" i="1"/>
  <c r="KR33" i="1"/>
  <c r="KS33" i="1" s="1"/>
  <c r="KY23" i="1"/>
  <c r="KZ23" i="1" s="1"/>
  <c r="JM23" i="1"/>
  <c r="HU23" i="1"/>
  <c r="CU93" i="1"/>
  <c r="CI113" i="1"/>
  <c r="CC23" i="1"/>
  <c r="CB23" i="1"/>
  <c r="CT23" i="1"/>
  <c r="CU23" i="1"/>
  <c r="BX87" i="1"/>
  <c r="BY87" i="1" s="1"/>
  <c r="BV60" i="1"/>
  <c r="CB81" i="1"/>
  <c r="IH97" i="1"/>
  <c r="JF104" i="1"/>
  <c r="KU104" i="1"/>
  <c r="KV104" i="1" s="1"/>
  <c r="KW104" i="1" s="1"/>
  <c r="BO53" i="1"/>
  <c r="BP53" i="1" s="1"/>
  <c r="BX52" i="1"/>
  <c r="FN52" i="1" s="1"/>
  <c r="FO52" i="1" s="1"/>
  <c r="FP52" i="1" s="1"/>
  <c r="BO57" i="1"/>
  <c r="DA60" i="1"/>
  <c r="CC60" i="1"/>
  <c r="KE56" i="1"/>
  <c r="KF56" i="1" s="1"/>
  <c r="KG56" i="1" s="1"/>
  <c r="BO64" i="1"/>
  <c r="KU65" i="1"/>
  <c r="KV65" i="1" s="1"/>
  <c r="KW65" i="1" s="1"/>
  <c r="CC73" i="1"/>
  <c r="HP70" i="1"/>
  <c r="HQ70" i="1" s="1"/>
  <c r="CI71" i="1"/>
  <c r="DA80" i="1"/>
  <c r="CI84" i="1"/>
  <c r="BO81" i="1"/>
  <c r="BP81" i="1" s="1"/>
  <c r="CU83" i="1"/>
  <c r="DA93" i="1"/>
  <c r="KU96" i="1"/>
  <c r="KV96" i="1" s="1"/>
  <c r="KW96" i="1" s="1"/>
  <c r="CU100" i="1"/>
  <c r="CP98" i="1"/>
  <c r="FJ98" i="1" s="1"/>
  <c r="FK98" i="1" s="1"/>
  <c r="FL98" i="1" s="1"/>
  <c r="KA95" i="1"/>
  <c r="KB95" i="1" s="1"/>
  <c r="KC95" i="1" s="1"/>
  <c r="CC95" i="1"/>
  <c r="BX109" i="1"/>
  <c r="FN109" i="1" s="1"/>
  <c r="FO109" i="1" s="1"/>
  <c r="FP109" i="1" s="1"/>
  <c r="BV112" i="1"/>
  <c r="CT113" i="1"/>
  <c r="BW104" i="1"/>
  <c r="BO104" i="1"/>
  <c r="CC61" i="1"/>
  <c r="IN104" i="1"/>
  <c r="KE104" i="1"/>
  <c r="KF104" i="1" s="1"/>
  <c r="KG104" i="1" s="1"/>
  <c r="CI79" i="1"/>
  <c r="CT53" i="1"/>
  <c r="DA51" i="1"/>
  <c r="BO59" i="1"/>
  <c r="BP59" i="1" s="1"/>
  <c r="BV64" i="1"/>
  <c r="CD67" i="1"/>
  <c r="CB65" i="1"/>
  <c r="CH73" i="1"/>
  <c r="BV72" i="1"/>
  <c r="BO72" i="1"/>
  <c r="BP72" i="1" s="1"/>
  <c r="BX82" i="1"/>
  <c r="BY82" i="1" s="1"/>
  <c r="CZ85" i="1"/>
  <c r="CZ81" i="1"/>
  <c r="CH83" i="1"/>
  <c r="BO96" i="1"/>
  <c r="DA101" i="1"/>
  <c r="CI95" i="1"/>
  <c r="CI104" i="1"/>
  <c r="CZ104" i="1"/>
  <c r="IT104" i="1"/>
  <c r="KI104" i="1"/>
  <c r="KL104" i="1" s="1"/>
  <c r="KM104" i="1" s="1"/>
  <c r="IB84" i="1"/>
  <c r="HP94" i="1"/>
  <c r="HQ94" i="1" s="1"/>
  <c r="IB104" i="1"/>
  <c r="JW104" i="1"/>
  <c r="JX104" i="1" s="1"/>
  <c r="JY104" i="1" s="1"/>
  <c r="JM104" i="1"/>
  <c r="KY104" i="1"/>
  <c r="KZ104" i="1" s="1"/>
  <c r="HU104" i="1"/>
  <c r="CZ95" i="1"/>
  <c r="CH48" i="1"/>
  <c r="DA59" i="1"/>
  <c r="CH57" i="1"/>
  <c r="CP67" i="1"/>
  <c r="FJ67" i="1" s="1"/>
  <c r="FK67" i="1" s="1"/>
  <c r="FL67" i="1" s="1"/>
  <c r="CV67" i="1"/>
  <c r="GB67" i="1" s="1"/>
  <c r="GE67" i="1" s="1"/>
  <c r="GF67" i="1" s="1"/>
  <c r="CT73" i="1"/>
  <c r="KE84" i="1"/>
  <c r="KF84" i="1" s="1"/>
  <c r="KG84" i="1" s="1"/>
  <c r="CB92" i="1"/>
  <c r="CP91" i="1"/>
  <c r="CC96" i="1"/>
  <c r="CT111" i="1"/>
  <c r="BP116" i="1"/>
  <c r="KA104" i="1"/>
  <c r="KB104" i="1" s="1"/>
  <c r="KC104" i="1" s="1"/>
  <c r="IH104" i="1"/>
  <c r="CT104" i="1"/>
  <c r="KO104" i="1"/>
  <c r="KR104" i="1" s="1"/>
  <c r="KS104" i="1" s="1"/>
  <c r="IZ104" i="1"/>
  <c r="CT48" i="1"/>
  <c r="KU57" i="1"/>
  <c r="KV57" i="1" s="1"/>
  <c r="KW57" i="1" s="1"/>
  <c r="BP117" i="1"/>
  <c r="DA45" i="1"/>
  <c r="CU95" i="1"/>
  <c r="BT104" i="1"/>
  <c r="BR104" i="1"/>
  <c r="CP104" i="1" s="1"/>
  <c r="BG104" i="1"/>
  <c r="BH104" i="1" s="1"/>
  <c r="HP42" i="1"/>
  <c r="HQ42" i="1" s="1"/>
  <c r="CB53" i="1"/>
  <c r="DA44" i="1"/>
  <c r="BV51" i="1"/>
  <c r="CU60" i="1"/>
  <c r="BO61" i="1"/>
  <c r="GS61" i="1" s="1"/>
  <c r="GT61" i="1" s="1"/>
  <c r="GU61" i="1" s="1"/>
  <c r="CJ67" i="1"/>
  <c r="CU65" i="1"/>
  <c r="CH81" i="1"/>
  <c r="CT79" i="1"/>
  <c r="BO93" i="1"/>
  <c r="CI97" i="1"/>
  <c r="BX117" i="1"/>
  <c r="FN117" i="1" s="1"/>
  <c r="FO117" i="1" s="1"/>
  <c r="FP117" i="1" s="1"/>
  <c r="BK114" i="1"/>
  <c r="BL114" i="1" s="1"/>
  <c r="BO111" i="1"/>
  <c r="GS111" i="1" s="1"/>
  <c r="GT111" i="1" s="1"/>
  <c r="GU111" i="1" s="1"/>
  <c r="BP35" i="1"/>
  <c r="BR33" i="1"/>
  <c r="BT33" i="1"/>
  <c r="BG33" i="1"/>
  <c r="KA33" i="1"/>
  <c r="KB33" i="1" s="1"/>
  <c r="KC33" i="1" s="1"/>
  <c r="IH33" i="1"/>
  <c r="BW33" i="1"/>
  <c r="BH33" i="1"/>
  <c r="CB33" i="1"/>
  <c r="BP32" i="1"/>
  <c r="JW33" i="1"/>
  <c r="JX33" i="1" s="1"/>
  <c r="JY33" i="1" s="1"/>
  <c r="IB33" i="1"/>
  <c r="CZ33" i="1"/>
  <c r="IN33" i="1"/>
  <c r="KE33" i="1"/>
  <c r="KF33" i="1" s="1"/>
  <c r="KG33" i="1" s="1"/>
  <c r="HU33" i="1"/>
  <c r="JM33" i="1"/>
  <c r="JP30" i="1" s="1"/>
  <c r="JQ30" i="1" s="1"/>
  <c r="KY33" i="1"/>
  <c r="KZ33" i="1" s="1"/>
  <c r="CH33" i="1"/>
  <c r="CI33" i="1"/>
  <c r="GE30" i="1"/>
  <c r="GF30" i="1" s="1"/>
  <c r="IT33" i="1"/>
  <c r="KI33" i="1"/>
  <c r="KL33" i="1" s="1"/>
  <c r="KM33" i="1" s="1"/>
  <c r="DA27" i="1"/>
  <c r="BX29" i="1"/>
  <c r="BO28" i="1"/>
  <c r="CU28" i="1"/>
  <c r="BV27" i="1"/>
  <c r="BX25" i="1"/>
  <c r="CC11" i="1"/>
  <c r="BV11" i="1"/>
  <c r="BV13" i="1"/>
  <c r="FJ110" i="1"/>
  <c r="FK110" i="1" s="1"/>
  <c r="FL110" i="1" s="1"/>
  <c r="CQ110" i="1"/>
  <c r="AY110" i="1"/>
  <c r="AZ110" i="1" s="1"/>
  <c r="LE110" i="1" s="1"/>
  <c r="FJ116" i="1"/>
  <c r="FK116" i="1" s="1"/>
  <c r="FL116" i="1" s="1"/>
  <c r="CQ116" i="1"/>
  <c r="BR111" i="1"/>
  <c r="BX111" i="1" s="1"/>
  <c r="BT111" i="1"/>
  <c r="BG111" i="1"/>
  <c r="BH111" i="1" s="1"/>
  <c r="KA113" i="1"/>
  <c r="KB113" i="1" s="1"/>
  <c r="KC113" i="1" s="1"/>
  <c r="IH113" i="1"/>
  <c r="FN116" i="1"/>
  <c r="FO116" i="1" s="1"/>
  <c r="FP116" i="1" s="1"/>
  <c r="BY116" i="1"/>
  <c r="BQ114" i="1"/>
  <c r="CC113" i="1"/>
  <c r="BV113" i="1"/>
  <c r="KI111" i="1"/>
  <c r="KL111" i="1" s="1"/>
  <c r="KM111" i="1" s="1"/>
  <c r="IT111" i="1"/>
  <c r="IU110" i="1" s="1"/>
  <c r="CU112" i="1"/>
  <c r="GA116" i="1"/>
  <c r="GP116" i="1" s="1"/>
  <c r="GQ116" i="1" s="1"/>
  <c r="FZ116" i="1"/>
  <c r="FD116" i="1"/>
  <c r="FV114" i="1"/>
  <c r="FW114" i="1" s="1"/>
  <c r="FX114" i="1" s="1"/>
  <c r="CK114" i="1"/>
  <c r="KE113" i="1"/>
  <c r="KF113" i="1" s="1"/>
  <c r="KG113" i="1" s="1"/>
  <c r="IN113" i="1"/>
  <c r="IO110" i="1" s="1"/>
  <c r="JM112" i="1"/>
  <c r="KY112" i="1"/>
  <c r="KZ112" i="1" s="1"/>
  <c r="HU112" i="1"/>
  <c r="GS110" i="1"/>
  <c r="GT110" i="1" s="1"/>
  <c r="GU110" i="1" s="1"/>
  <c r="BP110" i="1"/>
  <c r="CD116" i="1"/>
  <c r="DB116" i="1"/>
  <c r="CJ116" i="1"/>
  <c r="CV116" i="1"/>
  <c r="KU113" i="1"/>
  <c r="KV113" i="1" s="1"/>
  <c r="KW113" i="1" s="1"/>
  <c r="JF113" i="1"/>
  <c r="JG110" i="1" s="1"/>
  <c r="FD110" i="1"/>
  <c r="GA110" i="1"/>
  <c r="GP110" i="1" s="1"/>
  <c r="GQ110" i="1" s="1"/>
  <c r="FZ110" i="1"/>
  <c r="DC114" i="1"/>
  <c r="GH114" i="1"/>
  <c r="GK114" i="1" s="1"/>
  <c r="GL114" i="1" s="1"/>
  <c r="IN111" i="1"/>
  <c r="KE111" i="1"/>
  <c r="KF111" i="1" s="1"/>
  <c r="KG111" i="1" s="1"/>
  <c r="KH110" i="1" s="1"/>
  <c r="KO111" i="1"/>
  <c r="KR111" i="1" s="1"/>
  <c r="KS111" i="1" s="1"/>
  <c r="IZ111" i="1"/>
  <c r="JA110" i="1" s="1"/>
  <c r="JN114" i="1"/>
  <c r="LN114" i="1" s="1"/>
  <c r="JO114" i="1"/>
  <c r="JP114" i="1" s="1"/>
  <c r="JQ114" i="1" s="1"/>
  <c r="KA112" i="1"/>
  <c r="KB112" i="1" s="1"/>
  <c r="KC112" i="1" s="1"/>
  <c r="KD110" i="1" s="1"/>
  <c r="IH112" i="1"/>
  <c r="II110" i="1" s="1"/>
  <c r="FR114" i="1"/>
  <c r="FS114" i="1" s="1"/>
  <c r="FT114" i="1" s="1"/>
  <c r="CE114" i="1"/>
  <c r="KI113" i="1"/>
  <c r="KL113" i="1" s="1"/>
  <c r="KM113" i="1" s="1"/>
  <c r="IT113" i="1"/>
  <c r="CQ114" i="1"/>
  <c r="FJ114" i="1"/>
  <c r="FK114" i="1" s="1"/>
  <c r="FL114" i="1" s="1"/>
  <c r="KN110" i="1"/>
  <c r="BR113" i="1"/>
  <c r="BG113" i="1"/>
  <c r="BH113" i="1" s="1"/>
  <c r="BT113" i="1"/>
  <c r="KU111" i="1"/>
  <c r="KV111" i="1" s="1"/>
  <c r="KW111" i="1" s="1"/>
  <c r="KX110" i="1" s="1"/>
  <c r="JF111" i="1"/>
  <c r="GR114" i="1"/>
  <c r="JM111" i="1"/>
  <c r="KY111" i="1"/>
  <c r="KZ111" i="1" s="1"/>
  <c r="HU111" i="1"/>
  <c r="HO110" i="1"/>
  <c r="HP110" i="1" s="1"/>
  <c r="HQ110" i="1" s="1"/>
  <c r="HN110" i="1"/>
  <c r="LH110" i="1" s="1"/>
  <c r="BR112" i="1"/>
  <c r="CP112" i="1" s="1"/>
  <c r="BG112" i="1"/>
  <c r="BH112" i="1" s="1"/>
  <c r="BT112" i="1"/>
  <c r="IB111" i="1"/>
  <c r="IC110" i="1" s="1"/>
  <c r="JW111" i="1"/>
  <c r="JX111" i="1" s="1"/>
  <c r="JY111" i="1" s="1"/>
  <c r="IB112" i="1"/>
  <c r="JW112" i="1"/>
  <c r="JX112" i="1" s="1"/>
  <c r="JY112" i="1" s="1"/>
  <c r="IB113" i="1"/>
  <c r="JW113" i="1"/>
  <c r="JX113" i="1" s="1"/>
  <c r="JY113" i="1" s="1"/>
  <c r="GB114" i="1"/>
  <c r="GE114" i="1" s="1"/>
  <c r="GF114" i="1" s="1"/>
  <c r="CW114" i="1"/>
  <c r="CD110" i="1"/>
  <c r="CV110" i="1"/>
  <c r="CJ110" i="1"/>
  <c r="DB110" i="1"/>
  <c r="KI112" i="1"/>
  <c r="KL112" i="1" s="1"/>
  <c r="KM112" i="1" s="1"/>
  <c r="IT112" i="1"/>
  <c r="KY113" i="1"/>
  <c r="KZ113" i="1" s="1"/>
  <c r="HU113" i="1"/>
  <c r="JM113" i="1"/>
  <c r="CV117" i="1"/>
  <c r="CJ117" i="1"/>
  <c r="DB117" i="1"/>
  <c r="CD117" i="1"/>
  <c r="GA115" i="1"/>
  <c r="GP115" i="1" s="1"/>
  <c r="GQ115" i="1" s="1"/>
  <c r="FD115" i="1"/>
  <c r="FZ115" i="1"/>
  <c r="BX110" i="1"/>
  <c r="FN114" i="1"/>
  <c r="FO114" i="1" s="1"/>
  <c r="FP114" i="1" s="1"/>
  <c r="FQ114" i="1" s="1"/>
  <c r="BY114" i="1"/>
  <c r="HV115" i="1"/>
  <c r="HW114" i="1" s="1"/>
  <c r="JH114" i="1" s="1"/>
  <c r="JI114" i="1" s="1"/>
  <c r="LI114" i="1" s="1"/>
  <c r="JS115" i="1"/>
  <c r="JT115" i="1" s="1"/>
  <c r="JU115" i="1" s="1"/>
  <c r="JV114" i="1" s="1"/>
  <c r="LB114" i="1" s="1"/>
  <c r="LC114" i="1" s="1"/>
  <c r="LO114" i="1" s="1"/>
  <c r="GA117" i="1"/>
  <c r="GP117" i="1" s="1"/>
  <c r="GQ117" i="1" s="1"/>
  <c r="FZ117" i="1"/>
  <c r="FD117" i="1"/>
  <c r="FE114" i="1" s="1"/>
  <c r="LL114" i="1" s="1"/>
  <c r="IZ113" i="1"/>
  <c r="KO113" i="1"/>
  <c r="KR113" i="1" s="1"/>
  <c r="KS113" i="1" s="1"/>
  <c r="BV111" i="1"/>
  <c r="IZ112" i="1"/>
  <c r="KO112" i="1"/>
  <c r="KR112" i="1" s="1"/>
  <c r="KS112" i="1" s="1"/>
  <c r="KT110" i="1" s="1"/>
  <c r="BO112" i="1"/>
  <c r="CP117" i="1"/>
  <c r="BO113" i="1"/>
  <c r="GA105" i="1"/>
  <c r="GP105" i="1" s="1"/>
  <c r="GQ105" i="1" s="1"/>
  <c r="FZ105" i="1"/>
  <c r="FD105" i="1"/>
  <c r="BI102" i="1"/>
  <c r="LF102" i="1" s="1"/>
  <c r="CQ105" i="1"/>
  <c r="FJ105" i="1"/>
  <c r="FK105" i="1" s="1"/>
  <c r="FL105" i="1" s="1"/>
  <c r="BY108" i="1"/>
  <c r="BZ106" i="1" s="1"/>
  <c r="FN108" i="1"/>
  <c r="FO108" i="1" s="1"/>
  <c r="FP108" i="1" s="1"/>
  <c r="FQ106" i="1" s="1"/>
  <c r="GA108" i="1"/>
  <c r="GP108" i="1" s="1"/>
  <c r="GQ108" i="1" s="1"/>
  <c r="FZ108" i="1"/>
  <c r="FD108" i="1"/>
  <c r="BI106" i="1"/>
  <c r="LF106" i="1" s="1"/>
  <c r="BJ106" i="1"/>
  <c r="BK106" i="1" s="1"/>
  <c r="BL106" i="1" s="1"/>
  <c r="BP108" i="1"/>
  <c r="BQ106" i="1" s="1"/>
  <c r="GS108" i="1"/>
  <c r="GT108" i="1" s="1"/>
  <c r="GU108" i="1" s="1"/>
  <c r="GV106" i="1" s="1"/>
  <c r="HV105" i="1"/>
  <c r="JS105" i="1"/>
  <c r="JT105" i="1" s="1"/>
  <c r="JU105" i="1" s="1"/>
  <c r="FJ109" i="1"/>
  <c r="FK109" i="1" s="1"/>
  <c r="FL109" i="1" s="1"/>
  <c r="CQ109" i="1"/>
  <c r="HV103" i="1"/>
  <c r="JS103" i="1"/>
  <c r="JT103" i="1" s="1"/>
  <c r="JU103" i="1" s="1"/>
  <c r="DB108" i="1"/>
  <c r="CD108" i="1"/>
  <c r="CJ108" i="1"/>
  <c r="CV108" i="1"/>
  <c r="CK107" i="1"/>
  <c r="FV107" i="1"/>
  <c r="FW107" i="1" s="1"/>
  <c r="FX107" i="1" s="1"/>
  <c r="GS103" i="1"/>
  <c r="GT103" i="1" s="1"/>
  <c r="GU103" i="1" s="1"/>
  <c r="BP103" i="1"/>
  <c r="BX105" i="1"/>
  <c r="CK106" i="1"/>
  <c r="FV106" i="1"/>
  <c r="FW106" i="1" s="1"/>
  <c r="FX106" i="1" s="1"/>
  <c r="FE102" i="1"/>
  <c r="LL102" i="1" s="1"/>
  <c r="FR107" i="1"/>
  <c r="FS107" i="1" s="1"/>
  <c r="FT107" i="1" s="1"/>
  <c r="CE107" i="1"/>
  <c r="GB102" i="1"/>
  <c r="GE102" i="1" s="1"/>
  <c r="GF102" i="1" s="1"/>
  <c r="CW102" i="1"/>
  <c r="JO102" i="1"/>
  <c r="JN102" i="1"/>
  <c r="LN102" i="1" s="1"/>
  <c r="CQ102" i="1"/>
  <c r="CR102" i="1" s="1"/>
  <c r="FJ102" i="1"/>
  <c r="FK102" i="1" s="1"/>
  <c r="FL102" i="1" s="1"/>
  <c r="FM102" i="1" s="1"/>
  <c r="CD103" i="1"/>
  <c r="CV103" i="1"/>
  <c r="CJ103" i="1"/>
  <c r="DB103" i="1"/>
  <c r="GH107" i="1"/>
  <c r="GK107" i="1" s="1"/>
  <c r="GL107" i="1" s="1"/>
  <c r="DC107" i="1"/>
  <c r="GB106" i="1"/>
  <c r="GE106" i="1" s="1"/>
  <c r="GF106" i="1" s="1"/>
  <c r="CW106" i="1"/>
  <c r="GH102" i="1"/>
  <c r="GK102" i="1" s="1"/>
  <c r="GL102" i="1" s="1"/>
  <c r="DC102" i="1"/>
  <c r="GA103" i="1"/>
  <c r="GP103" i="1" s="1"/>
  <c r="GQ103" i="1" s="1"/>
  <c r="GR102" i="1" s="1"/>
  <c r="FD103" i="1"/>
  <c r="FF102" i="1" s="1"/>
  <c r="FZ103" i="1"/>
  <c r="FV102" i="1"/>
  <c r="FW102" i="1" s="1"/>
  <c r="FX102" i="1" s="1"/>
  <c r="CK102" i="1"/>
  <c r="BJ102" i="1"/>
  <c r="GB107" i="1"/>
  <c r="GE107" i="1" s="1"/>
  <c r="GF107" i="1" s="1"/>
  <c r="CW107" i="1"/>
  <c r="FJ108" i="1"/>
  <c r="FK108" i="1" s="1"/>
  <c r="FL108" i="1" s="1"/>
  <c r="CQ108" i="1"/>
  <c r="LA102" i="1"/>
  <c r="FR106" i="1"/>
  <c r="FS106" i="1" s="1"/>
  <c r="FT106" i="1" s="1"/>
  <c r="CE106" i="1"/>
  <c r="CV109" i="1"/>
  <c r="CJ109" i="1"/>
  <c r="CD109" i="1"/>
  <c r="DB109" i="1"/>
  <c r="JA102" i="1"/>
  <c r="FN102" i="1"/>
  <c r="FO102" i="1" s="1"/>
  <c r="FP102" i="1" s="1"/>
  <c r="BY102" i="1"/>
  <c r="FF106" i="1"/>
  <c r="FN103" i="1"/>
  <c r="FO103" i="1" s="1"/>
  <c r="FP103" i="1" s="1"/>
  <c r="BY103" i="1"/>
  <c r="GS105" i="1"/>
  <c r="GT105" i="1" s="1"/>
  <c r="GU105" i="1" s="1"/>
  <c r="BP105" i="1"/>
  <c r="GA109" i="1"/>
  <c r="GP109" i="1" s="1"/>
  <c r="GQ109" i="1" s="1"/>
  <c r="GR106" i="1" s="1"/>
  <c r="FZ109" i="1"/>
  <c r="FD109" i="1"/>
  <c r="FE106" i="1" s="1"/>
  <c r="LL106" i="1" s="1"/>
  <c r="CV105" i="1"/>
  <c r="CJ105" i="1"/>
  <c r="DB105" i="1"/>
  <c r="CD105" i="1"/>
  <c r="KN102" i="1"/>
  <c r="IU102" i="1"/>
  <c r="DC106" i="1"/>
  <c r="GH106" i="1"/>
  <c r="GK106" i="1" s="1"/>
  <c r="GL106" i="1" s="1"/>
  <c r="FJ103" i="1"/>
  <c r="FK103" i="1" s="1"/>
  <c r="FL103" i="1" s="1"/>
  <c r="CQ103" i="1"/>
  <c r="KT102" i="1"/>
  <c r="FJ106" i="1"/>
  <c r="FK106" i="1" s="1"/>
  <c r="FL106" i="1" s="1"/>
  <c r="FM106" i="1" s="1"/>
  <c r="CQ106" i="1"/>
  <c r="CR106" i="1" s="1"/>
  <c r="CE102" i="1"/>
  <c r="FR102" i="1"/>
  <c r="FS102" i="1" s="1"/>
  <c r="FT102" i="1" s="1"/>
  <c r="EY98" i="1"/>
  <c r="EZ98" i="1" s="1"/>
  <c r="LK98" i="1" s="1"/>
  <c r="AY98" i="1"/>
  <c r="AZ98" i="1" s="1"/>
  <c r="LE98" i="1" s="1"/>
  <c r="GS95" i="1"/>
  <c r="GT95" i="1" s="1"/>
  <c r="GU95" i="1" s="1"/>
  <c r="KT98" i="1"/>
  <c r="KA96" i="1"/>
  <c r="KB96" i="1" s="1"/>
  <c r="KC96" i="1" s="1"/>
  <c r="KD94" i="1" s="1"/>
  <c r="IH96" i="1"/>
  <c r="II94" i="1" s="1"/>
  <c r="KI96" i="1"/>
  <c r="KL96" i="1" s="1"/>
  <c r="KM96" i="1" s="1"/>
  <c r="IT96" i="1"/>
  <c r="BR96" i="1"/>
  <c r="CP96" i="1" s="1"/>
  <c r="BT96" i="1"/>
  <c r="BG96" i="1"/>
  <c r="BH96" i="1" s="1"/>
  <c r="BR95" i="1"/>
  <c r="CP95" i="1" s="1"/>
  <c r="BT95" i="1"/>
  <c r="BG95" i="1"/>
  <c r="BH95" i="1" s="1"/>
  <c r="KY95" i="1"/>
  <c r="KZ95" i="1" s="1"/>
  <c r="JM95" i="1"/>
  <c r="HU95" i="1"/>
  <c r="CB97" i="1"/>
  <c r="IN97" i="1"/>
  <c r="KE97" i="1"/>
  <c r="KF97" i="1" s="1"/>
  <c r="KG97" i="1" s="1"/>
  <c r="KH94" i="1" s="1"/>
  <c r="FR94" i="1"/>
  <c r="FS94" i="1" s="1"/>
  <c r="FT94" i="1" s="1"/>
  <c r="CE94" i="1"/>
  <c r="IT97" i="1"/>
  <c r="KI97" i="1"/>
  <c r="KL97" i="1" s="1"/>
  <c r="KM97" i="1" s="1"/>
  <c r="BW100" i="1"/>
  <c r="ES94" i="1"/>
  <c r="EY94" i="1" s="1"/>
  <c r="EZ94" i="1" s="1"/>
  <c r="LK94" i="1" s="1"/>
  <c r="CI96" i="1"/>
  <c r="EA94" i="1"/>
  <c r="CB99" i="1"/>
  <c r="JM96" i="1"/>
  <c r="KY96" i="1"/>
  <c r="KZ96" i="1" s="1"/>
  <c r="LA94" i="1" s="1"/>
  <c r="HU96" i="1"/>
  <c r="AL94" i="1"/>
  <c r="JO98" i="1"/>
  <c r="JP98" i="1" s="1"/>
  <c r="JQ98" i="1" s="1"/>
  <c r="JN98" i="1"/>
  <c r="LN98" i="1" s="1"/>
  <c r="BR97" i="1"/>
  <c r="BT97" i="1"/>
  <c r="BG97" i="1"/>
  <c r="BH97" i="1" s="1"/>
  <c r="CK94" i="1"/>
  <c r="FV94" i="1"/>
  <c r="FW94" i="1" s="1"/>
  <c r="FX94" i="1" s="1"/>
  <c r="BY94" i="1"/>
  <c r="FN94" i="1"/>
  <c r="FO94" i="1" s="1"/>
  <c r="FP94" i="1" s="1"/>
  <c r="IT95" i="1"/>
  <c r="IU94" i="1" s="1"/>
  <c r="KI95" i="1"/>
  <c r="KL95" i="1" s="1"/>
  <c r="KM95" i="1" s="1"/>
  <c r="AI94" i="1"/>
  <c r="GH94" i="1"/>
  <c r="GK94" i="1" s="1"/>
  <c r="GL94" i="1" s="1"/>
  <c r="DC94" i="1"/>
  <c r="CC100" i="1"/>
  <c r="FD98" i="1"/>
  <c r="GA98" i="1"/>
  <c r="GP98" i="1" s="1"/>
  <c r="GQ98" i="1" s="1"/>
  <c r="FZ98" i="1"/>
  <c r="GB94" i="1"/>
  <c r="GE94" i="1" s="1"/>
  <c r="GF94" i="1" s="1"/>
  <c r="CW94" i="1"/>
  <c r="IZ97" i="1"/>
  <c r="KO97" i="1"/>
  <c r="KR97" i="1" s="1"/>
  <c r="KS97" i="1" s="1"/>
  <c r="KT94" i="1" s="1"/>
  <c r="KN94" i="1"/>
  <c r="CQ98" i="1"/>
  <c r="HV98" i="1"/>
  <c r="JS98" i="1"/>
  <c r="JT98" i="1" s="1"/>
  <c r="JU98" i="1" s="1"/>
  <c r="IO98" i="1"/>
  <c r="EE94" i="1"/>
  <c r="EM94" i="1"/>
  <c r="DB98" i="1"/>
  <c r="CD98" i="1"/>
  <c r="CV98" i="1"/>
  <c r="CJ98" i="1"/>
  <c r="KN98" i="1"/>
  <c r="AO94" i="1"/>
  <c r="CZ99" i="1"/>
  <c r="DW94" i="1"/>
  <c r="JW97" i="1"/>
  <c r="JX97" i="1" s="1"/>
  <c r="JY97" i="1" s="1"/>
  <c r="IB97" i="1"/>
  <c r="KO95" i="1"/>
  <c r="KR95" i="1" s="1"/>
  <c r="KS95" i="1" s="1"/>
  <c r="IZ95" i="1"/>
  <c r="JA94" i="1" s="1"/>
  <c r="CP97" i="1"/>
  <c r="JW96" i="1"/>
  <c r="JX96" i="1" s="1"/>
  <c r="JY96" i="1" s="1"/>
  <c r="IB96" i="1"/>
  <c r="IC94" i="1" s="1"/>
  <c r="KU97" i="1"/>
  <c r="KV97" i="1" s="1"/>
  <c r="KW97" i="1" s="1"/>
  <c r="KX94" i="1" s="1"/>
  <c r="JF97" i="1"/>
  <c r="JG94" i="1" s="1"/>
  <c r="IZ96" i="1"/>
  <c r="KO96" i="1"/>
  <c r="KR96" i="1" s="1"/>
  <c r="KS96" i="1" s="1"/>
  <c r="BO97" i="1"/>
  <c r="HV100" i="1"/>
  <c r="JS100" i="1"/>
  <c r="JT100" i="1" s="1"/>
  <c r="JU100" i="1" s="1"/>
  <c r="JM97" i="1"/>
  <c r="JO94" i="1" s="1"/>
  <c r="KY97" i="1"/>
  <c r="KZ97" i="1" s="1"/>
  <c r="HU97" i="1"/>
  <c r="BO100" i="1"/>
  <c r="LA98" i="1"/>
  <c r="KH98" i="1"/>
  <c r="AU94" i="1"/>
  <c r="AY94" i="1" s="1"/>
  <c r="AZ94" i="1" s="1"/>
  <c r="LE94" i="1" s="1"/>
  <c r="BO99" i="1"/>
  <c r="HV94" i="1"/>
  <c r="JS94" i="1"/>
  <c r="JT94" i="1" s="1"/>
  <c r="JU94" i="1" s="1"/>
  <c r="BW97" i="1"/>
  <c r="IN96" i="1"/>
  <c r="IO94" i="1" s="1"/>
  <c r="KE96" i="1"/>
  <c r="KF96" i="1" s="1"/>
  <c r="KG96" i="1" s="1"/>
  <c r="BR100" i="1"/>
  <c r="BG100" i="1"/>
  <c r="BH100" i="1" s="1"/>
  <c r="BT100" i="1"/>
  <c r="BV96" i="1"/>
  <c r="BP96" i="1"/>
  <c r="GS96" i="1"/>
  <c r="GT96" i="1" s="1"/>
  <c r="GU96" i="1" s="1"/>
  <c r="BR101" i="1"/>
  <c r="BG101" i="1"/>
  <c r="BH101" i="1" s="1"/>
  <c r="BT101" i="1"/>
  <c r="BV99" i="1"/>
  <c r="HN94" i="1"/>
  <c r="LH94" i="1" s="1"/>
  <c r="BV97" i="1"/>
  <c r="BW101" i="1"/>
  <c r="BR99" i="1"/>
  <c r="CP99" i="1" s="1"/>
  <c r="BG99" i="1"/>
  <c r="BH99" i="1" s="1"/>
  <c r="BJ98" i="1" s="1"/>
  <c r="BT99" i="1"/>
  <c r="JS101" i="1"/>
  <c r="JT101" i="1" s="1"/>
  <c r="JU101" i="1" s="1"/>
  <c r="HV101" i="1"/>
  <c r="GA91" i="1"/>
  <c r="GP91" i="1" s="1"/>
  <c r="GQ91" i="1" s="1"/>
  <c r="FD91" i="1"/>
  <c r="FZ91" i="1"/>
  <c r="GA87" i="1"/>
  <c r="GP87" i="1" s="1"/>
  <c r="GQ87" i="1" s="1"/>
  <c r="GR86" i="1" s="1"/>
  <c r="FZ87" i="1"/>
  <c r="FD87" i="1"/>
  <c r="FE86" i="1" s="1"/>
  <c r="LL86" i="1" s="1"/>
  <c r="BJ86" i="1"/>
  <c r="BK86" i="1" s="1"/>
  <c r="BL86" i="1" s="1"/>
  <c r="BI86" i="1"/>
  <c r="LF86" i="1" s="1"/>
  <c r="CE88" i="1"/>
  <c r="FR88" i="1"/>
  <c r="FS88" i="1" s="1"/>
  <c r="FT88" i="1" s="1"/>
  <c r="KY93" i="1"/>
  <c r="KZ93" i="1" s="1"/>
  <c r="LA90" i="1" s="1"/>
  <c r="HU93" i="1"/>
  <c r="JM93" i="1"/>
  <c r="KA93" i="1"/>
  <c r="KB93" i="1" s="1"/>
  <c r="KC93" i="1" s="1"/>
  <c r="IH93" i="1"/>
  <c r="CC93" i="1"/>
  <c r="GS93" i="1"/>
  <c r="GT93" i="1" s="1"/>
  <c r="GU93" i="1" s="1"/>
  <c r="BP93" i="1"/>
  <c r="HO90" i="1"/>
  <c r="HP90" i="1" s="1"/>
  <c r="HQ90" i="1" s="1"/>
  <c r="FJ89" i="1"/>
  <c r="FK89" i="1" s="1"/>
  <c r="FL89" i="1" s="1"/>
  <c r="CQ89" i="1"/>
  <c r="CK90" i="1"/>
  <c r="FV90" i="1"/>
  <c r="FW90" i="1" s="1"/>
  <c r="FX90" i="1" s="1"/>
  <c r="GA89" i="1"/>
  <c r="GP89" i="1" s="1"/>
  <c r="GQ89" i="1" s="1"/>
  <c r="FD89" i="1"/>
  <c r="FZ89" i="1"/>
  <c r="CW88" i="1"/>
  <c r="GB88" i="1"/>
  <c r="GE88" i="1" s="1"/>
  <c r="GF88" i="1" s="1"/>
  <c r="AI90" i="1"/>
  <c r="FR90" i="1"/>
  <c r="FS90" i="1" s="1"/>
  <c r="FT90" i="1" s="1"/>
  <c r="CE90" i="1"/>
  <c r="CD87" i="1"/>
  <c r="CV87" i="1"/>
  <c r="CJ87" i="1"/>
  <c r="DB87" i="1"/>
  <c r="IN93" i="1"/>
  <c r="IO90" i="1" s="1"/>
  <c r="KE93" i="1"/>
  <c r="KF93" i="1" s="1"/>
  <c r="KG93" i="1" s="1"/>
  <c r="KH90" i="1" s="1"/>
  <c r="FV88" i="1"/>
  <c r="FW88" i="1" s="1"/>
  <c r="FX88" i="1" s="1"/>
  <c r="CK88" i="1"/>
  <c r="IB92" i="1"/>
  <c r="JW92" i="1"/>
  <c r="JX92" i="1" s="1"/>
  <c r="JY92" i="1" s="1"/>
  <c r="BY86" i="1"/>
  <c r="FN86" i="1"/>
  <c r="FO86" i="1" s="1"/>
  <c r="FP86" i="1" s="1"/>
  <c r="BR93" i="1"/>
  <c r="BT93" i="1"/>
  <c r="BG93" i="1"/>
  <c r="BH93" i="1" s="1"/>
  <c r="HN90" i="1"/>
  <c r="LH90" i="1" s="1"/>
  <c r="CW90" i="1"/>
  <c r="GB90" i="1"/>
  <c r="GE90" i="1" s="1"/>
  <c r="GF90" i="1" s="1"/>
  <c r="GS87" i="1"/>
  <c r="GT87" i="1" s="1"/>
  <c r="GU87" i="1" s="1"/>
  <c r="GV86" i="1" s="1"/>
  <c r="BP87" i="1"/>
  <c r="BQ86" i="1" s="1"/>
  <c r="DS90" i="1"/>
  <c r="FV86" i="1"/>
  <c r="FW86" i="1" s="1"/>
  <c r="FX86" i="1" s="1"/>
  <c r="CK86" i="1"/>
  <c r="IZ92" i="1"/>
  <c r="KO92" i="1"/>
  <c r="KR92" i="1" s="1"/>
  <c r="KS92" i="1" s="1"/>
  <c r="KT90" i="1" s="1"/>
  <c r="CH93" i="1"/>
  <c r="GH86" i="1"/>
  <c r="GK86" i="1" s="1"/>
  <c r="GL86" i="1" s="1"/>
  <c r="DC86" i="1"/>
  <c r="FJ91" i="1"/>
  <c r="FK91" i="1" s="1"/>
  <c r="FL91" i="1" s="1"/>
  <c r="CQ91" i="1"/>
  <c r="FJ87" i="1"/>
  <c r="FK87" i="1" s="1"/>
  <c r="FL87" i="1" s="1"/>
  <c r="CQ87" i="1"/>
  <c r="KI92" i="1"/>
  <c r="KL92" i="1" s="1"/>
  <c r="KM92" i="1" s="1"/>
  <c r="IT92" i="1"/>
  <c r="BW92" i="1"/>
  <c r="BO92" i="1"/>
  <c r="BV93" i="1"/>
  <c r="KD90" i="1"/>
  <c r="GB86" i="1"/>
  <c r="GE86" i="1" s="1"/>
  <c r="GF86" i="1" s="1"/>
  <c r="CW86" i="1"/>
  <c r="JN86" i="1"/>
  <c r="LN86" i="1" s="1"/>
  <c r="JM92" i="1"/>
  <c r="JO90" i="1" s="1"/>
  <c r="KY92" i="1"/>
  <c r="KZ92" i="1" s="1"/>
  <c r="HU92" i="1"/>
  <c r="JS87" i="1"/>
  <c r="JT87" i="1" s="1"/>
  <c r="JU87" i="1" s="1"/>
  <c r="JV86" i="1" s="1"/>
  <c r="HV87" i="1"/>
  <c r="HW86" i="1" s="1"/>
  <c r="JH86" i="1" s="1"/>
  <c r="JI86" i="1" s="1"/>
  <c r="LI86" i="1" s="1"/>
  <c r="DC88" i="1"/>
  <c r="GH88" i="1"/>
  <c r="GK88" i="1" s="1"/>
  <c r="GL88" i="1" s="1"/>
  <c r="CQ86" i="1"/>
  <c r="FJ86" i="1"/>
  <c r="FK86" i="1" s="1"/>
  <c r="FL86" i="1" s="1"/>
  <c r="BV92" i="1"/>
  <c r="CV89" i="1"/>
  <c r="CJ89" i="1"/>
  <c r="DB89" i="1"/>
  <c r="CD89" i="1"/>
  <c r="KO93" i="1"/>
  <c r="KR93" i="1" s="1"/>
  <c r="KS93" i="1" s="1"/>
  <c r="IZ93" i="1"/>
  <c r="JA90" i="1" s="1"/>
  <c r="KE92" i="1"/>
  <c r="KF92" i="1" s="1"/>
  <c r="KG92" i="1" s="1"/>
  <c r="IN92" i="1"/>
  <c r="BW93" i="1"/>
  <c r="II90" i="1"/>
  <c r="CE86" i="1"/>
  <c r="FR86" i="1"/>
  <c r="FS86" i="1" s="1"/>
  <c r="FT86" i="1" s="1"/>
  <c r="CV91" i="1"/>
  <c r="CJ91" i="1"/>
  <c r="DB91" i="1"/>
  <c r="CD91" i="1"/>
  <c r="JW93" i="1"/>
  <c r="JX93" i="1" s="1"/>
  <c r="JY93" i="1" s="1"/>
  <c r="IB93" i="1"/>
  <c r="IC90" i="1" s="1"/>
  <c r="AX90" i="1"/>
  <c r="AY90" i="1" s="1"/>
  <c r="AZ90" i="1" s="1"/>
  <c r="LE90" i="1" s="1"/>
  <c r="BR92" i="1"/>
  <c r="CP92" i="1" s="1"/>
  <c r="BG92" i="1"/>
  <c r="BH92" i="1" s="1"/>
  <c r="BT92" i="1"/>
  <c r="BY90" i="1"/>
  <c r="FN90" i="1"/>
  <c r="FO90" i="1" s="1"/>
  <c r="FP90" i="1" s="1"/>
  <c r="FN87" i="1"/>
  <c r="FO87" i="1" s="1"/>
  <c r="FP87" i="1" s="1"/>
  <c r="JF93" i="1"/>
  <c r="JG90" i="1" s="1"/>
  <c r="KU93" i="1"/>
  <c r="KV93" i="1" s="1"/>
  <c r="KW93" i="1" s="1"/>
  <c r="KX90" i="1" s="1"/>
  <c r="DW90" i="1"/>
  <c r="EY90" i="1" s="1"/>
  <c r="EZ90" i="1" s="1"/>
  <c r="LK90" i="1" s="1"/>
  <c r="IT93" i="1"/>
  <c r="IU90" i="1" s="1"/>
  <c r="KI93" i="1"/>
  <c r="KL93" i="1" s="1"/>
  <c r="KM93" i="1" s="1"/>
  <c r="KN90" i="1" s="1"/>
  <c r="HV90" i="1"/>
  <c r="JS90" i="1"/>
  <c r="JT90" i="1" s="1"/>
  <c r="JU90" i="1" s="1"/>
  <c r="GH90" i="1"/>
  <c r="GK90" i="1" s="1"/>
  <c r="GL90" i="1" s="1"/>
  <c r="DC90" i="1"/>
  <c r="BX89" i="1"/>
  <c r="FJ78" i="1"/>
  <c r="FK78" i="1" s="1"/>
  <c r="FL78" i="1" s="1"/>
  <c r="CQ78" i="1"/>
  <c r="EY82" i="1"/>
  <c r="EZ82" i="1" s="1"/>
  <c r="LK82" i="1" s="1"/>
  <c r="EY78" i="1"/>
  <c r="EZ78" i="1" s="1"/>
  <c r="LK78" i="1" s="1"/>
  <c r="AY78" i="1"/>
  <c r="AZ78" i="1" s="1"/>
  <c r="LE78" i="1" s="1"/>
  <c r="AY82" i="1"/>
  <c r="AZ82" i="1" s="1"/>
  <c r="LE82" i="1" s="1"/>
  <c r="FZ82" i="1"/>
  <c r="FD82" i="1"/>
  <c r="GA82" i="1"/>
  <c r="GP82" i="1" s="1"/>
  <c r="GQ82" i="1" s="1"/>
  <c r="KY81" i="1"/>
  <c r="KZ81" i="1" s="1"/>
  <c r="HU81" i="1"/>
  <c r="JM81" i="1"/>
  <c r="JF85" i="1"/>
  <c r="KU85" i="1"/>
  <c r="KV85" i="1" s="1"/>
  <c r="KW85" i="1" s="1"/>
  <c r="GS78" i="1"/>
  <c r="GT78" i="1" s="1"/>
  <c r="GU78" i="1" s="1"/>
  <c r="BP78" i="1"/>
  <c r="BR81" i="1"/>
  <c r="CP81" i="1" s="1"/>
  <c r="BG81" i="1"/>
  <c r="BH81" i="1" s="1"/>
  <c r="BT81" i="1"/>
  <c r="KO79" i="1"/>
  <c r="KR79" i="1" s="1"/>
  <c r="KS79" i="1" s="1"/>
  <c r="KT78" i="1" s="1"/>
  <c r="IZ79" i="1"/>
  <c r="JA78" i="1" s="1"/>
  <c r="BX78" i="1"/>
  <c r="BO80" i="1"/>
  <c r="BR84" i="1"/>
  <c r="CP84" i="1" s="1"/>
  <c r="BT84" i="1"/>
  <c r="BG84" i="1"/>
  <c r="BH84" i="1" s="1"/>
  <c r="BR85" i="1"/>
  <c r="BT85" i="1"/>
  <c r="BG85" i="1"/>
  <c r="BH85" i="1" s="1"/>
  <c r="KA79" i="1"/>
  <c r="KB79" i="1" s="1"/>
  <c r="KC79" i="1" s="1"/>
  <c r="IH79" i="1"/>
  <c r="BO79" i="1"/>
  <c r="IT79" i="1"/>
  <c r="IU78" i="1" s="1"/>
  <c r="KI79" i="1"/>
  <c r="KL79" i="1" s="1"/>
  <c r="KM79" i="1" s="1"/>
  <c r="KN78" i="1" s="1"/>
  <c r="KI81" i="1"/>
  <c r="KL81" i="1" s="1"/>
  <c r="KM81" i="1" s="1"/>
  <c r="IT81" i="1"/>
  <c r="JS80" i="1"/>
  <c r="JT80" i="1" s="1"/>
  <c r="JU80" i="1" s="1"/>
  <c r="HV80" i="1"/>
  <c r="KA85" i="1"/>
  <c r="KB85" i="1" s="1"/>
  <c r="KC85" i="1" s="1"/>
  <c r="KD82" i="1" s="1"/>
  <c r="IH85" i="1"/>
  <c r="KU84" i="1"/>
  <c r="KV84" i="1" s="1"/>
  <c r="KW84" i="1" s="1"/>
  <c r="JF84" i="1"/>
  <c r="BP84" i="1"/>
  <c r="KU79" i="1"/>
  <c r="KV79" i="1" s="1"/>
  <c r="KW79" i="1" s="1"/>
  <c r="JF79" i="1"/>
  <c r="JF83" i="1"/>
  <c r="JG82" i="1" s="1"/>
  <c r="KU83" i="1"/>
  <c r="KV83" i="1" s="1"/>
  <c r="KW83" i="1" s="1"/>
  <c r="IO78" i="1"/>
  <c r="KA83" i="1"/>
  <c r="KB83" i="1" s="1"/>
  <c r="KC83" i="1" s="1"/>
  <c r="IH83" i="1"/>
  <c r="II78" i="1"/>
  <c r="JF81" i="1"/>
  <c r="KU81" i="1"/>
  <c r="KV81" i="1" s="1"/>
  <c r="KW81" i="1" s="1"/>
  <c r="JM79" i="1"/>
  <c r="HU79" i="1"/>
  <c r="KY79" i="1"/>
  <c r="KZ79" i="1" s="1"/>
  <c r="HO78" i="1"/>
  <c r="HP78" i="1" s="1"/>
  <c r="HQ78" i="1" s="1"/>
  <c r="HN78" i="1"/>
  <c r="LH78" i="1" s="1"/>
  <c r="IU82" i="1"/>
  <c r="CZ83" i="1"/>
  <c r="KI85" i="1"/>
  <c r="KL85" i="1" s="1"/>
  <c r="KM85" i="1" s="1"/>
  <c r="IT85" i="1"/>
  <c r="KI84" i="1"/>
  <c r="KL84" i="1" s="1"/>
  <c r="KM84" i="1" s="1"/>
  <c r="IT84" i="1"/>
  <c r="KY83" i="1"/>
  <c r="KZ83" i="1" s="1"/>
  <c r="LA82" i="1" s="1"/>
  <c r="JM83" i="1"/>
  <c r="HU83" i="1"/>
  <c r="HO82" i="1"/>
  <c r="HP82" i="1" s="1"/>
  <c r="HQ82" i="1" s="1"/>
  <c r="HN82" i="1"/>
  <c r="LH82" i="1" s="1"/>
  <c r="JM84" i="1"/>
  <c r="KY84" i="1"/>
  <c r="KZ84" i="1" s="1"/>
  <c r="HU84" i="1"/>
  <c r="GA78" i="1"/>
  <c r="GP78" i="1" s="1"/>
  <c r="GQ78" i="1" s="1"/>
  <c r="FZ78" i="1"/>
  <c r="FD78" i="1"/>
  <c r="KD78" i="1"/>
  <c r="KA84" i="1"/>
  <c r="KB84" i="1" s="1"/>
  <c r="KC84" i="1" s="1"/>
  <c r="IH84" i="1"/>
  <c r="II82" i="1" s="1"/>
  <c r="KN82" i="1"/>
  <c r="BR80" i="1"/>
  <c r="CP80" i="1" s="1"/>
  <c r="BT80" i="1"/>
  <c r="BG80" i="1"/>
  <c r="BH80" i="1" s="1"/>
  <c r="JW83" i="1"/>
  <c r="JX83" i="1" s="1"/>
  <c r="JY83" i="1" s="1"/>
  <c r="IB83" i="1"/>
  <c r="IC82" i="1" s="1"/>
  <c r="IT83" i="1"/>
  <c r="KI83" i="1"/>
  <c r="KL83" i="1" s="1"/>
  <c r="KM83" i="1" s="1"/>
  <c r="CB83" i="1"/>
  <c r="KY85" i="1"/>
  <c r="KZ85" i="1" s="1"/>
  <c r="HU85" i="1"/>
  <c r="JM85" i="1"/>
  <c r="DB78" i="1"/>
  <c r="CD78" i="1"/>
  <c r="CV78" i="1"/>
  <c r="CJ78" i="1"/>
  <c r="IN85" i="1"/>
  <c r="IO82" i="1" s="1"/>
  <c r="KE85" i="1"/>
  <c r="KF85" i="1" s="1"/>
  <c r="KG85" i="1" s="1"/>
  <c r="JW81" i="1"/>
  <c r="JX81" i="1" s="1"/>
  <c r="JY81" i="1" s="1"/>
  <c r="IB81" i="1"/>
  <c r="IC78" i="1" s="1"/>
  <c r="BR83" i="1"/>
  <c r="BT83" i="1"/>
  <c r="BG83" i="1"/>
  <c r="BH83" i="1" s="1"/>
  <c r="BJ82" i="1" s="1"/>
  <c r="KH78" i="1"/>
  <c r="KH82" i="1"/>
  <c r="BR79" i="1"/>
  <c r="BT79" i="1"/>
  <c r="BG79" i="1"/>
  <c r="BH79" i="1" s="1"/>
  <c r="KA81" i="1"/>
  <c r="KB81" i="1" s="1"/>
  <c r="KC81" i="1" s="1"/>
  <c r="IH81" i="1"/>
  <c r="KO85" i="1"/>
  <c r="KR85" i="1" s="1"/>
  <c r="KS85" i="1" s="1"/>
  <c r="IZ85" i="1"/>
  <c r="BW80" i="1"/>
  <c r="BV80" i="1"/>
  <c r="IZ84" i="1"/>
  <c r="KO84" i="1"/>
  <c r="KR84" i="1" s="1"/>
  <c r="KS84" i="1" s="1"/>
  <c r="CV82" i="1"/>
  <c r="CD82" i="1"/>
  <c r="CJ82" i="1"/>
  <c r="DB82" i="1"/>
  <c r="BO85" i="1"/>
  <c r="IZ81" i="1"/>
  <c r="KO81" i="1"/>
  <c r="KR81" i="1" s="1"/>
  <c r="KS81" i="1" s="1"/>
  <c r="JW85" i="1"/>
  <c r="JX85" i="1" s="1"/>
  <c r="JY85" i="1" s="1"/>
  <c r="IB85" i="1"/>
  <c r="CP82" i="1"/>
  <c r="KO83" i="1"/>
  <c r="KR83" i="1" s="1"/>
  <c r="KS83" i="1" s="1"/>
  <c r="KT82" i="1" s="1"/>
  <c r="IZ83" i="1"/>
  <c r="BO83" i="1"/>
  <c r="GA76" i="1"/>
  <c r="GP76" i="1" s="1"/>
  <c r="GQ76" i="1" s="1"/>
  <c r="FZ76" i="1"/>
  <c r="FD76" i="1"/>
  <c r="BJ74" i="1"/>
  <c r="BK74" i="1" s="1"/>
  <c r="BL74" i="1" s="1"/>
  <c r="BI74" i="1"/>
  <c r="LF74" i="1" s="1"/>
  <c r="FN75" i="1"/>
  <c r="FO75" i="1" s="1"/>
  <c r="FP75" i="1" s="1"/>
  <c r="BY75" i="1"/>
  <c r="AO70" i="1"/>
  <c r="GB77" i="1"/>
  <c r="GE77" i="1" s="1"/>
  <c r="GF77" i="1" s="1"/>
  <c r="CW77" i="1"/>
  <c r="GB75" i="1"/>
  <c r="GE75" i="1" s="1"/>
  <c r="GF75" i="1" s="1"/>
  <c r="CW75" i="1"/>
  <c r="CR74" i="1"/>
  <c r="KI71" i="1"/>
  <c r="KL71" i="1" s="1"/>
  <c r="KM71" i="1" s="1"/>
  <c r="IT71" i="1"/>
  <c r="IU70" i="1" s="1"/>
  <c r="FJ76" i="1"/>
  <c r="FK76" i="1" s="1"/>
  <c r="FL76" i="1" s="1"/>
  <c r="CQ76" i="1"/>
  <c r="CK75" i="1"/>
  <c r="FV75" i="1"/>
  <c r="FW75" i="1" s="1"/>
  <c r="FX75" i="1" s="1"/>
  <c r="GB70" i="1"/>
  <c r="GE70" i="1" s="1"/>
  <c r="GF70" i="1" s="1"/>
  <c r="CW70" i="1"/>
  <c r="DS70" i="1"/>
  <c r="JM71" i="1"/>
  <c r="JN70" i="1" s="1"/>
  <c r="LN70" i="1" s="1"/>
  <c r="KY71" i="1"/>
  <c r="KZ71" i="1" s="1"/>
  <c r="HU71" i="1"/>
  <c r="FJ75" i="1"/>
  <c r="FK75" i="1" s="1"/>
  <c r="FL75" i="1" s="1"/>
  <c r="FM74" i="1" s="1"/>
  <c r="CQ75" i="1"/>
  <c r="JS70" i="1"/>
  <c r="JT70" i="1" s="1"/>
  <c r="JU70" i="1" s="1"/>
  <c r="HV70" i="1"/>
  <c r="CQ70" i="1"/>
  <c r="FJ70" i="1"/>
  <c r="FK70" i="1" s="1"/>
  <c r="FL70" i="1" s="1"/>
  <c r="JV74" i="1"/>
  <c r="LB74" i="1" s="1"/>
  <c r="LC74" i="1" s="1"/>
  <c r="LO74" i="1" s="1"/>
  <c r="BR71" i="1"/>
  <c r="BT71" i="1"/>
  <c r="BG71" i="1"/>
  <c r="BH71" i="1" s="1"/>
  <c r="GH75" i="1"/>
  <c r="GK75" i="1" s="1"/>
  <c r="GL75" i="1" s="1"/>
  <c r="DC75" i="1"/>
  <c r="FR70" i="1"/>
  <c r="FS70" i="1" s="1"/>
  <c r="FT70" i="1" s="1"/>
  <c r="CE70" i="1"/>
  <c r="EM70" i="1"/>
  <c r="EY70" i="1" s="1"/>
  <c r="EZ70" i="1" s="1"/>
  <c r="LK70" i="1" s="1"/>
  <c r="CU72" i="1"/>
  <c r="KA71" i="1"/>
  <c r="KB71" i="1" s="1"/>
  <c r="KC71" i="1" s="1"/>
  <c r="IH71" i="1"/>
  <c r="II70" i="1" s="1"/>
  <c r="KD70" i="1"/>
  <c r="FV70" i="1"/>
  <c r="FW70" i="1" s="1"/>
  <c r="FX70" i="1" s="1"/>
  <c r="CK70" i="1"/>
  <c r="BR72" i="1"/>
  <c r="CP72" i="1" s="1"/>
  <c r="BG72" i="1"/>
  <c r="BH72" i="1" s="1"/>
  <c r="BT72" i="1"/>
  <c r="GB74" i="1"/>
  <c r="GE74" i="1" s="1"/>
  <c r="GF74" i="1" s="1"/>
  <c r="CW74" i="1"/>
  <c r="BO73" i="1"/>
  <c r="DB76" i="1"/>
  <c r="CD76" i="1"/>
  <c r="CV76" i="1"/>
  <c r="CJ76" i="1"/>
  <c r="LA70" i="1"/>
  <c r="GR74" i="1"/>
  <c r="KN70" i="1"/>
  <c r="GV74" i="1"/>
  <c r="CK77" i="1"/>
  <c r="FV77" i="1"/>
  <c r="FW77" i="1" s="1"/>
  <c r="FX77" i="1" s="1"/>
  <c r="BX76" i="1"/>
  <c r="CH72" i="1"/>
  <c r="BR73" i="1"/>
  <c r="CP73" i="1" s="1"/>
  <c r="BG73" i="1"/>
  <c r="BH73" i="1" s="1"/>
  <c r="BT73" i="1"/>
  <c r="FE74" i="1"/>
  <c r="LL74" i="1" s="1"/>
  <c r="FF74" i="1"/>
  <c r="FR75" i="1"/>
  <c r="FS75" i="1" s="1"/>
  <c r="FT75" i="1" s="1"/>
  <c r="CE75" i="1"/>
  <c r="JW71" i="1"/>
  <c r="JX71" i="1" s="1"/>
  <c r="JY71" i="1" s="1"/>
  <c r="IB71" i="1"/>
  <c r="IC70" i="1" s="1"/>
  <c r="BQ74" i="1"/>
  <c r="EE70" i="1"/>
  <c r="FV74" i="1"/>
  <c r="FW74" i="1" s="1"/>
  <c r="FX74" i="1" s="1"/>
  <c r="CK74" i="1"/>
  <c r="AL70" i="1"/>
  <c r="AY70" i="1" s="1"/>
  <c r="AZ70" i="1" s="1"/>
  <c r="LE70" i="1" s="1"/>
  <c r="KT70" i="1"/>
  <c r="GH77" i="1"/>
  <c r="GK77" i="1" s="1"/>
  <c r="GL77" i="1" s="1"/>
  <c r="DC77" i="1"/>
  <c r="AR70" i="1"/>
  <c r="FR74" i="1"/>
  <c r="FS74" i="1" s="1"/>
  <c r="FT74" i="1" s="1"/>
  <c r="CE74" i="1"/>
  <c r="IN71" i="1"/>
  <c r="IO70" i="1" s="1"/>
  <c r="KE71" i="1"/>
  <c r="KF71" i="1" s="1"/>
  <c r="KG71" i="1" s="1"/>
  <c r="KH70" i="1" s="1"/>
  <c r="BO71" i="1"/>
  <c r="GH70" i="1"/>
  <c r="GK70" i="1" s="1"/>
  <c r="GL70" i="1" s="1"/>
  <c r="DC70" i="1"/>
  <c r="DC74" i="1"/>
  <c r="GH74" i="1"/>
  <c r="GK74" i="1" s="1"/>
  <c r="GL74" i="1" s="1"/>
  <c r="EA70" i="1"/>
  <c r="BV71" i="1"/>
  <c r="FR77" i="1"/>
  <c r="FS77" i="1" s="1"/>
  <c r="FT77" i="1" s="1"/>
  <c r="CE77" i="1"/>
  <c r="FN70" i="1"/>
  <c r="FO70" i="1" s="1"/>
  <c r="FP70" i="1" s="1"/>
  <c r="BY70" i="1"/>
  <c r="IZ71" i="1"/>
  <c r="JA70" i="1" s="1"/>
  <c r="KO71" i="1"/>
  <c r="KR71" i="1" s="1"/>
  <c r="KS71" i="1" s="1"/>
  <c r="FD68" i="1"/>
  <c r="FZ68" i="1"/>
  <c r="GA68" i="1"/>
  <c r="GP68" i="1" s="1"/>
  <c r="GQ68" i="1" s="1"/>
  <c r="BJ66" i="1"/>
  <c r="BK66" i="1" s="1"/>
  <c r="BL66" i="1" s="1"/>
  <c r="BI66" i="1"/>
  <c r="LF66" i="1" s="1"/>
  <c r="FD69" i="1"/>
  <c r="FF66" i="1" s="1"/>
  <c r="GA69" i="1"/>
  <c r="GP69" i="1" s="1"/>
  <c r="GQ69" i="1" s="1"/>
  <c r="FZ69" i="1"/>
  <c r="FN69" i="1"/>
  <c r="FO69" i="1" s="1"/>
  <c r="FP69" i="1" s="1"/>
  <c r="BY69" i="1"/>
  <c r="BP64" i="1"/>
  <c r="GS64" i="1"/>
  <c r="GT64" i="1" s="1"/>
  <c r="GU64" i="1" s="1"/>
  <c r="GH67" i="1"/>
  <c r="GK67" i="1" s="1"/>
  <c r="GL67" i="1" s="1"/>
  <c r="DC67" i="1"/>
  <c r="KE64" i="1"/>
  <c r="KF64" i="1" s="1"/>
  <c r="KG64" i="1" s="1"/>
  <c r="KH62" i="1" s="1"/>
  <c r="IN64" i="1"/>
  <c r="FJ68" i="1"/>
  <c r="FK68" i="1" s="1"/>
  <c r="FL68" i="1" s="1"/>
  <c r="FM66" i="1" s="1"/>
  <c r="CQ68" i="1"/>
  <c r="CE62" i="1"/>
  <c r="FR62" i="1"/>
  <c r="FS62" i="1" s="1"/>
  <c r="FT62" i="1" s="1"/>
  <c r="CZ65" i="1"/>
  <c r="KO65" i="1"/>
  <c r="KR65" i="1" s="1"/>
  <c r="KS65" i="1" s="1"/>
  <c r="IZ65" i="1"/>
  <c r="EM62" i="1"/>
  <c r="DC66" i="1"/>
  <c r="GH66" i="1"/>
  <c r="GK66" i="1" s="1"/>
  <c r="GL66" i="1" s="1"/>
  <c r="CB63" i="1"/>
  <c r="GR66" i="1"/>
  <c r="IT64" i="1"/>
  <c r="KI64" i="1"/>
  <c r="KL64" i="1" s="1"/>
  <c r="KM64" i="1" s="1"/>
  <c r="EA62" i="1"/>
  <c r="DW62" i="1"/>
  <c r="CV69" i="1"/>
  <c r="CJ69" i="1"/>
  <c r="CD69" i="1"/>
  <c r="DB69" i="1"/>
  <c r="JM65" i="1"/>
  <c r="JO62" i="1" s="1"/>
  <c r="KY65" i="1"/>
  <c r="KZ65" i="1" s="1"/>
  <c r="HU65" i="1"/>
  <c r="JF64" i="1"/>
  <c r="JG62" i="1" s="1"/>
  <c r="KU64" i="1"/>
  <c r="KV64" i="1" s="1"/>
  <c r="KW64" i="1" s="1"/>
  <c r="KX62" i="1" s="1"/>
  <c r="FN66" i="1"/>
  <c r="FO66" i="1" s="1"/>
  <c r="FP66" i="1" s="1"/>
  <c r="BY66" i="1"/>
  <c r="FV66" i="1"/>
  <c r="FW66" i="1" s="1"/>
  <c r="FX66" i="1" s="1"/>
  <c r="CK66" i="1"/>
  <c r="BR65" i="1"/>
  <c r="CP65" i="1" s="1"/>
  <c r="BG65" i="1"/>
  <c r="BH65" i="1" s="1"/>
  <c r="BT65" i="1"/>
  <c r="CT63" i="1"/>
  <c r="BR63" i="1"/>
  <c r="CP63" i="1" s="1"/>
  <c r="BT63" i="1"/>
  <c r="BG63" i="1"/>
  <c r="BH63" i="1" s="1"/>
  <c r="BY68" i="1"/>
  <c r="FN68" i="1"/>
  <c r="FO68" i="1" s="1"/>
  <c r="FP68" i="1" s="1"/>
  <c r="DB68" i="1"/>
  <c r="CD68" i="1"/>
  <c r="CJ68" i="1"/>
  <c r="CV68" i="1"/>
  <c r="IT65" i="1"/>
  <c r="KI65" i="1"/>
  <c r="KL65" i="1" s="1"/>
  <c r="KM65" i="1" s="1"/>
  <c r="GB66" i="1"/>
  <c r="GE66" i="1" s="1"/>
  <c r="GF66" i="1" s="1"/>
  <c r="CW66" i="1"/>
  <c r="CH63" i="1"/>
  <c r="DC62" i="1"/>
  <c r="GH62" i="1"/>
  <c r="GK62" i="1" s="1"/>
  <c r="GL62" i="1" s="1"/>
  <c r="KY64" i="1"/>
  <c r="KZ64" i="1" s="1"/>
  <c r="LA62" i="1" s="1"/>
  <c r="JM64" i="1"/>
  <c r="HU64" i="1"/>
  <c r="IH65" i="1"/>
  <c r="II62" i="1" s="1"/>
  <c r="KA65" i="1"/>
  <c r="KB65" i="1" s="1"/>
  <c r="KC65" i="1" s="1"/>
  <c r="KD62" i="1" s="1"/>
  <c r="FR67" i="1"/>
  <c r="FS67" i="1" s="1"/>
  <c r="FT67" i="1" s="1"/>
  <c r="CE67" i="1"/>
  <c r="AX62" i="1"/>
  <c r="BP68" i="1"/>
  <c r="BQ66" i="1" s="1"/>
  <c r="GS68" i="1"/>
  <c r="GT68" i="1" s="1"/>
  <c r="GU68" i="1" s="1"/>
  <c r="BW63" i="1"/>
  <c r="HV62" i="1"/>
  <c r="JS62" i="1"/>
  <c r="JT62" i="1" s="1"/>
  <c r="JU62" i="1" s="1"/>
  <c r="FV62" i="1"/>
  <c r="FW62" i="1" s="1"/>
  <c r="FX62" i="1" s="1"/>
  <c r="CK62" i="1"/>
  <c r="EY62" i="1"/>
  <c r="EZ62" i="1" s="1"/>
  <c r="LK62" i="1" s="1"/>
  <c r="FE66" i="1"/>
  <c r="LL66" i="1" s="1"/>
  <c r="KO64" i="1"/>
  <c r="KR64" i="1" s="1"/>
  <c r="KS64" i="1" s="1"/>
  <c r="IZ64" i="1"/>
  <c r="JA62" i="1" s="1"/>
  <c r="AL62" i="1"/>
  <c r="FJ69" i="1"/>
  <c r="FK69" i="1" s="1"/>
  <c r="FL69" i="1" s="1"/>
  <c r="CQ69" i="1"/>
  <c r="CE66" i="1"/>
  <c r="FR66" i="1"/>
  <c r="FS66" i="1" s="1"/>
  <c r="FT66" i="1" s="1"/>
  <c r="CB64" i="1"/>
  <c r="JW65" i="1"/>
  <c r="JX65" i="1" s="1"/>
  <c r="JY65" i="1" s="1"/>
  <c r="IB65" i="1"/>
  <c r="IC62" i="1" s="1"/>
  <c r="CR66" i="1"/>
  <c r="HW66" i="1"/>
  <c r="JH66" i="1" s="1"/>
  <c r="JI66" i="1" s="1"/>
  <c r="LI66" i="1" s="1"/>
  <c r="KE65" i="1"/>
  <c r="KF65" i="1" s="1"/>
  <c r="KG65" i="1" s="1"/>
  <c r="IN65" i="1"/>
  <c r="IO62" i="1" s="1"/>
  <c r="KT62" i="1"/>
  <c r="BO63" i="1"/>
  <c r="HO62" i="1"/>
  <c r="HP62" i="1" s="1"/>
  <c r="HQ62" i="1" s="1"/>
  <c r="BR64" i="1"/>
  <c r="CP64" i="1" s="1"/>
  <c r="BG64" i="1"/>
  <c r="BH64" i="1" s="1"/>
  <c r="BT64" i="1"/>
  <c r="GS69" i="1"/>
  <c r="GT69" i="1" s="1"/>
  <c r="GU69" i="1" s="1"/>
  <c r="GV66" i="1" s="1"/>
  <c r="BP69" i="1"/>
  <c r="KN62" i="1"/>
  <c r="JN62" i="1"/>
  <c r="LN62" i="1" s="1"/>
  <c r="GB62" i="1"/>
  <c r="GE62" i="1" s="1"/>
  <c r="GF62" i="1" s="1"/>
  <c r="CW62" i="1"/>
  <c r="CK67" i="1"/>
  <c r="FV67" i="1"/>
  <c r="FW67" i="1" s="1"/>
  <c r="FX67" i="1" s="1"/>
  <c r="EE62" i="1"/>
  <c r="DS62" i="1"/>
  <c r="BO65" i="1"/>
  <c r="BV63" i="1"/>
  <c r="GH54" i="1"/>
  <c r="GK54" i="1" s="1"/>
  <c r="GL54" i="1" s="1"/>
  <c r="DC54" i="1"/>
  <c r="JW59" i="1"/>
  <c r="JX59" i="1" s="1"/>
  <c r="JY59" i="1" s="1"/>
  <c r="IB59" i="1"/>
  <c r="IC58" i="1" s="1"/>
  <c r="CH61" i="1"/>
  <c r="KO59" i="1"/>
  <c r="KR59" i="1" s="1"/>
  <c r="KS59" i="1" s="1"/>
  <c r="IZ59" i="1"/>
  <c r="CQ58" i="1"/>
  <c r="FJ58" i="1"/>
  <c r="FK58" i="1" s="1"/>
  <c r="FL58" i="1" s="1"/>
  <c r="CH55" i="1"/>
  <c r="CI59" i="1"/>
  <c r="CB57" i="1"/>
  <c r="BR60" i="1"/>
  <c r="BG60" i="1"/>
  <c r="BH60" i="1" s="1"/>
  <c r="BT60" i="1"/>
  <c r="AX58" i="1"/>
  <c r="AR54" i="1"/>
  <c r="KU60" i="1"/>
  <c r="KV60" i="1" s="1"/>
  <c r="KW60" i="1" s="1"/>
  <c r="JF60" i="1"/>
  <c r="DS54" i="1"/>
  <c r="KI55" i="1"/>
  <c r="KL55" i="1" s="1"/>
  <c r="KM55" i="1" s="1"/>
  <c r="KN54" i="1" s="1"/>
  <c r="IT55" i="1"/>
  <c r="IU54" i="1" s="1"/>
  <c r="KY59" i="1"/>
  <c r="KZ59" i="1" s="1"/>
  <c r="JM59" i="1"/>
  <c r="HU59" i="1"/>
  <c r="HN58" i="1"/>
  <c r="LH58" i="1" s="1"/>
  <c r="HO58" i="1"/>
  <c r="HP58" i="1" s="1"/>
  <c r="HQ58" i="1" s="1"/>
  <c r="EE58" i="1"/>
  <c r="BW55" i="1"/>
  <c r="AL58" i="1"/>
  <c r="CT57" i="1"/>
  <c r="KA55" i="1"/>
  <c r="KB55" i="1" s="1"/>
  <c r="KC55" i="1" s="1"/>
  <c r="KD54" i="1" s="1"/>
  <c r="IH55" i="1"/>
  <c r="II54" i="1" s="1"/>
  <c r="ES58" i="1"/>
  <c r="KA61" i="1"/>
  <c r="KB61" i="1" s="1"/>
  <c r="KC61" i="1" s="1"/>
  <c r="IH61" i="1"/>
  <c r="II58" i="1" s="1"/>
  <c r="IZ56" i="1"/>
  <c r="KO56" i="1"/>
  <c r="KR56" i="1" s="1"/>
  <c r="KS56" i="1" s="1"/>
  <c r="IZ55" i="1"/>
  <c r="JA54" i="1" s="1"/>
  <c r="KO55" i="1"/>
  <c r="KR55" i="1" s="1"/>
  <c r="KS55" i="1" s="1"/>
  <c r="KT54" i="1" s="1"/>
  <c r="CT61" i="1"/>
  <c r="IB60" i="1"/>
  <c r="JW60" i="1"/>
  <c r="JX60" i="1" s="1"/>
  <c r="JY60" i="1" s="1"/>
  <c r="KA57" i="1"/>
  <c r="KB57" i="1" s="1"/>
  <c r="KC57" i="1" s="1"/>
  <c r="IH57" i="1"/>
  <c r="KY57" i="1"/>
  <c r="KZ57" i="1" s="1"/>
  <c r="JM57" i="1"/>
  <c r="JO54" i="1" s="1"/>
  <c r="HU57" i="1"/>
  <c r="FV58" i="1"/>
  <c r="FW58" i="1" s="1"/>
  <c r="FX58" i="1" s="1"/>
  <c r="CK58" i="1"/>
  <c r="KE57" i="1"/>
  <c r="KF57" i="1" s="1"/>
  <c r="KG57" i="1" s="1"/>
  <c r="IN57" i="1"/>
  <c r="KY55" i="1"/>
  <c r="KZ55" i="1" s="1"/>
  <c r="LA54" i="1" s="1"/>
  <c r="JM55" i="1"/>
  <c r="HU55" i="1"/>
  <c r="IN59" i="1"/>
  <c r="IO58" i="1" s="1"/>
  <c r="KE59" i="1"/>
  <c r="KF59" i="1" s="1"/>
  <c r="KG59" i="1" s="1"/>
  <c r="KH58" i="1" s="1"/>
  <c r="KU56" i="1"/>
  <c r="KV56" i="1" s="1"/>
  <c r="KW56" i="1" s="1"/>
  <c r="KX54" i="1" s="1"/>
  <c r="JF56" i="1"/>
  <c r="JG54" i="1" s="1"/>
  <c r="HN54" i="1"/>
  <c r="LH54" i="1" s="1"/>
  <c r="CQ54" i="1"/>
  <c r="FJ54" i="1"/>
  <c r="FK54" i="1" s="1"/>
  <c r="FL54" i="1" s="1"/>
  <c r="BY58" i="1"/>
  <c r="FN58" i="1"/>
  <c r="FO58" i="1" s="1"/>
  <c r="FP58" i="1" s="1"/>
  <c r="EA54" i="1"/>
  <c r="BR59" i="1"/>
  <c r="CP59" i="1" s="1"/>
  <c r="BT59" i="1"/>
  <c r="BG59" i="1"/>
  <c r="BH59" i="1" s="1"/>
  <c r="DA57" i="1"/>
  <c r="BW57" i="1"/>
  <c r="JF59" i="1"/>
  <c r="JG58" i="1" s="1"/>
  <c r="KU59" i="1"/>
  <c r="KV59" i="1" s="1"/>
  <c r="KW59" i="1" s="1"/>
  <c r="KX58" i="1" s="1"/>
  <c r="CE58" i="1"/>
  <c r="FR58" i="1"/>
  <c r="FS58" i="1" s="1"/>
  <c r="FT58" i="1" s="1"/>
  <c r="KI60" i="1"/>
  <c r="KL60" i="1" s="1"/>
  <c r="KM60" i="1" s="1"/>
  <c r="IT60" i="1"/>
  <c r="FR54" i="1"/>
  <c r="FS54" i="1" s="1"/>
  <c r="FT54" i="1" s="1"/>
  <c r="CE54" i="1"/>
  <c r="EM54" i="1"/>
  <c r="CB56" i="1"/>
  <c r="HO54" i="1"/>
  <c r="HP54" i="1" s="1"/>
  <c r="HQ54" i="1" s="1"/>
  <c r="BR61" i="1"/>
  <c r="BT61" i="1"/>
  <c r="BG61" i="1"/>
  <c r="BH61" i="1" s="1"/>
  <c r="JW55" i="1"/>
  <c r="JX55" i="1" s="1"/>
  <c r="JY55" i="1" s="1"/>
  <c r="IB55" i="1"/>
  <c r="HV54" i="1"/>
  <c r="JS54" i="1"/>
  <c r="JT54" i="1" s="1"/>
  <c r="JU54" i="1" s="1"/>
  <c r="BR55" i="1"/>
  <c r="BG55" i="1"/>
  <c r="BH55" i="1" s="1"/>
  <c r="BT55" i="1"/>
  <c r="GS57" i="1"/>
  <c r="GT57" i="1" s="1"/>
  <c r="GU57" i="1" s="1"/>
  <c r="BP57" i="1"/>
  <c r="IT56" i="1"/>
  <c r="KI56" i="1"/>
  <c r="KL56" i="1" s="1"/>
  <c r="KM56" i="1" s="1"/>
  <c r="DW58" i="1"/>
  <c r="KD58" i="1"/>
  <c r="CT56" i="1"/>
  <c r="JM56" i="1"/>
  <c r="KY56" i="1"/>
  <c r="KZ56" i="1" s="1"/>
  <c r="HU56" i="1"/>
  <c r="KO61" i="1"/>
  <c r="KR61" i="1" s="1"/>
  <c r="KS61" i="1" s="1"/>
  <c r="IZ61" i="1"/>
  <c r="KI57" i="1"/>
  <c r="KL57" i="1" s="1"/>
  <c r="KM57" i="1" s="1"/>
  <c r="IT57" i="1"/>
  <c r="AO54" i="1"/>
  <c r="AY54" i="1" s="1"/>
  <c r="AZ54" i="1" s="1"/>
  <c r="LE54" i="1" s="1"/>
  <c r="BO55" i="1"/>
  <c r="IU58" i="1"/>
  <c r="KE60" i="1"/>
  <c r="KF60" i="1" s="1"/>
  <c r="KG60" i="1" s="1"/>
  <c r="IN60" i="1"/>
  <c r="GB58" i="1"/>
  <c r="GE58" i="1" s="1"/>
  <c r="GF58" i="1" s="1"/>
  <c r="CW58" i="1"/>
  <c r="JM60" i="1"/>
  <c r="KY60" i="1"/>
  <c r="KZ60" i="1" s="1"/>
  <c r="HU60" i="1"/>
  <c r="GB54" i="1"/>
  <c r="GE54" i="1" s="1"/>
  <c r="GF54" i="1" s="1"/>
  <c r="CW54" i="1"/>
  <c r="AU54" i="1"/>
  <c r="BO56" i="1"/>
  <c r="ES54" i="1"/>
  <c r="EY54" i="1" s="1"/>
  <c r="EZ54" i="1" s="1"/>
  <c r="LK54" i="1" s="1"/>
  <c r="KY61" i="1"/>
  <c r="KZ61" i="1" s="1"/>
  <c r="HU61" i="1"/>
  <c r="JM61" i="1"/>
  <c r="BR57" i="1"/>
  <c r="BT57" i="1"/>
  <c r="BG57" i="1"/>
  <c r="BH57" i="1" s="1"/>
  <c r="BV55" i="1"/>
  <c r="KE55" i="1"/>
  <c r="KF55" i="1" s="1"/>
  <c r="KG55" i="1" s="1"/>
  <c r="KH54" i="1" s="1"/>
  <c r="IN55" i="1"/>
  <c r="IO54" i="1" s="1"/>
  <c r="AR58" i="1"/>
  <c r="BY54" i="1"/>
  <c r="FN54" i="1"/>
  <c r="FO54" i="1" s="1"/>
  <c r="FP54" i="1" s="1"/>
  <c r="IB56" i="1"/>
  <c r="JW56" i="1"/>
  <c r="JX56" i="1" s="1"/>
  <c r="JY56" i="1" s="1"/>
  <c r="DC58" i="1"/>
  <c r="GH58" i="1"/>
  <c r="GK58" i="1" s="1"/>
  <c r="GL58" i="1" s="1"/>
  <c r="IZ60" i="1"/>
  <c r="JA58" i="1" s="1"/>
  <c r="KO60" i="1"/>
  <c r="KR60" i="1" s="1"/>
  <c r="KS60" i="1" s="1"/>
  <c r="KT58" i="1" s="1"/>
  <c r="IT61" i="1"/>
  <c r="KI61" i="1"/>
  <c r="KL61" i="1" s="1"/>
  <c r="KM61" i="1" s="1"/>
  <c r="IZ57" i="1"/>
  <c r="KO57" i="1"/>
  <c r="KR57" i="1" s="1"/>
  <c r="KS57" i="1" s="1"/>
  <c r="BW59" i="1"/>
  <c r="KN58" i="1"/>
  <c r="BO60" i="1"/>
  <c r="FV54" i="1"/>
  <c r="FW54" i="1" s="1"/>
  <c r="FX54" i="1" s="1"/>
  <c r="CK54" i="1"/>
  <c r="EE54" i="1"/>
  <c r="DS58" i="1"/>
  <c r="BW56" i="1"/>
  <c r="BR56" i="1"/>
  <c r="CP56" i="1" s="1"/>
  <c r="BG56" i="1"/>
  <c r="BH56" i="1" s="1"/>
  <c r="BT56" i="1"/>
  <c r="AU58" i="1"/>
  <c r="BV61" i="1"/>
  <c r="AL54" i="1"/>
  <c r="IT59" i="1"/>
  <c r="KI59" i="1"/>
  <c r="KL59" i="1" s="1"/>
  <c r="KM59" i="1" s="1"/>
  <c r="FZ52" i="1"/>
  <c r="FD52" i="1"/>
  <c r="GA52" i="1"/>
  <c r="GP52" i="1" s="1"/>
  <c r="GQ52" i="1" s="1"/>
  <c r="JF53" i="1"/>
  <c r="KU53" i="1"/>
  <c r="KV53" i="1" s="1"/>
  <c r="KW53" i="1" s="1"/>
  <c r="KI49" i="1"/>
  <c r="KL49" i="1" s="1"/>
  <c r="KM49" i="1" s="1"/>
  <c r="IT49" i="1"/>
  <c r="BR48" i="1"/>
  <c r="BT48" i="1"/>
  <c r="BG48" i="1"/>
  <c r="BH48" i="1" s="1"/>
  <c r="DA47" i="1"/>
  <c r="BO51" i="1"/>
  <c r="CD52" i="1"/>
  <c r="CV52" i="1"/>
  <c r="DB52" i="1"/>
  <c r="CJ52" i="1"/>
  <c r="BR53" i="1"/>
  <c r="CP53" i="1" s="1"/>
  <c r="BT53" i="1"/>
  <c r="BG53" i="1"/>
  <c r="BH53" i="1" s="1"/>
  <c r="CK46" i="1"/>
  <c r="FV46" i="1"/>
  <c r="FW46" i="1" s="1"/>
  <c r="FX46" i="1" s="1"/>
  <c r="KI47" i="1"/>
  <c r="KL47" i="1" s="1"/>
  <c r="KM47" i="1" s="1"/>
  <c r="KN46" i="1" s="1"/>
  <c r="IT47" i="1"/>
  <c r="KO48" i="1"/>
  <c r="KR48" i="1" s="1"/>
  <c r="KS48" i="1" s="1"/>
  <c r="IZ48" i="1"/>
  <c r="JS46" i="1"/>
  <c r="JT46" i="1" s="1"/>
  <c r="JU46" i="1" s="1"/>
  <c r="HV46" i="1"/>
  <c r="JW51" i="1"/>
  <c r="JX51" i="1" s="1"/>
  <c r="JY51" i="1" s="1"/>
  <c r="IB51" i="1"/>
  <c r="CQ50" i="1"/>
  <c r="FJ50" i="1"/>
  <c r="FK50" i="1" s="1"/>
  <c r="FL50" i="1" s="1"/>
  <c r="GB46" i="1"/>
  <c r="GE46" i="1" s="1"/>
  <c r="GF46" i="1" s="1"/>
  <c r="CW46" i="1"/>
  <c r="FV50" i="1"/>
  <c r="FW50" i="1" s="1"/>
  <c r="FX50" i="1" s="1"/>
  <c r="CK50" i="1"/>
  <c r="DS50" i="1"/>
  <c r="KA48" i="1"/>
  <c r="KB48" i="1" s="1"/>
  <c r="KC48" i="1" s="1"/>
  <c r="IH48" i="1"/>
  <c r="KY47" i="1"/>
  <c r="KZ47" i="1" s="1"/>
  <c r="JM47" i="1"/>
  <c r="JO46" i="1" s="1"/>
  <c r="HU47" i="1"/>
  <c r="CP52" i="1"/>
  <c r="KA51" i="1"/>
  <c r="KB51" i="1" s="1"/>
  <c r="KC51" i="1" s="1"/>
  <c r="IH51" i="1"/>
  <c r="CI47" i="1"/>
  <c r="IT48" i="1"/>
  <c r="KI48" i="1"/>
  <c r="KL48" i="1" s="1"/>
  <c r="KM48" i="1" s="1"/>
  <c r="CC51" i="1"/>
  <c r="CB48" i="1"/>
  <c r="EM46" i="1"/>
  <c r="BR49" i="1"/>
  <c r="CP49" i="1" s="1"/>
  <c r="BG49" i="1"/>
  <c r="BH49" i="1" s="1"/>
  <c r="BT49" i="1"/>
  <c r="AL46" i="1"/>
  <c r="AY46" i="1" s="1"/>
  <c r="AZ46" i="1" s="1"/>
  <c r="LE46" i="1" s="1"/>
  <c r="KI53" i="1"/>
  <c r="KL53" i="1" s="1"/>
  <c r="KM53" i="1" s="1"/>
  <c r="IT53" i="1"/>
  <c r="GH46" i="1"/>
  <c r="GK46" i="1" s="1"/>
  <c r="GL46" i="1" s="1"/>
  <c r="DC46" i="1"/>
  <c r="KY53" i="1"/>
  <c r="KZ53" i="1" s="1"/>
  <c r="JM53" i="1"/>
  <c r="HU53" i="1"/>
  <c r="FR46" i="1"/>
  <c r="FS46" i="1" s="1"/>
  <c r="FT46" i="1" s="1"/>
  <c r="CE46" i="1"/>
  <c r="KE47" i="1"/>
  <c r="KF47" i="1" s="1"/>
  <c r="KG47" i="1" s="1"/>
  <c r="IN47" i="1"/>
  <c r="EE46" i="1"/>
  <c r="EY46" i="1" s="1"/>
  <c r="EZ46" i="1" s="1"/>
  <c r="LK46" i="1" s="1"/>
  <c r="CH51" i="1"/>
  <c r="BW49" i="1"/>
  <c r="KU49" i="1"/>
  <c r="KV49" i="1" s="1"/>
  <c r="KW49" i="1" s="1"/>
  <c r="JF49" i="1"/>
  <c r="CQ46" i="1"/>
  <c r="FJ46" i="1"/>
  <c r="FK46" i="1" s="1"/>
  <c r="FL46" i="1" s="1"/>
  <c r="CE50" i="1"/>
  <c r="FR50" i="1"/>
  <c r="FS50" i="1" s="1"/>
  <c r="FT50" i="1" s="1"/>
  <c r="ES50" i="1"/>
  <c r="AI50" i="1"/>
  <c r="IN53" i="1"/>
  <c r="KE53" i="1"/>
  <c r="KF53" i="1" s="1"/>
  <c r="KG53" i="1" s="1"/>
  <c r="KU48" i="1"/>
  <c r="KV48" i="1" s="1"/>
  <c r="KW48" i="1" s="1"/>
  <c r="KX46" i="1" s="1"/>
  <c r="JF48" i="1"/>
  <c r="JG46" i="1" s="1"/>
  <c r="IN51" i="1"/>
  <c r="IO50" i="1" s="1"/>
  <c r="KE51" i="1"/>
  <c r="KF51" i="1" s="1"/>
  <c r="KG51" i="1" s="1"/>
  <c r="CB47" i="1"/>
  <c r="BW47" i="1"/>
  <c r="JM48" i="1"/>
  <c r="KY48" i="1"/>
  <c r="KZ48" i="1" s="1"/>
  <c r="HU48" i="1"/>
  <c r="CT51" i="1"/>
  <c r="HN46" i="1"/>
  <c r="LH46" i="1" s="1"/>
  <c r="AU46" i="1"/>
  <c r="DS46" i="1"/>
  <c r="BR47" i="1"/>
  <c r="BG47" i="1"/>
  <c r="BH47" i="1" s="1"/>
  <c r="BT47" i="1"/>
  <c r="BO49" i="1"/>
  <c r="KE48" i="1"/>
  <c r="KF48" i="1" s="1"/>
  <c r="KG48" i="1" s="1"/>
  <c r="IN48" i="1"/>
  <c r="JF51" i="1"/>
  <c r="JG50" i="1" s="1"/>
  <c r="KU51" i="1"/>
  <c r="KV51" i="1" s="1"/>
  <c r="KW51" i="1" s="1"/>
  <c r="KX50" i="1" s="1"/>
  <c r="BW53" i="1"/>
  <c r="EY50" i="1"/>
  <c r="EZ50" i="1" s="1"/>
  <c r="LK50" i="1" s="1"/>
  <c r="KD46" i="1"/>
  <c r="GH50" i="1"/>
  <c r="GK50" i="1" s="1"/>
  <c r="GL50" i="1" s="1"/>
  <c r="DC50" i="1"/>
  <c r="AX50" i="1"/>
  <c r="EE50" i="1"/>
  <c r="IC50" i="1"/>
  <c r="BR51" i="1"/>
  <c r="CP51" i="1" s="1"/>
  <c r="BT51" i="1"/>
  <c r="BG51" i="1"/>
  <c r="BH51" i="1" s="1"/>
  <c r="BW48" i="1"/>
  <c r="HO46" i="1"/>
  <c r="HP46" i="1" s="1"/>
  <c r="HQ46" i="1" s="1"/>
  <c r="KA49" i="1"/>
  <c r="KB49" i="1" s="1"/>
  <c r="KC49" i="1" s="1"/>
  <c r="IH49" i="1"/>
  <c r="II46" i="1" s="1"/>
  <c r="CP47" i="1"/>
  <c r="KO51" i="1"/>
  <c r="KR51" i="1" s="1"/>
  <c r="KS51" i="1" s="1"/>
  <c r="IZ51" i="1"/>
  <c r="JA50" i="1" s="1"/>
  <c r="JW53" i="1"/>
  <c r="JX53" i="1" s="1"/>
  <c r="JY53" i="1" s="1"/>
  <c r="IB53" i="1"/>
  <c r="CI49" i="1"/>
  <c r="KY51" i="1"/>
  <c r="KZ51" i="1" s="1"/>
  <c r="LA50" i="1" s="1"/>
  <c r="JM51" i="1"/>
  <c r="HU51" i="1"/>
  <c r="HO50" i="1"/>
  <c r="HP50" i="1" s="1"/>
  <c r="HQ50" i="1" s="1"/>
  <c r="HN50" i="1"/>
  <c r="LH50" i="1" s="1"/>
  <c r="HU49" i="1"/>
  <c r="KY49" i="1"/>
  <c r="KZ49" i="1" s="1"/>
  <c r="JM49" i="1"/>
  <c r="KO47" i="1"/>
  <c r="KR47" i="1" s="1"/>
  <c r="KS47" i="1" s="1"/>
  <c r="KT46" i="1" s="1"/>
  <c r="IZ47" i="1"/>
  <c r="KA53" i="1"/>
  <c r="KB53" i="1" s="1"/>
  <c r="KC53" i="1" s="1"/>
  <c r="IH53" i="1"/>
  <c r="GB50" i="1"/>
  <c r="GE50" i="1" s="1"/>
  <c r="GF50" i="1" s="1"/>
  <c r="CW50" i="1"/>
  <c r="KH50" i="1"/>
  <c r="AO46" i="1"/>
  <c r="KI51" i="1"/>
  <c r="KL51" i="1" s="1"/>
  <c r="KM51" i="1" s="1"/>
  <c r="KN50" i="1" s="1"/>
  <c r="IT51" i="1"/>
  <c r="IU50" i="1" s="1"/>
  <c r="DW46" i="1"/>
  <c r="IN49" i="1"/>
  <c r="KE49" i="1"/>
  <c r="KF49" i="1" s="1"/>
  <c r="KG49" i="1" s="1"/>
  <c r="IZ49" i="1"/>
  <c r="KO49" i="1"/>
  <c r="KR49" i="1" s="1"/>
  <c r="KS49" i="1" s="1"/>
  <c r="BV47" i="1"/>
  <c r="BO47" i="1"/>
  <c r="JW49" i="1"/>
  <c r="JX49" i="1" s="1"/>
  <c r="JY49" i="1" s="1"/>
  <c r="IB49" i="1"/>
  <c r="IC46" i="1" s="1"/>
  <c r="BV48" i="1"/>
  <c r="BO48" i="1"/>
  <c r="LA46" i="1"/>
  <c r="AI46" i="1"/>
  <c r="KO53" i="1"/>
  <c r="KR53" i="1" s="1"/>
  <c r="KS53" i="1" s="1"/>
  <c r="KT50" i="1" s="1"/>
  <c r="IZ53" i="1"/>
  <c r="GA41" i="1"/>
  <c r="GP41" i="1" s="1"/>
  <c r="GQ41" i="1" s="1"/>
  <c r="FZ41" i="1"/>
  <c r="FD41" i="1"/>
  <c r="FF38" i="1" s="1"/>
  <c r="FG38" i="1" s="1"/>
  <c r="FH38" i="1" s="1"/>
  <c r="BI38" i="1"/>
  <c r="LF38" i="1" s="1"/>
  <c r="BJ38" i="1"/>
  <c r="BK38" i="1" s="1"/>
  <c r="BL38" i="1" s="1"/>
  <c r="GS43" i="1"/>
  <c r="GT43" i="1" s="1"/>
  <c r="GU43" i="1" s="1"/>
  <c r="GV42" i="1" s="1"/>
  <c r="BP43" i="1"/>
  <c r="BQ42" i="1" s="1"/>
  <c r="FJ38" i="1"/>
  <c r="FK38" i="1" s="1"/>
  <c r="FL38" i="1" s="1"/>
  <c r="CQ38" i="1"/>
  <c r="EM42" i="1"/>
  <c r="AY42" i="1"/>
  <c r="AZ42" i="1" s="1"/>
  <c r="LE42" i="1" s="1"/>
  <c r="CW42" i="1"/>
  <c r="GB42" i="1"/>
  <c r="GE42" i="1" s="1"/>
  <c r="GF42" i="1" s="1"/>
  <c r="KI44" i="1"/>
  <c r="KL44" i="1" s="1"/>
  <c r="KM44" i="1" s="1"/>
  <c r="IT44" i="1"/>
  <c r="IU42" i="1" s="1"/>
  <c r="IT45" i="1"/>
  <c r="KI45" i="1"/>
  <c r="KL45" i="1" s="1"/>
  <c r="KM45" i="1" s="1"/>
  <c r="KN42" i="1" s="1"/>
  <c r="CD41" i="1"/>
  <c r="DB41" i="1"/>
  <c r="CJ41" i="1"/>
  <c r="CV41" i="1"/>
  <c r="GH38" i="1"/>
  <c r="GK38" i="1" s="1"/>
  <c r="GL38" i="1" s="1"/>
  <c r="DC38" i="1"/>
  <c r="KA44" i="1"/>
  <c r="KB44" i="1" s="1"/>
  <c r="KC44" i="1" s="1"/>
  <c r="KD42" i="1" s="1"/>
  <c r="IH44" i="1"/>
  <c r="II42" i="1" s="1"/>
  <c r="JW45" i="1"/>
  <c r="JX45" i="1" s="1"/>
  <c r="JY45" i="1" s="1"/>
  <c r="IB45" i="1"/>
  <c r="ES42" i="1"/>
  <c r="GR38" i="1"/>
  <c r="BR45" i="1"/>
  <c r="CP45" i="1" s="1"/>
  <c r="BT45" i="1"/>
  <c r="BG45" i="1"/>
  <c r="BH45" i="1" s="1"/>
  <c r="FN38" i="1"/>
  <c r="FO38" i="1" s="1"/>
  <c r="FP38" i="1" s="1"/>
  <c r="BY38" i="1"/>
  <c r="GH42" i="1"/>
  <c r="GK42" i="1" s="1"/>
  <c r="GL42" i="1" s="1"/>
  <c r="DC42" i="1"/>
  <c r="JM44" i="1"/>
  <c r="JO42" i="1" s="1"/>
  <c r="KY44" i="1"/>
  <c r="KZ44" i="1" s="1"/>
  <c r="HU44" i="1"/>
  <c r="KO45" i="1"/>
  <c r="KR45" i="1" s="1"/>
  <c r="KS45" i="1" s="1"/>
  <c r="KT42" i="1" s="1"/>
  <c r="IZ45" i="1"/>
  <c r="JA42" i="1" s="1"/>
  <c r="DS42" i="1"/>
  <c r="EA42" i="1"/>
  <c r="FV38" i="1"/>
  <c r="FW38" i="1" s="1"/>
  <c r="FX38" i="1" s="1"/>
  <c r="CK38" i="1"/>
  <c r="JW44" i="1"/>
  <c r="JX44" i="1" s="1"/>
  <c r="JY44" i="1" s="1"/>
  <c r="IB44" i="1"/>
  <c r="CE42" i="1"/>
  <c r="FR42" i="1"/>
  <c r="FS42" i="1" s="1"/>
  <c r="FT42" i="1" s="1"/>
  <c r="FE38" i="1"/>
  <c r="LL38" i="1" s="1"/>
  <c r="KY45" i="1"/>
  <c r="KZ45" i="1" s="1"/>
  <c r="LA42" i="1" s="1"/>
  <c r="HU45" i="1"/>
  <c r="JM45" i="1"/>
  <c r="GB39" i="1"/>
  <c r="GE39" i="1" s="1"/>
  <c r="GF39" i="1" s="1"/>
  <c r="CW39" i="1"/>
  <c r="FR40" i="1"/>
  <c r="FS40" i="1" s="1"/>
  <c r="FT40" i="1" s="1"/>
  <c r="CE40" i="1"/>
  <c r="JH38" i="1"/>
  <c r="JI38" i="1" s="1"/>
  <c r="LI38" i="1" s="1"/>
  <c r="DC39" i="1"/>
  <c r="GH39" i="1"/>
  <c r="GK39" i="1" s="1"/>
  <c r="GL39" i="1" s="1"/>
  <c r="JN42" i="1"/>
  <c r="LN42" i="1" s="1"/>
  <c r="JF45" i="1"/>
  <c r="KU45" i="1"/>
  <c r="KV45" i="1" s="1"/>
  <c r="KW45" i="1" s="1"/>
  <c r="KX42" i="1" s="1"/>
  <c r="GH40" i="1"/>
  <c r="GK40" i="1" s="1"/>
  <c r="GL40" i="1" s="1"/>
  <c r="DC40" i="1"/>
  <c r="BR44" i="1"/>
  <c r="CP44" i="1" s="1"/>
  <c r="BT44" i="1"/>
  <c r="BG44" i="1"/>
  <c r="BH44" i="1" s="1"/>
  <c r="IZ44" i="1"/>
  <c r="KO44" i="1"/>
  <c r="KR44" i="1" s="1"/>
  <c r="KS44" i="1" s="1"/>
  <c r="HN42" i="1"/>
  <c r="LH42" i="1" s="1"/>
  <c r="KU44" i="1"/>
  <c r="KV44" i="1" s="1"/>
  <c r="KW44" i="1" s="1"/>
  <c r="JF44" i="1"/>
  <c r="JG42" i="1" s="1"/>
  <c r="CC45" i="1"/>
  <c r="BQ38" i="1"/>
  <c r="KE44" i="1"/>
  <c r="KF44" i="1" s="1"/>
  <c r="KG44" i="1" s="1"/>
  <c r="KH42" i="1" s="1"/>
  <c r="IN44" i="1"/>
  <c r="KA45" i="1"/>
  <c r="KB45" i="1" s="1"/>
  <c r="KC45" i="1" s="1"/>
  <c r="IH45" i="1"/>
  <c r="FV39" i="1"/>
  <c r="FW39" i="1" s="1"/>
  <c r="FX39" i="1" s="1"/>
  <c r="CK39" i="1"/>
  <c r="JS42" i="1"/>
  <c r="JT42" i="1" s="1"/>
  <c r="JU42" i="1" s="1"/>
  <c r="HV42" i="1"/>
  <c r="BV44" i="1"/>
  <c r="GS44" i="1"/>
  <c r="GT44" i="1" s="1"/>
  <c r="GU44" i="1" s="1"/>
  <c r="BP44" i="1"/>
  <c r="IC42" i="1"/>
  <c r="EE42" i="1"/>
  <c r="EY42" i="1" s="1"/>
  <c r="EZ42" i="1" s="1"/>
  <c r="LK42" i="1" s="1"/>
  <c r="CW40" i="1"/>
  <c r="GB40" i="1"/>
  <c r="GE40" i="1" s="1"/>
  <c r="GF40" i="1" s="1"/>
  <c r="CK42" i="1"/>
  <c r="FV42" i="1"/>
  <c r="FW42" i="1" s="1"/>
  <c r="FX42" i="1" s="1"/>
  <c r="FJ41" i="1"/>
  <c r="FK41" i="1" s="1"/>
  <c r="FL41" i="1" s="1"/>
  <c r="CQ41" i="1"/>
  <c r="IN45" i="1"/>
  <c r="IO42" i="1" s="1"/>
  <c r="KE45" i="1"/>
  <c r="KF45" i="1" s="1"/>
  <c r="KG45" i="1" s="1"/>
  <c r="GS45" i="1"/>
  <c r="GT45" i="1" s="1"/>
  <c r="GU45" i="1" s="1"/>
  <c r="BP45" i="1"/>
  <c r="CE38" i="1"/>
  <c r="FR38" i="1"/>
  <c r="FS38" i="1" s="1"/>
  <c r="FT38" i="1" s="1"/>
  <c r="AI42" i="1"/>
  <c r="CW38" i="1"/>
  <c r="GB38" i="1"/>
  <c r="GE38" i="1" s="1"/>
  <c r="GF38" i="1" s="1"/>
  <c r="FJ42" i="1"/>
  <c r="FK42" i="1" s="1"/>
  <c r="FL42" i="1" s="1"/>
  <c r="CQ42" i="1"/>
  <c r="BV43" i="1"/>
  <c r="BR43" i="1"/>
  <c r="CP43" i="1" s="1"/>
  <c r="BT43" i="1"/>
  <c r="BG43" i="1"/>
  <c r="BH43" i="1" s="1"/>
  <c r="FR39" i="1"/>
  <c r="FS39" i="1" s="1"/>
  <c r="FT39" i="1" s="1"/>
  <c r="CE39" i="1"/>
  <c r="BX41" i="1"/>
  <c r="CK40" i="1"/>
  <c r="FV40" i="1"/>
  <c r="FW40" i="1" s="1"/>
  <c r="FX40" i="1" s="1"/>
  <c r="GA36" i="1"/>
  <c r="GP36" i="1" s="1"/>
  <c r="GQ36" i="1" s="1"/>
  <c r="FD36" i="1"/>
  <c r="FZ36" i="1"/>
  <c r="BI34" i="1"/>
  <c r="LF34" i="1" s="1"/>
  <c r="GA37" i="1"/>
  <c r="GP37" i="1" s="1"/>
  <c r="GQ37" i="1" s="1"/>
  <c r="GR34" i="1" s="1"/>
  <c r="FD37" i="1"/>
  <c r="FZ37" i="1"/>
  <c r="FN37" i="1"/>
  <c r="FO37" i="1" s="1"/>
  <c r="FP37" i="1" s="1"/>
  <c r="BY37" i="1"/>
  <c r="FZ32" i="1"/>
  <c r="GA32" i="1"/>
  <c r="GP32" i="1" s="1"/>
  <c r="GQ32" i="1" s="1"/>
  <c r="FD32" i="1"/>
  <c r="JH30" i="1"/>
  <c r="JI30" i="1" s="1"/>
  <c r="LI30" i="1" s="1"/>
  <c r="BY36" i="1"/>
  <c r="FN36" i="1"/>
  <c r="FO36" i="1" s="1"/>
  <c r="FP36" i="1" s="1"/>
  <c r="CV35" i="1"/>
  <c r="CJ35" i="1"/>
  <c r="DB35" i="1"/>
  <c r="CD35" i="1"/>
  <c r="FR34" i="1"/>
  <c r="FS34" i="1" s="1"/>
  <c r="FT34" i="1" s="1"/>
  <c r="CE34" i="1"/>
  <c r="CD32" i="1"/>
  <c r="CV32" i="1"/>
  <c r="CJ32" i="1"/>
  <c r="DB32" i="1"/>
  <c r="CP35" i="1"/>
  <c r="BX35" i="1"/>
  <c r="DC34" i="1"/>
  <c r="GH34" i="1"/>
  <c r="GK34" i="1" s="1"/>
  <c r="GL34" i="1" s="1"/>
  <c r="JH34" i="1"/>
  <c r="JI34" i="1" s="1"/>
  <c r="LI34" i="1" s="1"/>
  <c r="FZ35" i="1"/>
  <c r="GA35" i="1"/>
  <c r="GP35" i="1" s="1"/>
  <c r="GQ35" i="1" s="1"/>
  <c r="FD35" i="1"/>
  <c r="CQ32" i="1"/>
  <c r="FJ32" i="1"/>
  <c r="FK32" i="1" s="1"/>
  <c r="FL32" i="1" s="1"/>
  <c r="BY31" i="1"/>
  <c r="BZ30" i="1" s="1"/>
  <c r="FN31" i="1"/>
  <c r="FO31" i="1" s="1"/>
  <c r="FP31" i="1" s="1"/>
  <c r="GS36" i="1"/>
  <c r="GT36" i="1" s="1"/>
  <c r="GU36" i="1" s="1"/>
  <c r="GV34" i="1" s="1"/>
  <c r="BP36" i="1"/>
  <c r="BQ34" i="1" s="1"/>
  <c r="DB36" i="1"/>
  <c r="CD36" i="1"/>
  <c r="CV36" i="1"/>
  <c r="CJ36" i="1"/>
  <c r="LB34" i="1"/>
  <c r="LC34" i="1" s="1"/>
  <c r="LO34" i="1" s="1"/>
  <c r="GS37" i="1"/>
  <c r="GT37" i="1" s="1"/>
  <c r="GU37" i="1" s="1"/>
  <c r="BP37" i="1"/>
  <c r="FV34" i="1"/>
  <c r="FW34" i="1" s="1"/>
  <c r="FX34" i="1" s="1"/>
  <c r="CK34" i="1"/>
  <c r="FJ31" i="1"/>
  <c r="FK31" i="1" s="1"/>
  <c r="FL31" i="1" s="1"/>
  <c r="CQ31" i="1"/>
  <c r="CR30" i="1" s="1"/>
  <c r="BJ34" i="1"/>
  <c r="BK34" i="1" s="1"/>
  <c r="BL34" i="1" s="1"/>
  <c r="LB30" i="1"/>
  <c r="LC30" i="1" s="1"/>
  <c r="LO30" i="1" s="1"/>
  <c r="CV37" i="1"/>
  <c r="CJ37" i="1"/>
  <c r="DB37" i="1"/>
  <c r="CD37" i="1"/>
  <c r="FJ37" i="1"/>
  <c r="FK37" i="1" s="1"/>
  <c r="FL37" i="1" s="1"/>
  <c r="CQ37" i="1"/>
  <c r="GA31" i="1"/>
  <c r="GP31" i="1" s="1"/>
  <c r="GQ31" i="1" s="1"/>
  <c r="GR30" i="1" s="1"/>
  <c r="FZ31" i="1"/>
  <c r="FD31" i="1"/>
  <c r="BJ30" i="1"/>
  <c r="BI30" i="1"/>
  <c r="LF30" i="1" s="1"/>
  <c r="JV30" i="1"/>
  <c r="CP36" i="1"/>
  <c r="FF34" i="1"/>
  <c r="FE34" i="1"/>
  <c r="LL34" i="1" s="1"/>
  <c r="HW30" i="1"/>
  <c r="GB34" i="1"/>
  <c r="GE34" i="1" s="1"/>
  <c r="GF34" i="1" s="1"/>
  <c r="CW34" i="1"/>
  <c r="BQ30" i="1"/>
  <c r="CV31" i="1"/>
  <c r="CJ31" i="1"/>
  <c r="CD31" i="1"/>
  <c r="DB31" i="1"/>
  <c r="EY26" i="1"/>
  <c r="EZ26" i="1" s="1"/>
  <c r="LK26" i="1" s="1"/>
  <c r="FN26" i="1"/>
  <c r="FO26" i="1" s="1"/>
  <c r="FP26" i="1" s="1"/>
  <c r="BY26" i="1"/>
  <c r="FN29" i="1"/>
  <c r="FO29" i="1" s="1"/>
  <c r="FP29" i="1" s="1"/>
  <c r="BY29" i="1"/>
  <c r="GA29" i="1"/>
  <c r="GP29" i="1" s="1"/>
  <c r="GQ29" i="1" s="1"/>
  <c r="FD29" i="1"/>
  <c r="FZ29" i="1"/>
  <c r="FN25" i="1"/>
  <c r="FO25" i="1" s="1"/>
  <c r="FP25" i="1" s="1"/>
  <c r="BY25" i="1"/>
  <c r="JW27" i="1"/>
  <c r="JX27" i="1" s="1"/>
  <c r="JY27" i="1" s="1"/>
  <c r="IB27" i="1"/>
  <c r="IC26" i="1" s="1"/>
  <c r="FJ24" i="1"/>
  <c r="FK24" i="1" s="1"/>
  <c r="FL24" i="1" s="1"/>
  <c r="CQ24" i="1"/>
  <c r="IN27" i="1"/>
  <c r="KE27" i="1"/>
  <c r="KF27" i="1" s="1"/>
  <c r="KG27" i="1" s="1"/>
  <c r="JG26" i="1"/>
  <c r="FN24" i="1"/>
  <c r="FO24" i="1" s="1"/>
  <c r="FP24" i="1" s="1"/>
  <c r="BY24" i="1"/>
  <c r="CB27" i="1"/>
  <c r="FN22" i="1"/>
  <c r="FO22" i="1" s="1"/>
  <c r="FP22" i="1" s="1"/>
  <c r="FQ22" i="1" s="1"/>
  <c r="BY22" i="1"/>
  <c r="BZ22" i="1" s="1"/>
  <c r="GR22" i="1"/>
  <c r="JS25" i="1"/>
  <c r="JT25" i="1" s="1"/>
  <c r="JU25" i="1" s="1"/>
  <c r="JV22" i="1" s="1"/>
  <c r="HV25" i="1"/>
  <c r="HW22" i="1" s="1"/>
  <c r="JH22" i="1" s="1"/>
  <c r="JI22" i="1" s="1"/>
  <c r="LI22" i="1" s="1"/>
  <c r="CV29" i="1"/>
  <c r="CJ29" i="1"/>
  <c r="CD29" i="1"/>
  <c r="DB29" i="1"/>
  <c r="CZ28" i="1"/>
  <c r="CB28" i="1"/>
  <c r="CE24" i="1"/>
  <c r="FR24" i="1"/>
  <c r="FS24" i="1" s="1"/>
  <c r="FT24" i="1" s="1"/>
  <c r="JF27" i="1"/>
  <c r="KU27" i="1"/>
  <c r="KV27" i="1" s="1"/>
  <c r="KW27" i="1" s="1"/>
  <c r="KX26" i="1" s="1"/>
  <c r="KY27" i="1"/>
  <c r="KZ27" i="1" s="1"/>
  <c r="LA26" i="1" s="1"/>
  <c r="JM27" i="1"/>
  <c r="HU27" i="1"/>
  <c r="HN26" i="1"/>
  <c r="LH26" i="1" s="1"/>
  <c r="HO26" i="1"/>
  <c r="HP26" i="1" s="1"/>
  <c r="HQ26" i="1" s="1"/>
  <c r="CT27" i="1"/>
  <c r="KD26" i="1"/>
  <c r="GS29" i="1"/>
  <c r="GT29" i="1" s="1"/>
  <c r="GU29" i="1" s="1"/>
  <c r="BP29" i="1"/>
  <c r="JN22" i="1"/>
  <c r="LN22" i="1" s="1"/>
  <c r="JO22" i="1"/>
  <c r="JP22" i="1" s="1"/>
  <c r="JQ22" i="1" s="1"/>
  <c r="CI27" i="1"/>
  <c r="BR27" i="1"/>
  <c r="BT27" i="1"/>
  <c r="BG27" i="1"/>
  <c r="BH27" i="1" s="1"/>
  <c r="GH24" i="1"/>
  <c r="GK24" i="1" s="1"/>
  <c r="GL24" i="1" s="1"/>
  <c r="DC24" i="1"/>
  <c r="JS29" i="1"/>
  <c r="JT29" i="1" s="1"/>
  <c r="JU29" i="1" s="1"/>
  <c r="HV29" i="1"/>
  <c r="GS27" i="1"/>
  <c r="GT27" i="1" s="1"/>
  <c r="GU27" i="1" s="1"/>
  <c r="BP27" i="1"/>
  <c r="IO26" i="1"/>
  <c r="CK22" i="1"/>
  <c r="FV22" i="1"/>
  <c r="FW22" i="1" s="1"/>
  <c r="FX22" i="1" s="1"/>
  <c r="DB25" i="1"/>
  <c r="CD25" i="1"/>
  <c r="CJ25" i="1"/>
  <c r="CV25" i="1"/>
  <c r="FV24" i="1"/>
  <c r="FW24" i="1" s="1"/>
  <c r="FX24" i="1" s="1"/>
  <c r="CK24" i="1"/>
  <c r="FJ29" i="1"/>
  <c r="FK29" i="1" s="1"/>
  <c r="FL29" i="1" s="1"/>
  <c r="CQ29" i="1"/>
  <c r="KH26" i="1"/>
  <c r="CW22" i="1"/>
  <c r="GB22" i="1"/>
  <c r="GE22" i="1" s="1"/>
  <c r="GF22" i="1" s="1"/>
  <c r="BR28" i="1"/>
  <c r="CP28" i="1" s="1"/>
  <c r="BG28" i="1"/>
  <c r="BH28" i="1" s="1"/>
  <c r="BT28" i="1"/>
  <c r="GB24" i="1"/>
  <c r="GE24" i="1" s="1"/>
  <c r="GF24" i="1" s="1"/>
  <c r="CW24" i="1"/>
  <c r="IT27" i="1"/>
  <c r="IU26" i="1" s="1"/>
  <c r="KI27" i="1"/>
  <c r="KL27" i="1" s="1"/>
  <c r="KM27" i="1" s="1"/>
  <c r="KN26" i="1" s="1"/>
  <c r="GH22" i="1"/>
  <c r="GK22" i="1" s="1"/>
  <c r="GL22" i="1" s="1"/>
  <c r="DC22" i="1"/>
  <c r="BP28" i="1"/>
  <c r="GS28" i="1"/>
  <c r="GT28" i="1" s="1"/>
  <c r="GU28" i="1" s="1"/>
  <c r="KA27" i="1"/>
  <c r="KB27" i="1" s="1"/>
  <c r="KC27" i="1" s="1"/>
  <c r="IH27" i="1"/>
  <c r="II26" i="1" s="1"/>
  <c r="GS25" i="1"/>
  <c r="GT25" i="1" s="1"/>
  <c r="GU25" i="1" s="1"/>
  <c r="GV22" i="1" s="1"/>
  <c r="BP25" i="1"/>
  <c r="BQ22" i="1" s="1"/>
  <c r="DB26" i="1"/>
  <c r="CJ26" i="1"/>
  <c r="CV26" i="1"/>
  <c r="CD26" i="1"/>
  <c r="AY26" i="1"/>
  <c r="AZ26" i="1" s="1"/>
  <c r="LE26" i="1" s="1"/>
  <c r="FZ26" i="1"/>
  <c r="GA26" i="1"/>
  <c r="GP26" i="1" s="1"/>
  <c r="GQ26" i="1" s="1"/>
  <c r="FD26" i="1"/>
  <c r="GS26" i="1"/>
  <c r="GT26" i="1" s="1"/>
  <c r="GU26" i="1" s="1"/>
  <c r="BP26" i="1"/>
  <c r="FZ25" i="1"/>
  <c r="GA25" i="1"/>
  <c r="GP25" i="1" s="1"/>
  <c r="GQ25" i="1" s="1"/>
  <c r="FD25" i="1"/>
  <c r="FF22" i="1" s="1"/>
  <c r="KO27" i="1"/>
  <c r="KR27" i="1" s="1"/>
  <c r="KS27" i="1" s="1"/>
  <c r="KT26" i="1" s="1"/>
  <c r="IZ27" i="1"/>
  <c r="JA26" i="1" s="1"/>
  <c r="FR22" i="1"/>
  <c r="FS22" i="1" s="1"/>
  <c r="FT22" i="1" s="1"/>
  <c r="CE22" i="1"/>
  <c r="CP26" i="1"/>
  <c r="CP25" i="1"/>
  <c r="GA21" i="1"/>
  <c r="GP21" i="1" s="1"/>
  <c r="GQ21" i="1" s="1"/>
  <c r="FZ21" i="1"/>
  <c r="FD21" i="1"/>
  <c r="BJ18" i="1"/>
  <c r="BK18" i="1" s="1"/>
  <c r="BL18" i="1" s="1"/>
  <c r="BI18" i="1"/>
  <c r="LF18" i="1" s="1"/>
  <c r="FJ15" i="1"/>
  <c r="FK15" i="1" s="1"/>
  <c r="FL15" i="1" s="1"/>
  <c r="CQ15" i="1"/>
  <c r="GV18" i="1"/>
  <c r="GA17" i="1"/>
  <c r="GP17" i="1" s="1"/>
  <c r="GQ17" i="1" s="1"/>
  <c r="FD17" i="1"/>
  <c r="FZ17" i="1"/>
  <c r="BQ18" i="1"/>
  <c r="FZ15" i="1"/>
  <c r="GA15" i="1"/>
  <c r="GP15" i="1" s="1"/>
  <c r="GQ15" i="1" s="1"/>
  <c r="FD15" i="1"/>
  <c r="FF14" i="1" s="1"/>
  <c r="BJ14" i="1"/>
  <c r="BK14" i="1" s="1"/>
  <c r="BL14" i="1" s="1"/>
  <c r="BI14" i="1"/>
  <c r="LF14" i="1" s="1"/>
  <c r="BY14" i="1"/>
  <c r="FN14" i="1"/>
  <c r="FO14" i="1" s="1"/>
  <c r="FP14" i="1" s="1"/>
  <c r="FE18" i="1"/>
  <c r="LL18" i="1" s="1"/>
  <c r="FF18" i="1"/>
  <c r="GS16" i="1"/>
  <c r="GT16" i="1" s="1"/>
  <c r="GU16" i="1" s="1"/>
  <c r="GV14" i="1" s="1"/>
  <c r="BP16" i="1"/>
  <c r="BX15" i="1"/>
  <c r="BY19" i="1"/>
  <c r="BZ18" i="1" s="1"/>
  <c r="FN19" i="1"/>
  <c r="FO19" i="1" s="1"/>
  <c r="FP19" i="1" s="1"/>
  <c r="CK19" i="1"/>
  <c r="FV19" i="1"/>
  <c r="FW19" i="1" s="1"/>
  <c r="FX19" i="1" s="1"/>
  <c r="DB17" i="1"/>
  <c r="CD17" i="1"/>
  <c r="CV17" i="1"/>
  <c r="CJ17" i="1"/>
  <c r="HV16" i="1"/>
  <c r="HW14" i="1" s="1"/>
  <c r="JH14" i="1" s="1"/>
  <c r="JI14" i="1" s="1"/>
  <c r="LI14" i="1" s="1"/>
  <c r="JS16" i="1"/>
  <c r="JT16" i="1" s="1"/>
  <c r="JU16" i="1" s="1"/>
  <c r="JV14" i="1" s="1"/>
  <c r="BQ14" i="1"/>
  <c r="FN21" i="1"/>
  <c r="FO21" i="1" s="1"/>
  <c r="FP21" i="1" s="1"/>
  <c r="BY21" i="1"/>
  <c r="CD16" i="1"/>
  <c r="DB16" i="1"/>
  <c r="CJ16" i="1"/>
  <c r="CV16" i="1"/>
  <c r="FV14" i="1"/>
  <c r="FW14" i="1" s="1"/>
  <c r="FX14" i="1" s="1"/>
  <c r="CK14" i="1"/>
  <c r="KT14" i="1"/>
  <c r="LB14" i="1" s="1"/>
  <c r="LC14" i="1" s="1"/>
  <c r="LO14" i="1" s="1"/>
  <c r="FQ18" i="1"/>
  <c r="DC18" i="1"/>
  <c r="GH18" i="1"/>
  <c r="GK18" i="1" s="1"/>
  <c r="GL18" i="1" s="1"/>
  <c r="CQ17" i="1"/>
  <c r="FJ17" i="1"/>
  <c r="FK17" i="1" s="1"/>
  <c r="FL17" i="1" s="1"/>
  <c r="GA16" i="1"/>
  <c r="GP16" i="1" s="1"/>
  <c r="GQ16" i="1" s="1"/>
  <c r="FZ16" i="1"/>
  <c r="FD16" i="1"/>
  <c r="GS17" i="1"/>
  <c r="GT17" i="1" s="1"/>
  <c r="GU17" i="1" s="1"/>
  <c r="BP17" i="1"/>
  <c r="CW14" i="1"/>
  <c r="GB14" i="1"/>
  <c r="GE14" i="1" s="1"/>
  <c r="GF14" i="1" s="1"/>
  <c r="DC19" i="1"/>
  <c r="GH19" i="1"/>
  <c r="GK19" i="1" s="1"/>
  <c r="GL19" i="1" s="1"/>
  <c r="FR20" i="1"/>
  <c r="FS20" i="1" s="1"/>
  <c r="FT20" i="1" s="1"/>
  <c r="CE20" i="1"/>
  <c r="CW18" i="1"/>
  <c r="GB18" i="1"/>
  <c r="GE18" i="1" s="1"/>
  <c r="GF18" i="1" s="1"/>
  <c r="CR18" i="1"/>
  <c r="FR19" i="1"/>
  <c r="FS19" i="1" s="1"/>
  <c r="FT19" i="1" s="1"/>
  <c r="CE19" i="1"/>
  <c r="BX17" i="1"/>
  <c r="HW18" i="1"/>
  <c r="JH18" i="1" s="1"/>
  <c r="JI18" i="1" s="1"/>
  <c r="LI18" i="1" s="1"/>
  <c r="DC20" i="1"/>
  <c r="GH20" i="1"/>
  <c r="GK20" i="1" s="1"/>
  <c r="GL20" i="1" s="1"/>
  <c r="FR14" i="1"/>
  <c r="FS14" i="1" s="1"/>
  <c r="FT14" i="1" s="1"/>
  <c r="CE14" i="1"/>
  <c r="GR14" i="1"/>
  <c r="FJ14" i="1"/>
  <c r="FK14" i="1" s="1"/>
  <c r="FL14" i="1" s="1"/>
  <c r="CQ14" i="1"/>
  <c r="DB15" i="1"/>
  <c r="CJ15" i="1"/>
  <c r="CV15" i="1"/>
  <c r="CD15" i="1"/>
  <c r="BX16" i="1"/>
  <c r="FV20" i="1"/>
  <c r="FW20" i="1" s="1"/>
  <c r="FX20" i="1" s="1"/>
  <c r="CK20" i="1"/>
  <c r="FJ21" i="1"/>
  <c r="FK21" i="1" s="1"/>
  <c r="FL21" i="1" s="1"/>
  <c r="CQ21" i="1"/>
  <c r="CE18" i="1"/>
  <c r="FR18" i="1"/>
  <c r="FS18" i="1" s="1"/>
  <c r="FT18" i="1" s="1"/>
  <c r="CD21" i="1"/>
  <c r="CV21" i="1"/>
  <c r="CJ21" i="1"/>
  <c r="DB21" i="1"/>
  <c r="JO14" i="1"/>
  <c r="JP14" i="1" s="1"/>
  <c r="JQ14" i="1" s="1"/>
  <c r="JN14" i="1"/>
  <c r="LN14" i="1" s="1"/>
  <c r="GR18" i="1"/>
  <c r="GB20" i="1"/>
  <c r="GE20" i="1" s="1"/>
  <c r="GF20" i="1" s="1"/>
  <c r="CW20" i="1"/>
  <c r="CP16" i="1"/>
  <c r="FE14" i="1"/>
  <c r="LL14" i="1" s="1"/>
  <c r="GS21" i="1"/>
  <c r="GT21" i="1" s="1"/>
  <c r="GU21" i="1" s="1"/>
  <c r="BP21" i="1"/>
  <c r="CK18" i="1"/>
  <c r="FV18" i="1"/>
  <c r="FW18" i="1" s="1"/>
  <c r="FX18" i="1" s="1"/>
  <c r="FM18" i="1"/>
  <c r="GB19" i="1"/>
  <c r="GE19" i="1" s="1"/>
  <c r="GF19" i="1" s="1"/>
  <c r="CW19" i="1"/>
  <c r="DC14" i="1"/>
  <c r="GH14" i="1"/>
  <c r="GK14" i="1" s="1"/>
  <c r="GL14" i="1" s="1"/>
  <c r="JV18" i="1"/>
  <c r="LB18" i="1" s="1"/>
  <c r="LC18" i="1" s="1"/>
  <c r="LO18" i="1" s="1"/>
  <c r="EY10" i="1"/>
  <c r="EZ10" i="1" s="1"/>
  <c r="LK10" i="1" s="1"/>
  <c r="AY10" i="1"/>
  <c r="AZ10" i="1" s="1"/>
  <c r="LE10" i="1" s="1"/>
  <c r="BY10" i="1"/>
  <c r="FN10" i="1"/>
  <c r="FO10" i="1" s="1"/>
  <c r="FP10" i="1" s="1"/>
  <c r="IZ12" i="1"/>
  <c r="KO12" i="1"/>
  <c r="KR12" i="1" s="1"/>
  <c r="KS12" i="1" s="1"/>
  <c r="KT10" i="1" s="1"/>
  <c r="JM12" i="1"/>
  <c r="KY12" i="1"/>
  <c r="KZ12" i="1" s="1"/>
  <c r="HU12" i="1"/>
  <c r="HO10" i="1"/>
  <c r="HP10" i="1" s="1"/>
  <c r="HQ10" i="1" s="1"/>
  <c r="HN10" i="1"/>
  <c r="LH10" i="1" s="1"/>
  <c r="CH11" i="1"/>
  <c r="CB13" i="1"/>
  <c r="JF13" i="1"/>
  <c r="KU13" i="1"/>
  <c r="KV13" i="1" s="1"/>
  <c r="KW13" i="1" s="1"/>
  <c r="GS13" i="1"/>
  <c r="GT13" i="1" s="1"/>
  <c r="GU13" i="1" s="1"/>
  <c r="BP13" i="1"/>
  <c r="CZ12" i="1"/>
  <c r="KU12" i="1"/>
  <c r="KV12" i="1" s="1"/>
  <c r="KW12" i="1" s="1"/>
  <c r="KX10" i="1" s="1"/>
  <c r="JF12" i="1"/>
  <c r="KO13" i="1"/>
  <c r="KR13" i="1" s="1"/>
  <c r="KS13" i="1" s="1"/>
  <c r="IZ13" i="1"/>
  <c r="CZ13" i="1"/>
  <c r="GS12" i="1"/>
  <c r="GT12" i="1" s="1"/>
  <c r="GU12" i="1" s="1"/>
  <c r="BP12" i="1"/>
  <c r="FZ10" i="1"/>
  <c r="FD10" i="1"/>
  <c r="GA10" i="1"/>
  <c r="GP10" i="1" s="1"/>
  <c r="GQ10" i="1" s="1"/>
  <c r="CI12" i="1"/>
  <c r="IT13" i="1"/>
  <c r="KI13" i="1"/>
  <c r="KL13" i="1" s="1"/>
  <c r="KM13" i="1" s="1"/>
  <c r="KA12" i="1"/>
  <c r="KB12" i="1" s="1"/>
  <c r="KC12" i="1" s="1"/>
  <c r="KD10" i="1" s="1"/>
  <c r="IH12" i="1"/>
  <c r="II10" i="1" s="1"/>
  <c r="CZ11" i="1"/>
  <c r="BR12" i="1"/>
  <c r="BT12" i="1"/>
  <c r="BG12" i="1"/>
  <c r="BH12" i="1" s="1"/>
  <c r="KY13" i="1"/>
  <c r="KZ13" i="1" s="1"/>
  <c r="JM13" i="1"/>
  <c r="HU13" i="1"/>
  <c r="CU13" i="1"/>
  <c r="BR13" i="1"/>
  <c r="CP13" i="1" s="1"/>
  <c r="BT13" i="1"/>
  <c r="BG13" i="1"/>
  <c r="BH13" i="1" s="1"/>
  <c r="BR11" i="1"/>
  <c r="BT11" i="1"/>
  <c r="BG11" i="1"/>
  <c r="BH11" i="1" s="1"/>
  <c r="IO10" i="1"/>
  <c r="JA10" i="1"/>
  <c r="DB10" i="1"/>
  <c r="CJ10" i="1"/>
  <c r="CV10" i="1"/>
  <c r="CD10" i="1"/>
  <c r="CQ10" i="1"/>
  <c r="FJ10" i="1"/>
  <c r="FK10" i="1" s="1"/>
  <c r="FL10" i="1" s="1"/>
  <c r="KI12" i="1"/>
  <c r="KL12" i="1" s="1"/>
  <c r="KM12" i="1" s="1"/>
  <c r="KN10" i="1" s="1"/>
  <c r="IT12" i="1"/>
  <c r="IU10" i="1" s="1"/>
  <c r="BO11" i="1"/>
  <c r="KH10" i="1"/>
  <c r="JW12" i="1"/>
  <c r="JX12" i="1" s="1"/>
  <c r="JY12" i="1" s="1"/>
  <c r="IB12" i="1"/>
  <c r="IC10" i="1" s="1"/>
  <c r="IP8" i="1"/>
  <c r="IV8" i="1"/>
  <c r="IW8" i="1"/>
  <c r="IQ8" i="1"/>
  <c r="IV7" i="1"/>
  <c r="IW7" i="1"/>
  <c r="IP7" i="1"/>
  <c r="IQ7" i="1"/>
  <c r="IW6" i="1"/>
  <c r="HE6" i="1"/>
  <c r="ID6" i="1" s="1"/>
  <c r="AA9" i="1"/>
  <c r="AB9" i="1" s="1"/>
  <c r="AA7" i="1"/>
  <c r="HE7" i="1" s="1"/>
  <c r="ID7" i="1" s="1"/>
  <c r="AA8" i="1"/>
  <c r="AB8" i="1" s="1"/>
  <c r="IV6" i="1"/>
  <c r="IP6" i="1"/>
  <c r="IQ6" i="1"/>
  <c r="CV115" i="1" l="1"/>
  <c r="GS59" i="1"/>
  <c r="GT59" i="1" s="1"/>
  <c r="GU59" i="1" s="1"/>
  <c r="JP90" i="1"/>
  <c r="JQ90" i="1" s="1"/>
  <c r="BX32" i="1"/>
  <c r="BY32" i="1" s="1"/>
  <c r="BX11" i="1"/>
  <c r="JP46" i="1"/>
  <c r="JQ46" i="1" s="1"/>
  <c r="BY91" i="1"/>
  <c r="BP111" i="1"/>
  <c r="BP61" i="1"/>
  <c r="CQ115" i="1"/>
  <c r="IP9" i="1"/>
  <c r="IW9" i="1"/>
  <c r="BY98" i="1"/>
  <c r="CD115" i="1"/>
  <c r="BY117" i="1"/>
  <c r="IV9" i="1"/>
  <c r="BP101" i="1"/>
  <c r="DB115" i="1"/>
  <c r="GH115" i="1" s="1"/>
  <c r="GK115" i="1" s="1"/>
  <c r="GL115" i="1" s="1"/>
  <c r="BX12" i="1"/>
  <c r="CJ115" i="1"/>
  <c r="CK115" i="1" s="1"/>
  <c r="BX115" i="1"/>
  <c r="AV8" i="1"/>
  <c r="AW8" i="1" s="1"/>
  <c r="AJ8" i="1"/>
  <c r="AK8" i="1" s="1"/>
  <c r="AM8" i="1"/>
  <c r="AN8" i="1" s="1"/>
  <c r="BC8" i="1"/>
  <c r="AP8" i="1"/>
  <c r="AQ8" i="1" s="1"/>
  <c r="AS8" i="1"/>
  <c r="AT8" i="1" s="1"/>
  <c r="AG8" i="1"/>
  <c r="AJ9" i="1"/>
  <c r="AK9" i="1" s="1"/>
  <c r="AS9" i="1"/>
  <c r="AT9" i="1" s="1"/>
  <c r="AG9" i="1"/>
  <c r="AM9" i="1"/>
  <c r="AN9" i="1" s="1"/>
  <c r="BC9" i="1"/>
  <c r="AP9" i="1"/>
  <c r="AQ9" i="1" s="1"/>
  <c r="AV9" i="1"/>
  <c r="AW9" i="1" s="1"/>
  <c r="JP42" i="1"/>
  <c r="JQ42" i="1" s="1"/>
  <c r="BX84" i="1"/>
  <c r="BX72" i="1"/>
  <c r="FN72" i="1" s="1"/>
  <c r="FO72" i="1" s="1"/>
  <c r="FP72" i="1" s="1"/>
  <c r="CQ23" i="1"/>
  <c r="FJ23" i="1"/>
  <c r="FK23" i="1" s="1"/>
  <c r="FL23" i="1" s="1"/>
  <c r="GS81" i="1"/>
  <c r="GT81" i="1" s="1"/>
  <c r="GU81" i="1" s="1"/>
  <c r="GA23" i="1"/>
  <c r="GP23" i="1" s="1"/>
  <c r="GQ23" i="1" s="1"/>
  <c r="FD23" i="1"/>
  <c r="FG22" i="1" s="1"/>
  <c r="FH22" i="1" s="1"/>
  <c r="FZ23" i="1"/>
  <c r="CP12" i="1"/>
  <c r="BP33" i="1"/>
  <c r="JS23" i="1"/>
  <c r="JT23" i="1" s="1"/>
  <c r="JU23" i="1" s="1"/>
  <c r="HV23" i="1"/>
  <c r="CJ23" i="1"/>
  <c r="CD23" i="1"/>
  <c r="BX23" i="1"/>
  <c r="DB23" i="1"/>
  <c r="CV23" i="1"/>
  <c r="BX101" i="1"/>
  <c r="FN101" i="1" s="1"/>
  <c r="FO101" i="1" s="1"/>
  <c r="FP101" i="1" s="1"/>
  <c r="BK82" i="1"/>
  <c r="BL82" i="1" s="1"/>
  <c r="BX47" i="1"/>
  <c r="FN47" i="1" s="1"/>
  <c r="FO47" i="1" s="1"/>
  <c r="FP47" i="1" s="1"/>
  <c r="JP62" i="1"/>
  <c r="JQ62" i="1" s="1"/>
  <c r="BX97" i="1"/>
  <c r="BY97" i="1" s="1"/>
  <c r="BY109" i="1"/>
  <c r="BK22" i="1"/>
  <c r="BL22" i="1" s="1"/>
  <c r="AB7" i="1"/>
  <c r="BX92" i="1"/>
  <c r="BY92" i="1" s="1"/>
  <c r="GA104" i="1"/>
  <c r="GP104" i="1" s="1"/>
  <c r="GQ104" i="1" s="1"/>
  <c r="FD104" i="1"/>
  <c r="FG102" i="1" s="1"/>
  <c r="FH102" i="1" s="1"/>
  <c r="FZ104" i="1"/>
  <c r="CQ104" i="1"/>
  <c r="FJ104" i="1"/>
  <c r="FK104" i="1" s="1"/>
  <c r="FL104" i="1" s="1"/>
  <c r="BK102" i="1"/>
  <c r="BL102" i="1" s="1"/>
  <c r="GS53" i="1"/>
  <c r="GT53" i="1" s="1"/>
  <c r="GU53" i="1" s="1"/>
  <c r="BX63" i="1"/>
  <c r="FN63" i="1" s="1"/>
  <c r="FO63" i="1" s="1"/>
  <c r="FP63" i="1" s="1"/>
  <c r="GS72" i="1"/>
  <c r="GT72" i="1" s="1"/>
  <c r="GU72" i="1" s="1"/>
  <c r="FN82" i="1"/>
  <c r="FO82" i="1" s="1"/>
  <c r="FP82" i="1" s="1"/>
  <c r="BX99" i="1"/>
  <c r="BK98" i="1"/>
  <c r="BL98" i="1" s="1"/>
  <c r="BX113" i="1"/>
  <c r="FN113" i="1" s="1"/>
  <c r="FO113" i="1" s="1"/>
  <c r="FP113" i="1" s="1"/>
  <c r="BX64" i="1"/>
  <c r="BY64" i="1" s="1"/>
  <c r="CQ67" i="1"/>
  <c r="BX83" i="1"/>
  <c r="BY83" i="1" s="1"/>
  <c r="FG106" i="1"/>
  <c r="FH106" i="1" s="1"/>
  <c r="CJ104" i="1"/>
  <c r="CV104" i="1"/>
  <c r="DB104" i="1"/>
  <c r="CD104" i="1"/>
  <c r="GS104" i="1"/>
  <c r="GT104" i="1" s="1"/>
  <c r="GU104" i="1" s="1"/>
  <c r="BP104" i="1"/>
  <c r="BX71" i="1"/>
  <c r="BY71" i="1" s="1"/>
  <c r="BX56" i="1"/>
  <c r="BY56" i="1" s="1"/>
  <c r="BX51" i="1"/>
  <c r="BX53" i="1"/>
  <c r="BY52" i="1"/>
  <c r="BX61" i="1"/>
  <c r="BX57" i="1"/>
  <c r="FN57" i="1" s="1"/>
  <c r="FO57" i="1" s="1"/>
  <c r="FP57" i="1" s="1"/>
  <c r="CW67" i="1"/>
  <c r="FG66" i="1"/>
  <c r="FH66" i="1" s="1"/>
  <c r="FG74" i="1"/>
  <c r="FH74" i="1" s="1"/>
  <c r="BX81" i="1"/>
  <c r="FN81" i="1" s="1"/>
  <c r="FO81" i="1" s="1"/>
  <c r="FP81" i="1" s="1"/>
  <c r="CP111" i="1"/>
  <c r="CQ111" i="1" s="1"/>
  <c r="BX104" i="1"/>
  <c r="JS104" i="1"/>
  <c r="JT104" i="1" s="1"/>
  <c r="JU104" i="1" s="1"/>
  <c r="HV104" i="1"/>
  <c r="BX80" i="1"/>
  <c r="BY80" i="1" s="1"/>
  <c r="JP54" i="1"/>
  <c r="JQ54" i="1" s="1"/>
  <c r="BX79" i="1"/>
  <c r="FN79" i="1" s="1"/>
  <c r="FO79" i="1" s="1"/>
  <c r="FP79" i="1" s="1"/>
  <c r="JP94" i="1"/>
  <c r="JQ94" i="1" s="1"/>
  <c r="JP102" i="1"/>
  <c r="JQ102" i="1" s="1"/>
  <c r="FG34" i="1"/>
  <c r="FH34" i="1" s="1"/>
  <c r="BK30" i="1"/>
  <c r="BL30" i="1" s="1"/>
  <c r="GA33" i="1"/>
  <c r="GP33" i="1" s="1"/>
  <c r="GQ33" i="1" s="1"/>
  <c r="FD33" i="1"/>
  <c r="FZ33" i="1"/>
  <c r="HV33" i="1"/>
  <c r="JS33" i="1"/>
  <c r="JT33" i="1" s="1"/>
  <c r="JU33" i="1" s="1"/>
  <c r="BX33" i="1"/>
  <c r="CP33" i="1"/>
  <c r="CD33" i="1"/>
  <c r="CJ33" i="1"/>
  <c r="DB33" i="1"/>
  <c r="CV33" i="1"/>
  <c r="FG18" i="1"/>
  <c r="FH18" i="1" s="1"/>
  <c r="FG14" i="1"/>
  <c r="FH14" i="1" s="1"/>
  <c r="FJ112" i="1"/>
  <c r="FK112" i="1" s="1"/>
  <c r="FL112" i="1" s="1"/>
  <c r="CQ112" i="1"/>
  <c r="BY113" i="1"/>
  <c r="GA111" i="1"/>
  <c r="GP111" i="1" s="1"/>
  <c r="GQ111" i="1" s="1"/>
  <c r="GR110" i="1" s="1"/>
  <c r="FD111" i="1"/>
  <c r="FF110" i="1" s="1"/>
  <c r="FZ111" i="1"/>
  <c r="BJ110" i="1"/>
  <c r="BK110" i="1" s="1"/>
  <c r="BL110" i="1" s="1"/>
  <c r="BI110" i="1"/>
  <c r="LF110" i="1" s="1"/>
  <c r="GA112" i="1"/>
  <c r="GP112" i="1" s="1"/>
  <c r="GQ112" i="1" s="1"/>
  <c r="FD112" i="1"/>
  <c r="FZ112" i="1"/>
  <c r="DC117" i="1"/>
  <c r="GH117" i="1"/>
  <c r="GK117" i="1" s="1"/>
  <c r="GL117" i="1" s="1"/>
  <c r="DC110" i="1"/>
  <c r="GH110" i="1"/>
  <c r="GK110" i="1" s="1"/>
  <c r="GL110" i="1" s="1"/>
  <c r="JN110" i="1"/>
  <c r="LN110" i="1" s="1"/>
  <c r="JO110" i="1"/>
  <c r="JP110" i="1" s="1"/>
  <c r="JQ110" i="1" s="1"/>
  <c r="BY111" i="1"/>
  <c r="FN111" i="1"/>
  <c r="FO111" i="1" s="1"/>
  <c r="FP111" i="1" s="1"/>
  <c r="GM114" i="1"/>
  <c r="CK117" i="1"/>
  <c r="FV117" i="1"/>
  <c r="FW117" i="1" s="1"/>
  <c r="FX117" i="1" s="1"/>
  <c r="FV110" i="1"/>
  <c r="FW110" i="1" s="1"/>
  <c r="FX110" i="1" s="1"/>
  <c r="CK110" i="1"/>
  <c r="HV112" i="1"/>
  <c r="JS112" i="1"/>
  <c r="JT112" i="1" s="1"/>
  <c r="JU112" i="1" s="1"/>
  <c r="GB117" i="1"/>
  <c r="GE117" i="1" s="1"/>
  <c r="GF117" i="1" s="1"/>
  <c r="CW117" i="1"/>
  <c r="GB110" i="1"/>
  <c r="GE110" i="1" s="1"/>
  <c r="GF110" i="1" s="1"/>
  <c r="CW110" i="1"/>
  <c r="FR115" i="1"/>
  <c r="FS115" i="1" s="1"/>
  <c r="FT115" i="1" s="1"/>
  <c r="FU114" i="1" s="1"/>
  <c r="CE115" i="1"/>
  <c r="CW116" i="1"/>
  <c r="GB116" i="1"/>
  <c r="GE116" i="1" s="1"/>
  <c r="GF116" i="1" s="1"/>
  <c r="FN110" i="1"/>
  <c r="FO110" i="1" s="1"/>
  <c r="FP110" i="1" s="1"/>
  <c r="BY110" i="1"/>
  <c r="BP113" i="1"/>
  <c r="GS113" i="1"/>
  <c r="GT113" i="1" s="1"/>
  <c r="GU113" i="1" s="1"/>
  <c r="HV113" i="1"/>
  <c r="JS113" i="1"/>
  <c r="JT113" i="1" s="1"/>
  <c r="JU113" i="1" s="1"/>
  <c r="FV115" i="1"/>
  <c r="FW115" i="1" s="1"/>
  <c r="FX115" i="1" s="1"/>
  <c r="DC116" i="1"/>
  <c r="DD114" i="1" s="1"/>
  <c r="DE114" i="1" s="1"/>
  <c r="DF114" i="1" s="1"/>
  <c r="LG114" i="1" s="1"/>
  <c r="GH116" i="1"/>
  <c r="GK116" i="1" s="1"/>
  <c r="GL116" i="1" s="1"/>
  <c r="FZ113" i="1"/>
  <c r="FD113" i="1"/>
  <c r="GA113" i="1"/>
  <c r="GP113" i="1" s="1"/>
  <c r="GQ113" i="1" s="1"/>
  <c r="FF114" i="1"/>
  <c r="FG114" i="1" s="1"/>
  <c r="FH114" i="1" s="1"/>
  <c r="GB115" i="1"/>
  <c r="GE115" i="1" s="1"/>
  <c r="GF115" i="1" s="1"/>
  <c r="GG114" i="1" s="1"/>
  <c r="CW115" i="1"/>
  <c r="CE116" i="1"/>
  <c r="FR116" i="1"/>
  <c r="FS116" i="1" s="1"/>
  <c r="FT116" i="1" s="1"/>
  <c r="BX112" i="1"/>
  <c r="CE110" i="1"/>
  <c r="FR110" i="1"/>
  <c r="FS110" i="1" s="1"/>
  <c r="FT110" i="1" s="1"/>
  <c r="CR114" i="1"/>
  <c r="CK116" i="1"/>
  <c r="FV116" i="1"/>
  <c r="FW116" i="1" s="1"/>
  <c r="FX116" i="1" s="1"/>
  <c r="FY114" i="1" s="1"/>
  <c r="CQ117" i="1"/>
  <c r="FJ117" i="1"/>
  <c r="FK117" i="1" s="1"/>
  <c r="FL117" i="1" s="1"/>
  <c r="FM114" i="1" s="1"/>
  <c r="LB106" i="1"/>
  <c r="LC106" i="1" s="1"/>
  <c r="LO106" i="1" s="1"/>
  <c r="HV111" i="1"/>
  <c r="JS111" i="1"/>
  <c r="JT111" i="1" s="1"/>
  <c r="JU111" i="1" s="1"/>
  <c r="CJ113" i="1"/>
  <c r="DB113" i="1"/>
  <c r="CD113" i="1"/>
  <c r="CV113" i="1"/>
  <c r="CD111" i="1"/>
  <c r="DB111" i="1"/>
  <c r="CJ111" i="1"/>
  <c r="CV111" i="1"/>
  <c r="CV112" i="1"/>
  <c r="CD112" i="1"/>
  <c r="CJ112" i="1"/>
  <c r="DB112" i="1"/>
  <c r="DC115" i="1"/>
  <c r="CL114" i="1"/>
  <c r="CX114" i="1"/>
  <c r="GS112" i="1"/>
  <c r="GT112" i="1" s="1"/>
  <c r="GU112" i="1" s="1"/>
  <c r="GV110" i="1" s="1"/>
  <c r="BP112" i="1"/>
  <c r="BQ110" i="1" s="1"/>
  <c r="BZ114" i="1"/>
  <c r="FR117" i="1"/>
  <c r="FS117" i="1" s="1"/>
  <c r="FT117" i="1" s="1"/>
  <c r="CE117" i="1"/>
  <c r="LA110" i="1"/>
  <c r="CF114" i="1"/>
  <c r="CP113" i="1"/>
  <c r="JH102" i="1"/>
  <c r="JI102" i="1" s="1"/>
  <c r="LI102" i="1" s="1"/>
  <c r="GH109" i="1"/>
  <c r="GK109" i="1" s="1"/>
  <c r="GL109" i="1" s="1"/>
  <c r="DC109" i="1"/>
  <c r="GB108" i="1"/>
  <c r="GE108" i="1" s="1"/>
  <c r="GF108" i="1" s="1"/>
  <c r="GG106" i="1" s="1"/>
  <c r="CW108" i="1"/>
  <c r="DC105" i="1"/>
  <c r="DD102" i="1" s="1"/>
  <c r="GH105" i="1"/>
  <c r="GK105" i="1" s="1"/>
  <c r="GL105" i="1" s="1"/>
  <c r="GM102" i="1" s="1"/>
  <c r="GH103" i="1"/>
  <c r="GK103" i="1" s="1"/>
  <c r="GL103" i="1" s="1"/>
  <c r="DC103" i="1"/>
  <c r="CX102" i="1"/>
  <c r="CE108" i="1"/>
  <c r="CF106" i="1" s="1"/>
  <c r="FR108" i="1"/>
  <c r="FS108" i="1" s="1"/>
  <c r="FT108" i="1" s="1"/>
  <c r="FU106" i="1" s="1"/>
  <c r="FR105" i="1"/>
  <c r="FS105" i="1" s="1"/>
  <c r="FT105" i="1" s="1"/>
  <c r="CE105" i="1"/>
  <c r="GB109" i="1"/>
  <c r="GE109" i="1" s="1"/>
  <c r="GF109" i="1" s="1"/>
  <c r="CW109" i="1"/>
  <c r="CK105" i="1"/>
  <c r="FV105" i="1"/>
  <c r="FW105" i="1" s="1"/>
  <c r="FX105" i="1" s="1"/>
  <c r="FY102" i="1" s="1"/>
  <c r="CK103" i="1"/>
  <c r="CL102" i="1" s="1"/>
  <c r="FV103" i="1"/>
  <c r="FW103" i="1" s="1"/>
  <c r="FX103" i="1" s="1"/>
  <c r="FN105" i="1"/>
  <c r="FO105" i="1" s="1"/>
  <c r="FP105" i="1" s="1"/>
  <c r="FQ102" i="1" s="1"/>
  <c r="BY105" i="1"/>
  <c r="BZ102" i="1" s="1"/>
  <c r="DC108" i="1"/>
  <c r="DD106" i="1" s="1"/>
  <c r="DE106" i="1" s="1"/>
  <c r="DF106" i="1" s="1"/>
  <c r="LG106" i="1" s="1"/>
  <c r="GH108" i="1"/>
  <c r="GK108" i="1" s="1"/>
  <c r="GL108" i="1" s="1"/>
  <c r="GM106" i="1" s="1"/>
  <c r="GW106" i="1" s="1"/>
  <c r="GX106" i="1" s="1"/>
  <c r="LM106" i="1" s="1"/>
  <c r="FR109" i="1"/>
  <c r="FS109" i="1" s="1"/>
  <c r="FT109" i="1" s="1"/>
  <c r="CE109" i="1"/>
  <c r="CK109" i="1"/>
  <c r="FV109" i="1"/>
  <c r="FW109" i="1" s="1"/>
  <c r="FX109" i="1" s="1"/>
  <c r="CL106" i="1"/>
  <c r="FU102" i="1"/>
  <c r="GB105" i="1"/>
  <c r="GE105" i="1" s="1"/>
  <c r="GF105" i="1" s="1"/>
  <c r="CW105" i="1"/>
  <c r="CW103" i="1"/>
  <c r="GB103" i="1"/>
  <c r="GE103" i="1" s="1"/>
  <c r="GF103" i="1" s="1"/>
  <c r="GG102" i="1" s="1"/>
  <c r="BQ102" i="1"/>
  <c r="JV102" i="1"/>
  <c r="LB102" i="1" s="1"/>
  <c r="LC102" i="1" s="1"/>
  <c r="LO102" i="1" s="1"/>
  <c r="FV108" i="1"/>
  <c r="FW108" i="1" s="1"/>
  <c r="FX108" i="1" s="1"/>
  <c r="FY106" i="1" s="1"/>
  <c r="CK108" i="1"/>
  <c r="CX106" i="1"/>
  <c r="FR103" i="1"/>
  <c r="FS103" i="1" s="1"/>
  <c r="FT103" i="1" s="1"/>
  <c r="CE103" i="1"/>
  <c r="CF102" i="1" s="1"/>
  <c r="GV102" i="1"/>
  <c r="HW102" i="1"/>
  <c r="CQ99" i="1"/>
  <c r="FJ99" i="1"/>
  <c r="FK99" i="1" s="1"/>
  <c r="FL99" i="1" s="1"/>
  <c r="GA97" i="1"/>
  <c r="GP97" i="1" s="1"/>
  <c r="GQ97" i="1" s="1"/>
  <c r="FZ97" i="1"/>
  <c r="FD97" i="1"/>
  <c r="FN99" i="1"/>
  <c r="FO99" i="1" s="1"/>
  <c r="FP99" i="1" s="1"/>
  <c r="BY99" i="1"/>
  <c r="FJ97" i="1"/>
  <c r="FK97" i="1" s="1"/>
  <c r="FL97" i="1" s="1"/>
  <c r="CQ97" i="1"/>
  <c r="FJ96" i="1"/>
  <c r="FK96" i="1" s="1"/>
  <c r="FL96" i="1" s="1"/>
  <c r="CQ96" i="1"/>
  <c r="CQ95" i="1"/>
  <c r="FJ95" i="1"/>
  <c r="FK95" i="1" s="1"/>
  <c r="FL95" i="1" s="1"/>
  <c r="JN94" i="1"/>
  <c r="LN94" i="1" s="1"/>
  <c r="DB97" i="1"/>
  <c r="CD97" i="1"/>
  <c r="CJ97" i="1"/>
  <c r="CV97" i="1"/>
  <c r="CV101" i="1"/>
  <c r="CJ101" i="1"/>
  <c r="CD101" i="1"/>
  <c r="DB101" i="1"/>
  <c r="DB100" i="1"/>
  <c r="CD100" i="1"/>
  <c r="CJ100" i="1"/>
  <c r="CV100" i="1"/>
  <c r="BP100" i="1"/>
  <c r="GS100" i="1"/>
  <c r="GT100" i="1" s="1"/>
  <c r="GU100" i="1" s="1"/>
  <c r="CW98" i="1"/>
  <c r="GB98" i="1"/>
  <c r="GE98" i="1" s="1"/>
  <c r="GF98" i="1" s="1"/>
  <c r="BX100" i="1"/>
  <c r="CP100" i="1"/>
  <c r="DB95" i="1"/>
  <c r="CJ95" i="1"/>
  <c r="CD95" i="1"/>
  <c r="CV95" i="1"/>
  <c r="CK98" i="1"/>
  <c r="FV98" i="1"/>
  <c r="FW98" i="1" s="1"/>
  <c r="FX98" i="1" s="1"/>
  <c r="BP99" i="1"/>
  <c r="BQ98" i="1" s="1"/>
  <c r="GS99" i="1"/>
  <c r="GT99" i="1" s="1"/>
  <c r="GU99" i="1" s="1"/>
  <c r="GV98" i="1" s="1"/>
  <c r="HV97" i="1"/>
  <c r="JS97" i="1"/>
  <c r="JT97" i="1" s="1"/>
  <c r="JU97" i="1" s="1"/>
  <c r="FR98" i="1"/>
  <c r="FS98" i="1" s="1"/>
  <c r="FT98" i="1" s="1"/>
  <c r="CE98" i="1"/>
  <c r="CP101" i="1"/>
  <c r="BQ94" i="1"/>
  <c r="FN97" i="1"/>
  <c r="FO97" i="1" s="1"/>
  <c r="FP97" i="1" s="1"/>
  <c r="GA101" i="1"/>
  <c r="GP101" i="1" s="1"/>
  <c r="GQ101" i="1" s="1"/>
  <c r="FD101" i="1"/>
  <c r="FZ101" i="1"/>
  <c r="GA96" i="1"/>
  <c r="GP96" i="1" s="1"/>
  <c r="GQ96" i="1" s="1"/>
  <c r="FZ96" i="1"/>
  <c r="FD96" i="1"/>
  <c r="HV96" i="1"/>
  <c r="JS96" i="1"/>
  <c r="JT96" i="1" s="1"/>
  <c r="JU96" i="1" s="1"/>
  <c r="JV98" i="1"/>
  <c r="LB98" i="1" s="1"/>
  <c r="LC98" i="1" s="1"/>
  <c r="LO98" i="1" s="1"/>
  <c r="FF98" i="1"/>
  <c r="GA100" i="1"/>
  <c r="GP100" i="1" s="1"/>
  <c r="GQ100" i="1" s="1"/>
  <c r="FZ100" i="1"/>
  <c r="FD100" i="1"/>
  <c r="FE98" i="1" s="1"/>
  <c r="LL98" i="1" s="1"/>
  <c r="GA99" i="1"/>
  <c r="GP99" i="1" s="1"/>
  <c r="GQ99" i="1" s="1"/>
  <c r="GR98" i="1" s="1"/>
  <c r="FD99" i="1"/>
  <c r="FZ99" i="1"/>
  <c r="GS97" i="1"/>
  <c r="GT97" i="1" s="1"/>
  <c r="GU97" i="1" s="1"/>
  <c r="GV94" i="1" s="1"/>
  <c r="BP97" i="1"/>
  <c r="HW98" i="1"/>
  <c r="JH98" i="1" s="1"/>
  <c r="JI98" i="1" s="1"/>
  <c r="LI98" i="1" s="1"/>
  <c r="BI98" i="1"/>
  <c r="LF98" i="1" s="1"/>
  <c r="JS95" i="1"/>
  <c r="JT95" i="1" s="1"/>
  <c r="JU95" i="1" s="1"/>
  <c r="JV94" i="1" s="1"/>
  <c r="HV95" i="1"/>
  <c r="HW94" i="1" s="1"/>
  <c r="JH94" i="1" s="1"/>
  <c r="JI94" i="1" s="1"/>
  <c r="LI94" i="1" s="1"/>
  <c r="DB96" i="1"/>
  <c r="CD96" i="1"/>
  <c r="CV96" i="1"/>
  <c r="CJ96" i="1"/>
  <c r="DB99" i="1"/>
  <c r="CJ99" i="1"/>
  <c r="CV99" i="1"/>
  <c r="CD99" i="1"/>
  <c r="BX96" i="1"/>
  <c r="GH98" i="1"/>
  <c r="GK98" i="1" s="1"/>
  <c r="GL98" i="1" s="1"/>
  <c r="DC98" i="1"/>
  <c r="BX95" i="1"/>
  <c r="GA95" i="1"/>
  <c r="GP95" i="1" s="1"/>
  <c r="GQ95" i="1" s="1"/>
  <c r="FD95" i="1"/>
  <c r="FZ95" i="1"/>
  <c r="BJ94" i="1"/>
  <c r="BK94" i="1" s="1"/>
  <c r="BL94" i="1" s="1"/>
  <c r="BI94" i="1"/>
  <c r="LF94" i="1" s="1"/>
  <c r="GA92" i="1"/>
  <c r="GP92" i="1" s="1"/>
  <c r="GQ92" i="1" s="1"/>
  <c r="FZ92" i="1"/>
  <c r="FD92" i="1"/>
  <c r="BJ90" i="1"/>
  <c r="BK90" i="1" s="1"/>
  <c r="BL90" i="1" s="1"/>
  <c r="BI90" i="1"/>
  <c r="LF90" i="1" s="1"/>
  <c r="GA93" i="1"/>
  <c r="GP93" i="1" s="1"/>
  <c r="GQ93" i="1" s="1"/>
  <c r="FD93" i="1"/>
  <c r="FZ93" i="1"/>
  <c r="CV93" i="1"/>
  <c r="CJ93" i="1"/>
  <c r="DB93" i="1"/>
  <c r="CD93" i="1"/>
  <c r="JS93" i="1"/>
  <c r="JT93" i="1" s="1"/>
  <c r="JU93" i="1" s="1"/>
  <c r="HV93" i="1"/>
  <c r="BX93" i="1"/>
  <c r="CK89" i="1"/>
  <c r="FV89" i="1"/>
  <c r="FW89" i="1" s="1"/>
  <c r="FX89" i="1" s="1"/>
  <c r="FY86" i="1" s="1"/>
  <c r="FM86" i="1"/>
  <c r="CP93" i="1"/>
  <c r="GH87" i="1"/>
  <c r="GK87" i="1" s="1"/>
  <c r="GL87" i="1" s="1"/>
  <c r="DC87" i="1"/>
  <c r="DD86" i="1" s="1"/>
  <c r="FR89" i="1"/>
  <c r="FS89" i="1" s="1"/>
  <c r="FT89" i="1" s="1"/>
  <c r="CE89" i="1"/>
  <c r="HV92" i="1"/>
  <c r="HW90" i="1" s="1"/>
  <c r="JH90" i="1" s="1"/>
  <c r="JI90" i="1" s="1"/>
  <c r="LI90" i="1" s="1"/>
  <c r="JS92" i="1"/>
  <c r="JT92" i="1" s="1"/>
  <c r="JU92" i="1" s="1"/>
  <c r="JV90" i="1" s="1"/>
  <c r="DB92" i="1"/>
  <c r="CD92" i="1"/>
  <c r="CJ92" i="1"/>
  <c r="CV92" i="1"/>
  <c r="CE91" i="1"/>
  <c r="FR91" i="1"/>
  <c r="FS91" i="1" s="1"/>
  <c r="FT91" i="1" s="1"/>
  <c r="CW89" i="1"/>
  <c r="GB89" i="1"/>
  <c r="GE89" i="1" s="1"/>
  <c r="GF89" i="1" s="1"/>
  <c r="CR86" i="1"/>
  <c r="GM86" i="1"/>
  <c r="CK87" i="1"/>
  <c r="CL86" i="1" s="1"/>
  <c r="FV87" i="1"/>
  <c r="FW87" i="1" s="1"/>
  <c r="FX87" i="1" s="1"/>
  <c r="LB90" i="1"/>
  <c r="LC90" i="1" s="1"/>
  <c r="LO90" i="1" s="1"/>
  <c r="FN89" i="1"/>
  <c r="FO89" i="1" s="1"/>
  <c r="FP89" i="1" s="1"/>
  <c r="FQ86" i="1" s="1"/>
  <c r="BY89" i="1"/>
  <c r="BZ86" i="1" s="1"/>
  <c r="FJ92" i="1"/>
  <c r="FK92" i="1" s="1"/>
  <c r="FL92" i="1" s="1"/>
  <c r="CQ92" i="1"/>
  <c r="GH89" i="1"/>
  <c r="GK89" i="1" s="1"/>
  <c r="GL89" i="1" s="1"/>
  <c r="DC89" i="1"/>
  <c r="GS92" i="1"/>
  <c r="GT92" i="1" s="1"/>
  <c r="GU92" i="1" s="1"/>
  <c r="GV90" i="1" s="1"/>
  <c r="BP92" i="1"/>
  <c r="BQ90" i="1" s="1"/>
  <c r="FF86" i="1"/>
  <c r="FG86" i="1" s="1"/>
  <c r="FH86" i="1" s="1"/>
  <c r="GH91" i="1"/>
  <c r="GK91" i="1" s="1"/>
  <c r="GL91" i="1" s="1"/>
  <c r="DC91" i="1"/>
  <c r="GB87" i="1"/>
  <c r="GE87" i="1" s="1"/>
  <c r="GF87" i="1" s="1"/>
  <c r="GG86" i="1" s="1"/>
  <c r="CW87" i="1"/>
  <c r="JN90" i="1"/>
  <c r="LN90" i="1" s="1"/>
  <c r="LB86" i="1"/>
  <c r="LC86" i="1" s="1"/>
  <c r="LO86" i="1" s="1"/>
  <c r="CW91" i="1"/>
  <c r="GB91" i="1"/>
  <c r="GE91" i="1" s="1"/>
  <c r="GF91" i="1" s="1"/>
  <c r="CF86" i="1"/>
  <c r="CK91" i="1"/>
  <c r="FV91" i="1"/>
  <c r="FW91" i="1" s="1"/>
  <c r="FX91" i="1" s="1"/>
  <c r="CX86" i="1"/>
  <c r="FR87" i="1"/>
  <c r="FS87" i="1" s="1"/>
  <c r="FT87" i="1" s="1"/>
  <c r="FU86" i="1" s="1"/>
  <c r="CE87" i="1"/>
  <c r="FZ79" i="1"/>
  <c r="FD79" i="1"/>
  <c r="FF78" i="1" s="1"/>
  <c r="GA79" i="1"/>
  <c r="GP79" i="1" s="1"/>
  <c r="GQ79" i="1" s="1"/>
  <c r="BI78" i="1"/>
  <c r="LF78" i="1" s="1"/>
  <c r="BJ78" i="1"/>
  <c r="BK78" i="1" s="1"/>
  <c r="BL78" i="1" s="1"/>
  <c r="FZ80" i="1"/>
  <c r="GA80" i="1"/>
  <c r="GP80" i="1" s="1"/>
  <c r="GQ80" i="1" s="1"/>
  <c r="FD80" i="1"/>
  <c r="FN84" i="1"/>
  <c r="FO84" i="1" s="1"/>
  <c r="FP84" i="1" s="1"/>
  <c r="BY84" i="1"/>
  <c r="CQ81" i="1"/>
  <c r="FJ81" i="1"/>
  <c r="FK81" i="1" s="1"/>
  <c r="FL81" i="1" s="1"/>
  <c r="FD85" i="1"/>
  <c r="GA85" i="1"/>
  <c r="GP85" i="1" s="1"/>
  <c r="GQ85" i="1" s="1"/>
  <c r="FZ85" i="1"/>
  <c r="CQ82" i="1"/>
  <c r="FJ82" i="1"/>
  <c r="FK82" i="1" s="1"/>
  <c r="FL82" i="1" s="1"/>
  <c r="GH78" i="1"/>
  <c r="GK78" i="1" s="1"/>
  <c r="GL78" i="1" s="1"/>
  <c r="DC78" i="1"/>
  <c r="HV83" i="1"/>
  <c r="JS83" i="1"/>
  <c r="JT83" i="1" s="1"/>
  <c r="JU83" i="1" s="1"/>
  <c r="CP83" i="1"/>
  <c r="CQ80" i="1"/>
  <c r="FJ80" i="1"/>
  <c r="FK80" i="1" s="1"/>
  <c r="FL80" i="1" s="1"/>
  <c r="CV79" i="1"/>
  <c r="CD79" i="1"/>
  <c r="DB79" i="1"/>
  <c r="CJ79" i="1"/>
  <c r="JN82" i="1"/>
  <c r="LN82" i="1" s="1"/>
  <c r="JO82" i="1"/>
  <c r="JP82" i="1" s="1"/>
  <c r="JQ82" i="1" s="1"/>
  <c r="KX78" i="1"/>
  <c r="FD84" i="1"/>
  <c r="FZ84" i="1"/>
  <c r="GA84" i="1"/>
  <c r="GP84" i="1" s="1"/>
  <c r="GQ84" i="1" s="1"/>
  <c r="DB85" i="1"/>
  <c r="CJ85" i="1"/>
  <c r="CD85" i="1"/>
  <c r="CV85" i="1"/>
  <c r="GS85" i="1"/>
  <c r="GT85" i="1" s="1"/>
  <c r="GU85" i="1" s="1"/>
  <c r="BP85" i="1"/>
  <c r="CP85" i="1"/>
  <c r="FF82" i="1"/>
  <c r="DC82" i="1"/>
  <c r="GH82" i="1"/>
  <c r="GK82" i="1" s="1"/>
  <c r="GL82" i="1" s="1"/>
  <c r="CK82" i="1"/>
  <c r="FV82" i="1"/>
  <c r="FW82" i="1" s="1"/>
  <c r="FX82" i="1" s="1"/>
  <c r="HV85" i="1"/>
  <c r="JS85" i="1"/>
  <c r="JT85" i="1" s="1"/>
  <c r="JU85" i="1" s="1"/>
  <c r="FE78" i="1"/>
  <c r="LL78" i="1" s="1"/>
  <c r="JS79" i="1"/>
  <c r="JT79" i="1" s="1"/>
  <c r="JU79" i="1" s="1"/>
  <c r="HV79" i="1"/>
  <c r="BX85" i="1"/>
  <c r="DB84" i="1"/>
  <c r="CJ84" i="1"/>
  <c r="CV84" i="1"/>
  <c r="CD84" i="1"/>
  <c r="BY81" i="1"/>
  <c r="FR78" i="1"/>
  <c r="FS78" i="1" s="1"/>
  <c r="FT78" i="1" s="1"/>
  <c r="CE78" i="1"/>
  <c r="CD81" i="1"/>
  <c r="CJ81" i="1"/>
  <c r="DB81" i="1"/>
  <c r="CV81" i="1"/>
  <c r="JG78" i="1"/>
  <c r="BP83" i="1"/>
  <c r="GS83" i="1"/>
  <c r="GT83" i="1" s="1"/>
  <c r="GU83" i="1" s="1"/>
  <c r="GV82" i="1" s="1"/>
  <c r="HV84" i="1"/>
  <c r="JS84" i="1"/>
  <c r="JT84" i="1" s="1"/>
  <c r="JU84" i="1" s="1"/>
  <c r="GA83" i="1"/>
  <c r="GP83" i="1" s="1"/>
  <c r="GQ83" i="1" s="1"/>
  <c r="GR82" i="1" s="1"/>
  <c r="FD83" i="1"/>
  <c r="FE82" i="1" s="1"/>
  <c r="LL82" i="1" s="1"/>
  <c r="FZ83" i="1"/>
  <c r="FR82" i="1"/>
  <c r="FS82" i="1" s="1"/>
  <c r="FT82" i="1" s="1"/>
  <c r="CE82" i="1"/>
  <c r="CK78" i="1"/>
  <c r="FV78" i="1"/>
  <c r="FW78" i="1" s="1"/>
  <c r="FX78" i="1" s="1"/>
  <c r="JN78" i="1"/>
  <c r="LN78" i="1" s="1"/>
  <c r="JO78" i="1"/>
  <c r="JP78" i="1" s="1"/>
  <c r="JQ78" i="1" s="1"/>
  <c r="CP79" i="1"/>
  <c r="FJ84" i="1"/>
  <c r="FK84" i="1" s="1"/>
  <c r="FL84" i="1" s="1"/>
  <c r="CQ84" i="1"/>
  <c r="BI82" i="1"/>
  <c r="LF82" i="1" s="1"/>
  <c r="CV83" i="1"/>
  <c r="DB83" i="1"/>
  <c r="CJ83" i="1"/>
  <c r="CD83" i="1"/>
  <c r="FN78" i="1"/>
  <c r="FO78" i="1" s="1"/>
  <c r="FP78" i="1" s="1"/>
  <c r="FQ78" i="1" s="1"/>
  <c r="BY78" i="1"/>
  <c r="LA78" i="1"/>
  <c r="BP79" i="1"/>
  <c r="BQ78" i="1" s="1"/>
  <c r="GS79" i="1"/>
  <c r="GT79" i="1" s="1"/>
  <c r="GU79" i="1" s="1"/>
  <c r="JA82" i="1"/>
  <c r="GB82" i="1"/>
  <c r="GE82" i="1" s="1"/>
  <c r="GF82" i="1" s="1"/>
  <c r="CW82" i="1"/>
  <c r="CW78" i="1"/>
  <c r="GB78" i="1"/>
  <c r="GE78" i="1" s="1"/>
  <c r="GF78" i="1" s="1"/>
  <c r="CD80" i="1"/>
  <c r="DB80" i="1"/>
  <c r="CJ80" i="1"/>
  <c r="CV80" i="1"/>
  <c r="GR78" i="1"/>
  <c r="KX82" i="1"/>
  <c r="FD81" i="1"/>
  <c r="GA81" i="1"/>
  <c r="GP81" i="1" s="1"/>
  <c r="GQ81" i="1" s="1"/>
  <c r="FZ81" i="1"/>
  <c r="BP80" i="1"/>
  <c r="GS80" i="1"/>
  <c r="GT80" i="1" s="1"/>
  <c r="GU80" i="1" s="1"/>
  <c r="GV78" i="1" s="1"/>
  <c r="JS81" i="1"/>
  <c r="JT81" i="1" s="1"/>
  <c r="JU81" i="1" s="1"/>
  <c r="HV81" i="1"/>
  <c r="GA73" i="1"/>
  <c r="GP73" i="1" s="1"/>
  <c r="GQ73" i="1" s="1"/>
  <c r="FZ73" i="1"/>
  <c r="FD73" i="1"/>
  <c r="CQ73" i="1"/>
  <c r="FJ73" i="1"/>
  <c r="FK73" i="1" s="1"/>
  <c r="FL73" i="1" s="1"/>
  <c r="JS71" i="1"/>
  <c r="JT71" i="1" s="1"/>
  <c r="JU71" i="1" s="1"/>
  <c r="HV71" i="1"/>
  <c r="HW70" i="1" s="1"/>
  <c r="JH70" i="1" s="1"/>
  <c r="JI70" i="1" s="1"/>
  <c r="LI70" i="1" s="1"/>
  <c r="LB70" i="1"/>
  <c r="LC70" i="1" s="1"/>
  <c r="LO70" i="1" s="1"/>
  <c r="GS71" i="1"/>
  <c r="GT71" i="1" s="1"/>
  <c r="GU71" i="1" s="1"/>
  <c r="GV70" i="1" s="1"/>
  <c r="BP71" i="1"/>
  <c r="BQ70" i="1" s="1"/>
  <c r="BY76" i="1"/>
  <c r="BZ74" i="1" s="1"/>
  <c r="FN76" i="1"/>
  <c r="FO76" i="1" s="1"/>
  <c r="FP76" i="1" s="1"/>
  <c r="FQ74" i="1" s="1"/>
  <c r="CL74" i="1"/>
  <c r="GA71" i="1"/>
  <c r="GP71" i="1" s="1"/>
  <c r="GQ71" i="1" s="1"/>
  <c r="GR70" i="1" s="1"/>
  <c r="FD71" i="1"/>
  <c r="FZ71" i="1"/>
  <c r="BI70" i="1"/>
  <c r="LF70" i="1" s="1"/>
  <c r="BJ70" i="1"/>
  <c r="BK70" i="1" s="1"/>
  <c r="BL70" i="1" s="1"/>
  <c r="FV76" i="1"/>
  <c r="FW76" i="1" s="1"/>
  <c r="FX76" i="1" s="1"/>
  <c r="FY74" i="1" s="1"/>
  <c r="CK76" i="1"/>
  <c r="DD74" i="1"/>
  <c r="GS73" i="1"/>
  <c r="GT73" i="1" s="1"/>
  <c r="GU73" i="1" s="1"/>
  <c r="BP73" i="1"/>
  <c r="CQ72" i="1"/>
  <c r="FJ72" i="1"/>
  <c r="FK72" i="1" s="1"/>
  <c r="FL72" i="1" s="1"/>
  <c r="FU74" i="1"/>
  <c r="GB76" i="1"/>
  <c r="GE76" i="1" s="1"/>
  <c r="GF76" i="1" s="1"/>
  <c r="CW76" i="1"/>
  <c r="CD73" i="1"/>
  <c r="CV73" i="1"/>
  <c r="CJ73" i="1"/>
  <c r="DB73" i="1"/>
  <c r="GG74" i="1"/>
  <c r="GA72" i="1"/>
  <c r="GP72" i="1" s="1"/>
  <c r="GQ72" i="1" s="1"/>
  <c r="FD72" i="1"/>
  <c r="FZ72" i="1"/>
  <c r="JO70" i="1"/>
  <c r="JP70" i="1" s="1"/>
  <c r="JQ70" i="1" s="1"/>
  <c r="FR76" i="1"/>
  <c r="FS76" i="1" s="1"/>
  <c r="FT76" i="1" s="1"/>
  <c r="CE76" i="1"/>
  <c r="JV70" i="1"/>
  <c r="CF74" i="1"/>
  <c r="CX74" i="1"/>
  <c r="CV71" i="1"/>
  <c r="CJ71" i="1"/>
  <c r="DB71" i="1"/>
  <c r="CD71" i="1"/>
  <c r="BX73" i="1"/>
  <c r="LB66" i="1"/>
  <c r="LC66" i="1" s="1"/>
  <c r="LO66" i="1" s="1"/>
  <c r="GM74" i="1"/>
  <c r="GW74" i="1" s="1"/>
  <c r="GX74" i="1" s="1"/>
  <c r="LM74" i="1" s="1"/>
  <c r="DC76" i="1"/>
  <c r="GH76" i="1"/>
  <c r="GK76" i="1" s="1"/>
  <c r="GL76" i="1" s="1"/>
  <c r="DB72" i="1"/>
  <c r="CD72" i="1"/>
  <c r="CJ72" i="1"/>
  <c r="CV72" i="1"/>
  <c r="CP71" i="1"/>
  <c r="CQ63" i="1"/>
  <c r="FJ63" i="1"/>
  <c r="FK63" i="1" s="1"/>
  <c r="FL63" i="1" s="1"/>
  <c r="GA65" i="1"/>
  <c r="GP65" i="1" s="1"/>
  <c r="GQ65" i="1" s="1"/>
  <c r="FZ65" i="1"/>
  <c r="FD65" i="1"/>
  <c r="GA63" i="1"/>
  <c r="GP63" i="1" s="1"/>
  <c r="GQ63" i="1" s="1"/>
  <c r="FZ63" i="1"/>
  <c r="FD63" i="1"/>
  <c r="BJ62" i="1"/>
  <c r="BK62" i="1" s="1"/>
  <c r="BL62" i="1" s="1"/>
  <c r="BI62" i="1"/>
  <c r="LF62" i="1" s="1"/>
  <c r="GA64" i="1"/>
  <c r="GP64" i="1" s="1"/>
  <c r="GQ64" i="1" s="1"/>
  <c r="FZ64" i="1"/>
  <c r="FD64" i="1"/>
  <c r="CQ65" i="1"/>
  <c r="FJ65" i="1"/>
  <c r="FK65" i="1" s="1"/>
  <c r="FL65" i="1" s="1"/>
  <c r="FR69" i="1"/>
  <c r="FS69" i="1" s="1"/>
  <c r="FT69" i="1" s="1"/>
  <c r="FU66" i="1" s="1"/>
  <c r="CE69" i="1"/>
  <c r="FJ64" i="1"/>
  <c r="FK64" i="1" s="1"/>
  <c r="FL64" i="1" s="1"/>
  <c r="CQ64" i="1"/>
  <c r="HV64" i="1"/>
  <c r="JS64" i="1"/>
  <c r="JT64" i="1" s="1"/>
  <c r="JU64" i="1" s="1"/>
  <c r="JV62" i="1" s="1"/>
  <c r="DB65" i="1"/>
  <c r="CD65" i="1"/>
  <c r="CJ65" i="1"/>
  <c r="CV65" i="1"/>
  <c r="LB62" i="1"/>
  <c r="LC62" i="1" s="1"/>
  <c r="LO62" i="1" s="1"/>
  <c r="CK69" i="1"/>
  <c r="FV69" i="1"/>
  <c r="FW69" i="1" s="1"/>
  <c r="FX69" i="1" s="1"/>
  <c r="BP65" i="1"/>
  <c r="GS65" i="1"/>
  <c r="GT65" i="1" s="1"/>
  <c r="GU65" i="1" s="1"/>
  <c r="CJ64" i="1"/>
  <c r="CD64" i="1"/>
  <c r="CV64" i="1"/>
  <c r="DB64" i="1"/>
  <c r="JS65" i="1"/>
  <c r="JT65" i="1" s="1"/>
  <c r="JU65" i="1" s="1"/>
  <c r="HV65" i="1"/>
  <c r="GB69" i="1"/>
  <c r="GE69" i="1" s="1"/>
  <c r="GF69" i="1" s="1"/>
  <c r="CW69" i="1"/>
  <c r="DC68" i="1"/>
  <c r="DD66" i="1" s="1"/>
  <c r="GH68" i="1"/>
  <c r="GK68" i="1" s="1"/>
  <c r="GL68" i="1" s="1"/>
  <c r="GM66" i="1" s="1"/>
  <c r="GW66" i="1" s="1"/>
  <c r="GX66" i="1" s="1"/>
  <c r="LM66" i="1" s="1"/>
  <c r="GH69" i="1"/>
  <c r="GK69" i="1" s="1"/>
  <c r="GL69" i="1" s="1"/>
  <c r="DC69" i="1"/>
  <c r="AY62" i="1"/>
  <c r="AZ62" i="1" s="1"/>
  <c r="LE62" i="1" s="1"/>
  <c r="BX65" i="1"/>
  <c r="GB68" i="1"/>
  <c r="GE68" i="1" s="1"/>
  <c r="GF68" i="1" s="1"/>
  <c r="GG66" i="1" s="1"/>
  <c r="CW68" i="1"/>
  <c r="CX66" i="1" s="1"/>
  <c r="HW62" i="1"/>
  <c r="FV68" i="1"/>
  <c r="FW68" i="1" s="1"/>
  <c r="FX68" i="1" s="1"/>
  <c r="FY66" i="1" s="1"/>
  <c r="CK68" i="1"/>
  <c r="CL66" i="1" s="1"/>
  <c r="BZ66" i="1"/>
  <c r="CV63" i="1"/>
  <c r="CJ63" i="1"/>
  <c r="CD63" i="1"/>
  <c r="DB63" i="1"/>
  <c r="GS63" i="1"/>
  <c r="GT63" i="1" s="1"/>
  <c r="GU63" i="1" s="1"/>
  <c r="GV62" i="1" s="1"/>
  <c r="BP63" i="1"/>
  <c r="BQ62" i="1" s="1"/>
  <c r="FR68" i="1"/>
  <c r="FS68" i="1" s="1"/>
  <c r="FT68" i="1" s="1"/>
  <c r="CE68" i="1"/>
  <c r="CF66" i="1" s="1"/>
  <c r="FQ66" i="1"/>
  <c r="IU62" i="1"/>
  <c r="JH62" i="1" s="1"/>
  <c r="JI62" i="1" s="1"/>
  <c r="LI62" i="1" s="1"/>
  <c r="CQ56" i="1"/>
  <c r="FJ56" i="1"/>
  <c r="FK56" i="1" s="1"/>
  <c r="FL56" i="1" s="1"/>
  <c r="FZ61" i="1"/>
  <c r="FD61" i="1"/>
  <c r="GA61" i="1"/>
  <c r="GP61" i="1" s="1"/>
  <c r="GQ61" i="1" s="1"/>
  <c r="GA55" i="1"/>
  <c r="GP55" i="1" s="1"/>
  <c r="GQ55" i="1" s="1"/>
  <c r="FD55" i="1"/>
  <c r="FZ55" i="1"/>
  <c r="BI54" i="1"/>
  <c r="LF54" i="1" s="1"/>
  <c r="BJ54" i="1"/>
  <c r="BK54" i="1" s="1"/>
  <c r="BL54" i="1" s="1"/>
  <c r="FZ60" i="1"/>
  <c r="FD60" i="1"/>
  <c r="GA60" i="1"/>
  <c r="GP60" i="1" s="1"/>
  <c r="GQ60" i="1" s="1"/>
  <c r="GV58" i="1"/>
  <c r="FZ59" i="1"/>
  <c r="FD59" i="1"/>
  <c r="GA59" i="1"/>
  <c r="GP59" i="1" s="1"/>
  <c r="GQ59" i="1" s="1"/>
  <c r="BI58" i="1"/>
  <c r="LF58" i="1" s="1"/>
  <c r="BJ58" i="1"/>
  <c r="BK58" i="1" s="1"/>
  <c r="BL58" i="1" s="1"/>
  <c r="BQ58" i="1"/>
  <c r="GA57" i="1"/>
  <c r="GP57" i="1" s="1"/>
  <c r="GQ57" i="1" s="1"/>
  <c r="FZ57" i="1"/>
  <c r="FD57" i="1"/>
  <c r="FN61" i="1"/>
  <c r="FO61" i="1" s="1"/>
  <c r="FP61" i="1" s="1"/>
  <c r="BY61" i="1"/>
  <c r="BY57" i="1"/>
  <c r="GA56" i="1"/>
  <c r="GP56" i="1" s="1"/>
  <c r="GQ56" i="1" s="1"/>
  <c r="FD56" i="1"/>
  <c r="FZ56" i="1"/>
  <c r="HV60" i="1"/>
  <c r="JS60" i="1"/>
  <c r="JT60" i="1" s="1"/>
  <c r="JU60" i="1" s="1"/>
  <c r="DB60" i="1"/>
  <c r="CD60" i="1"/>
  <c r="CJ60" i="1"/>
  <c r="CV60" i="1"/>
  <c r="CV61" i="1"/>
  <c r="CJ61" i="1"/>
  <c r="DB61" i="1"/>
  <c r="CD61" i="1"/>
  <c r="CP60" i="1"/>
  <c r="CV57" i="1"/>
  <c r="CD57" i="1"/>
  <c r="CJ57" i="1"/>
  <c r="DB57" i="1"/>
  <c r="CP57" i="1"/>
  <c r="JN54" i="1"/>
  <c r="LN54" i="1" s="1"/>
  <c r="DB55" i="1"/>
  <c r="CJ55" i="1"/>
  <c r="CV55" i="1"/>
  <c r="CD55" i="1"/>
  <c r="BP55" i="1"/>
  <c r="GS55" i="1"/>
  <c r="GT55" i="1" s="1"/>
  <c r="GU55" i="1" s="1"/>
  <c r="CP55" i="1"/>
  <c r="HV56" i="1"/>
  <c r="JS56" i="1"/>
  <c r="JT56" i="1" s="1"/>
  <c r="JU56" i="1" s="1"/>
  <c r="FJ59" i="1"/>
  <c r="FK59" i="1" s="1"/>
  <c r="FL59" i="1" s="1"/>
  <c r="CQ59" i="1"/>
  <c r="IC54" i="1"/>
  <c r="DB59" i="1"/>
  <c r="CJ59" i="1"/>
  <c r="CV59" i="1"/>
  <c r="CD59" i="1"/>
  <c r="CP61" i="1"/>
  <c r="BX59" i="1"/>
  <c r="JS59" i="1"/>
  <c r="JT59" i="1" s="1"/>
  <c r="JU59" i="1" s="1"/>
  <c r="HV59" i="1"/>
  <c r="JS61" i="1"/>
  <c r="JT61" i="1" s="1"/>
  <c r="JU61" i="1" s="1"/>
  <c r="HV61" i="1"/>
  <c r="JS55" i="1"/>
  <c r="JT55" i="1" s="1"/>
  <c r="JU55" i="1" s="1"/>
  <c r="HV55" i="1"/>
  <c r="HW54" i="1" s="1"/>
  <c r="JH54" i="1" s="1"/>
  <c r="JI54" i="1" s="1"/>
  <c r="LI54" i="1" s="1"/>
  <c r="JN58" i="1"/>
  <c r="LN58" i="1" s="1"/>
  <c r="JO58" i="1"/>
  <c r="JP58" i="1" s="1"/>
  <c r="JQ58" i="1" s="1"/>
  <c r="BX55" i="1"/>
  <c r="GS56" i="1"/>
  <c r="GT56" i="1" s="1"/>
  <c r="GU56" i="1" s="1"/>
  <c r="BP56" i="1"/>
  <c r="CV56" i="1"/>
  <c r="CJ56" i="1"/>
  <c r="DB56" i="1"/>
  <c r="CD56" i="1"/>
  <c r="GS60" i="1"/>
  <c r="GT60" i="1" s="1"/>
  <c r="GU60" i="1" s="1"/>
  <c r="BP60" i="1"/>
  <c r="BX60" i="1"/>
  <c r="JS57" i="1"/>
  <c r="JT57" i="1" s="1"/>
  <c r="JU57" i="1" s="1"/>
  <c r="JV54" i="1" s="1"/>
  <c r="HV57" i="1"/>
  <c r="EY58" i="1"/>
  <c r="EZ58" i="1" s="1"/>
  <c r="LK58" i="1" s="1"/>
  <c r="LA58" i="1"/>
  <c r="AY58" i="1"/>
  <c r="AZ58" i="1" s="1"/>
  <c r="LE58" i="1" s="1"/>
  <c r="GA51" i="1"/>
  <c r="GP51" i="1" s="1"/>
  <c r="GQ51" i="1" s="1"/>
  <c r="FZ51" i="1"/>
  <c r="FD51" i="1"/>
  <c r="BI50" i="1"/>
  <c r="LF50" i="1" s="1"/>
  <c r="BJ50" i="1"/>
  <c r="BK50" i="1" s="1"/>
  <c r="BL50" i="1" s="1"/>
  <c r="BY51" i="1"/>
  <c r="FN51" i="1"/>
  <c r="FO51" i="1" s="1"/>
  <c r="FP51" i="1" s="1"/>
  <c r="FQ50" i="1" s="1"/>
  <c r="BY53" i="1"/>
  <c r="FN53" i="1"/>
  <c r="FO53" i="1" s="1"/>
  <c r="FP53" i="1" s="1"/>
  <c r="FJ51" i="1"/>
  <c r="FK51" i="1" s="1"/>
  <c r="FL51" i="1" s="1"/>
  <c r="CQ51" i="1"/>
  <c r="GA47" i="1"/>
  <c r="GP47" i="1" s="1"/>
  <c r="GQ47" i="1" s="1"/>
  <c r="FD47" i="1"/>
  <c r="FZ47" i="1"/>
  <c r="BI46" i="1"/>
  <c r="LF46" i="1" s="1"/>
  <c r="BJ46" i="1"/>
  <c r="BK46" i="1" s="1"/>
  <c r="BL46" i="1" s="1"/>
  <c r="GA49" i="1"/>
  <c r="GP49" i="1" s="1"/>
  <c r="GQ49" i="1" s="1"/>
  <c r="FZ49" i="1"/>
  <c r="FD49" i="1"/>
  <c r="FD53" i="1"/>
  <c r="GA53" i="1"/>
  <c r="GP53" i="1" s="1"/>
  <c r="GQ53" i="1" s="1"/>
  <c r="FZ53" i="1"/>
  <c r="GA48" i="1"/>
  <c r="GP48" i="1" s="1"/>
  <c r="GQ48" i="1" s="1"/>
  <c r="FZ48" i="1"/>
  <c r="FD48" i="1"/>
  <c r="BY47" i="1"/>
  <c r="JN50" i="1"/>
  <c r="LN50" i="1" s="1"/>
  <c r="JO50" i="1"/>
  <c r="JP50" i="1" s="1"/>
  <c r="JQ50" i="1" s="1"/>
  <c r="HV53" i="1"/>
  <c r="JS53" i="1"/>
  <c r="JT53" i="1" s="1"/>
  <c r="JU53" i="1" s="1"/>
  <c r="KH46" i="1"/>
  <c r="GB52" i="1"/>
  <c r="GE52" i="1" s="1"/>
  <c r="GF52" i="1" s="1"/>
  <c r="CW52" i="1"/>
  <c r="CD49" i="1"/>
  <c r="CJ49" i="1"/>
  <c r="DB49" i="1"/>
  <c r="CV49" i="1"/>
  <c r="BX49" i="1"/>
  <c r="JS49" i="1"/>
  <c r="JT49" i="1" s="1"/>
  <c r="JU49" i="1" s="1"/>
  <c r="HV49" i="1"/>
  <c r="CR50" i="1"/>
  <c r="CD53" i="1"/>
  <c r="CV53" i="1"/>
  <c r="DB53" i="1"/>
  <c r="CJ53" i="1"/>
  <c r="GS51" i="1"/>
  <c r="GT51" i="1" s="1"/>
  <c r="GU51" i="1" s="1"/>
  <c r="GV50" i="1" s="1"/>
  <c r="BP51" i="1"/>
  <c r="BQ50" i="1" s="1"/>
  <c r="GS47" i="1"/>
  <c r="GT47" i="1" s="1"/>
  <c r="GU47" i="1" s="1"/>
  <c r="GV46" i="1" s="1"/>
  <c r="BP47" i="1"/>
  <c r="CQ52" i="1"/>
  <c r="FJ52" i="1"/>
  <c r="FK52" i="1" s="1"/>
  <c r="FL52" i="1" s="1"/>
  <c r="FV52" i="1"/>
  <c r="FW52" i="1" s="1"/>
  <c r="FX52" i="1" s="1"/>
  <c r="CK52" i="1"/>
  <c r="HV48" i="1"/>
  <c r="JS48" i="1"/>
  <c r="JT48" i="1" s="1"/>
  <c r="JU48" i="1" s="1"/>
  <c r="JV46" i="1" s="1"/>
  <c r="DB48" i="1"/>
  <c r="CV48" i="1"/>
  <c r="CD48" i="1"/>
  <c r="CJ48" i="1"/>
  <c r="FM50" i="1"/>
  <c r="AY50" i="1"/>
  <c r="AZ50" i="1" s="1"/>
  <c r="LE50" i="1" s="1"/>
  <c r="FJ53" i="1"/>
  <c r="FK53" i="1" s="1"/>
  <c r="FL53" i="1" s="1"/>
  <c r="CQ53" i="1"/>
  <c r="CV51" i="1"/>
  <c r="CD51" i="1"/>
  <c r="DB51" i="1"/>
  <c r="CJ51" i="1"/>
  <c r="FJ47" i="1"/>
  <c r="FK47" i="1" s="1"/>
  <c r="FL47" i="1" s="1"/>
  <c r="CQ47" i="1"/>
  <c r="BP48" i="1"/>
  <c r="GS48" i="1"/>
  <c r="GT48" i="1" s="1"/>
  <c r="GU48" i="1" s="1"/>
  <c r="FJ49" i="1"/>
  <c r="FK49" i="1" s="1"/>
  <c r="FL49" i="1" s="1"/>
  <c r="CQ49" i="1"/>
  <c r="BP49" i="1"/>
  <c r="GS49" i="1"/>
  <c r="GT49" i="1" s="1"/>
  <c r="GU49" i="1" s="1"/>
  <c r="CE52" i="1"/>
  <c r="FR52" i="1"/>
  <c r="FS52" i="1" s="1"/>
  <c r="FT52" i="1" s="1"/>
  <c r="CV47" i="1"/>
  <c r="CJ47" i="1"/>
  <c r="CD47" i="1"/>
  <c r="DB47" i="1"/>
  <c r="JN46" i="1"/>
  <c r="LN46" i="1" s="1"/>
  <c r="II50" i="1"/>
  <c r="IU46" i="1"/>
  <c r="BX48" i="1"/>
  <c r="IO46" i="1"/>
  <c r="JS47" i="1"/>
  <c r="JT47" i="1" s="1"/>
  <c r="JU47" i="1" s="1"/>
  <c r="HV47" i="1"/>
  <c r="HW46" i="1" s="1"/>
  <c r="DC52" i="1"/>
  <c r="GH52" i="1"/>
  <c r="GK52" i="1" s="1"/>
  <c r="GL52" i="1" s="1"/>
  <c r="CP48" i="1"/>
  <c r="JA46" i="1"/>
  <c r="JH46" i="1" s="1"/>
  <c r="JI46" i="1" s="1"/>
  <c r="LI46" i="1" s="1"/>
  <c r="JS51" i="1"/>
  <c r="JT51" i="1" s="1"/>
  <c r="JU51" i="1" s="1"/>
  <c r="HV51" i="1"/>
  <c r="KD50" i="1"/>
  <c r="GA43" i="1"/>
  <c r="GP43" i="1" s="1"/>
  <c r="GQ43" i="1" s="1"/>
  <c r="FZ43" i="1"/>
  <c r="FD43" i="1"/>
  <c r="BJ42" i="1"/>
  <c r="BK42" i="1" s="1"/>
  <c r="BL42" i="1" s="1"/>
  <c r="BI42" i="1"/>
  <c r="LF42" i="1" s="1"/>
  <c r="FR41" i="1"/>
  <c r="FS41" i="1" s="1"/>
  <c r="FT41" i="1" s="1"/>
  <c r="CE41" i="1"/>
  <c r="DB44" i="1"/>
  <c r="CD44" i="1"/>
  <c r="CJ44" i="1"/>
  <c r="CV44" i="1"/>
  <c r="FY38" i="1"/>
  <c r="HV44" i="1"/>
  <c r="HW42" i="1" s="1"/>
  <c r="JH42" i="1" s="1"/>
  <c r="JI42" i="1" s="1"/>
  <c r="LI42" i="1" s="1"/>
  <c r="JS44" i="1"/>
  <c r="JT44" i="1" s="1"/>
  <c r="JU44" i="1" s="1"/>
  <c r="FU38" i="1"/>
  <c r="CV45" i="1"/>
  <c r="CJ45" i="1"/>
  <c r="DB45" i="1"/>
  <c r="CD45" i="1"/>
  <c r="GA44" i="1"/>
  <c r="GP44" i="1" s="1"/>
  <c r="GQ44" i="1" s="1"/>
  <c r="FD44" i="1"/>
  <c r="FZ44" i="1"/>
  <c r="FJ43" i="1"/>
  <c r="FK43" i="1" s="1"/>
  <c r="FL43" i="1" s="1"/>
  <c r="FM42" i="1" s="1"/>
  <c r="CQ43" i="1"/>
  <c r="FJ45" i="1"/>
  <c r="FK45" i="1" s="1"/>
  <c r="FL45" i="1" s="1"/>
  <c r="CQ45" i="1"/>
  <c r="DC41" i="1"/>
  <c r="DD38" i="1" s="1"/>
  <c r="GH41" i="1"/>
  <c r="GK41" i="1" s="1"/>
  <c r="GL41" i="1" s="1"/>
  <c r="GM38" i="1" s="1"/>
  <c r="GW38" i="1" s="1"/>
  <c r="GX38" i="1" s="1"/>
  <c r="LM38" i="1" s="1"/>
  <c r="GA45" i="1"/>
  <c r="GP45" i="1" s="1"/>
  <c r="GQ45" i="1" s="1"/>
  <c r="FD45" i="1"/>
  <c r="FZ45" i="1"/>
  <c r="BX44" i="1"/>
  <c r="LB38" i="1"/>
  <c r="LC38" i="1" s="1"/>
  <c r="LO38" i="1" s="1"/>
  <c r="CV43" i="1"/>
  <c r="CJ43" i="1"/>
  <c r="DB43" i="1"/>
  <c r="CD43" i="1"/>
  <c r="GG38" i="1"/>
  <c r="GB41" i="1"/>
  <c r="GE41" i="1" s="1"/>
  <c r="GF41" i="1" s="1"/>
  <c r="CW41" i="1"/>
  <c r="CX38" i="1" s="1"/>
  <c r="CR38" i="1"/>
  <c r="BY41" i="1"/>
  <c r="FN41" i="1"/>
  <c r="FO41" i="1" s="1"/>
  <c r="FP41" i="1" s="1"/>
  <c r="FQ38" i="1" s="1"/>
  <c r="CL38" i="1"/>
  <c r="FJ44" i="1"/>
  <c r="FK44" i="1" s="1"/>
  <c r="FL44" i="1" s="1"/>
  <c r="CQ44" i="1"/>
  <c r="CR42" i="1" s="1"/>
  <c r="CF38" i="1"/>
  <c r="BX43" i="1"/>
  <c r="JS45" i="1"/>
  <c r="JT45" i="1" s="1"/>
  <c r="JU45" i="1" s="1"/>
  <c r="JV42" i="1" s="1"/>
  <c r="HV45" i="1"/>
  <c r="BX45" i="1"/>
  <c r="BZ38" i="1"/>
  <c r="CK41" i="1"/>
  <c r="FV41" i="1"/>
  <c r="FW41" i="1" s="1"/>
  <c r="FX41" i="1" s="1"/>
  <c r="FM38" i="1"/>
  <c r="CE36" i="1"/>
  <c r="FR36" i="1"/>
  <c r="FS36" i="1" s="1"/>
  <c r="FT36" i="1" s="1"/>
  <c r="CK35" i="1"/>
  <c r="CL34" i="1" s="1"/>
  <c r="FV35" i="1"/>
  <c r="FW35" i="1" s="1"/>
  <c r="FX35" i="1" s="1"/>
  <c r="GM34" i="1"/>
  <c r="FR32" i="1"/>
  <c r="FS32" i="1" s="1"/>
  <c r="FT32" i="1" s="1"/>
  <c r="CE32" i="1"/>
  <c r="GH31" i="1"/>
  <c r="GK31" i="1" s="1"/>
  <c r="GL31" i="1" s="1"/>
  <c r="GM30" i="1" s="1"/>
  <c r="DC31" i="1"/>
  <c r="FR37" i="1"/>
  <c r="FS37" i="1" s="1"/>
  <c r="FT37" i="1" s="1"/>
  <c r="CE37" i="1"/>
  <c r="DD34" i="1"/>
  <c r="DC32" i="1"/>
  <c r="GH32" i="1"/>
  <c r="GK32" i="1" s="1"/>
  <c r="GL32" i="1" s="1"/>
  <c r="GB36" i="1"/>
  <c r="GE36" i="1" s="1"/>
  <c r="GF36" i="1" s="1"/>
  <c r="CW36" i="1"/>
  <c r="CK32" i="1"/>
  <c r="FV32" i="1"/>
  <c r="FW32" i="1" s="1"/>
  <c r="FX32" i="1" s="1"/>
  <c r="FJ36" i="1"/>
  <c r="FK36" i="1" s="1"/>
  <c r="FL36" i="1" s="1"/>
  <c r="CQ36" i="1"/>
  <c r="GB32" i="1"/>
  <c r="GE32" i="1" s="1"/>
  <c r="GF32" i="1" s="1"/>
  <c r="CW32" i="1"/>
  <c r="GH37" i="1"/>
  <c r="GK37" i="1" s="1"/>
  <c r="GL37" i="1" s="1"/>
  <c r="DC37" i="1"/>
  <c r="FN35" i="1"/>
  <c r="FO35" i="1" s="1"/>
  <c r="FP35" i="1" s="1"/>
  <c r="FQ34" i="1" s="1"/>
  <c r="BY35" i="1"/>
  <c r="BZ34" i="1" s="1"/>
  <c r="FE30" i="1"/>
  <c r="LL30" i="1" s="1"/>
  <c r="FF30" i="1"/>
  <c r="FG30" i="1" s="1"/>
  <c r="FH30" i="1" s="1"/>
  <c r="DC36" i="1"/>
  <c r="GH36" i="1"/>
  <c r="GK36" i="1" s="1"/>
  <c r="GL36" i="1" s="1"/>
  <c r="FV31" i="1"/>
  <c r="FW31" i="1" s="1"/>
  <c r="FX31" i="1" s="1"/>
  <c r="CK31" i="1"/>
  <c r="CL30" i="1" s="1"/>
  <c r="GG34" i="1"/>
  <c r="CK37" i="1"/>
  <c r="FV37" i="1"/>
  <c r="FW37" i="1" s="1"/>
  <c r="FX37" i="1" s="1"/>
  <c r="FJ35" i="1"/>
  <c r="FK35" i="1" s="1"/>
  <c r="FL35" i="1" s="1"/>
  <c r="CQ35" i="1"/>
  <c r="FV36" i="1"/>
  <c r="FW36" i="1" s="1"/>
  <c r="FX36" i="1" s="1"/>
  <c r="CK36" i="1"/>
  <c r="FR35" i="1"/>
  <c r="FS35" i="1" s="1"/>
  <c r="FT35" i="1" s="1"/>
  <c r="FU34" i="1" s="1"/>
  <c r="CE35" i="1"/>
  <c r="CF34" i="1" s="1"/>
  <c r="FY34" i="1"/>
  <c r="GH35" i="1"/>
  <c r="GK35" i="1" s="1"/>
  <c r="GL35" i="1" s="1"/>
  <c r="DC35" i="1"/>
  <c r="CW35" i="1"/>
  <c r="CX34" i="1" s="1"/>
  <c r="GB35" i="1"/>
  <c r="GE35" i="1" s="1"/>
  <c r="GF35" i="1" s="1"/>
  <c r="FR31" i="1"/>
  <c r="FS31" i="1" s="1"/>
  <c r="FT31" i="1" s="1"/>
  <c r="FU30" i="1" s="1"/>
  <c r="CE31" i="1"/>
  <c r="CF30" i="1" s="1"/>
  <c r="GB31" i="1"/>
  <c r="GE31" i="1" s="1"/>
  <c r="GF31" i="1" s="1"/>
  <c r="CW31" i="1"/>
  <c r="CX30" i="1" s="1"/>
  <c r="GB37" i="1"/>
  <c r="GE37" i="1" s="1"/>
  <c r="GF37" i="1" s="1"/>
  <c r="CW37" i="1"/>
  <c r="FQ30" i="1"/>
  <c r="FJ28" i="1"/>
  <c r="FK28" i="1" s="1"/>
  <c r="FL28" i="1" s="1"/>
  <c r="CQ28" i="1"/>
  <c r="FZ27" i="1"/>
  <c r="FD27" i="1"/>
  <c r="GA27" i="1"/>
  <c r="GP27" i="1" s="1"/>
  <c r="GQ27" i="1" s="1"/>
  <c r="GR26" i="1" s="1"/>
  <c r="BJ26" i="1"/>
  <c r="BK26" i="1" s="1"/>
  <c r="BL26" i="1" s="1"/>
  <c r="BI26" i="1"/>
  <c r="LF26" i="1" s="1"/>
  <c r="CQ26" i="1"/>
  <c r="FJ26" i="1"/>
  <c r="FK26" i="1" s="1"/>
  <c r="FL26" i="1" s="1"/>
  <c r="GG22" i="1"/>
  <c r="CX22" i="1"/>
  <c r="FR29" i="1"/>
  <c r="FS29" i="1" s="1"/>
  <c r="FT29" i="1" s="1"/>
  <c r="CE29" i="1"/>
  <c r="BQ26" i="1"/>
  <c r="FV25" i="1"/>
  <c r="FW25" i="1" s="1"/>
  <c r="FX25" i="1" s="1"/>
  <c r="FY22" i="1" s="1"/>
  <c r="CK25" i="1"/>
  <c r="CL22" i="1" s="1"/>
  <c r="CV27" i="1"/>
  <c r="CJ27" i="1"/>
  <c r="DB27" i="1"/>
  <c r="CD27" i="1"/>
  <c r="FE22" i="1"/>
  <c r="LL22" i="1" s="1"/>
  <c r="CK29" i="1"/>
  <c r="FV29" i="1"/>
  <c r="FW29" i="1" s="1"/>
  <c r="FX29" i="1" s="1"/>
  <c r="JH26" i="1"/>
  <c r="JI26" i="1" s="1"/>
  <c r="LI26" i="1" s="1"/>
  <c r="GB25" i="1"/>
  <c r="GE25" i="1" s="1"/>
  <c r="GF25" i="1" s="1"/>
  <c r="CW25" i="1"/>
  <c r="FJ25" i="1"/>
  <c r="FK25" i="1" s="1"/>
  <c r="FL25" i="1" s="1"/>
  <c r="FM22" i="1" s="1"/>
  <c r="CQ25" i="1"/>
  <c r="CR22" i="1" s="1"/>
  <c r="GV26" i="1"/>
  <c r="CE25" i="1"/>
  <c r="CF22" i="1" s="1"/>
  <c r="FR25" i="1"/>
  <c r="FS25" i="1" s="1"/>
  <c r="FT25" i="1" s="1"/>
  <c r="FU22" i="1" s="1"/>
  <c r="GB29" i="1"/>
  <c r="GE29" i="1" s="1"/>
  <c r="GF29" i="1" s="1"/>
  <c r="CW29" i="1"/>
  <c r="DB28" i="1"/>
  <c r="CD28" i="1"/>
  <c r="CJ28" i="1"/>
  <c r="CV28" i="1"/>
  <c r="DC26" i="1"/>
  <c r="GH26" i="1"/>
  <c r="GK26" i="1" s="1"/>
  <c r="GL26" i="1" s="1"/>
  <c r="BX28" i="1"/>
  <c r="LB26" i="1"/>
  <c r="LC26" i="1" s="1"/>
  <c r="LO26" i="1" s="1"/>
  <c r="LB22" i="1"/>
  <c r="LC22" i="1" s="1"/>
  <c r="LO22" i="1" s="1"/>
  <c r="GA28" i="1"/>
  <c r="GP28" i="1" s="1"/>
  <c r="GQ28" i="1" s="1"/>
  <c r="FZ28" i="1"/>
  <c r="FD28" i="1"/>
  <c r="FR26" i="1"/>
  <c r="FS26" i="1" s="1"/>
  <c r="FT26" i="1" s="1"/>
  <c r="CE26" i="1"/>
  <c r="BX27" i="1"/>
  <c r="GH25" i="1"/>
  <c r="GK25" i="1" s="1"/>
  <c r="GL25" i="1" s="1"/>
  <c r="GM22" i="1" s="1"/>
  <c r="DC25" i="1"/>
  <c r="DD22" i="1" s="1"/>
  <c r="FV26" i="1"/>
  <c r="FW26" i="1" s="1"/>
  <c r="FX26" i="1" s="1"/>
  <c r="CK26" i="1"/>
  <c r="JN26" i="1"/>
  <c r="LN26" i="1" s="1"/>
  <c r="JO26" i="1"/>
  <c r="JP26" i="1" s="1"/>
  <c r="JQ26" i="1" s="1"/>
  <c r="GH29" i="1"/>
  <c r="GK29" i="1" s="1"/>
  <c r="GL29" i="1" s="1"/>
  <c r="DC29" i="1"/>
  <c r="FF26" i="1"/>
  <c r="FE26" i="1"/>
  <c r="LL26" i="1" s="1"/>
  <c r="GB26" i="1"/>
  <c r="GE26" i="1" s="1"/>
  <c r="GF26" i="1" s="1"/>
  <c r="CW26" i="1"/>
  <c r="CP27" i="1"/>
  <c r="JS27" i="1"/>
  <c r="JT27" i="1" s="1"/>
  <c r="JU27" i="1" s="1"/>
  <c r="JV26" i="1" s="1"/>
  <c r="HV27" i="1"/>
  <c r="HW26" i="1" s="1"/>
  <c r="GB21" i="1"/>
  <c r="GE21" i="1" s="1"/>
  <c r="GF21" i="1" s="1"/>
  <c r="CW21" i="1"/>
  <c r="CX18" i="1" s="1"/>
  <c r="FR21" i="1"/>
  <c r="FS21" i="1" s="1"/>
  <c r="FT21" i="1" s="1"/>
  <c r="FU18" i="1" s="1"/>
  <c r="CE21" i="1"/>
  <c r="FR15" i="1"/>
  <c r="FS15" i="1" s="1"/>
  <c r="FT15" i="1" s="1"/>
  <c r="FU14" i="1" s="1"/>
  <c r="CE15" i="1"/>
  <c r="CF14" i="1" s="1"/>
  <c r="GB15" i="1"/>
  <c r="GE15" i="1" s="1"/>
  <c r="GF15" i="1" s="1"/>
  <c r="CW15" i="1"/>
  <c r="CK15" i="1"/>
  <c r="FV15" i="1"/>
  <c r="FW15" i="1" s="1"/>
  <c r="FX15" i="1" s="1"/>
  <c r="FY14" i="1" s="1"/>
  <c r="GG18" i="1"/>
  <c r="CW16" i="1"/>
  <c r="CX14" i="1" s="1"/>
  <c r="GB16" i="1"/>
  <c r="GE16" i="1" s="1"/>
  <c r="GF16" i="1" s="1"/>
  <c r="FJ16" i="1"/>
  <c r="FK16" i="1" s="1"/>
  <c r="FL16" i="1" s="1"/>
  <c r="CQ16" i="1"/>
  <c r="CR14" i="1" s="1"/>
  <c r="CF18" i="1"/>
  <c r="GH15" i="1"/>
  <c r="GK15" i="1" s="1"/>
  <c r="GL15" i="1" s="1"/>
  <c r="GM14" i="1" s="1"/>
  <c r="DC15" i="1"/>
  <c r="FV16" i="1"/>
  <c r="FW16" i="1" s="1"/>
  <c r="FX16" i="1" s="1"/>
  <c r="CK16" i="1"/>
  <c r="FV17" i="1"/>
  <c r="FW17" i="1" s="1"/>
  <c r="FX17" i="1" s="1"/>
  <c r="CK17" i="1"/>
  <c r="FN15" i="1"/>
  <c r="FO15" i="1" s="1"/>
  <c r="FP15" i="1" s="1"/>
  <c r="FQ14" i="1" s="1"/>
  <c r="BY15" i="1"/>
  <c r="DC17" i="1"/>
  <c r="GH17" i="1"/>
  <c r="GK17" i="1" s="1"/>
  <c r="GL17" i="1" s="1"/>
  <c r="FN16" i="1"/>
  <c r="FO16" i="1" s="1"/>
  <c r="FP16" i="1" s="1"/>
  <c r="BY16" i="1"/>
  <c r="BZ14" i="1" s="1"/>
  <c r="CL14" i="1"/>
  <c r="GH16" i="1"/>
  <c r="GK16" i="1" s="1"/>
  <c r="GL16" i="1" s="1"/>
  <c r="DC16" i="1"/>
  <c r="CW17" i="1"/>
  <c r="GB17" i="1"/>
  <c r="GE17" i="1" s="1"/>
  <c r="GF17" i="1" s="1"/>
  <c r="GG14" i="1" s="1"/>
  <c r="CK21" i="1"/>
  <c r="CL18" i="1" s="1"/>
  <c r="FV21" i="1"/>
  <c r="FW21" i="1" s="1"/>
  <c r="FX21" i="1" s="1"/>
  <c r="FY18" i="1" s="1"/>
  <c r="BY17" i="1"/>
  <c r="FN17" i="1"/>
  <c r="FO17" i="1" s="1"/>
  <c r="FP17" i="1" s="1"/>
  <c r="DD14" i="1"/>
  <c r="DC21" i="1"/>
  <c r="DD18" i="1" s="1"/>
  <c r="DE18" i="1" s="1"/>
  <c r="DF18" i="1" s="1"/>
  <c r="LG18" i="1" s="1"/>
  <c r="GH21" i="1"/>
  <c r="GK21" i="1" s="1"/>
  <c r="GL21" i="1" s="1"/>
  <c r="GM18" i="1" s="1"/>
  <c r="GW18" i="1" s="1"/>
  <c r="GX18" i="1" s="1"/>
  <c r="LM18" i="1" s="1"/>
  <c r="FM14" i="1"/>
  <c r="FR16" i="1"/>
  <c r="FS16" i="1" s="1"/>
  <c r="FT16" i="1" s="1"/>
  <c r="CE16" i="1"/>
  <c r="FR17" i="1"/>
  <c r="FS17" i="1" s="1"/>
  <c r="FT17" i="1" s="1"/>
  <c r="CE17" i="1"/>
  <c r="GA11" i="1"/>
  <c r="GP11" i="1" s="1"/>
  <c r="GQ11" i="1" s="1"/>
  <c r="FD11" i="1"/>
  <c r="FZ11" i="1"/>
  <c r="BI10" i="1"/>
  <c r="LF10" i="1" s="1"/>
  <c r="BJ10" i="1"/>
  <c r="BK10" i="1" s="1"/>
  <c r="BL10" i="1" s="1"/>
  <c r="FJ12" i="1"/>
  <c r="FK12" i="1" s="1"/>
  <c r="FL12" i="1" s="1"/>
  <c r="CQ12" i="1"/>
  <c r="JO10" i="1"/>
  <c r="JP10" i="1" s="1"/>
  <c r="JQ10" i="1" s="1"/>
  <c r="JN10" i="1"/>
  <c r="LN10" i="1" s="1"/>
  <c r="HV13" i="1"/>
  <c r="JS13" i="1"/>
  <c r="JT13" i="1" s="1"/>
  <c r="JU13" i="1" s="1"/>
  <c r="GR10" i="1"/>
  <c r="FN12" i="1"/>
  <c r="FO12" i="1" s="1"/>
  <c r="FP12" i="1" s="1"/>
  <c r="BY12" i="1"/>
  <c r="FN11" i="1"/>
  <c r="FO11" i="1" s="1"/>
  <c r="FP11" i="1" s="1"/>
  <c r="BY11" i="1"/>
  <c r="CQ13" i="1"/>
  <c r="FJ13" i="1"/>
  <c r="FK13" i="1" s="1"/>
  <c r="FL13" i="1" s="1"/>
  <c r="GA12" i="1"/>
  <c r="GP12" i="1" s="1"/>
  <c r="GQ12" i="1" s="1"/>
  <c r="FD12" i="1"/>
  <c r="FE10" i="1" s="1"/>
  <c r="LL10" i="1" s="1"/>
  <c r="FZ12" i="1"/>
  <c r="GB10" i="1"/>
  <c r="GE10" i="1" s="1"/>
  <c r="GF10" i="1" s="1"/>
  <c r="CW10" i="1"/>
  <c r="CV11" i="1"/>
  <c r="CJ11" i="1"/>
  <c r="CD11" i="1"/>
  <c r="DB11" i="1"/>
  <c r="FF10" i="1"/>
  <c r="FR10" i="1"/>
  <c r="FS10" i="1" s="1"/>
  <c r="FT10" i="1" s="1"/>
  <c r="CE10" i="1"/>
  <c r="CK10" i="1"/>
  <c r="FV10" i="1"/>
  <c r="FW10" i="1" s="1"/>
  <c r="FX10" i="1" s="1"/>
  <c r="GS11" i="1"/>
  <c r="GT11" i="1" s="1"/>
  <c r="GU11" i="1" s="1"/>
  <c r="GV10" i="1" s="1"/>
  <c r="BP11" i="1"/>
  <c r="BQ10" i="1" s="1"/>
  <c r="FD13" i="1"/>
  <c r="GA13" i="1"/>
  <c r="GP13" i="1" s="1"/>
  <c r="GQ13" i="1" s="1"/>
  <c r="FZ13" i="1"/>
  <c r="GH10" i="1"/>
  <c r="GK10" i="1" s="1"/>
  <c r="GL10" i="1" s="1"/>
  <c r="DC10" i="1"/>
  <c r="DB12" i="1"/>
  <c r="CV12" i="1"/>
  <c r="CJ12" i="1"/>
  <c r="CD12" i="1"/>
  <c r="JG10" i="1"/>
  <c r="HV12" i="1"/>
  <c r="JS12" i="1"/>
  <c r="JT12" i="1" s="1"/>
  <c r="JU12" i="1" s="1"/>
  <c r="JV10" i="1" s="1"/>
  <c r="CV13" i="1"/>
  <c r="CJ13" i="1"/>
  <c r="CD13" i="1"/>
  <c r="DB13" i="1"/>
  <c r="BX13" i="1"/>
  <c r="CP11" i="1"/>
  <c r="LA10" i="1"/>
  <c r="JC6" i="1"/>
  <c r="IJ7" i="1"/>
  <c r="IE7" i="1"/>
  <c r="JB7" i="1"/>
  <c r="IK7" i="1"/>
  <c r="JC7" i="1"/>
  <c r="JB6" i="1"/>
  <c r="HJ7" i="1"/>
  <c r="HS7" i="1"/>
  <c r="HX7" i="1"/>
  <c r="HY7" i="1"/>
  <c r="HK7" i="1"/>
  <c r="HE8" i="1"/>
  <c r="ID8" i="1" s="1"/>
  <c r="DJ9" i="1"/>
  <c r="HE9" i="1"/>
  <c r="ID9" i="1" s="1"/>
  <c r="EF7" i="1"/>
  <c r="DJ7" i="1"/>
  <c r="HY6" i="1"/>
  <c r="HS6" i="1"/>
  <c r="HJ6" i="1"/>
  <c r="IE6" i="1"/>
  <c r="IJ6" i="1"/>
  <c r="HK6" i="1"/>
  <c r="IK6" i="1"/>
  <c r="HX6" i="1"/>
  <c r="DJ6" i="1"/>
  <c r="EG6" i="1"/>
  <c r="EV6" i="1" s="1"/>
  <c r="EW6" i="1" s="1"/>
  <c r="EF6" i="1"/>
  <c r="DP6" i="1"/>
  <c r="DQ6" i="1" s="1"/>
  <c r="DR6" i="1" s="1"/>
  <c r="FN32" i="1" l="1"/>
  <c r="FO32" i="1" s="1"/>
  <c r="FP32" i="1" s="1"/>
  <c r="FN92" i="1"/>
  <c r="FO92" i="1" s="1"/>
  <c r="FP92" i="1" s="1"/>
  <c r="BY101" i="1"/>
  <c r="BY115" i="1"/>
  <c r="FN115" i="1"/>
  <c r="FO115" i="1" s="1"/>
  <c r="FP115" i="1" s="1"/>
  <c r="BY72" i="1"/>
  <c r="FG98" i="1"/>
  <c r="FH98" i="1" s="1"/>
  <c r="FG26" i="1"/>
  <c r="FH26" i="1" s="1"/>
  <c r="FN83" i="1"/>
  <c r="FO83" i="1" s="1"/>
  <c r="FP83" i="1" s="1"/>
  <c r="FG10" i="1"/>
  <c r="FH10" i="1" s="1"/>
  <c r="CE23" i="1"/>
  <c r="FR23" i="1"/>
  <c r="FS23" i="1" s="1"/>
  <c r="FT23" i="1" s="1"/>
  <c r="BY23" i="1"/>
  <c r="FN23" i="1"/>
  <c r="FO23" i="1" s="1"/>
  <c r="FP23" i="1" s="1"/>
  <c r="DX8" i="1"/>
  <c r="DY8" i="1" s="1"/>
  <c r="DZ8" i="1" s="1"/>
  <c r="FV23" i="1"/>
  <c r="FW23" i="1" s="1"/>
  <c r="FX23" i="1" s="1"/>
  <c r="CK23" i="1"/>
  <c r="FN56" i="1"/>
  <c r="FO56" i="1" s="1"/>
  <c r="FP56" i="1" s="1"/>
  <c r="BY79" i="1"/>
  <c r="AS7" i="1"/>
  <c r="AT7" i="1" s="1"/>
  <c r="AG7" i="1"/>
  <c r="AJ7" i="1"/>
  <c r="AK7" i="1" s="1"/>
  <c r="AV7" i="1"/>
  <c r="AW7" i="1" s="1"/>
  <c r="AP7" i="1"/>
  <c r="AQ7" i="1" s="1"/>
  <c r="BC7" i="1"/>
  <c r="BF7" i="1" s="1"/>
  <c r="AM7" i="1"/>
  <c r="AN7" i="1" s="1"/>
  <c r="GB23" i="1"/>
  <c r="GE23" i="1" s="1"/>
  <c r="GF23" i="1" s="1"/>
  <c r="CW23" i="1"/>
  <c r="IY7" i="1"/>
  <c r="GH23" i="1"/>
  <c r="GK23" i="1" s="1"/>
  <c r="GL23" i="1" s="1"/>
  <c r="DC23" i="1"/>
  <c r="BY63" i="1"/>
  <c r="BY104" i="1"/>
  <c r="FN104" i="1"/>
  <c r="FO104" i="1" s="1"/>
  <c r="FP104" i="1" s="1"/>
  <c r="CE104" i="1"/>
  <c r="FR104" i="1"/>
  <c r="FS104" i="1" s="1"/>
  <c r="FT104" i="1" s="1"/>
  <c r="FN64" i="1"/>
  <c r="FO64" i="1" s="1"/>
  <c r="FP64" i="1" s="1"/>
  <c r="FN71" i="1"/>
  <c r="FO71" i="1" s="1"/>
  <c r="FP71" i="1" s="1"/>
  <c r="FN80" i="1"/>
  <c r="FO80" i="1" s="1"/>
  <c r="FP80" i="1" s="1"/>
  <c r="FJ111" i="1"/>
  <c r="FK111" i="1" s="1"/>
  <c r="FL111" i="1" s="1"/>
  <c r="GB104" i="1"/>
  <c r="GE104" i="1" s="1"/>
  <c r="GF104" i="1" s="1"/>
  <c r="CW104" i="1"/>
  <c r="FG78" i="1"/>
  <c r="FH78" i="1" s="1"/>
  <c r="FV104" i="1"/>
  <c r="FW104" i="1" s="1"/>
  <c r="FX104" i="1" s="1"/>
  <c r="CK104" i="1"/>
  <c r="DC104" i="1"/>
  <c r="GH104" i="1"/>
  <c r="GK104" i="1" s="1"/>
  <c r="GL104" i="1" s="1"/>
  <c r="FG82" i="1"/>
  <c r="FH82" i="1" s="1"/>
  <c r="FG110" i="1"/>
  <c r="FH110" i="1" s="1"/>
  <c r="GB33" i="1"/>
  <c r="GE33" i="1" s="1"/>
  <c r="GF33" i="1" s="1"/>
  <c r="CW33" i="1"/>
  <c r="FN33" i="1"/>
  <c r="FO33" i="1" s="1"/>
  <c r="FP33" i="1" s="1"/>
  <c r="BY33" i="1"/>
  <c r="DC33" i="1"/>
  <c r="GH33" i="1"/>
  <c r="GK33" i="1" s="1"/>
  <c r="GL33" i="1" s="1"/>
  <c r="FJ33" i="1"/>
  <c r="FK33" i="1" s="1"/>
  <c r="FL33" i="1" s="1"/>
  <c r="FM30" i="1" s="1"/>
  <c r="CQ33" i="1"/>
  <c r="CK33" i="1"/>
  <c r="FV33" i="1"/>
  <c r="FW33" i="1" s="1"/>
  <c r="FX33" i="1" s="1"/>
  <c r="CE33" i="1"/>
  <c r="FR33" i="1"/>
  <c r="FS33" i="1" s="1"/>
  <c r="FT33" i="1" s="1"/>
  <c r="IS6" i="1"/>
  <c r="IT6" i="1" s="1"/>
  <c r="GW114" i="1"/>
  <c r="GX114" i="1" s="1"/>
  <c r="LM114" i="1" s="1"/>
  <c r="CK113" i="1"/>
  <c r="FV113" i="1"/>
  <c r="FW113" i="1" s="1"/>
  <c r="FX113" i="1" s="1"/>
  <c r="LB110" i="1"/>
  <c r="LC110" i="1" s="1"/>
  <c r="LO110" i="1" s="1"/>
  <c r="GB111" i="1"/>
  <c r="GE111" i="1" s="1"/>
  <c r="GF111" i="1" s="1"/>
  <c r="CW111" i="1"/>
  <c r="CX110" i="1" s="1"/>
  <c r="JV110" i="1"/>
  <c r="FE110" i="1"/>
  <c r="LL110" i="1" s="1"/>
  <c r="FV111" i="1"/>
  <c r="FW111" i="1" s="1"/>
  <c r="FX111" i="1" s="1"/>
  <c r="CK111" i="1"/>
  <c r="HW110" i="1"/>
  <c r="JH110" i="1" s="1"/>
  <c r="JI110" i="1" s="1"/>
  <c r="LI110" i="1" s="1"/>
  <c r="DC112" i="1"/>
  <c r="GH112" i="1"/>
  <c r="GK112" i="1" s="1"/>
  <c r="GL112" i="1" s="1"/>
  <c r="FY110" i="1"/>
  <c r="CK112" i="1"/>
  <c r="FV112" i="1"/>
  <c r="FW112" i="1" s="1"/>
  <c r="FX112" i="1" s="1"/>
  <c r="GB113" i="1"/>
  <c r="GE113" i="1" s="1"/>
  <c r="GF113" i="1" s="1"/>
  <c r="CW113" i="1"/>
  <c r="GH111" i="1"/>
  <c r="GK111" i="1" s="1"/>
  <c r="GL111" i="1" s="1"/>
  <c r="GM110" i="1" s="1"/>
  <c r="DC111" i="1"/>
  <c r="DD110" i="1" s="1"/>
  <c r="CL110" i="1"/>
  <c r="FJ113" i="1"/>
  <c r="FK113" i="1" s="1"/>
  <c r="FL113" i="1" s="1"/>
  <c r="FM110" i="1" s="1"/>
  <c r="CQ113" i="1"/>
  <c r="CR110" i="1" s="1"/>
  <c r="CE112" i="1"/>
  <c r="FR112" i="1"/>
  <c r="FS112" i="1" s="1"/>
  <c r="FT112" i="1" s="1"/>
  <c r="CE113" i="1"/>
  <c r="FR113" i="1"/>
  <c r="FS113" i="1" s="1"/>
  <c r="FT113" i="1" s="1"/>
  <c r="FN112" i="1"/>
  <c r="FO112" i="1" s="1"/>
  <c r="FP112" i="1" s="1"/>
  <c r="FQ110" i="1" s="1"/>
  <c r="BY112" i="1"/>
  <c r="BZ110" i="1" s="1"/>
  <c r="FR111" i="1"/>
  <c r="FS111" i="1" s="1"/>
  <c r="FT111" i="1" s="1"/>
  <c r="FU110" i="1" s="1"/>
  <c r="CE111" i="1"/>
  <c r="CF110" i="1"/>
  <c r="GG110" i="1"/>
  <c r="CW112" i="1"/>
  <c r="GB112" i="1"/>
  <c r="GE112" i="1" s="1"/>
  <c r="GF112" i="1" s="1"/>
  <c r="DC113" i="1"/>
  <c r="GH113" i="1"/>
  <c r="GK113" i="1" s="1"/>
  <c r="GL113" i="1" s="1"/>
  <c r="DE102" i="1"/>
  <c r="DF102" i="1" s="1"/>
  <c r="LG102" i="1" s="1"/>
  <c r="GW102" i="1"/>
  <c r="GX102" i="1" s="1"/>
  <c r="LM102" i="1" s="1"/>
  <c r="LB94" i="1"/>
  <c r="LC94" i="1" s="1"/>
  <c r="LO94" i="1" s="1"/>
  <c r="CE95" i="1"/>
  <c r="CF94" i="1" s="1"/>
  <c r="FR95" i="1"/>
  <c r="FS95" i="1" s="1"/>
  <c r="FT95" i="1" s="1"/>
  <c r="BY100" i="1"/>
  <c r="BZ98" i="1" s="1"/>
  <c r="FN100" i="1"/>
  <c r="FO100" i="1" s="1"/>
  <c r="FP100" i="1" s="1"/>
  <c r="FQ98" i="1" s="1"/>
  <c r="FR100" i="1"/>
  <c r="FS100" i="1" s="1"/>
  <c r="FT100" i="1" s="1"/>
  <c r="CE100" i="1"/>
  <c r="FR97" i="1"/>
  <c r="FS97" i="1" s="1"/>
  <c r="FT97" i="1" s="1"/>
  <c r="CE97" i="1"/>
  <c r="CE96" i="1"/>
  <c r="FR96" i="1"/>
  <c r="FS96" i="1" s="1"/>
  <c r="FT96" i="1" s="1"/>
  <c r="FJ101" i="1"/>
  <c r="FK101" i="1" s="1"/>
  <c r="FL101" i="1" s="1"/>
  <c r="CQ101" i="1"/>
  <c r="CK95" i="1"/>
  <c r="FV95" i="1"/>
  <c r="FW95" i="1" s="1"/>
  <c r="FX95" i="1" s="1"/>
  <c r="DC100" i="1"/>
  <c r="GH100" i="1"/>
  <c r="GK100" i="1" s="1"/>
  <c r="GL100" i="1" s="1"/>
  <c r="GH97" i="1"/>
  <c r="GK97" i="1" s="1"/>
  <c r="GL97" i="1" s="1"/>
  <c r="DC97" i="1"/>
  <c r="FN96" i="1"/>
  <c r="FO96" i="1" s="1"/>
  <c r="FP96" i="1" s="1"/>
  <c r="BY96" i="1"/>
  <c r="GH96" i="1"/>
  <c r="GK96" i="1" s="1"/>
  <c r="GL96" i="1" s="1"/>
  <c r="DC96" i="1"/>
  <c r="GH95" i="1"/>
  <c r="GK95" i="1" s="1"/>
  <c r="GL95" i="1" s="1"/>
  <c r="DC95" i="1"/>
  <c r="DD94" i="1" s="1"/>
  <c r="GG98" i="1"/>
  <c r="GH101" i="1"/>
  <c r="GK101" i="1" s="1"/>
  <c r="GL101" i="1" s="1"/>
  <c r="DC101" i="1"/>
  <c r="FE94" i="1"/>
  <c r="LL94" i="1" s="1"/>
  <c r="FF94" i="1"/>
  <c r="FG94" i="1" s="1"/>
  <c r="FH94" i="1" s="1"/>
  <c r="CK99" i="1"/>
  <c r="CL98" i="1" s="1"/>
  <c r="FV99" i="1"/>
  <c r="FW99" i="1" s="1"/>
  <c r="FX99" i="1" s="1"/>
  <c r="FY98" i="1" s="1"/>
  <c r="GB101" i="1"/>
  <c r="GE101" i="1" s="1"/>
  <c r="GF101" i="1" s="1"/>
  <c r="CW101" i="1"/>
  <c r="GB96" i="1"/>
  <c r="GE96" i="1" s="1"/>
  <c r="GF96" i="1" s="1"/>
  <c r="CW96" i="1"/>
  <c r="GR94" i="1"/>
  <c r="GB99" i="1"/>
  <c r="GE99" i="1" s="1"/>
  <c r="GF99" i="1" s="1"/>
  <c r="CW99" i="1"/>
  <c r="CX98" i="1" s="1"/>
  <c r="CK101" i="1"/>
  <c r="FV101" i="1"/>
  <c r="FW101" i="1" s="1"/>
  <c r="FX101" i="1" s="1"/>
  <c r="FN95" i="1"/>
  <c r="FO95" i="1" s="1"/>
  <c r="FP95" i="1" s="1"/>
  <c r="BY95" i="1"/>
  <c r="GH99" i="1"/>
  <c r="GK99" i="1" s="1"/>
  <c r="GL99" i="1" s="1"/>
  <c r="DC99" i="1"/>
  <c r="DD98" i="1" s="1"/>
  <c r="FJ100" i="1"/>
  <c r="FK100" i="1" s="1"/>
  <c r="FL100" i="1" s="1"/>
  <c r="FM98" i="1" s="1"/>
  <c r="CQ100" i="1"/>
  <c r="GB100" i="1"/>
  <c r="GE100" i="1" s="1"/>
  <c r="GF100" i="1" s="1"/>
  <c r="CW100" i="1"/>
  <c r="GB97" i="1"/>
  <c r="GE97" i="1" s="1"/>
  <c r="GF97" i="1" s="1"/>
  <c r="CW97" i="1"/>
  <c r="FM94" i="1"/>
  <c r="GM98" i="1"/>
  <c r="FR99" i="1"/>
  <c r="FS99" i="1" s="1"/>
  <c r="FT99" i="1" s="1"/>
  <c r="FU98" i="1" s="1"/>
  <c r="CE99" i="1"/>
  <c r="CF98" i="1" s="1"/>
  <c r="FR101" i="1"/>
  <c r="FS101" i="1" s="1"/>
  <c r="FT101" i="1" s="1"/>
  <c r="CE101" i="1"/>
  <c r="FV96" i="1"/>
  <c r="FW96" i="1" s="1"/>
  <c r="FX96" i="1" s="1"/>
  <c r="CK96" i="1"/>
  <c r="CW95" i="1"/>
  <c r="CX94" i="1" s="1"/>
  <c r="GB95" i="1"/>
  <c r="GE95" i="1" s="1"/>
  <c r="GF95" i="1" s="1"/>
  <c r="FV100" i="1"/>
  <c r="FW100" i="1" s="1"/>
  <c r="FX100" i="1" s="1"/>
  <c r="CK100" i="1"/>
  <c r="FV97" i="1"/>
  <c r="FW97" i="1" s="1"/>
  <c r="FX97" i="1" s="1"/>
  <c r="CK97" i="1"/>
  <c r="CR94" i="1"/>
  <c r="DE86" i="1"/>
  <c r="DF86" i="1" s="1"/>
  <c r="LG86" i="1" s="1"/>
  <c r="GW86" i="1"/>
  <c r="GX86" i="1" s="1"/>
  <c r="LM86" i="1" s="1"/>
  <c r="CX90" i="1"/>
  <c r="CE92" i="1"/>
  <c r="CF90" i="1" s="1"/>
  <c r="FR92" i="1"/>
  <c r="FS92" i="1" s="1"/>
  <c r="FT92" i="1" s="1"/>
  <c r="FU90" i="1" s="1"/>
  <c r="DC92" i="1"/>
  <c r="DD90" i="1" s="1"/>
  <c r="DE90" i="1" s="1"/>
  <c r="DF90" i="1" s="1"/>
  <c r="LG90" i="1" s="1"/>
  <c r="GH92" i="1"/>
  <c r="GK92" i="1" s="1"/>
  <c r="GL92" i="1" s="1"/>
  <c r="FR93" i="1"/>
  <c r="FS93" i="1" s="1"/>
  <c r="FT93" i="1" s="1"/>
  <c r="CE93" i="1"/>
  <c r="GH93" i="1"/>
  <c r="GK93" i="1" s="1"/>
  <c r="GL93" i="1" s="1"/>
  <c r="GM90" i="1" s="1"/>
  <c r="DC93" i="1"/>
  <c r="FN93" i="1"/>
  <c r="FO93" i="1" s="1"/>
  <c r="FP93" i="1" s="1"/>
  <c r="FQ90" i="1" s="1"/>
  <c r="BY93" i="1"/>
  <c r="BZ90" i="1" s="1"/>
  <c r="GB93" i="1"/>
  <c r="GE93" i="1" s="1"/>
  <c r="GF93" i="1" s="1"/>
  <c r="CW93" i="1"/>
  <c r="FF90" i="1"/>
  <c r="FG90" i="1" s="1"/>
  <c r="FH90" i="1" s="1"/>
  <c r="FE90" i="1"/>
  <c r="LL90" i="1" s="1"/>
  <c r="FJ93" i="1"/>
  <c r="FK93" i="1" s="1"/>
  <c r="FL93" i="1" s="1"/>
  <c r="FM90" i="1" s="1"/>
  <c r="CQ93" i="1"/>
  <c r="CR90" i="1" s="1"/>
  <c r="CK93" i="1"/>
  <c r="FV93" i="1"/>
  <c r="FW93" i="1" s="1"/>
  <c r="FX93" i="1" s="1"/>
  <c r="GB92" i="1"/>
  <c r="GE92" i="1" s="1"/>
  <c r="GF92" i="1" s="1"/>
  <c r="GG90" i="1" s="1"/>
  <c r="CW92" i="1"/>
  <c r="GR90" i="1"/>
  <c r="FV92" i="1"/>
  <c r="FW92" i="1" s="1"/>
  <c r="FX92" i="1" s="1"/>
  <c r="FY90" i="1" s="1"/>
  <c r="CK92" i="1"/>
  <c r="CL90" i="1" s="1"/>
  <c r="GB81" i="1"/>
  <c r="GE81" i="1" s="1"/>
  <c r="GF81" i="1" s="1"/>
  <c r="CW81" i="1"/>
  <c r="CX78" i="1" s="1"/>
  <c r="GB80" i="1"/>
  <c r="GE80" i="1" s="1"/>
  <c r="GF80" i="1" s="1"/>
  <c r="GG78" i="1" s="1"/>
  <c r="CW80" i="1"/>
  <c r="FR85" i="1"/>
  <c r="FS85" i="1" s="1"/>
  <c r="FT85" i="1" s="1"/>
  <c r="CE85" i="1"/>
  <c r="FV80" i="1"/>
  <c r="FW80" i="1" s="1"/>
  <c r="FX80" i="1" s="1"/>
  <c r="CK80" i="1"/>
  <c r="CK83" i="1"/>
  <c r="CL82" i="1" s="1"/>
  <c r="FV83" i="1"/>
  <c r="FW83" i="1" s="1"/>
  <c r="FX83" i="1" s="1"/>
  <c r="CK81" i="1"/>
  <c r="FV81" i="1"/>
  <c r="FW81" i="1" s="1"/>
  <c r="FX81" i="1" s="1"/>
  <c r="FV84" i="1"/>
  <c r="FW84" i="1" s="1"/>
  <c r="FX84" i="1" s="1"/>
  <c r="CK84" i="1"/>
  <c r="FJ85" i="1"/>
  <c r="FK85" i="1" s="1"/>
  <c r="FL85" i="1" s="1"/>
  <c r="CQ85" i="1"/>
  <c r="CK85" i="1"/>
  <c r="FV85" i="1"/>
  <c r="FW85" i="1" s="1"/>
  <c r="FX85" i="1" s="1"/>
  <c r="GH80" i="1"/>
  <c r="GK80" i="1" s="1"/>
  <c r="GL80" i="1" s="1"/>
  <c r="DC80" i="1"/>
  <c r="DC83" i="1"/>
  <c r="GH83" i="1"/>
  <c r="GK83" i="1" s="1"/>
  <c r="GL83" i="1" s="1"/>
  <c r="FR81" i="1"/>
  <c r="FS81" i="1" s="1"/>
  <c r="FT81" i="1" s="1"/>
  <c r="CE81" i="1"/>
  <c r="DC84" i="1"/>
  <c r="GH84" i="1"/>
  <c r="GK84" i="1" s="1"/>
  <c r="GL84" i="1" s="1"/>
  <c r="GM82" i="1" s="1"/>
  <c r="FY82" i="1"/>
  <c r="DC85" i="1"/>
  <c r="GH85" i="1"/>
  <c r="GK85" i="1" s="1"/>
  <c r="GL85" i="1" s="1"/>
  <c r="CQ83" i="1"/>
  <c r="CR82" i="1" s="1"/>
  <c r="FJ83" i="1"/>
  <c r="FK83" i="1" s="1"/>
  <c r="FL83" i="1" s="1"/>
  <c r="FM82" i="1"/>
  <c r="CQ79" i="1"/>
  <c r="CR78" i="1" s="1"/>
  <c r="FJ79" i="1"/>
  <c r="FK79" i="1" s="1"/>
  <c r="FL79" i="1" s="1"/>
  <c r="FM78" i="1" s="1"/>
  <c r="GB84" i="1"/>
  <c r="GE84" i="1" s="1"/>
  <c r="GF84" i="1" s="1"/>
  <c r="CW84" i="1"/>
  <c r="FR80" i="1"/>
  <c r="FS80" i="1" s="1"/>
  <c r="FT80" i="1" s="1"/>
  <c r="CE80" i="1"/>
  <c r="FN85" i="1"/>
  <c r="FO85" i="1" s="1"/>
  <c r="FP85" i="1" s="1"/>
  <c r="FQ82" i="1" s="1"/>
  <c r="BY85" i="1"/>
  <c r="BZ82" i="1" s="1"/>
  <c r="HW78" i="1"/>
  <c r="FV79" i="1"/>
  <c r="FW79" i="1" s="1"/>
  <c r="FX79" i="1" s="1"/>
  <c r="FY78" i="1" s="1"/>
  <c r="CK79" i="1"/>
  <c r="CL78" i="1" s="1"/>
  <c r="HW82" i="1"/>
  <c r="JH82" i="1" s="1"/>
  <c r="JI82" i="1" s="1"/>
  <c r="LI82" i="1" s="1"/>
  <c r="GB79" i="1"/>
  <c r="GE79" i="1" s="1"/>
  <c r="GF79" i="1" s="1"/>
  <c r="CW79" i="1"/>
  <c r="FR83" i="1"/>
  <c r="FS83" i="1" s="1"/>
  <c r="FT83" i="1" s="1"/>
  <c r="CE83" i="1"/>
  <c r="CF82" i="1" s="1"/>
  <c r="LB78" i="1"/>
  <c r="LC78" i="1" s="1"/>
  <c r="LO78" i="1" s="1"/>
  <c r="JV82" i="1"/>
  <c r="LB82" i="1" s="1"/>
  <c r="LC82" i="1" s="1"/>
  <c r="LO82" i="1" s="1"/>
  <c r="BZ78" i="1"/>
  <c r="BQ82" i="1"/>
  <c r="JV78" i="1"/>
  <c r="DD82" i="1"/>
  <c r="GH79" i="1"/>
  <c r="GK79" i="1" s="1"/>
  <c r="GL79" i="1" s="1"/>
  <c r="DC79" i="1"/>
  <c r="DD78" i="1" s="1"/>
  <c r="FR84" i="1"/>
  <c r="FS84" i="1" s="1"/>
  <c r="FT84" i="1" s="1"/>
  <c r="CE84" i="1"/>
  <c r="GB85" i="1"/>
  <c r="GE85" i="1" s="1"/>
  <c r="GF85" i="1" s="1"/>
  <c r="CW85" i="1"/>
  <c r="GH81" i="1"/>
  <c r="GK81" i="1" s="1"/>
  <c r="GL81" i="1" s="1"/>
  <c r="DC81" i="1"/>
  <c r="GB83" i="1"/>
  <c r="GE83" i="1" s="1"/>
  <c r="GF83" i="1" s="1"/>
  <c r="GG82" i="1" s="1"/>
  <c r="CW83" i="1"/>
  <c r="CX82" i="1" s="1"/>
  <c r="FU82" i="1"/>
  <c r="JH78" i="1"/>
  <c r="JI78" i="1" s="1"/>
  <c r="LI78" i="1" s="1"/>
  <c r="FR79" i="1"/>
  <c r="FS79" i="1" s="1"/>
  <c r="FT79" i="1" s="1"/>
  <c r="FU78" i="1" s="1"/>
  <c r="CE79" i="1"/>
  <c r="CF78" i="1" s="1"/>
  <c r="GM78" i="1"/>
  <c r="GW78" i="1" s="1"/>
  <c r="GX78" i="1" s="1"/>
  <c r="LM78" i="1" s="1"/>
  <c r="BZ70" i="1"/>
  <c r="FR72" i="1"/>
  <c r="FS72" i="1" s="1"/>
  <c r="FT72" i="1" s="1"/>
  <c r="CE72" i="1"/>
  <c r="GH72" i="1"/>
  <c r="GK72" i="1" s="1"/>
  <c r="GL72" i="1" s="1"/>
  <c r="DC72" i="1"/>
  <c r="CE71" i="1"/>
  <c r="CF70" i="1" s="1"/>
  <c r="FR71" i="1"/>
  <c r="FS71" i="1" s="1"/>
  <c r="FT71" i="1" s="1"/>
  <c r="FU70" i="1" s="1"/>
  <c r="GH71" i="1"/>
  <c r="GK71" i="1" s="1"/>
  <c r="GL71" i="1" s="1"/>
  <c r="DC71" i="1"/>
  <c r="GH73" i="1"/>
  <c r="GK73" i="1" s="1"/>
  <c r="GL73" i="1" s="1"/>
  <c r="DC73" i="1"/>
  <c r="CE73" i="1"/>
  <c r="FR73" i="1"/>
  <c r="FS73" i="1" s="1"/>
  <c r="FT73" i="1" s="1"/>
  <c r="CK72" i="1"/>
  <c r="FV72" i="1"/>
  <c r="FW72" i="1" s="1"/>
  <c r="FX72" i="1" s="1"/>
  <c r="FV71" i="1"/>
  <c r="FW71" i="1" s="1"/>
  <c r="FX71" i="1" s="1"/>
  <c r="CK71" i="1"/>
  <c r="FV73" i="1"/>
  <c r="FW73" i="1" s="1"/>
  <c r="FX73" i="1" s="1"/>
  <c r="CK73" i="1"/>
  <c r="FJ71" i="1"/>
  <c r="FK71" i="1" s="1"/>
  <c r="FL71" i="1" s="1"/>
  <c r="FM70" i="1" s="1"/>
  <c r="CQ71" i="1"/>
  <c r="CR70" i="1" s="1"/>
  <c r="DE74" i="1"/>
  <c r="DF74" i="1" s="1"/>
  <c r="LG74" i="1" s="1"/>
  <c r="GB72" i="1"/>
  <c r="GE72" i="1" s="1"/>
  <c r="GF72" i="1" s="1"/>
  <c r="CW72" i="1"/>
  <c r="FN73" i="1"/>
  <c r="FO73" i="1" s="1"/>
  <c r="FP73" i="1" s="1"/>
  <c r="FQ70" i="1" s="1"/>
  <c r="BY73" i="1"/>
  <c r="GB71" i="1"/>
  <c r="GE71" i="1" s="1"/>
  <c r="GF71" i="1" s="1"/>
  <c r="CW71" i="1"/>
  <c r="GB73" i="1"/>
  <c r="GE73" i="1" s="1"/>
  <c r="GF73" i="1" s="1"/>
  <c r="CW73" i="1"/>
  <c r="FE70" i="1"/>
  <c r="LL70" i="1" s="1"/>
  <c r="FF70" i="1"/>
  <c r="FG70" i="1" s="1"/>
  <c r="FH70" i="1" s="1"/>
  <c r="DE66" i="1"/>
  <c r="DF66" i="1" s="1"/>
  <c r="LG66" i="1" s="1"/>
  <c r="GB63" i="1"/>
  <c r="GE63" i="1" s="1"/>
  <c r="GF63" i="1" s="1"/>
  <c r="GG62" i="1" s="1"/>
  <c r="CW63" i="1"/>
  <c r="FR64" i="1"/>
  <c r="FS64" i="1" s="1"/>
  <c r="FT64" i="1" s="1"/>
  <c r="CE64" i="1"/>
  <c r="FV65" i="1"/>
  <c r="FW65" i="1" s="1"/>
  <c r="FX65" i="1" s="1"/>
  <c r="CK65" i="1"/>
  <c r="BZ62" i="1"/>
  <c r="BY65" i="1"/>
  <c r="FN65" i="1"/>
  <c r="FO65" i="1" s="1"/>
  <c r="FP65" i="1" s="1"/>
  <c r="FQ62" i="1" s="1"/>
  <c r="FV64" i="1"/>
  <c r="FW64" i="1" s="1"/>
  <c r="FX64" i="1" s="1"/>
  <c r="CK64" i="1"/>
  <c r="FR65" i="1"/>
  <c r="FS65" i="1" s="1"/>
  <c r="FT65" i="1" s="1"/>
  <c r="CE65" i="1"/>
  <c r="FE62" i="1"/>
  <c r="LL62" i="1" s="1"/>
  <c r="FF62" i="1"/>
  <c r="FG62" i="1" s="1"/>
  <c r="FH62" i="1" s="1"/>
  <c r="FV63" i="1"/>
  <c r="FW63" i="1" s="1"/>
  <c r="FX63" i="1" s="1"/>
  <c r="CK63" i="1"/>
  <c r="GB64" i="1"/>
  <c r="GE64" i="1" s="1"/>
  <c r="GF64" i="1" s="1"/>
  <c r="CW64" i="1"/>
  <c r="DC65" i="1"/>
  <c r="GH65" i="1"/>
  <c r="GK65" i="1" s="1"/>
  <c r="GL65" i="1" s="1"/>
  <c r="GR62" i="1"/>
  <c r="FR63" i="1"/>
  <c r="FS63" i="1" s="1"/>
  <c r="FT63" i="1" s="1"/>
  <c r="CE63" i="1"/>
  <c r="DC64" i="1"/>
  <c r="GH64" i="1"/>
  <c r="GK64" i="1" s="1"/>
  <c r="GL64" i="1" s="1"/>
  <c r="GB65" i="1"/>
  <c r="GE65" i="1" s="1"/>
  <c r="GF65" i="1" s="1"/>
  <c r="CW65" i="1"/>
  <c r="FM62" i="1"/>
  <c r="DC63" i="1"/>
  <c r="GH63" i="1"/>
  <c r="GK63" i="1" s="1"/>
  <c r="GL63" i="1" s="1"/>
  <c r="CR62" i="1"/>
  <c r="DC56" i="1"/>
  <c r="GH56" i="1"/>
  <c r="GK56" i="1" s="1"/>
  <c r="GL56" i="1" s="1"/>
  <c r="CW55" i="1"/>
  <c r="GB55" i="1"/>
  <c r="GE55" i="1" s="1"/>
  <c r="GF55" i="1" s="1"/>
  <c r="FJ60" i="1"/>
  <c r="FK60" i="1" s="1"/>
  <c r="FL60" i="1" s="1"/>
  <c r="FM58" i="1" s="1"/>
  <c r="CQ60" i="1"/>
  <c r="CR58" i="1" s="1"/>
  <c r="CK59" i="1"/>
  <c r="FV59" i="1"/>
  <c r="FW59" i="1" s="1"/>
  <c r="FX59" i="1" s="1"/>
  <c r="CK55" i="1"/>
  <c r="FV55" i="1"/>
  <c r="FW55" i="1" s="1"/>
  <c r="FX55" i="1" s="1"/>
  <c r="FR61" i="1"/>
  <c r="FS61" i="1" s="1"/>
  <c r="FT61" i="1" s="1"/>
  <c r="CE61" i="1"/>
  <c r="GH55" i="1"/>
  <c r="GK55" i="1" s="1"/>
  <c r="GL55" i="1" s="1"/>
  <c r="GM54" i="1" s="1"/>
  <c r="DC55" i="1"/>
  <c r="GH61" i="1"/>
  <c r="GK61" i="1" s="1"/>
  <c r="GL61" i="1" s="1"/>
  <c r="DC61" i="1"/>
  <c r="HW58" i="1"/>
  <c r="JH58" i="1" s="1"/>
  <c r="JI58" i="1" s="1"/>
  <c r="LI58" i="1" s="1"/>
  <c r="CK57" i="1"/>
  <c r="FV57" i="1"/>
  <c r="FW57" i="1" s="1"/>
  <c r="FX57" i="1" s="1"/>
  <c r="JV58" i="1"/>
  <c r="LB58" i="1" s="1"/>
  <c r="LC58" i="1" s="1"/>
  <c r="LO58" i="1" s="1"/>
  <c r="GV54" i="1"/>
  <c r="CE57" i="1"/>
  <c r="FR57" i="1"/>
  <c r="FS57" i="1" s="1"/>
  <c r="FT57" i="1" s="1"/>
  <c r="GB61" i="1"/>
  <c r="GE61" i="1" s="1"/>
  <c r="GF61" i="1" s="1"/>
  <c r="CW61" i="1"/>
  <c r="DC60" i="1"/>
  <c r="GH60" i="1"/>
  <c r="GK60" i="1" s="1"/>
  <c r="GL60" i="1" s="1"/>
  <c r="CW56" i="1"/>
  <c r="GB56" i="1"/>
  <c r="GE56" i="1" s="1"/>
  <c r="GF56" i="1" s="1"/>
  <c r="FJ55" i="1"/>
  <c r="FK55" i="1" s="1"/>
  <c r="FL55" i="1" s="1"/>
  <c r="CQ55" i="1"/>
  <c r="BY60" i="1"/>
  <c r="FN60" i="1"/>
  <c r="FO60" i="1" s="1"/>
  <c r="FP60" i="1" s="1"/>
  <c r="LB54" i="1"/>
  <c r="LC54" i="1" s="1"/>
  <c r="LO54" i="1" s="1"/>
  <c r="FN59" i="1"/>
  <c r="FO59" i="1" s="1"/>
  <c r="FP59" i="1" s="1"/>
  <c r="FQ58" i="1" s="1"/>
  <c r="BY59" i="1"/>
  <c r="BZ58" i="1" s="1"/>
  <c r="BQ54" i="1"/>
  <c r="GB57" i="1"/>
  <c r="GE57" i="1" s="1"/>
  <c r="GF57" i="1" s="1"/>
  <c r="CW57" i="1"/>
  <c r="GB60" i="1"/>
  <c r="GE60" i="1" s="1"/>
  <c r="GF60" i="1" s="1"/>
  <c r="CW60" i="1"/>
  <c r="GR58" i="1"/>
  <c r="FR59" i="1"/>
  <c r="FS59" i="1" s="1"/>
  <c r="FT59" i="1" s="1"/>
  <c r="FU58" i="1" s="1"/>
  <c r="CE59" i="1"/>
  <c r="CF58" i="1" s="1"/>
  <c r="CE55" i="1"/>
  <c r="FR55" i="1"/>
  <c r="FS55" i="1" s="1"/>
  <c r="FT55" i="1" s="1"/>
  <c r="CE60" i="1"/>
  <c r="FR60" i="1"/>
  <c r="FS60" i="1" s="1"/>
  <c r="FT60" i="1" s="1"/>
  <c r="FV56" i="1"/>
  <c r="FW56" i="1" s="1"/>
  <c r="FX56" i="1" s="1"/>
  <c r="CK56" i="1"/>
  <c r="GB59" i="1"/>
  <c r="GE59" i="1" s="1"/>
  <c r="GF59" i="1" s="1"/>
  <c r="GG58" i="1" s="1"/>
  <c r="CW59" i="1"/>
  <c r="CX58" i="1" s="1"/>
  <c r="FJ57" i="1"/>
  <c r="FK57" i="1" s="1"/>
  <c r="FL57" i="1" s="1"/>
  <c r="CQ57" i="1"/>
  <c r="FE54" i="1"/>
  <c r="LL54" i="1" s="1"/>
  <c r="FF54" i="1"/>
  <c r="FG54" i="1" s="1"/>
  <c r="FH54" i="1" s="1"/>
  <c r="GR54" i="1"/>
  <c r="GH59" i="1"/>
  <c r="GK59" i="1" s="1"/>
  <c r="GL59" i="1" s="1"/>
  <c r="GM58" i="1" s="1"/>
  <c r="DC59" i="1"/>
  <c r="DD58" i="1" s="1"/>
  <c r="DC57" i="1"/>
  <c r="GH57" i="1"/>
  <c r="GK57" i="1" s="1"/>
  <c r="GL57" i="1" s="1"/>
  <c r="CK61" i="1"/>
  <c r="FV61" i="1"/>
  <c r="FW61" i="1" s="1"/>
  <c r="FX61" i="1" s="1"/>
  <c r="FR56" i="1"/>
  <c r="FS56" i="1" s="1"/>
  <c r="FT56" i="1" s="1"/>
  <c r="CE56" i="1"/>
  <c r="FN55" i="1"/>
  <c r="FO55" i="1" s="1"/>
  <c r="FP55" i="1" s="1"/>
  <c r="FQ54" i="1" s="1"/>
  <c r="BY55" i="1"/>
  <c r="BZ54" i="1" s="1"/>
  <c r="FJ61" i="1"/>
  <c r="FK61" i="1" s="1"/>
  <c r="FL61" i="1" s="1"/>
  <c r="CQ61" i="1"/>
  <c r="FV60" i="1"/>
  <c r="FW60" i="1" s="1"/>
  <c r="FX60" i="1" s="1"/>
  <c r="CK60" i="1"/>
  <c r="FE58" i="1"/>
  <c r="LL58" i="1" s="1"/>
  <c r="FF58" i="1"/>
  <c r="FG58" i="1" s="1"/>
  <c r="FH58" i="1" s="1"/>
  <c r="LB46" i="1"/>
  <c r="LC46" i="1" s="1"/>
  <c r="LO46" i="1" s="1"/>
  <c r="FR53" i="1"/>
  <c r="FS53" i="1" s="1"/>
  <c r="FT53" i="1" s="1"/>
  <c r="CE53" i="1"/>
  <c r="BQ46" i="1"/>
  <c r="BZ50" i="1"/>
  <c r="GB51" i="1"/>
  <c r="GE51" i="1" s="1"/>
  <c r="GF51" i="1" s="1"/>
  <c r="CW51" i="1"/>
  <c r="FE46" i="1"/>
  <c r="LL46" i="1" s="1"/>
  <c r="FF46" i="1"/>
  <c r="FG46" i="1" s="1"/>
  <c r="FH46" i="1" s="1"/>
  <c r="GH47" i="1"/>
  <c r="GK47" i="1" s="1"/>
  <c r="GL47" i="1" s="1"/>
  <c r="DC47" i="1"/>
  <c r="CW48" i="1"/>
  <c r="GB48" i="1"/>
  <c r="GE48" i="1" s="1"/>
  <c r="GF48" i="1" s="1"/>
  <c r="GR46" i="1"/>
  <c r="FV49" i="1"/>
  <c r="FW49" i="1" s="1"/>
  <c r="FX49" i="1" s="1"/>
  <c r="CK49" i="1"/>
  <c r="FR49" i="1"/>
  <c r="FS49" i="1" s="1"/>
  <c r="FT49" i="1" s="1"/>
  <c r="CE49" i="1"/>
  <c r="FR51" i="1"/>
  <c r="FS51" i="1" s="1"/>
  <c r="FT51" i="1" s="1"/>
  <c r="FU50" i="1" s="1"/>
  <c r="CE51" i="1"/>
  <c r="JV50" i="1"/>
  <c r="CE48" i="1"/>
  <c r="FR48" i="1"/>
  <c r="FS48" i="1" s="1"/>
  <c r="FT48" i="1" s="1"/>
  <c r="FJ48" i="1"/>
  <c r="FK48" i="1" s="1"/>
  <c r="FL48" i="1" s="1"/>
  <c r="FM46" i="1" s="1"/>
  <c r="CQ48" i="1"/>
  <c r="CR46" i="1" s="1"/>
  <c r="FR47" i="1"/>
  <c r="FS47" i="1" s="1"/>
  <c r="FT47" i="1" s="1"/>
  <c r="FU46" i="1" s="1"/>
  <c r="CE47" i="1"/>
  <c r="CF46" i="1" s="1"/>
  <c r="DC48" i="1"/>
  <c r="GH48" i="1"/>
  <c r="GK48" i="1" s="1"/>
  <c r="GL48" i="1" s="1"/>
  <c r="CK53" i="1"/>
  <c r="FV53" i="1"/>
  <c r="FW53" i="1" s="1"/>
  <c r="FX53" i="1" s="1"/>
  <c r="BY49" i="1"/>
  <c r="FN49" i="1"/>
  <c r="FO49" i="1" s="1"/>
  <c r="FP49" i="1" s="1"/>
  <c r="FE50" i="1"/>
  <c r="LL50" i="1" s="1"/>
  <c r="FF50" i="1"/>
  <c r="FG50" i="1" s="1"/>
  <c r="FH50" i="1" s="1"/>
  <c r="FV51" i="1"/>
  <c r="FW51" i="1" s="1"/>
  <c r="FX51" i="1" s="1"/>
  <c r="FY50" i="1" s="1"/>
  <c r="CK51" i="1"/>
  <c r="CL50" i="1" s="1"/>
  <c r="GH51" i="1"/>
  <c r="GK51" i="1" s="1"/>
  <c r="GL51" i="1" s="1"/>
  <c r="DC51" i="1"/>
  <c r="DD50" i="1" s="1"/>
  <c r="FN48" i="1"/>
  <c r="FO48" i="1" s="1"/>
  <c r="FP48" i="1" s="1"/>
  <c r="FQ46" i="1" s="1"/>
  <c r="BY48" i="1"/>
  <c r="BZ46" i="1" s="1"/>
  <c r="GH53" i="1"/>
  <c r="GK53" i="1" s="1"/>
  <c r="GL53" i="1" s="1"/>
  <c r="DC53" i="1"/>
  <c r="CW49" i="1"/>
  <c r="GB49" i="1"/>
  <c r="GE49" i="1" s="1"/>
  <c r="GF49" i="1" s="1"/>
  <c r="HW50" i="1"/>
  <c r="JH50" i="1" s="1"/>
  <c r="JI50" i="1" s="1"/>
  <c r="LI50" i="1" s="1"/>
  <c r="FV48" i="1"/>
  <c r="FW48" i="1" s="1"/>
  <c r="FX48" i="1" s="1"/>
  <c r="CK48" i="1"/>
  <c r="CK47" i="1"/>
  <c r="CL46" i="1" s="1"/>
  <c r="FV47" i="1"/>
  <c r="FW47" i="1" s="1"/>
  <c r="FX47" i="1" s="1"/>
  <c r="CW47" i="1"/>
  <c r="GB47" i="1"/>
  <c r="GE47" i="1" s="1"/>
  <c r="GF47" i="1" s="1"/>
  <c r="GB53" i="1"/>
  <c r="GE53" i="1" s="1"/>
  <c r="GF53" i="1" s="1"/>
  <c r="CW53" i="1"/>
  <c r="GH49" i="1"/>
  <c r="GK49" i="1" s="1"/>
  <c r="GL49" i="1" s="1"/>
  <c r="DC49" i="1"/>
  <c r="GR50" i="1"/>
  <c r="DE38" i="1"/>
  <c r="DF38" i="1" s="1"/>
  <c r="LG38" i="1" s="1"/>
  <c r="LB42" i="1"/>
  <c r="LC42" i="1" s="1"/>
  <c r="LO42" i="1" s="1"/>
  <c r="GH45" i="1"/>
  <c r="GK45" i="1" s="1"/>
  <c r="GL45" i="1" s="1"/>
  <c r="DC45" i="1"/>
  <c r="FN45" i="1"/>
  <c r="FO45" i="1" s="1"/>
  <c r="FP45" i="1" s="1"/>
  <c r="BY45" i="1"/>
  <c r="FR43" i="1"/>
  <c r="FS43" i="1" s="1"/>
  <c r="FT43" i="1" s="1"/>
  <c r="CE43" i="1"/>
  <c r="CF42" i="1" s="1"/>
  <c r="CK45" i="1"/>
  <c r="FV45" i="1"/>
  <c r="FW45" i="1" s="1"/>
  <c r="FX45" i="1" s="1"/>
  <c r="GH43" i="1"/>
  <c r="GK43" i="1" s="1"/>
  <c r="GL43" i="1" s="1"/>
  <c r="DC43" i="1"/>
  <c r="DD42" i="1" s="1"/>
  <c r="GB45" i="1"/>
  <c r="GE45" i="1" s="1"/>
  <c r="GF45" i="1" s="1"/>
  <c r="CW45" i="1"/>
  <c r="CW44" i="1"/>
  <c r="GB44" i="1"/>
  <c r="GE44" i="1" s="1"/>
  <c r="GF44" i="1" s="1"/>
  <c r="FV44" i="1"/>
  <c r="FW44" i="1" s="1"/>
  <c r="FX44" i="1" s="1"/>
  <c r="CK44" i="1"/>
  <c r="CE44" i="1"/>
  <c r="FR44" i="1"/>
  <c r="FS44" i="1" s="1"/>
  <c r="FT44" i="1" s="1"/>
  <c r="FN43" i="1"/>
  <c r="FO43" i="1" s="1"/>
  <c r="FP43" i="1" s="1"/>
  <c r="BY43" i="1"/>
  <c r="BY44" i="1"/>
  <c r="FN44" i="1"/>
  <c r="FO44" i="1" s="1"/>
  <c r="FP44" i="1" s="1"/>
  <c r="CK43" i="1"/>
  <c r="FV43" i="1"/>
  <c r="FW43" i="1" s="1"/>
  <c r="FX43" i="1" s="1"/>
  <c r="FY42" i="1" s="1"/>
  <c r="FF42" i="1"/>
  <c r="FG42" i="1" s="1"/>
  <c r="FH42" i="1" s="1"/>
  <c r="FE42" i="1"/>
  <c r="LL42" i="1" s="1"/>
  <c r="GB43" i="1"/>
  <c r="GE43" i="1" s="1"/>
  <c r="GF43" i="1" s="1"/>
  <c r="GG42" i="1" s="1"/>
  <c r="CW43" i="1"/>
  <c r="DC44" i="1"/>
  <c r="GH44" i="1"/>
  <c r="GK44" i="1" s="1"/>
  <c r="GL44" i="1" s="1"/>
  <c r="GR42" i="1"/>
  <c r="FR45" i="1"/>
  <c r="FS45" i="1" s="1"/>
  <c r="FT45" i="1" s="1"/>
  <c r="CE45" i="1"/>
  <c r="GG30" i="1"/>
  <c r="GW30" i="1" s="1"/>
  <c r="GX30" i="1" s="1"/>
  <c r="LM30" i="1" s="1"/>
  <c r="FY30" i="1"/>
  <c r="DD30" i="1"/>
  <c r="DE30" i="1" s="1"/>
  <c r="DF30" i="1" s="1"/>
  <c r="LG30" i="1" s="1"/>
  <c r="CR34" i="1"/>
  <c r="DE34" i="1" s="1"/>
  <c r="DF34" i="1" s="1"/>
  <c r="LG34" i="1" s="1"/>
  <c r="FM34" i="1"/>
  <c r="GW34" i="1" s="1"/>
  <c r="GX34" i="1" s="1"/>
  <c r="LM34" i="1" s="1"/>
  <c r="DE22" i="1"/>
  <c r="DF22" i="1" s="1"/>
  <c r="LG22" i="1" s="1"/>
  <c r="GW22" i="1"/>
  <c r="GX22" i="1" s="1"/>
  <c r="LM22" i="1" s="1"/>
  <c r="GG26" i="1"/>
  <c r="FV28" i="1"/>
  <c r="FW28" i="1" s="1"/>
  <c r="FX28" i="1" s="1"/>
  <c r="CK28" i="1"/>
  <c r="CE28" i="1"/>
  <c r="FR28" i="1"/>
  <c r="FS28" i="1" s="1"/>
  <c r="FT28" i="1" s="1"/>
  <c r="FN27" i="1"/>
  <c r="FO27" i="1" s="1"/>
  <c r="FP27" i="1" s="1"/>
  <c r="FQ26" i="1" s="1"/>
  <c r="BY27" i="1"/>
  <c r="FN28" i="1"/>
  <c r="FO28" i="1" s="1"/>
  <c r="FP28" i="1" s="1"/>
  <c r="BY28" i="1"/>
  <c r="DC28" i="1"/>
  <c r="GH28" i="1"/>
  <c r="GK28" i="1" s="1"/>
  <c r="GL28" i="1" s="1"/>
  <c r="CR26" i="1"/>
  <c r="GB28" i="1"/>
  <c r="GE28" i="1" s="1"/>
  <c r="GF28" i="1" s="1"/>
  <c r="CW28" i="1"/>
  <c r="CK27" i="1"/>
  <c r="CL26" i="1" s="1"/>
  <c r="FV27" i="1"/>
  <c r="FW27" i="1" s="1"/>
  <c r="FX27" i="1" s="1"/>
  <c r="FY26" i="1" s="1"/>
  <c r="GB27" i="1"/>
  <c r="GE27" i="1" s="1"/>
  <c r="GF27" i="1" s="1"/>
  <c r="CW27" i="1"/>
  <c r="CQ27" i="1"/>
  <c r="FJ27" i="1"/>
  <c r="FK27" i="1" s="1"/>
  <c r="FL27" i="1" s="1"/>
  <c r="FM26" i="1" s="1"/>
  <c r="FU26" i="1"/>
  <c r="FR27" i="1"/>
  <c r="FS27" i="1" s="1"/>
  <c r="FT27" i="1" s="1"/>
  <c r="CE27" i="1"/>
  <c r="CF26" i="1" s="1"/>
  <c r="CX26" i="1"/>
  <c r="GH27" i="1"/>
  <c r="GK27" i="1" s="1"/>
  <c r="GL27" i="1" s="1"/>
  <c r="GM26" i="1" s="1"/>
  <c r="DC27" i="1"/>
  <c r="DD26" i="1" s="1"/>
  <c r="GW14" i="1"/>
  <c r="GX14" i="1" s="1"/>
  <c r="LM14" i="1" s="1"/>
  <c r="DE14" i="1"/>
  <c r="DF14" i="1" s="1"/>
  <c r="LG14" i="1" s="1"/>
  <c r="DC12" i="1"/>
  <c r="GH12" i="1"/>
  <c r="GK12" i="1" s="1"/>
  <c r="GL12" i="1" s="1"/>
  <c r="DC11" i="1"/>
  <c r="DD10" i="1" s="1"/>
  <c r="GH11" i="1"/>
  <c r="GK11" i="1" s="1"/>
  <c r="GL11" i="1" s="1"/>
  <c r="GM10" i="1" s="1"/>
  <c r="HW10" i="1"/>
  <c r="JH10" i="1" s="1"/>
  <c r="JI10" i="1" s="1"/>
  <c r="LI10" i="1" s="1"/>
  <c r="CL10" i="1"/>
  <c r="CK11" i="1"/>
  <c r="FV11" i="1"/>
  <c r="FW11" i="1" s="1"/>
  <c r="FX11" i="1" s="1"/>
  <c r="CK13" i="1"/>
  <c r="FV13" i="1"/>
  <c r="FW13" i="1" s="1"/>
  <c r="FX13" i="1" s="1"/>
  <c r="GB12" i="1"/>
  <c r="GE12" i="1" s="1"/>
  <c r="GF12" i="1" s="1"/>
  <c r="CW12" i="1"/>
  <c r="GB13" i="1"/>
  <c r="GE13" i="1" s="1"/>
  <c r="GF13" i="1" s="1"/>
  <c r="CW13" i="1"/>
  <c r="BY13" i="1"/>
  <c r="BZ10" i="1" s="1"/>
  <c r="FN13" i="1"/>
  <c r="FO13" i="1" s="1"/>
  <c r="FP13" i="1" s="1"/>
  <c r="FQ10" i="1" s="1"/>
  <c r="GB11" i="1"/>
  <c r="GE11" i="1" s="1"/>
  <c r="GF11" i="1" s="1"/>
  <c r="GG10" i="1" s="1"/>
  <c r="CW11" i="1"/>
  <c r="CX10" i="1" s="1"/>
  <c r="LB10" i="1"/>
  <c r="LC10" i="1" s="1"/>
  <c r="LO10" i="1" s="1"/>
  <c r="DC13" i="1"/>
  <c r="GH13" i="1"/>
  <c r="GK13" i="1" s="1"/>
  <c r="GL13" i="1" s="1"/>
  <c r="CE12" i="1"/>
  <c r="CF10" i="1" s="1"/>
  <c r="FR12" i="1"/>
  <c r="FS12" i="1" s="1"/>
  <c r="FT12" i="1" s="1"/>
  <c r="FR11" i="1"/>
  <c r="FS11" i="1" s="1"/>
  <c r="FT11" i="1" s="1"/>
  <c r="CE11" i="1"/>
  <c r="FJ11" i="1"/>
  <c r="FK11" i="1" s="1"/>
  <c r="FL11" i="1" s="1"/>
  <c r="FM10" i="1" s="1"/>
  <c r="CQ11" i="1"/>
  <c r="CR10" i="1" s="1"/>
  <c r="FR13" i="1"/>
  <c r="FS13" i="1" s="1"/>
  <c r="FT13" i="1" s="1"/>
  <c r="FU10" i="1" s="1"/>
  <c r="CE13" i="1"/>
  <c r="FV12" i="1"/>
  <c r="FW12" i="1" s="1"/>
  <c r="FX12" i="1" s="1"/>
  <c r="FY10" i="1" s="1"/>
  <c r="CK12" i="1"/>
  <c r="KO7" i="1"/>
  <c r="IZ7" i="1"/>
  <c r="IM6" i="1"/>
  <c r="IN6" i="1" s="1"/>
  <c r="IS7" i="1"/>
  <c r="JE6" i="1"/>
  <c r="JF6" i="1" s="1"/>
  <c r="IG7" i="1"/>
  <c r="KA7" i="1" s="1"/>
  <c r="KB7" i="1" s="1"/>
  <c r="KC7" i="1" s="1"/>
  <c r="IY6" i="1"/>
  <c r="IZ6" i="1" s="1"/>
  <c r="IA6" i="1"/>
  <c r="IB6" i="1" s="1"/>
  <c r="IA7" i="1"/>
  <c r="IM7" i="1"/>
  <c r="KE7" i="1" s="1"/>
  <c r="KF7" i="1" s="1"/>
  <c r="KG7" i="1" s="1"/>
  <c r="IG6" i="1"/>
  <c r="JE7" i="1"/>
  <c r="EN8" i="1"/>
  <c r="DT8" i="1"/>
  <c r="DU8" i="1" s="1"/>
  <c r="DV8" i="1" s="1"/>
  <c r="DX9" i="1"/>
  <c r="DY9" i="1" s="1"/>
  <c r="DZ9" i="1" s="1"/>
  <c r="EF9" i="1"/>
  <c r="EB9" i="1"/>
  <c r="EC9" i="1" s="1"/>
  <c r="ED9" i="1" s="1"/>
  <c r="DT9" i="1"/>
  <c r="DU9" i="1" s="1"/>
  <c r="DV9" i="1" s="1"/>
  <c r="EN9" i="1"/>
  <c r="EB7" i="1"/>
  <c r="EC7" i="1" s="1"/>
  <c r="ED7" i="1" s="1"/>
  <c r="IE9" i="1"/>
  <c r="JC9" i="1"/>
  <c r="JB9" i="1"/>
  <c r="IJ9" i="1"/>
  <c r="IK9" i="1"/>
  <c r="HM7" i="1"/>
  <c r="KY7" i="1" s="1"/>
  <c r="KZ7" i="1" s="1"/>
  <c r="JB8" i="1"/>
  <c r="JC8" i="1"/>
  <c r="IJ8" i="1"/>
  <c r="IK8" i="1"/>
  <c r="IE8" i="1"/>
  <c r="EG8" i="1"/>
  <c r="EV8" i="1" s="1"/>
  <c r="EW8" i="1" s="1"/>
  <c r="EH9" i="1"/>
  <c r="DJ8" i="1"/>
  <c r="DK6" i="1" s="1"/>
  <c r="LJ6" i="1" s="1"/>
  <c r="HS8" i="1"/>
  <c r="HY8" i="1"/>
  <c r="HX8" i="1"/>
  <c r="EH6" i="1"/>
  <c r="EK6" i="1" s="1"/>
  <c r="EL6" i="1" s="1"/>
  <c r="HS9" i="1"/>
  <c r="HX9" i="1"/>
  <c r="HY9" i="1"/>
  <c r="EB8" i="1"/>
  <c r="EC8" i="1" s="1"/>
  <c r="ED8" i="1" s="1"/>
  <c r="HJ9" i="1"/>
  <c r="HK9" i="1"/>
  <c r="AD6" i="1"/>
  <c r="AE6" i="1" s="1"/>
  <c r="AF6" i="1" s="1"/>
  <c r="EH8" i="1"/>
  <c r="DX7" i="1"/>
  <c r="DY7" i="1" s="1"/>
  <c r="DZ7" i="1" s="1"/>
  <c r="EF8" i="1"/>
  <c r="AC6" i="1"/>
  <c r="LD6" i="1" s="1"/>
  <c r="DP7" i="1"/>
  <c r="DQ7" i="1" s="1"/>
  <c r="DR7" i="1" s="1"/>
  <c r="HJ8" i="1"/>
  <c r="HK8" i="1"/>
  <c r="DP9" i="1"/>
  <c r="DQ9" i="1" s="1"/>
  <c r="DR9" i="1" s="1"/>
  <c r="EH7" i="1"/>
  <c r="EG9" i="1"/>
  <c r="EV9" i="1" s="1"/>
  <c r="EW9" i="1" s="1"/>
  <c r="EG7" i="1"/>
  <c r="EV7" i="1" s="1"/>
  <c r="EW7" i="1" s="1"/>
  <c r="DT7" i="1"/>
  <c r="DU7" i="1" s="1"/>
  <c r="DV7" i="1" s="1"/>
  <c r="CA8" i="1"/>
  <c r="BD6" i="1"/>
  <c r="BT6" i="1" s="1"/>
  <c r="CY8" i="1"/>
  <c r="BU8" i="1"/>
  <c r="AH8" i="1"/>
  <c r="CM8" i="1"/>
  <c r="DP8" i="1"/>
  <c r="DQ8" i="1" s="1"/>
  <c r="DR8" i="1" s="1"/>
  <c r="HM6" i="1"/>
  <c r="KY6" i="1" s="1"/>
  <c r="KZ6" i="1" s="1"/>
  <c r="EB6" i="1"/>
  <c r="EC6" i="1" s="1"/>
  <c r="ED6" i="1" s="1"/>
  <c r="CY9" i="1"/>
  <c r="IH6" i="1"/>
  <c r="EN6" i="1"/>
  <c r="EQ6" i="1" s="1"/>
  <c r="ER6" i="1" s="1"/>
  <c r="BD7" i="1"/>
  <c r="DT6" i="1"/>
  <c r="DU6" i="1" s="1"/>
  <c r="DV6" i="1" s="1"/>
  <c r="BD8" i="1"/>
  <c r="BM8" i="1"/>
  <c r="BF9" i="1"/>
  <c r="BN9" i="1"/>
  <c r="BM9" i="1"/>
  <c r="BE9" i="1"/>
  <c r="BS9" i="1" s="1"/>
  <c r="BD9" i="1"/>
  <c r="DX6" i="1"/>
  <c r="DY6" i="1" s="1"/>
  <c r="DZ6" i="1" s="1"/>
  <c r="CY6" i="1"/>
  <c r="AH6" i="1"/>
  <c r="CM6" i="1"/>
  <c r="BM6" i="1"/>
  <c r="BN6" i="1"/>
  <c r="BF6" i="1"/>
  <c r="CG6" i="1"/>
  <c r="CS6" i="1"/>
  <c r="BE6" i="1"/>
  <c r="BS6" i="1" s="1"/>
  <c r="CA6" i="1"/>
  <c r="BU6" i="1"/>
  <c r="EN7" i="1" l="1"/>
  <c r="IN7" i="1"/>
  <c r="BM7" i="1"/>
  <c r="BN7" i="1"/>
  <c r="BO7" i="1" s="1"/>
  <c r="BP7" i="1" s="1"/>
  <c r="DE110" i="1"/>
  <c r="DF110" i="1" s="1"/>
  <c r="LG110" i="1" s="1"/>
  <c r="GW110" i="1"/>
  <c r="GX110" i="1" s="1"/>
  <c r="LM110" i="1" s="1"/>
  <c r="GW98" i="1"/>
  <c r="GX98" i="1" s="1"/>
  <c r="LM98" i="1" s="1"/>
  <c r="GG94" i="1"/>
  <c r="CR98" i="1"/>
  <c r="DE98" i="1" s="1"/>
  <c r="DF98" i="1" s="1"/>
  <c r="LG98" i="1" s="1"/>
  <c r="FU94" i="1"/>
  <c r="GM94" i="1"/>
  <c r="GW94" i="1" s="1"/>
  <c r="GX94" i="1" s="1"/>
  <c r="LM94" i="1" s="1"/>
  <c r="BZ94" i="1"/>
  <c r="FY94" i="1"/>
  <c r="FQ94" i="1"/>
  <c r="CL94" i="1"/>
  <c r="DE94" i="1" s="1"/>
  <c r="DF94" i="1" s="1"/>
  <c r="LG94" i="1" s="1"/>
  <c r="GW90" i="1"/>
  <c r="GX90" i="1" s="1"/>
  <c r="LM90" i="1" s="1"/>
  <c r="GW82" i="1"/>
  <c r="GX82" i="1" s="1"/>
  <c r="LM82" i="1" s="1"/>
  <c r="DE78" i="1"/>
  <c r="DF78" i="1" s="1"/>
  <c r="LG78" i="1" s="1"/>
  <c r="DE82" i="1"/>
  <c r="DF82" i="1" s="1"/>
  <c r="LG82" i="1" s="1"/>
  <c r="CX70" i="1"/>
  <c r="GG70" i="1"/>
  <c r="CL70" i="1"/>
  <c r="DD70" i="1"/>
  <c r="FY70" i="1"/>
  <c r="GM70" i="1"/>
  <c r="CX62" i="1"/>
  <c r="GM62" i="1"/>
  <c r="GW62" i="1" s="1"/>
  <c r="GX62" i="1" s="1"/>
  <c r="LM62" i="1" s="1"/>
  <c r="CF62" i="1"/>
  <c r="CL62" i="1"/>
  <c r="DD62" i="1"/>
  <c r="DE62" i="1" s="1"/>
  <c r="DF62" i="1" s="1"/>
  <c r="LG62" i="1" s="1"/>
  <c r="FU62" i="1"/>
  <c r="FY62" i="1"/>
  <c r="CL54" i="1"/>
  <c r="GG54" i="1"/>
  <c r="LB50" i="1"/>
  <c r="LC50" i="1" s="1"/>
  <c r="LO50" i="1" s="1"/>
  <c r="FY58" i="1"/>
  <c r="GW58" i="1" s="1"/>
  <c r="GX58" i="1" s="1"/>
  <c r="LM58" i="1" s="1"/>
  <c r="DE58" i="1"/>
  <c r="DF58" i="1" s="1"/>
  <c r="LG58" i="1" s="1"/>
  <c r="CX54" i="1"/>
  <c r="FU54" i="1"/>
  <c r="CR54" i="1"/>
  <c r="CL58" i="1"/>
  <c r="FY54" i="1"/>
  <c r="CF54" i="1"/>
  <c r="FM54" i="1"/>
  <c r="GW54" i="1" s="1"/>
  <c r="GX54" i="1" s="1"/>
  <c r="LM54" i="1" s="1"/>
  <c r="DD54" i="1"/>
  <c r="GM46" i="1"/>
  <c r="GM50" i="1"/>
  <c r="GW50" i="1" s="1"/>
  <c r="GX50" i="1" s="1"/>
  <c r="LM50" i="1" s="1"/>
  <c r="DD46" i="1"/>
  <c r="GG46" i="1"/>
  <c r="CX50" i="1"/>
  <c r="DE50" i="1" s="1"/>
  <c r="DF50" i="1" s="1"/>
  <c r="LG50" i="1" s="1"/>
  <c r="CX46" i="1"/>
  <c r="GG50" i="1"/>
  <c r="FY46" i="1"/>
  <c r="CF50" i="1"/>
  <c r="FQ42" i="1"/>
  <c r="FU42" i="1"/>
  <c r="CX42" i="1"/>
  <c r="DE42" i="1" s="1"/>
  <c r="DF42" i="1" s="1"/>
  <c r="LG42" i="1" s="1"/>
  <c r="BZ42" i="1"/>
  <c r="GM42" i="1"/>
  <c r="GW42" i="1" s="1"/>
  <c r="GX42" i="1" s="1"/>
  <c r="LM42" i="1" s="1"/>
  <c r="CL42" i="1"/>
  <c r="GW26" i="1"/>
  <c r="GX26" i="1" s="1"/>
  <c r="LM26" i="1" s="1"/>
  <c r="BZ26" i="1"/>
  <c r="DE26" i="1" s="1"/>
  <c r="DF26" i="1" s="1"/>
  <c r="LG26" i="1" s="1"/>
  <c r="DE10" i="1"/>
  <c r="DF10" i="1" s="1"/>
  <c r="LG10" i="1" s="1"/>
  <c r="GW10" i="1"/>
  <c r="GX10" i="1" s="1"/>
  <c r="LM10" i="1" s="1"/>
  <c r="CT6" i="1"/>
  <c r="CU6" i="1"/>
  <c r="IA8" i="1"/>
  <c r="JE8" i="1"/>
  <c r="BV6" i="1"/>
  <c r="BW6" i="1"/>
  <c r="IH7" i="1"/>
  <c r="KU7" i="1"/>
  <c r="KV7" i="1" s="1"/>
  <c r="KW7" i="1" s="1"/>
  <c r="JF7" i="1"/>
  <c r="KI7" i="1"/>
  <c r="KL7" i="1" s="1"/>
  <c r="KM7" i="1" s="1"/>
  <c r="IT7" i="1"/>
  <c r="DA6" i="1"/>
  <c r="CZ6" i="1"/>
  <c r="DA9" i="1"/>
  <c r="CZ9" i="1"/>
  <c r="CI6" i="1"/>
  <c r="CH6" i="1"/>
  <c r="CB8" i="1"/>
  <c r="CC8" i="1"/>
  <c r="CC6" i="1"/>
  <c r="CB6" i="1"/>
  <c r="IA9" i="1"/>
  <c r="IS8" i="1"/>
  <c r="IY8" i="1"/>
  <c r="IS9" i="1"/>
  <c r="IY9" i="1"/>
  <c r="BV8" i="1"/>
  <c r="BW8" i="1"/>
  <c r="IG8" i="1"/>
  <c r="KA8" i="1" s="1"/>
  <c r="KB8" i="1" s="1"/>
  <c r="KC8" i="1" s="1"/>
  <c r="IM9" i="1"/>
  <c r="KE9" i="1" s="1"/>
  <c r="KF9" i="1" s="1"/>
  <c r="KG9" i="1" s="1"/>
  <c r="IM8" i="1"/>
  <c r="KE8" i="1" s="1"/>
  <c r="KF8" i="1" s="1"/>
  <c r="KG8" i="1" s="1"/>
  <c r="IG9" i="1"/>
  <c r="KA9" i="1" s="1"/>
  <c r="KB9" i="1" s="1"/>
  <c r="KC9" i="1" s="1"/>
  <c r="HU6" i="1"/>
  <c r="JS6" i="1" s="1"/>
  <c r="JT6" i="1" s="1"/>
  <c r="JU6" i="1" s="1"/>
  <c r="DA8" i="1"/>
  <c r="CZ8" i="1"/>
  <c r="JE9" i="1"/>
  <c r="KR7" i="1"/>
  <c r="KS7" i="1" s="1"/>
  <c r="BE7" i="1"/>
  <c r="BS7" i="1" s="1"/>
  <c r="BU7" i="1"/>
  <c r="EQ8" i="1"/>
  <c r="ER8" i="1" s="1"/>
  <c r="IB7" i="1"/>
  <c r="JW7" i="1"/>
  <c r="JX7" i="1" s="1"/>
  <c r="JY7" i="1" s="1"/>
  <c r="CA9" i="1"/>
  <c r="CY7" i="1"/>
  <c r="AR6" i="1"/>
  <c r="CS9" i="1"/>
  <c r="KO6" i="1"/>
  <c r="KR6" i="1" s="1"/>
  <c r="KS6" i="1" s="1"/>
  <c r="KI6" i="1"/>
  <c r="KL6" i="1" s="1"/>
  <c r="KM6" i="1" s="1"/>
  <c r="HU7" i="1"/>
  <c r="JM7" i="1"/>
  <c r="KU6" i="1"/>
  <c r="KV6" i="1" s="1"/>
  <c r="KW6" i="1" s="1"/>
  <c r="DL6" i="1"/>
  <c r="DM6" i="1" s="1"/>
  <c r="DN6" i="1" s="1"/>
  <c r="AL6" i="1"/>
  <c r="DW6" i="1"/>
  <c r="BU9" i="1"/>
  <c r="CG9" i="1"/>
  <c r="AH9" i="1"/>
  <c r="AO6" i="1"/>
  <c r="EK9" i="1"/>
  <c r="EL9" i="1" s="1"/>
  <c r="BO9" i="1"/>
  <c r="CS8" i="1"/>
  <c r="CG7" i="1"/>
  <c r="EX6" i="1"/>
  <c r="BN8" i="1"/>
  <c r="BO8" i="1" s="1"/>
  <c r="BP8" i="1" s="1"/>
  <c r="EE6" i="1"/>
  <c r="CG8" i="1"/>
  <c r="BE8" i="1"/>
  <c r="BS8" i="1" s="1"/>
  <c r="AH7" i="1"/>
  <c r="CM7" i="1"/>
  <c r="BF8" i="1"/>
  <c r="CM9" i="1"/>
  <c r="EK7" i="1"/>
  <c r="EL7" i="1" s="1"/>
  <c r="CA7" i="1"/>
  <c r="CS7" i="1"/>
  <c r="EK8" i="1"/>
  <c r="EL8" i="1" s="1"/>
  <c r="HM8" i="1"/>
  <c r="EQ7" i="1"/>
  <c r="ER7" i="1" s="1"/>
  <c r="EQ9" i="1"/>
  <c r="ER9" i="1" s="1"/>
  <c r="DS6" i="1"/>
  <c r="EA6" i="1"/>
  <c r="HM9" i="1"/>
  <c r="KY9" i="1" s="1"/>
  <c r="KZ9" i="1" s="1"/>
  <c r="JM6" i="1"/>
  <c r="JW6" i="1"/>
  <c r="JX6" i="1" s="1"/>
  <c r="JY6" i="1" s="1"/>
  <c r="KA6" i="1"/>
  <c r="KB6" i="1" s="1"/>
  <c r="KC6" i="1" s="1"/>
  <c r="AX6" i="1"/>
  <c r="KE6" i="1"/>
  <c r="KF6" i="1" s="1"/>
  <c r="KG6" i="1" s="1"/>
  <c r="BG9" i="1"/>
  <c r="BH9" i="1" s="1"/>
  <c r="BR9" i="1"/>
  <c r="BT9" i="1"/>
  <c r="BT7" i="1"/>
  <c r="BT8" i="1"/>
  <c r="HV6" i="1"/>
  <c r="BO6" i="1"/>
  <c r="BP6" i="1" s="1"/>
  <c r="BG6" i="1"/>
  <c r="BH6" i="1" s="1"/>
  <c r="BR6" i="1"/>
  <c r="JZ6" i="1" l="1"/>
  <c r="IH9" i="1"/>
  <c r="IH8" i="1"/>
  <c r="GW70" i="1"/>
  <c r="GX70" i="1" s="1"/>
  <c r="LM70" i="1" s="1"/>
  <c r="DE70" i="1"/>
  <c r="DF70" i="1" s="1"/>
  <c r="LG70" i="1" s="1"/>
  <c r="DE54" i="1"/>
  <c r="DF54" i="1" s="1"/>
  <c r="LG54" i="1" s="1"/>
  <c r="DE46" i="1"/>
  <c r="DF46" i="1" s="1"/>
  <c r="LG46" i="1" s="1"/>
  <c r="GW46" i="1"/>
  <c r="GX46" i="1" s="1"/>
  <c r="LM46" i="1" s="1"/>
  <c r="CT7" i="1"/>
  <c r="CU7" i="1"/>
  <c r="CH8" i="1"/>
  <c r="CI8" i="1"/>
  <c r="KI8" i="1"/>
  <c r="KL8" i="1" s="1"/>
  <c r="KM8" i="1" s="1"/>
  <c r="IT8" i="1"/>
  <c r="KU8" i="1"/>
  <c r="KV8" i="1" s="1"/>
  <c r="KW8" i="1" s="1"/>
  <c r="JF8" i="1"/>
  <c r="KH6" i="1"/>
  <c r="IN9" i="1"/>
  <c r="KO9" i="1"/>
  <c r="KR9" i="1" s="1"/>
  <c r="KS9" i="1" s="1"/>
  <c r="IZ9" i="1"/>
  <c r="GS9" i="1"/>
  <c r="GT9" i="1" s="1"/>
  <c r="GU9" i="1" s="1"/>
  <c r="BP9" i="1"/>
  <c r="BW7" i="1"/>
  <c r="BV7" i="1"/>
  <c r="KU9" i="1"/>
  <c r="KV9" i="1" s="1"/>
  <c r="KW9" i="1" s="1"/>
  <c r="JF9" i="1"/>
  <c r="IN8" i="1"/>
  <c r="CB9" i="1"/>
  <c r="CC9" i="1"/>
  <c r="BR7" i="1"/>
  <c r="BG7" i="1"/>
  <c r="BH7" i="1" s="1"/>
  <c r="KD6" i="1"/>
  <c r="JM8" i="1"/>
  <c r="KY8" i="1"/>
  <c r="KZ8" i="1" s="1"/>
  <c r="LA6" i="1" s="1"/>
  <c r="CI7" i="1"/>
  <c r="CH7" i="1"/>
  <c r="CH9" i="1"/>
  <c r="CI9" i="1"/>
  <c r="IT9" i="1"/>
  <c r="KI9" i="1"/>
  <c r="KL9" i="1" s="1"/>
  <c r="KM9" i="1" s="1"/>
  <c r="CC7" i="1"/>
  <c r="CB7" i="1"/>
  <c r="CT9" i="1"/>
  <c r="CU9" i="1"/>
  <c r="DA7" i="1"/>
  <c r="CZ7" i="1"/>
  <c r="CU8" i="1"/>
  <c r="CT8" i="1"/>
  <c r="BW9" i="1"/>
  <c r="BV9" i="1"/>
  <c r="IZ8" i="1"/>
  <c r="KO8" i="1"/>
  <c r="KR8" i="1" s="1"/>
  <c r="KS8" i="1" s="1"/>
  <c r="IB8" i="1"/>
  <c r="JW8" i="1"/>
  <c r="JX8" i="1" s="1"/>
  <c r="JY8" i="1" s="1"/>
  <c r="IB9" i="1"/>
  <c r="JW9" i="1"/>
  <c r="JX9" i="1" s="1"/>
  <c r="JY9" i="1" s="1"/>
  <c r="AI6" i="1"/>
  <c r="HV7" i="1"/>
  <c r="JS7" i="1"/>
  <c r="JT7" i="1" s="1"/>
  <c r="JU7" i="1" s="1"/>
  <c r="HU9" i="1"/>
  <c r="JM9" i="1"/>
  <c r="ES6" i="1"/>
  <c r="II6" i="1"/>
  <c r="AU6" i="1"/>
  <c r="BR8" i="1"/>
  <c r="DB8" i="1" s="1"/>
  <c r="DC8" i="1" s="1"/>
  <c r="BG8" i="1"/>
  <c r="BH8" i="1" s="1"/>
  <c r="GA8" i="1" s="1"/>
  <c r="GP8" i="1" s="1"/>
  <c r="GQ8" i="1" s="1"/>
  <c r="EM6" i="1"/>
  <c r="HN6" i="1"/>
  <c r="LH6" i="1" s="1"/>
  <c r="HU8" i="1"/>
  <c r="FD7" i="1"/>
  <c r="FZ7" i="1"/>
  <c r="GA7" i="1"/>
  <c r="GP7" i="1" s="1"/>
  <c r="GQ7" i="1" s="1"/>
  <c r="FD9" i="1"/>
  <c r="GA9" i="1"/>
  <c r="GP9" i="1" s="1"/>
  <c r="GQ9" i="1" s="1"/>
  <c r="FZ9" i="1"/>
  <c r="HO6" i="1"/>
  <c r="HP6" i="1" s="1"/>
  <c r="HQ6" i="1" s="1"/>
  <c r="GS8" i="1"/>
  <c r="GT8" i="1" s="1"/>
  <c r="GU8" i="1" s="1"/>
  <c r="GS7" i="1"/>
  <c r="GT7" i="1" s="1"/>
  <c r="GU7" i="1" s="1"/>
  <c r="DB9" i="1"/>
  <c r="DC9" i="1" s="1"/>
  <c r="CP9" i="1"/>
  <c r="CQ9" i="1" s="1"/>
  <c r="GS6" i="1"/>
  <c r="GT6" i="1" s="1"/>
  <c r="GU6" i="1" s="1"/>
  <c r="FD6" i="1"/>
  <c r="CP6" i="1"/>
  <c r="CQ6" i="1" s="1"/>
  <c r="BX6" i="1"/>
  <c r="BY6" i="1" s="1"/>
  <c r="CD6" i="1"/>
  <c r="CE6" i="1" s="1"/>
  <c r="CV6" i="1"/>
  <c r="CW6" i="1" s="1"/>
  <c r="CJ6" i="1"/>
  <c r="CK6" i="1" s="1"/>
  <c r="FZ6" i="1"/>
  <c r="DB6" i="1"/>
  <c r="DC6" i="1" s="1"/>
  <c r="GA6" i="1"/>
  <c r="GP6" i="1" s="1"/>
  <c r="GQ6" i="1" s="1"/>
  <c r="CD7" i="1" l="1"/>
  <c r="CE7" i="1" s="1"/>
  <c r="IC6" i="1"/>
  <c r="CV8" i="1"/>
  <c r="CW8" i="1" s="1"/>
  <c r="BX9" i="1"/>
  <c r="BY9" i="1" s="1"/>
  <c r="CJ9" i="1"/>
  <c r="FV9" i="1" s="1"/>
  <c r="FW9" i="1" s="1"/>
  <c r="FX9" i="1" s="1"/>
  <c r="JA6" i="1"/>
  <c r="CV9" i="1"/>
  <c r="CW9" i="1" s="1"/>
  <c r="IO6" i="1"/>
  <c r="KX6" i="1"/>
  <c r="AY6" i="1"/>
  <c r="AZ6" i="1" s="1"/>
  <c r="LE6" i="1" s="1"/>
  <c r="IU6" i="1"/>
  <c r="KN6" i="1"/>
  <c r="KT6" i="1"/>
  <c r="CD9" i="1"/>
  <c r="CE9" i="1" s="1"/>
  <c r="FD8" i="1"/>
  <c r="FF6" i="1" s="1"/>
  <c r="FG6" i="1" s="1"/>
  <c r="FH6" i="1" s="1"/>
  <c r="JO6" i="1"/>
  <c r="JP6" i="1" s="1"/>
  <c r="JQ6" i="1" s="1"/>
  <c r="CJ7" i="1"/>
  <c r="FV7" i="1" s="1"/>
  <c r="FW7" i="1" s="1"/>
  <c r="FX7" i="1" s="1"/>
  <c r="CP7" i="1"/>
  <c r="BX7" i="1"/>
  <c r="FN7" i="1" s="1"/>
  <c r="FO7" i="1" s="1"/>
  <c r="FP7" i="1" s="1"/>
  <c r="DB7" i="1"/>
  <c r="DC7" i="1" s="1"/>
  <c r="CV7" i="1"/>
  <c r="CW7" i="1" s="1"/>
  <c r="JG6" i="1"/>
  <c r="HV9" i="1"/>
  <c r="JS9" i="1"/>
  <c r="JT9" i="1" s="1"/>
  <c r="JU9" i="1" s="1"/>
  <c r="FZ8" i="1"/>
  <c r="JN6" i="1"/>
  <c r="LN6" i="1" s="1"/>
  <c r="GR6" i="1"/>
  <c r="BJ6" i="1"/>
  <c r="BK6" i="1" s="1"/>
  <c r="BL6" i="1" s="1"/>
  <c r="HV8" i="1"/>
  <c r="JS8" i="1"/>
  <c r="JT8" i="1" s="1"/>
  <c r="JU8" i="1" s="1"/>
  <c r="BI6" i="1"/>
  <c r="LF6" i="1" s="1"/>
  <c r="CP8" i="1"/>
  <c r="CQ8" i="1" s="1"/>
  <c r="BX8" i="1"/>
  <c r="BY8" i="1" s="1"/>
  <c r="CD8" i="1"/>
  <c r="CE8" i="1" s="1"/>
  <c r="CJ8" i="1"/>
  <c r="FV8" i="1" s="1"/>
  <c r="FW8" i="1" s="1"/>
  <c r="FX8" i="1" s="1"/>
  <c r="EY6" i="1"/>
  <c r="EZ6" i="1" s="1"/>
  <c r="LK6" i="1" s="1"/>
  <c r="CK9" i="1"/>
  <c r="GH8" i="1"/>
  <c r="GB8" i="1"/>
  <c r="BQ6" i="1"/>
  <c r="GV6" i="1"/>
  <c r="GH9" i="1"/>
  <c r="GK9" i="1" s="1"/>
  <c r="GL9" i="1" s="1"/>
  <c r="FN9" i="1"/>
  <c r="FO9" i="1" s="1"/>
  <c r="FP9" i="1" s="1"/>
  <c r="FJ9" i="1"/>
  <c r="FK9" i="1" s="1"/>
  <c r="FL9" i="1" s="1"/>
  <c r="FJ8" i="1"/>
  <c r="FK8" i="1" s="1"/>
  <c r="FL8" i="1" s="1"/>
  <c r="FN6" i="1"/>
  <c r="FO6" i="1" s="1"/>
  <c r="FP6" i="1" s="1"/>
  <c r="FJ6" i="1"/>
  <c r="FK6" i="1" s="1"/>
  <c r="FL6" i="1" s="1"/>
  <c r="GB6" i="1"/>
  <c r="GE6" i="1" s="1"/>
  <c r="GF6" i="1" s="1"/>
  <c r="FR6" i="1"/>
  <c r="FS6" i="1" s="1"/>
  <c r="FT6" i="1" s="1"/>
  <c r="FV6" i="1"/>
  <c r="FW6" i="1" s="1"/>
  <c r="FX6" i="1" s="1"/>
  <c r="GH6" i="1"/>
  <c r="GK6" i="1" s="1"/>
  <c r="GL6" i="1" s="1"/>
  <c r="FR7" i="1" l="1"/>
  <c r="FS7" i="1" s="1"/>
  <c r="FT7" i="1" s="1"/>
  <c r="GE8" i="1"/>
  <c r="GF8" i="1" s="1"/>
  <c r="BY7" i="1"/>
  <c r="CK7" i="1"/>
  <c r="HW6" i="1"/>
  <c r="JH6" i="1" s="1"/>
  <c r="JI6" i="1" s="1"/>
  <c r="LI6" i="1" s="1"/>
  <c r="GB9" i="1"/>
  <c r="GE9" i="1" s="1"/>
  <c r="GF9" i="1" s="1"/>
  <c r="FR9" i="1"/>
  <c r="FS9" i="1" s="1"/>
  <c r="FT9" i="1" s="1"/>
  <c r="FE6" i="1"/>
  <c r="LL6" i="1" s="1"/>
  <c r="GK8" i="1"/>
  <c r="GL8" i="1" s="1"/>
  <c r="GH7" i="1"/>
  <c r="GK7" i="1" s="1"/>
  <c r="GL7" i="1" s="1"/>
  <c r="FR8" i="1"/>
  <c r="FS8" i="1" s="1"/>
  <c r="FT8" i="1" s="1"/>
  <c r="FN8" i="1"/>
  <c r="FO8" i="1" s="1"/>
  <c r="FP8" i="1" s="1"/>
  <c r="FQ6" i="1" s="1"/>
  <c r="BZ6" i="1"/>
  <c r="CK8" i="1"/>
  <c r="GB7" i="1"/>
  <c r="GE7" i="1" s="1"/>
  <c r="GF7" i="1" s="1"/>
  <c r="GG6" i="1" s="1"/>
  <c r="JV6" i="1"/>
  <c r="LB6" i="1" s="1"/>
  <c r="FJ7" i="1"/>
  <c r="FK7" i="1" s="1"/>
  <c r="FL7" i="1" s="1"/>
  <c r="FM6" i="1" s="1"/>
  <c r="CQ7" i="1"/>
  <c r="CR6" i="1" s="1"/>
  <c r="CX6" i="1"/>
  <c r="CF6" i="1"/>
  <c r="DD6" i="1"/>
  <c r="FY6" i="1"/>
  <c r="FU6" i="1" l="1"/>
  <c r="CL6" i="1"/>
  <c r="GM6" i="1"/>
  <c r="GW6" i="1" s="1"/>
  <c r="GX6" i="1" s="1"/>
  <c r="LM6" i="1" s="1"/>
  <c r="LC6" i="1"/>
  <c r="LO6" i="1" s="1"/>
  <c r="DE6" i="1"/>
  <c r="DF6" i="1" s="1"/>
  <c r="LG6" i="1" s="1"/>
</calcChain>
</file>

<file path=xl/sharedStrings.xml><?xml version="1.0" encoding="utf-8"?>
<sst xmlns="http://schemas.openxmlformats.org/spreadsheetml/2006/main" count="484" uniqueCount="315">
  <si>
    <t>Duration</t>
  </si>
  <si>
    <t>PON (final)</t>
  </si>
  <si>
    <t>T</t>
  </si>
  <si>
    <t>P</t>
  </si>
  <si>
    <t>Isotope Ratio of PON (final)</t>
  </si>
  <si>
    <r>
      <t>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(T)</t>
    </r>
  </si>
  <si>
    <t>Isotope Ratio of PON (initial)</t>
  </si>
  <si>
    <r>
      <t>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(0)</t>
    </r>
  </si>
  <si>
    <t>Isotope Ratio of tracer spike</t>
  </si>
  <si>
    <r>
      <t>I</t>
    </r>
    <r>
      <rPr>
        <vertAlign val="subscript"/>
        <sz val="11"/>
        <color theme="1"/>
        <rFont val="Calibri"/>
        <family val="2"/>
        <scheme val="minor"/>
      </rPr>
      <t>spk</t>
    </r>
  </si>
  <si>
    <t>Isotope Ratio of ambient nutrient</t>
  </si>
  <si>
    <r>
      <t>I</t>
    </r>
    <r>
      <rPr>
        <vertAlign val="subscript"/>
        <sz val="11"/>
        <color theme="1"/>
        <rFont val="Calibri"/>
        <family val="2"/>
        <scheme val="minor"/>
      </rPr>
      <t>amb</t>
    </r>
  </si>
  <si>
    <t>Final concentration of tracer</t>
  </si>
  <si>
    <t>Ambient Nutrient Concentration</t>
  </si>
  <si>
    <t>Ratio of regeneration to uptake</t>
  </si>
  <si>
    <t>a</t>
  </si>
  <si>
    <t>hours</t>
  </si>
  <si>
    <t>atom %</t>
  </si>
  <si>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  <scheme val="minor"/>
      </rPr>
      <t>IP(0)</t>
    </r>
  </si>
  <si>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  <scheme val="minor"/>
      </rPr>
      <t>Ispk</t>
    </r>
  </si>
  <si>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  <scheme val="minor"/>
      </rPr>
      <t>Iamb</t>
    </r>
  </si>
  <si>
    <r>
      <rPr>
        <b/>
        <sz val="11"/>
        <color theme="1"/>
        <rFont val="Calibri"/>
        <family val="2"/>
      </rPr>
      <t>σ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</si>
  <si>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t>I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(T)</t>
    </r>
  </si>
  <si>
    <r>
      <t>I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(0)</t>
    </r>
  </si>
  <si>
    <r>
      <rPr>
        <b/>
        <sz val="11"/>
        <color theme="1"/>
        <rFont val="Calibri"/>
        <family val="2"/>
      </rPr>
      <t>σ</t>
    </r>
    <r>
      <rPr>
        <b/>
        <vertAlign val="subscript"/>
        <sz val="11"/>
        <color theme="1"/>
        <rFont val="Calibri"/>
        <family val="2"/>
        <scheme val="minor"/>
      </rPr>
      <t>IP(0)</t>
    </r>
  </si>
  <si>
    <r>
      <t>I</t>
    </r>
    <r>
      <rPr>
        <b/>
        <vertAlign val="subscript"/>
        <sz val="11"/>
        <color theme="1"/>
        <rFont val="Calibri"/>
        <family val="2"/>
        <scheme val="minor"/>
      </rPr>
      <t>spk</t>
    </r>
  </si>
  <si>
    <r>
      <rPr>
        <b/>
        <sz val="11"/>
        <color theme="1"/>
        <rFont val="Calibri"/>
        <family val="2"/>
      </rPr>
      <t>σ</t>
    </r>
    <r>
      <rPr>
        <b/>
        <vertAlign val="subscript"/>
        <sz val="11"/>
        <color theme="1"/>
        <rFont val="Calibri"/>
        <family val="2"/>
        <scheme val="minor"/>
      </rPr>
      <t>Ispk</t>
    </r>
  </si>
  <si>
    <r>
      <t>I</t>
    </r>
    <r>
      <rPr>
        <b/>
        <vertAlign val="subscript"/>
        <sz val="11"/>
        <color theme="1"/>
        <rFont val="Calibri"/>
        <family val="2"/>
        <scheme val="minor"/>
      </rPr>
      <t>amb</t>
    </r>
  </si>
  <si>
    <r>
      <rPr>
        <b/>
        <sz val="11"/>
        <color theme="1"/>
        <rFont val="Calibri"/>
        <family val="2"/>
      </rPr>
      <t>σ</t>
    </r>
    <r>
      <rPr>
        <b/>
        <vertAlign val="subscript"/>
        <sz val="11"/>
        <color theme="1"/>
        <rFont val="Calibri"/>
        <family val="2"/>
        <scheme val="minor"/>
      </rPr>
      <t>Iamb</t>
    </r>
  </si>
  <si>
    <r>
      <t>[N]</t>
    </r>
    <r>
      <rPr>
        <b/>
        <vertAlign val="subscript"/>
        <sz val="11"/>
        <color theme="1"/>
        <rFont val="Calibri"/>
        <family val="2"/>
        <scheme val="minor"/>
      </rPr>
      <t>spk</t>
    </r>
  </si>
  <si>
    <r>
      <rPr>
        <b/>
        <sz val="11"/>
        <color theme="1"/>
        <rFont val="Calibri"/>
        <family val="2"/>
      </rPr>
      <t>σ</t>
    </r>
    <r>
      <rPr>
        <b/>
        <vertAlign val="subscript"/>
        <sz val="11"/>
        <color theme="1"/>
        <rFont val="Calibri"/>
        <family val="2"/>
        <scheme val="minor"/>
      </rPr>
      <t>[N]spk</t>
    </r>
  </si>
  <si>
    <r>
      <t>[N]</t>
    </r>
    <r>
      <rPr>
        <b/>
        <vertAlign val="subscript"/>
        <sz val="11"/>
        <color theme="1"/>
        <rFont val="Calibri"/>
        <family val="2"/>
        <scheme val="minor"/>
      </rPr>
      <t>amb</t>
    </r>
  </si>
  <si>
    <r>
      <rPr>
        <b/>
        <sz val="11"/>
        <color theme="1"/>
        <rFont val="Calibri"/>
        <family val="2"/>
      </rPr>
      <t>σ</t>
    </r>
    <r>
      <rPr>
        <b/>
        <vertAlign val="subscript"/>
        <sz val="11"/>
        <color theme="1"/>
        <rFont val="Calibri"/>
        <family val="2"/>
        <scheme val="minor"/>
      </rPr>
      <t>[N]amb</t>
    </r>
  </si>
  <si>
    <r>
      <rPr>
        <b/>
        <sz val="11"/>
        <color theme="1"/>
        <rFont val="Calibri"/>
        <family val="2"/>
      </rPr>
      <t>σ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</si>
  <si>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L10</t>
    </r>
    <r>
      <rPr>
        <b/>
        <vertAlign val="subscript"/>
        <sz val="11"/>
        <color theme="1"/>
        <rFont val="Calibri"/>
        <family val="2"/>
        <scheme val="minor"/>
      </rPr>
      <t>KS</t>
    </r>
  </si>
  <si>
    <r>
      <rPr>
        <b/>
        <sz val="11"/>
        <color theme="1"/>
        <rFont val="Calibri"/>
        <family val="2"/>
      </rPr>
      <t>σ</t>
    </r>
    <r>
      <rPr>
        <b/>
        <vertAlign val="subscript"/>
        <sz val="11"/>
        <color theme="1"/>
        <rFont val="Calibri"/>
        <family val="2"/>
        <scheme val="minor"/>
      </rPr>
      <t>L10Ks</t>
    </r>
  </si>
  <si>
    <r>
      <t>log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(half-saturation constant)</t>
    </r>
  </si>
  <si>
    <r>
      <t>µmol N L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</si>
  <si>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t>INPUTS</t>
  </si>
  <si>
    <t>IS(0)</t>
  </si>
  <si>
    <t>Isotope Fraction of tracer spike</t>
  </si>
  <si>
    <t>Isotope Fraction of ambient nutrient</t>
  </si>
  <si>
    <t>atom ratio</t>
  </si>
  <si>
    <t>Isotope Fraction of PON (final)</t>
  </si>
  <si>
    <t>Isotope Fraction of PON (initial)</t>
  </si>
  <si>
    <r>
      <t>∂ρ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/∂T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</si>
  <si>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/∂I</t>
    </r>
    <r>
      <rPr>
        <vertAlign val="subscript"/>
        <sz val="11"/>
        <color theme="1"/>
        <rFont val="Calibri"/>
        <family val="2"/>
        <scheme val="minor"/>
      </rPr>
      <t>spk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</si>
  <si>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/∂[N]</t>
    </r>
    <r>
      <rPr>
        <vertAlign val="subscript"/>
        <sz val="11"/>
        <color theme="1"/>
        <rFont val="Calibri"/>
        <family val="2"/>
        <scheme val="minor"/>
      </rPr>
      <t>spk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</si>
  <si>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/∂[N]</t>
    </r>
    <r>
      <rPr>
        <vertAlign val="subscript"/>
        <sz val="11"/>
        <color theme="1"/>
        <rFont val="Calibri"/>
        <family val="2"/>
        <scheme val="minor"/>
      </rPr>
      <t>amb</t>
    </r>
  </si>
  <si>
    <t>(df/dx)^2*sig^2</t>
  </si>
  <si>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ρ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</si>
  <si>
    <r>
      <t>ρ</t>
    </r>
    <r>
      <rPr>
        <vertAlign val="subscript"/>
        <sz val="26"/>
        <color theme="1"/>
        <rFont val="Calibri"/>
        <family val="2"/>
        <scheme val="minor"/>
      </rPr>
      <t>0</t>
    </r>
  </si>
  <si>
    <r>
      <rPr>
        <sz val="26"/>
        <color theme="1"/>
        <rFont val="Calibri"/>
        <family val="2"/>
      </rPr>
      <t>σ</t>
    </r>
    <r>
      <rPr>
        <vertAlign val="subscript"/>
        <sz val="26"/>
        <color theme="1"/>
        <rFont val="Calibri"/>
        <family val="2"/>
      </rPr>
      <t>ρ</t>
    </r>
    <r>
      <rPr>
        <vertAlign val="subscript"/>
        <sz val="26"/>
        <color theme="1"/>
        <rFont val="Calibri"/>
        <family val="2"/>
        <scheme val="minor"/>
      </rPr>
      <t>0</t>
    </r>
  </si>
  <si>
    <r>
      <t>Hidden ρ</t>
    </r>
    <r>
      <rPr>
        <vertAlign val="subscript"/>
        <sz val="26"/>
        <rFont val="Calibri"/>
        <family val="2"/>
        <scheme val="minor"/>
      </rPr>
      <t>0</t>
    </r>
    <r>
      <rPr>
        <sz val="26"/>
        <rFont val="Calibri"/>
        <family val="2"/>
        <scheme val="minor"/>
      </rPr>
      <t xml:space="preserve"> Equations</t>
    </r>
  </si>
  <si>
    <t>b</t>
  </si>
  <si>
    <t>g(x)</t>
  </si>
  <si>
    <t>h(x)</t>
  </si>
  <si>
    <t>does a=1?</t>
  </si>
  <si>
    <t>a'</t>
  </si>
  <si>
    <t>if a=1</t>
  </si>
  <si>
    <r>
      <t>ρ</t>
    </r>
    <r>
      <rPr>
        <vertAlign val="subscript"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'</t>
    </r>
  </si>
  <si>
    <r>
      <t>ρ</t>
    </r>
    <r>
      <rPr>
        <b/>
        <vertAlign val="subscript"/>
        <sz val="26"/>
        <color theme="1"/>
        <rFont val="Calibri"/>
        <family val="2"/>
        <scheme val="minor"/>
      </rPr>
      <t>kan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</si>
  <si>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ρ</t>
    </r>
    <r>
      <rPr>
        <vertAlign val="subscript"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</rPr>
      <t>∂</t>
    </r>
    <r>
      <rPr>
        <vertAlign val="subscript"/>
        <sz val="11"/>
        <color theme="1"/>
        <rFont val="Calibri"/>
        <family val="2"/>
      </rPr>
      <t>a</t>
    </r>
    <r>
      <rPr>
        <sz val="11"/>
        <color theme="1"/>
        <rFont val="Calibri"/>
        <family val="2"/>
      </rPr>
      <t xml:space="preserve"> term1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</si>
  <si>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ρ</t>
    </r>
    <r>
      <rPr>
        <vertAlign val="subscript"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</rPr>
      <t>∂</t>
    </r>
    <r>
      <rPr>
        <vertAlign val="subscript"/>
        <sz val="11"/>
        <color theme="1"/>
        <rFont val="Calibri"/>
        <family val="2"/>
      </rPr>
      <t>a</t>
    </r>
    <r>
      <rPr>
        <sz val="11"/>
        <color theme="1"/>
        <rFont val="Calibri"/>
        <family val="2"/>
      </rPr>
      <t xml:space="preserve"> term2</t>
    </r>
  </si>
  <si>
    <r>
      <rPr>
        <b/>
        <sz val="11"/>
        <color theme="1"/>
        <rFont val="Calibri"/>
        <family val="2"/>
      </rPr>
      <t>∂</t>
    </r>
    <r>
      <rPr>
        <b/>
        <sz val="11"/>
        <color theme="1"/>
        <rFont val="Calibri"/>
        <family val="2"/>
        <scheme val="minor"/>
      </rPr>
      <t>ρ</t>
    </r>
    <r>
      <rPr>
        <b/>
        <vertAlign val="subscript"/>
        <sz val="11"/>
        <color theme="1"/>
        <rFont val="Calibri"/>
        <family val="2"/>
        <scheme val="minor"/>
      </rPr>
      <t>kan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</rPr>
      <t>∂</t>
    </r>
    <r>
      <rPr>
        <b/>
        <vertAlign val="subscript"/>
        <sz val="11"/>
        <color theme="1"/>
        <rFont val="Calibri"/>
        <family val="2"/>
      </rPr>
      <t>a</t>
    </r>
  </si>
  <si>
    <r>
      <t>g(x)</t>
    </r>
    <r>
      <rPr>
        <sz val="11"/>
        <color theme="1"/>
        <rFont val="Calibri"/>
        <family val="2"/>
      </rPr>
      <t>×h(x)</t>
    </r>
  </si>
  <si>
    <r>
      <t>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>h</t>
    </r>
  </si>
  <si>
    <r>
      <t>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>g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</si>
  <si>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</rPr>
      <t>∂</t>
    </r>
    <r>
      <rPr>
        <vertAlign val="subscript"/>
        <sz val="11"/>
        <color theme="1"/>
        <rFont val="Calibri"/>
        <family val="2"/>
      </rPr>
      <t>IP0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</si>
  <si>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g/</t>
    </r>
    <r>
      <rPr>
        <sz val="11"/>
        <color theme="1"/>
        <rFont val="Calibri"/>
        <family val="2"/>
      </rPr>
      <t>∂</t>
    </r>
    <r>
      <rPr>
        <vertAlign val="subscript"/>
        <sz val="11"/>
        <color theme="1"/>
        <rFont val="Calibri"/>
        <family val="2"/>
      </rPr>
      <t>IP0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</si>
  <si>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h/</t>
    </r>
    <r>
      <rPr>
        <sz val="11"/>
        <color theme="1"/>
        <rFont val="Calibri"/>
        <family val="2"/>
      </rPr>
      <t>∂</t>
    </r>
    <r>
      <rPr>
        <vertAlign val="subscript"/>
        <sz val="11"/>
        <color theme="1"/>
        <rFont val="Calibri"/>
        <family val="2"/>
      </rPr>
      <t>IP0</t>
    </r>
  </si>
  <si>
    <r>
      <rPr>
        <b/>
        <sz val="11"/>
        <color theme="1"/>
        <rFont val="Calibri"/>
        <family val="2"/>
      </rPr>
      <t>∂</t>
    </r>
    <r>
      <rPr>
        <b/>
        <sz val="11"/>
        <color theme="1"/>
        <rFont val="Calibri"/>
        <family val="2"/>
        <scheme val="minor"/>
      </rPr>
      <t>ρ</t>
    </r>
    <r>
      <rPr>
        <b/>
        <vertAlign val="subscript"/>
        <sz val="11"/>
        <color theme="1"/>
        <rFont val="Calibri"/>
        <family val="2"/>
        <scheme val="minor"/>
      </rPr>
      <t>kan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</rPr>
      <t>∂</t>
    </r>
    <r>
      <rPr>
        <b/>
        <vertAlign val="subscript"/>
        <sz val="11"/>
        <color theme="1"/>
        <rFont val="Calibri"/>
        <family val="2"/>
      </rPr>
      <t>IP0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</si>
  <si>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</rPr>
      <t>∂</t>
    </r>
    <r>
      <rPr>
        <vertAlign val="subscript"/>
        <sz val="11"/>
        <color theme="1"/>
        <rFont val="Calibri"/>
        <family val="2"/>
      </rPr>
      <t>Ispk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</si>
  <si>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g/</t>
    </r>
    <r>
      <rPr>
        <sz val="11"/>
        <color theme="1"/>
        <rFont val="Calibri"/>
        <family val="2"/>
      </rPr>
      <t>∂</t>
    </r>
    <r>
      <rPr>
        <vertAlign val="subscript"/>
        <sz val="11"/>
        <color theme="1"/>
        <rFont val="Calibri"/>
        <family val="2"/>
      </rPr>
      <t>Ispk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</si>
  <si>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h/</t>
    </r>
    <r>
      <rPr>
        <sz val="11"/>
        <color theme="1"/>
        <rFont val="Calibri"/>
        <family val="2"/>
      </rPr>
      <t>∂</t>
    </r>
    <r>
      <rPr>
        <vertAlign val="subscript"/>
        <sz val="11"/>
        <color theme="1"/>
        <rFont val="Calibri"/>
        <family val="2"/>
      </rPr>
      <t>Ispk</t>
    </r>
  </si>
  <si>
    <r>
      <rPr>
        <b/>
        <sz val="11"/>
        <color theme="1"/>
        <rFont val="Calibri"/>
        <family val="2"/>
      </rPr>
      <t>∂</t>
    </r>
    <r>
      <rPr>
        <b/>
        <sz val="11"/>
        <color theme="1"/>
        <rFont val="Calibri"/>
        <family val="2"/>
        <scheme val="minor"/>
      </rPr>
      <t>ρ</t>
    </r>
    <r>
      <rPr>
        <b/>
        <vertAlign val="subscript"/>
        <sz val="11"/>
        <color theme="1"/>
        <rFont val="Calibri"/>
        <family val="2"/>
        <scheme val="minor"/>
      </rPr>
      <t>kan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</rPr>
      <t>∂</t>
    </r>
    <r>
      <rPr>
        <b/>
        <vertAlign val="subscript"/>
        <sz val="11"/>
        <color theme="1"/>
        <rFont val="Calibri"/>
        <family val="2"/>
      </rPr>
      <t>Ispk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</si>
  <si>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</rPr>
      <t>∂</t>
    </r>
    <r>
      <rPr>
        <vertAlign val="subscript"/>
        <sz val="11"/>
        <color theme="1"/>
        <rFont val="Calibri"/>
        <family val="2"/>
      </rPr>
      <t>Iamb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</si>
  <si>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g/</t>
    </r>
    <r>
      <rPr>
        <sz val="11"/>
        <color theme="1"/>
        <rFont val="Calibri"/>
        <family val="2"/>
      </rPr>
      <t>∂</t>
    </r>
    <r>
      <rPr>
        <vertAlign val="subscript"/>
        <sz val="11"/>
        <color theme="1"/>
        <rFont val="Calibri"/>
        <family val="2"/>
      </rPr>
      <t>Iamb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</si>
  <si>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h/</t>
    </r>
    <r>
      <rPr>
        <sz val="11"/>
        <color theme="1"/>
        <rFont val="Calibri"/>
        <family val="2"/>
      </rPr>
      <t>∂</t>
    </r>
    <r>
      <rPr>
        <vertAlign val="subscript"/>
        <sz val="11"/>
        <color theme="1"/>
        <rFont val="Calibri"/>
        <family val="2"/>
      </rPr>
      <t>Iamb</t>
    </r>
  </si>
  <si>
    <r>
      <rPr>
        <b/>
        <sz val="11"/>
        <color theme="1"/>
        <rFont val="Calibri"/>
        <family val="2"/>
      </rPr>
      <t>∂</t>
    </r>
    <r>
      <rPr>
        <b/>
        <sz val="11"/>
        <color theme="1"/>
        <rFont val="Calibri"/>
        <family val="2"/>
        <scheme val="minor"/>
      </rPr>
      <t>ρ</t>
    </r>
    <r>
      <rPr>
        <b/>
        <vertAlign val="subscript"/>
        <sz val="11"/>
        <color theme="1"/>
        <rFont val="Calibri"/>
        <family val="2"/>
        <scheme val="minor"/>
      </rPr>
      <t>kan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</rPr>
      <t>∂</t>
    </r>
    <r>
      <rPr>
        <b/>
        <vertAlign val="subscript"/>
        <sz val="11"/>
        <color theme="1"/>
        <rFont val="Calibri"/>
        <family val="2"/>
      </rPr>
      <t>Iamb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</si>
  <si>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/∂I</t>
    </r>
    <r>
      <rPr>
        <vertAlign val="subscript"/>
        <sz val="11"/>
        <color theme="1"/>
        <rFont val="Calibri"/>
        <family val="2"/>
        <scheme val="minor"/>
      </rPr>
      <t>amb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</si>
  <si>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/∂I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(0)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</si>
  <si>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</rPr>
      <t>∂T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</si>
  <si>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g/</t>
    </r>
    <r>
      <rPr>
        <sz val="11"/>
        <color theme="1"/>
        <rFont val="Calibri"/>
        <family val="2"/>
      </rPr>
      <t>∂T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</si>
  <si>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h/</t>
    </r>
    <r>
      <rPr>
        <sz val="11"/>
        <color theme="1"/>
        <rFont val="Calibri"/>
        <family val="2"/>
      </rPr>
      <t>∂T</t>
    </r>
  </si>
  <si>
    <r>
      <rPr>
        <b/>
        <sz val="11"/>
        <color theme="1"/>
        <rFont val="Calibri"/>
        <family val="2"/>
      </rPr>
      <t>∂</t>
    </r>
    <r>
      <rPr>
        <b/>
        <sz val="11"/>
        <color theme="1"/>
        <rFont val="Calibri"/>
        <family val="2"/>
        <scheme val="minor"/>
      </rPr>
      <t>ρ</t>
    </r>
    <r>
      <rPr>
        <b/>
        <vertAlign val="subscript"/>
        <sz val="11"/>
        <color theme="1"/>
        <rFont val="Calibri"/>
        <family val="2"/>
        <scheme val="minor"/>
      </rPr>
      <t>kan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</rPr>
      <t>∂T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</si>
  <si>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h/</t>
    </r>
    <r>
      <rPr>
        <sz val="11"/>
        <color theme="1"/>
        <rFont val="Calibri"/>
        <family val="2"/>
      </rPr>
      <t>∂[N]</t>
    </r>
    <r>
      <rPr>
        <vertAlign val="subscript"/>
        <sz val="11"/>
        <color theme="1"/>
        <rFont val="Calibri"/>
        <family val="2"/>
      </rPr>
      <t>spk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</si>
  <si>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g/</t>
    </r>
    <r>
      <rPr>
        <sz val="11"/>
        <color theme="1"/>
        <rFont val="Calibri"/>
        <family val="2"/>
      </rPr>
      <t>∂[N]</t>
    </r>
    <r>
      <rPr>
        <vertAlign val="subscript"/>
        <sz val="11"/>
        <color theme="1"/>
        <rFont val="Calibri"/>
        <family val="2"/>
      </rPr>
      <t>spk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</si>
  <si>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</rPr>
      <t>∂[N]</t>
    </r>
    <r>
      <rPr>
        <vertAlign val="subscript"/>
        <sz val="11"/>
        <color theme="1"/>
        <rFont val="Calibri"/>
        <family val="2"/>
      </rPr>
      <t>spk</t>
    </r>
  </si>
  <si>
    <r>
      <rPr>
        <b/>
        <sz val="11"/>
        <color theme="1"/>
        <rFont val="Calibri"/>
        <family val="2"/>
      </rPr>
      <t>∂</t>
    </r>
    <r>
      <rPr>
        <b/>
        <sz val="11"/>
        <color theme="1"/>
        <rFont val="Calibri"/>
        <family val="2"/>
        <scheme val="minor"/>
      </rPr>
      <t>ρ</t>
    </r>
    <r>
      <rPr>
        <b/>
        <vertAlign val="subscript"/>
        <sz val="11"/>
        <color theme="1"/>
        <rFont val="Calibri"/>
        <family val="2"/>
        <scheme val="minor"/>
      </rPr>
      <t>kan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</rPr>
      <t>∂[N]</t>
    </r>
    <r>
      <rPr>
        <b/>
        <vertAlign val="subscript"/>
        <sz val="11"/>
        <color theme="1"/>
        <rFont val="Calibri"/>
        <family val="2"/>
      </rPr>
      <t>spk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</si>
  <si>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</rPr>
      <t>∂[N]</t>
    </r>
    <r>
      <rPr>
        <vertAlign val="subscript"/>
        <sz val="11"/>
        <color theme="1"/>
        <rFont val="Calibri"/>
        <family val="2"/>
      </rPr>
      <t>amb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</si>
  <si>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g/</t>
    </r>
    <r>
      <rPr>
        <sz val="11"/>
        <color theme="1"/>
        <rFont val="Calibri"/>
        <family val="2"/>
      </rPr>
      <t>∂[N]</t>
    </r>
    <r>
      <rPr>
        <vertAlign val="subscript"/>
        <sz val="11"/>
        <color theme="1"/>
        <rFont val="Calibri"/>
        <family val="2"/>
      </rPr>
      <t>amb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</si>
  <si>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h/</t>
    </r>
    <r>
      <rPr>
        <sz val="11"/>
        <color theme="1"/>
        <rFont val="Calibri"/>
        <family val="2"/>
      </rPr>
      <t>∂[N]</t>
    </r>
    <r>
      <rPr>
        <vertAlign val="subscript"/>
        <sz val="11"/>
        <color theme="1"/>
        <rFont val="Calibri"/>
        <family val="2"/>
      </rPr>
      <t>amb</t>
    </r>
  </si>
  <si>
    <r>
      <rPr>
        <b/>
        <sz val="11"/>
        <color theme="1"/>
        <rFont val="Calibri"/>
        <family val="2"/>
      </rPr>
      <t>∂</t>
    </r>
    <r>
      <rPr>
        <b/>
        <sz val="11"/>
        <color theme="1"/>
        <rFont val="Calibri"/>
        <family val="2"/>
        <scheme val="minor"/>
      </rPr>
      <t>ρ</t>
    </r>
    <r>
      <rPr>
        <b/>
        <vertAlign val="subscript"/>
        <sz val="11"/>
        <color theme="1"/>
        <rFont val="Calibri"/>
        <family val="2"/>
        <scheme val="minor"/>
      </rPr>
      <t>kan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</rPr>
      <t>∂[N]</t>
    </r>
    <r>
      <rPr>
        <b/>
        <vertAlign val="subscript"/>
        <sz val="11"/>
        <color theme="1"/>
        <rFont val="Calibri"/>
        <family val="2"/>
      </rPr>
      <t>amb</t>
    </r>
  </si>
  <si>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ρ</t>
    </r>
    <r>
      <rPr>
        <vertAlign val="subscript"/>
        <sz val="11"/>
        <color theme="1"/>
        <rFont val="Calibri"/>
        <family val="2"/>
        <scheme val="minor"/>
      </rPr>
      <t>kan</t>
    </r>
    <r>
      <rPr>
        <vertAlign val="superscript"/>
        <sz val="11"/>
        <color theme="1"/>
        <rFont val="Calibri"/>
        <family val="2"/>
        <scheme val="minor"/>
      </rPr>
      <t>2</t>
    </r>
  </si>
  <si>
    <r>
      <t>σ</t>
    </r>
    <r>
      <rPr>
        <vertAlign val="subscript"/>
        <sz val="26"/>
        <color theme="1"/>
        <rFont val="Calibri"/>
        <family val="2"/>
      </rPr>
      <t>ρkan</t>
    </r>
  </si>
  <si>
    <r>
      <t>Hidden ρ</t>
    </r>
    <r>
      <rPr>
        <vertAlign val="subscript"/>
        <sz val="26"/>
        <rFont val="Calibri"/>
        <family val="2"/>
        <scheme val="minor"/>
      </rPr>
      <t>kan</t>
    </r>
    <r>
      <rPr>
        <sz val="26"/>
        <rFont val="Calibri"/>
        <family val="2"/>
        <scheme val="minor"/>
      </rPr>
      <t xml:space="preserve"> Equations</t>
    </r>
  </si>
  <si>
    <r>
      <t>y(N</t>
    </r>
    <r>
      <rPr>
        <vertAlign val="subscript"/>
        <sz val="11"/>
        <color theme="1"/>
        <rFont val="Calibri"/>
        <family val="2"/>
        <scheme val="minor"/>
      </rPr>
      <t>amb</t>
    </r>
    <r>
      <rPr>
        <sz val="11"/>
        <color theme="1"/>
        <rFont val="Calibri"/>
        <family val="2"/>
        <scheme val="minor"/>
      </rPr>
      <t>,N</t>
    </r>
    <r>
      <rPr>
        <vertAlign val="subscript"/>
        <sz val="11"/>
        <color theme="1"/>
        <rFont val="Calibri"/>
        <family val="2"/>
        <scheme val="minor"/>
      </rPr>
      <t>spk</t>
    </r>
    <r>
      <rPr>
        <sz val="11"/>
        <color theme="1"/>
        <rFont val="Calibri"/>
        <family val="2"/>
        <scheme val="minor"/>
      </rPr>
      <t>)</t>
    </r>
  </si>
  <si>
    <r>
      <t>z(N</t>
    </r>
    <r>
      <rPr>
        <vertAlign val="subscript"/>
        <sz val="11"/>
        <color theme="1"/>
        <rFont val="Calibri"/>
        <family val="2"/>
        <scheme val="minor"/>
      </rPr>
      <t>amb</t>
    </r>
    <r>
      <rPr>
        <sz val="11"/>
        <color theme="1"/>
        <rFont val="Calibri"/>
        <family val="2"/>
        <scheme val="minor"/>
      </rPr>
      <t>,N</t>
    </r>
    <r>
      <rPr>
        <vertAlign val="subscript"/>
        <sz val="11"/>
        <color theme="1"/>
        <rFont val="Calibri"/>
        <family val="2"/>
        <scheme val="minor"/>
      </rPr>
      <t>spk</t>
    </r>
    <r>
      <rPr>
        <sz val="11"/>
        <color theme="1"/>
        <rFont val="Calibri"/>
        <family val="2"/>
        <scheme val="minor"/>
      </rPr>
      <t>,K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</t>
    </r>
  </si>
  <si>
    <r>
      <t>K</t>
    </r>
    <r>
      <rPr>
        <vertAlign val="subscript"/>
        <sz val="11"/>
        <color theme="1"/>
        <rFont val="Calibri"/>
        <family val="2"/>
        <scheme val="minor"/>
      </rPr>
      <t>S</t>
    </r>
  </si>
  <si>
    <r>
      <t>ρ</t>
    </r>
    <r>
      <rPr>
        <vertAlign val="subscript"/>
        <sz val="26"/>
        <color theme="1"/>
        <rFont val="Calibri"/>
        <family val="2"/>
        <scheme val="minor"/>
      </rPr>
      <t>0,is</t>
    </r>
  </si>
  <si>
    <r>
      <t>y</t>
    </r>
    <r>
      <rPr>
        <sz val="11"/>
        <color theme="1"/>
        <rFont val="Calibri"/>
        <family val="2"/>
      </rPr>
      <t>×z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</si>
  <si>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is</t>
    </r>
    <r>
      <rPr>
        <b/>
        <sz val="11"/>
        <color theme="1"/>
        <rFont val="Calibri"/>
        <family val="2"/>
        <scheme val="minor"/>
      </rPr>
      <t>/∂T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</si>
  <si>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is</t>
    </r>
    <r>
      <rPr>
        <b/>
        <sz val="11"/>
        <color theme="1"/>
        <rFont val="Calibri"/>
        <family val="2"/>
        <scheme val="minor"/>
      </rPr>
      <t>/∂I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(0)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</si>
  <si>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is</t>
    </r>
    <r>
      <rPr>
        <b/>
        <sz val="11"/>
        <color theme="1"/>
        <rFont val="Calibri"/>
        <family val="2"/>
        <scheme val="minor"/>
      </rPr>
      <t>/∂I</t>
    </r>
    <r>
      <rPr>
        <b/>
        <vertAlign val="subscript"/>
        <sz val="11"/>
        <color theme="1"/>
        <rFont val="Calibri"/>
        <family val="2"/>
        <scheme val="minor"/>
      </rPr>
      <t>spk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</si>
  <si>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is</t>
    </r>
    <r>
      <rPr>
        <b/>
        <sz val="11"/>
        <color theme="1"/>
        <rFont val="Calibri"/>
        <family val="2"/>
        <scheme val="minor"/>
      </rPr>
      <t>/∂I</t>
    </r>
    <r>
      <rPr>
        <b/>
        <vertAlign val="subscript"/>
        <sz val="11"/>
        <color theme="1"/>
        <rFont val="Calibri"/>
        <family val="2"/>
        <scheme val="minor"/>
      </rPr>
      <t>amb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</si>
  <si>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is</t>
    </r>
    <r>
      <rPr>
        <b/>
        <sz val="11"/>
        <color theme="5" tint="-0.249977111117893"/>
        <rFont val="Calibri"/>
        <family val="2"/>
        <scheme val="minor"/>
      </rPr>
      <t>/∂I</t>
    </r>
    <r>
      <rPr>
        <b/>
        <vertAlign val="subscript"/>
        <sz val="11"/>
        <color theme="5" tint="-0.249977111117893"/>
        <rFont val="Calibri"/>
        <family val="2"/>
        <scheme val="minor"/>
      </rPr>
      <t>amb</t>
    </r>
    <r>
      <rPr>
        <b/>
        <sz val="11"/>
        <color theme="5" tint="-0.249977111117893"/>
        <rFont val="Calibri"/>
        <family val="2"/>
        <scheme val="minor"/>
      </rPr>
      <t>)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</rPr>
      <t>×σ</t>
    </r>
    <r>
      <rPr>
        <b/>
        <vertAlign val="subscript"/>
        <sz val="11"/>
        <color theme="5" tint="-0.249977111117893"/>
        <rFont val="Calibri"/>
        <family val="2"/>
      </rPr>
      <t>Iamb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</si>
  <si>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t>z*</t>
    </r>
    <r>
      <rPr>
        <sz val="11"/>
        <color theme="1"/>
        <rFont val="Calibri"/>
        <family val="2"/>
      </rPr>
      <t>ρ</t>
    </r>
    <r>
      <rPr>
        <vertAlign val="subscript"/>
        <sz val="11"/>
        <color theme="1"/>
        <rFont val="Calibri"/>
        <family val="2"/>
      </rPr>
      <t>0</t>
    </r>
  </si>
  <si>
    <r>
      <t>y*</t>
    </r>
    <r>
      <rPr>
        <sz val="11"/>
        <color theme="1"/>
        <rFont val="Calibri"/>
        <family val="2"/>
      </rPr>
      <t>ρ</t>
    </r>
    <r>
      <rPr>
        <vertAlign val="subscript"/>
        <sz val="11"/>
        <color theme="1"/>
        <rFont val="Calibri"/>
        <family val="2"/>
      </rPr>
      <t>0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</si>
  <si>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is</t>
    </r>
    <r>
      <rPr>
        <b/>
        <sz val="11"/>
        <color theme="1"/>
        <rFont val="Calibri"/>
        <family val="2"/>
        <scheme val="minor"/>
      </rPr>
      <t>/∂[N]</t>
    </r>
    <r>
      <rPr>
        <b/>
        <vertAlign val="subscript"/>
        <sz val="11"/>
        <color theme="1"/>
        <rFont val="Calibri"/>
        <family val="2"/>
        <scheme val="minor"/>
      </rPr>
      <t>spk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</si>
  <si>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is</t>
    </r>
    <r>
      <rPr>
        <b/>
        <sz val="11"/>
        <color theme="5" tint="-0.249977111117893"/>
        <rFont val="Calibri"/>
        <family val="2"/>
        <scheme val="minor"/>
      </rPr>
      <t>/∂[N]</t>
    </r>
    <r>
      <rPr>
        <b/>
        <vertAlign val="subscript"/>
        <sz val="11"/>
        <color theme="5" tint="-0.249977111117893"/>
        <rFont val="Calibri"/>
        <family val="2"/>
        <scheme val="minor"/>
      </rPr>
      <t>spk</t>
    </r>
    <r>
      <rPr>
        <b/>
        <sz val="11"/>
        <color theme="5" tint="-0.249977111117893"/>
        <rFont val="Calibri"/>
        <family val="2"/>
        <scheme val="minor"/>
      </rPr>
      <t>)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</rPr>
      <t>×σ[N]spk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</si>
  <si>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t>∂y/∂[N]</t>
    </r>
    <r>
      <rPr>
        <vertAlign val="subscript"/>
        <sz val="11"/>
        <color theme="1"/>
        <rFont val="Calibri"/>
        <family val="2"/>
        <scheme val="minor"/>
      </rPr>
      <t>spk</t>
    </r>
  </si>
  <si>
    <r>
      <t>∂z/∂[N]</t>
    </r>
    <r>
      <rPr>
        <vertAlign val="subscript"/>
        <sz val="11"/>
        <color theme="1"/>
        <rFont val="Calibri"/>
        <family val="2"/>
        <scheme val="minor"/>
      </rPr>
      <t>spk</t>
    </r>
  </si>
  <si>
    <r>
      <t>∂y/∂[N]</t>
    </r>
    <r>
      <rPr>
        <vertAlign val="subscript"/>
        <sz val="11"/>
        <color theme="1"/>
        <rFont val="Calibri"/>
        <family val="2"/>
        <scheme val="minor"/>
      </rPr>
      <t>amb</t>
    </r>
  </si>
  <si>
    <r>
      <t>∂z/∂[N]</t>
    </r>
    <r>
      <rPr>
        <vertAlign val="subscript"/>
        <sz val="11"/>
        <color theme="1"/>
        <rFont val="Calibri"/>
        <family val="2"/>
        <scheme val="minor"/>
      </rPr>
      <t>amb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</si>
  <si>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is</t>
    </r>
    <r>
      <rPr>
        <b/>
        <sz val="11"/>
        <color theme="1"/>
        <rFont val="Calibri"/>
        <family val="2"/>
        <scheme val="minor"/>
      </rPr>
      <t>/∂[N]</t>
    </r>
    <r>
      <rPr>
        <b/>
        <vertAlign val="subscript"/>
        <sz val="11"/>
        <color theme="1"/>
        <rFont val="Calibri"/>
        <family val="2"/>
        <scheme val="minor"/>
      </rPr>
      <t>amb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</si>
  <si>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is</t>
    </r>
    <r>
      <rPr>
        <b/>
        <sz val="11"/>
        <color theme="5" tint="-0.249977111117893"/>
        <rFont val="Calibri"/>
        <family val="2"/>
        <scheme val="minor"/>
      </rPr>
      <t>/∂[N]</t>
    </r>
    <r>
      <rPr>
        <b/>
        <vertAlign val="subscript"/>
        <sz val="11"/>
        <color theme="5" tint="-0.249977111117893"/>
        <rFont val="Calibri"/>
        <family val="2"/>
        <scheme val="minor"/>
      </rPr>
      <t>amb</t>
    </r>
    <r>
      <rPr>
        <b/>
        <sz val="11"/>
        <color theme="5" tint="-0.249977111117893"/>
        <rFont val="Calibri"/>
        <family val="2"/>
        <scheme val="minor"/>
      </rPr>
      <t>)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</rPr>
      <t>×σ[N]amb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</si>
  <si>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t>∂y/∂L10</t>
    </r>
    <r>
      <rPr>
        <vertAlign val="subscript"/>
        <sz val="11"/>
        <color theme="1"/>
        <rFont val="Calibri"/>
        <family val="2"/>
        <scheme val="minor"/>
      </rPr>
      <t>Ks</t>
    </r>
  </si>
  <si>
    <r>
      <t>∂z/∂L10</t>
    </r>
    <r>
      <rPr>
        <vertAlign val="subscript"/>
        <sz val="11"/>
        <color theme="1"/>
        <rFont val="Calibri"/>
        <family val="2"/>
        <scheme val="minor"/>
      </rPr>
      <t>Ks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</si>
  <si>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is</t>
    </r>
    <r>
      <rPr>
        <b/>
        <sz val="11"/>
        <color theme="1"/>
        <rFont val="Calibri"/>
        <family val="2"/>
        <scheme val="minor"/>
      </rPr>
      <t>/∂L10</t>
    </r>
    <r>
      <rPr>
        <b/>
        <vertAlign val="subscript"/>
        <sz val="11"/>
        <color theme="1"/>
        <rFont val="Calibri"/>
        <family val="2"/>
        <scheme val="minor"/>
      </rPr>
      <t>Ks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</si>
  <si>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is</t>
    </r>
    <r>
      <rPr>
        <b/>
        <sz val="11"/>
        <color theme="5" tint="-0.249977111117893"/>
        <rFont val="Calibri"/>
        <family val="2"/>
        <scheme val="minor"/>
      </rPr>
      <t>/∂L10</t>
    </r>
    <r>
      <rPr>
        <b/>
        <vertAlign val="subscript"/>
        <sz val="11"/>
        <color theme="5" tint="-0.249977111117893"/>
        <rFont val="Calibri"/>
        <family val="2"/>
        <scheme val="minor"/>
      </rPr>
      <t>Ks</t>
    </r>
    <r>
      <rPr>
        <b/>
        <sz val="11"/>
        <color theme="5" tint="-0.249977111117893"/>
        <rFont val="Calibri"/>
        <family val="2"/>
        <scheme val="minor"/>
      </rPr>
      <t>)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</rPr>
      <t>×σ</t>
    </r>
    <r>
      <rPr>
        <b/>
        <vertAlign val="subscript"/>
        <sz val="11"/>
        <color theme="5" tint="-0.249977111117893"/>
        <rFont val="Calibri"/>
        <family val="2"/>
      </rPr>
      <t>L10Ks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</si>
  <si>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ρ0,is</t>
    </r>
    <r>
      <rPr>
        <vertAlign val="superscript"/>
        <sz val="11"/>
        <color theme="1"/>
        <rFont val="Calibri"/>
        <family val="2"/>
      </rPr>
      <t>2</t>
    </r>
  </si>
  <si>
    <r>
      <t>σ</t>
    </r>
    <r>
      <rPr>
        <vertAlign val="subscript"/>
        <sz val="26"/>
        <color theme="1"/>
        <rFont val="Calibri"/>
        <family val="2"/>
      </rPr>
      <t>ρ0,is</t>
    </r>
  </si>
  <si>
    <r>
      <t>ρ</t>
    </r>
    <r>
      <rPr>
        <vertAlign val="subscript"/>
        <sz val="26"/>
        <color theme="1"/>
        <rFont val="Calibri"/>
        <family val="2"/>
        <scheme val="minor"/>
      </rPr>
      <t>kan,is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</si>
  <si>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/∂T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</si>
  <si>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kan,is</t>
    </r>
    <r>
      <rPr>
        <b/>
        <sz val="11"/>
        <color theme="1"/>
        <rFont val="Calibri"/>
        <family val="2"/>
        <scheme val="minor"/>
      </rPr>
      <t>/∂T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</si>
  <si>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kan,is</t>
    </r>
    <r>
      <rPr>
        <b/>
        <sz val="11"/>
        <color theme="5" tint="-0.249977111117893"/>
        <rFont val="Calibri"/>
        <family val="2"/>
        <scheme val="minor"/>
      </rPr>
      <t>/∂T)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</rPr>
      <t>×σ</t>
    </r>
    <r>
      <rPr>
        <b/>
        <vertAlign val="subscript"/>
        <sz val="11"/>
        <color theme="5" tint="-0.249977111117893"/>
        <rFont val="Calibri"/>
        <family val="2"/>
      </rPr>
      <t>T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</si>
  <si>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t>Hidden ρ</t>
    </r>
    <r>
      <rPr>
        <vertAlign val="subscript"/>
        <sz val="26"/>
        <rFont val="Calibri"/>
        <family val="2"/>
        <scheme val="minor"/>
      </rPr>
      <t>0,is</t>
    </r>
    <r>
      <rPr>
        <sz val="26"/>
        <rFont val="Calibri"/>
        <family val="2"/>
        <scheme val="minor"/>
      </rPr>
      <t xml:space="preserve"> Equations</t>
    </r>
  </si>
  <si>
    <r>
      <t>Hidden ρ</t>
    </r>
    <r>
      <rPr>
        <vertAlign val="subscript"/>
        <sz val="26"/>
        <rFont val="Calibri"/>
        <family val="2"/>
        <scheme val="minor"/>
      </rPr>
      <t>kan,is</t>
    </r>
    <r>
      <rPr>
        <sz val="26"/>
        <rFont val="Calibri"/>
        <family val="2"/>
        <scheme val="minor"/>
      </rPr>
      <t xml:space="preserve"> Equations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</si>
  <si>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/∂I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(0)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</si>
  <si>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kan,is</t>
    </r>
    <r>
      <rPr>
        <b/>
        <sz val="11"/>
        <color theme="5" tint="-0.249977111117893"/>
        <rFont val="Calibri"/>
        <family val="2"/>
        <scheme val="minor"/>
      </rPr>
      <t>/∂I</t>
    </r>
    <r>
      <rPr>
        <b/>
        <vertAlign val="subscript"/>
        <sz val="11"/>
        <color theme="5" tint="-0.249977111117893"/>
        <rFont val="Calibri"/>
        <family val="2"/>
        <scheme val="minor"/>
      </rPr>
      <t>P</t>
    </r>
    <r>
      <rPr>
        <b/>
        <sz val="11"/>
        <color theme="5" tint="-0.249977111117893"/>
        <rFont val="Calibri"/>
        <family val="2"/>
        <scheme val="minor"/>
      </rPr>
      <t>(0))</t>
    </r>
    <r>
      <rPr>
        <b/>
        <vertAlign val="superscript"/>
        <sz val="11"/>
        <color theme="5" tint="-0.249977111117893"/>
        <rFont val="Calibri"/>
        <family val="2"/>
        <scheme val="minor"/>
      </rPr>
      <t xml:space="preserve">2 </t>
    </r>
    <r>
      <rPr>
        <b/>
        <sz val="11"/>
        <color theme="5" tint="-0.249977111117893"/>
        <rFont val="Calibri"/>
        <family val="2"/>
        <scheme val="minor"/>
      </rPr>
      <t>×σ</t>
    </r>
    <r>
      <rPr>
        <b/>
        <vertAlign val="subscript"/>
        <sz val="11"/>
        <color theme="5" tint="-0.249977111117893"/>
        <rFont val="Calibri"/>
        <family val="2"/>
        <scheme val="minor"/>
      </rPr>
      <t>IP(0)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</si>
  <si>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/∂I</t>
    </r>
    <r>
      <rPr>
        <vertAlign val="subscript"/>
        <sz val="11"/>
        <color theme="1"/>
        <rFont val="Calibri"/>
        <family val="2"/>
        <scheme val="minor"/>
      </rPr>
      <t>spk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</si>
  <si>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kan,is</t>
    </r>
    <r>
      <rPr>
        <b/>
        <sz val="11"/>
        <color theme="1"/>
        <rFont val="Calibri"/>
        <family val="2"/>
        <scheme val="minor"/>
      </rPr>
      <t>/∂I</t>
    </r>
    <r>
      <rPr>
        <b/>
        <vertAlign val="subscript"/>
        <sz val="11"/>
        <color theme="1"/>
        <rFont val="Calibri"/>
        <family val="2"/>
        <scheme val="minor"/>
      </rPr>
      <t>spk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</si>
  <si>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kan,is</t>
    </r>
    <r>
      <rPr>
        <b/>
        <sz val="11"/>
        <color theme="5" tint="-0.249977111117893"/>
        <rFont val="Calibri"/>
        <family val="2"/>
        <scheme val="minor"/>
      </rPr>
      <t>/∂I</t>
    </r>
    <r>
      <rPr>
        <b/>
        <vertAlign val="subscript"/>
        <sz val="11"/>
        <color theme="5" tint="-0.249977111117893"/>
        <rFont val="Calibri"/>
        <family val="2"/>
        <scheme val="minor"/>
      </rPr>
      <t>spk</t>
    </r>
    <r>
      <rPr>
        <b/>
        <sz val="11"/>
        <color theme="5" tint="-0.249977111117893"/>
        <rFont val="Calibri"/>
        <family val="2"/>
        <scheme val="minor"/>
      </rPr>
      <t>)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</rPr>
      <t>×σ</t>
    </r>
    <r>
      <rPr>
        <b/>
        <vertAlign val="subscript"/>
        <sz val="11"/>
        <color theme="5" tint="-0.249977111117893"/>
        <rFont val="Calibri"/>
        <family val="2"/>
      </rPr>
      <t>Ispk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</si>
  <si>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/∂I</t>
    </r>
    <r>
      <rPr>
        <vertAlign val="subscript"/>
        <sz val="11"/>
        <color theme="1"/>
        <rFont val="Calibri"/>
        <family val="2"/>
        <scheme val="minor"/>
      </rPr>
      <t>amb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</si>
  <si>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kan,is</t>
    </r>
    <r>
      <rPr>
        <b/>
        <sz val="11"/>
        <color theme="1"/>
        <rFont val="Calibri"/>
        <family val="2"/>
        <scheme val="minor"/>
      </rPr>
      <t>/∂I</t>
    </r>
    <r>
      <rPr>
        <b/>
        <vertAlign val="subscript"/>
        <sz val="11"/>
        <color theme="1"/>
        <rFont val="Calibri"/>
        <family val="2"/>
        <scheme val="minor"/>
      </rPr>
      <t>amb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</si>
  <si>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kan,is</t>
    </r>
    <r>
      <rPr>
        <b/>
        <sz val="11"/>
        <color theme="5" tint="-0.249977111117893"/>
        <rFont val="Calibri"/>
        <family val="2"/>
        <scheme val="minor"/>
      </rPr>
      <t>/∂I</t>
    </r>
    <r>
      <rPr>
        <b/>
        <vertAlign val="subscript"/>
        <sz val="11"/>
        <color theme="5" tint="-0.249977111117893"/>
        <rFont val="Calibri"/>
        <family val="2"/>
        <scheme val="minor"/>
      </rPr>
      <t>amb</t>
    </r>
    <r>
      <rPr>
        <b/>
        <sz val="11"/>
        <color theme="5" tint="-0.249977111117893"/>
        <rFont val="Calibri"/>
        <family val="2"/>
        <scheme val="minor"/>
      </rPr>
      <t>)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</rPr>
      <t>×σ</t>
    </r>
    <r>
      <rPr>
        <b/>
        <vertAlign val="subscript"/>
        <sz val="11"/>
        <color theme="5" tint="-0.249977111117893"/>
        <rFont val="Calibri"/>
        <family val="2"/>
      </rPr>
      <t>Iamb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</si>
  <si>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t>z*ρ</t>
    </r>
    <r>
      <rPr>
        <vertAlign val="subscript"/>
        <sz val="11"/>
        <color theme="1"/>
        <rFont val="Calibri"/>
        <family val="2"/>
        <scheme val="minor"/>
      </rPr>
      <t>kan,is</t>
    </r>
  </si>
  <si>
    <r>
      <t>y*ρ</t>
    </r>
    <r>
      <rPr>
        <vertAlign val="subscript"/>
        <sz val="11"/>
        <color theme="1"/>
        <rFont val="Calibri"/>
        <family val="2"/>
        <scheme val="minor"/>
      </rPr>
      <t>kan,is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</si>
  <si>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kan/</t>
    </r>
    <r>
      <rPr>
        <sz val="11"/>
        <color theme="1"/>
        <rFont val="Calibri"/>
        <family val="2"/>
        <scheme val="minor"/>
      </rPr>
      <t>∂[N]</t>
    </r>
    <r>
      <rPr>
        <vertAlign val="subscript"/>
        <sz val="11"/>
        <color theme="1"/>
        <rFont val="Calibri"/>
        <family val="2"/>
        <scheme val="minor"/>
      </rPr>
      <t>spk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</si>
  <si>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kan,is</t>
    </r>
    <r>
      <rPr>
        <b/>
        <sz val="11"/>
        <color theme="1"/>
        <rFont val="Calibri"/>
        <family val="2"/>
        <scheme val="minor"/>
      </rPr>
      <t>/∂[N]</t>
    </r>
    <r>
      <rPr>
        <b/>
        <vertAlign val="subscript"/>
        <sz val="11"/>
        <color theme="1"/>
        <rFont val="Calibri"/>
        <family val="2"/>
        <scheme val="minor"/>
      </rPr>
      <t>spk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</si>
  <si>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kan,is</t>
    </r>
    <r>
      <rPr>
        <b/>
        <sz val="11"/>
        <color theme="5" tint="-0.249977111117893"/>
        <rFont val="Calibri"/>
        <family val="2"/>
        <scheme val="minor"/>
      </rPr>
      <t>/∂[N]</t>
    </r>
    <r>
      <rPr>
        <b/>
        <vertAlign val="subscript"/>
        <sz val="11"/>
        <color theme="5" tint="-0.249977111117893"/>
        <rFont val="Calibri"/>
        <family val="2"/>
        <scheme val="minor"/>
      </rPr>
      <t>spk</t>
    </r>
    <r>
      <rPr>
        <b/>
        <sz val="11"/>
        <color theme="5" tint="-0.249977111117893"/>
        <rFont val="Calibri"/>
        <family val="2"/>
        <scheme val="minor"/>
      </rPr>
      <t>)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</rPr>
      <t>×σ[N]spk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</si>
  <si>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/∂[N]</t>
    </r>
    <r>
      <rPr>
        <vertAlign val="subscript"/>
        <sz val="11"/>
        <color theme="1"/>
        <rFont val="Calibri"/>
        <family val="2"/>
        <scheme val="minor"/>
      </rPr>
      <t>amb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</si>
  <si>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kan,is</t>
    </r>
    <r>
      <rPr>
        <b/>
        <sz val="11"/>
        <color theme="1"/>
        <rFont val="Calibri"/>
        <family val="2"/>
        <scheme val="minor"/>
      </rPr>
      <t>/∂[N]</t>
    </r>
    <r>
      <rPr>
        <b/>
        <vertAlign val="subscript"/>
        <sz val="11"/>
        <color theme="1"/>
        <rFont val="Calibri"/>
        <family val="2"/>
        <scheme val="minor"/>
      </rPr>
      <t>amb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</si>
  <si>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kan,is</t>
    </r>
    <r>
      <rPr>
        <b/>
        <sz val="11"/>
        <color theme="5" tint="-0.249977111117893"/>
        <rFont val="Calibri"/>
        <family val="2"/>
        <scheme val="minor"/>
      </rPr>
      <t>/∂[N]</t>
    </r>
    <r>
      <rPr>
        <b/>
        <vertAlign val="subscript"/>
        <sz val="11"/>
        <color theme="5" tint="-0.249977111117893"/>
        <rFont val="Calibri"/>
        <family val="2"/>
        <scheme val="minor"/>
      </rPr>
      <t>amb</t>
    </r>
    <r>
      <rPr>
        <b/>
        <sz val="11"/>
        <color theme="5" tint="-0.249977111117893"/>
        <rFont val="Calibri"/>
        <family val="2"/>
        <scheme val="minor"/>
      </rPr>
      <t>)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</rPr>
      <t>×σ[N]amb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</si>
  <si>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kan,is</t>
    </r>
    <r>
      <rPr>
        <b/>
        <sz val="11"/>
        <color theme="1"/>
        <rFont val="Calibri"/>
        <family val="2"/>
        <scheme val="minor"/>
      </rPr>
      <t>/∂L10</t>
    </r>
    <r>
      <rPr>
        <b/>
        <vertAlign val="subscript"/>
        <sz val="11"/>
        <color theme="1"/>
        <rFont val="Calibri"/>
        <family val="2"/>
        <scheme val="minor"/>
      </rPr>
      <t>Ks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</si>
  <si>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kan,is</t>
    </r>
    <r>
      <rPr>
        <b/>
        <sz val="11"/>
        <color theme="5" tint="-0.249977111117893"/>
        <rFont val="Calibri"/>
        <family val="2"/>
        <scheme val="minor"/>
      </rPr>
      <t>/∂L10</t>
    </r>
    <r>
      <rPr>
        <b/>
        <vertAlign val="subscript"/>
        <sz val="11"/>
        <color theme="5" tint="-0.249977111117893"/>
        <rFont val="Calibri"/>
        <family val="2"/>
        <scheme val="minor"/>
      </rPr>
      <t>Ks</t>
    </r>
    <r>
      <rPr>
        <b/>
        <sz val="11"/>
        <color theme="5" tint="-0.249977111117893"/>
        <rFont val="Calibri"/>
        <family val="2"/>
        <scheme val="minor"/>
      </rPr>
      <t>)</t>
    </r>
    <r>
      <rPr>
        <b/>
        <vertAlign val="superscript"/>
        <sz val="11"/>
        <color theme="5" tint="-0.249977111117893"/>
        <rFont val="Calibri"/>
        <family val="2"/>
        <scheme val="minor"/>
      </rPr>
      <t xml:space="preserve">2 </t>
    </r>
    <r>
      <rPr>
        <b/>
        <sz val="11"/>
        <color theme="5" tint="-0.249977111117893"/>
        <rFont val="Calibri"/>
        <family val="2"/>
        <scheme val="minor"/>
      </rPr>
      <t>×σ</t>
    </r>
    <r>
      <rPr>
        <b/>
        <vertAlign val="subscript"/>
        <sz val="11"/>
        <color theme="5" tint="-0.249977111117893"/>
        <rFont val="Calibri"/>
        <family val="2"/>
        <scheme val="minor"/>
      </rPr>
      <t>L10Ks</t>
    </r>
    <r>
      <rPr>
        <b/>
        <sz val="11"/>
        <color theme="5" tint="-0.249977111117893"/>
        <rFont val="Calibri"/>
        <family val="2"/>
        <scheme val="minor"/>
      </rPr>
      <t>2</t>
    </r>
  </si>
  <si>
    <r>
      <t>σ</t>
    </r>
    <r>
      <rPr>
        <vertAlign val="subscript"/>
        <sz val="11"/>
        <color theme="1"/>
        <rFont val="Calibri"/>
        <family val="2"/>
      </rPr>
      <t>ρkan,is</t>
    </r>
    <r>
      <rPr>
        <vertAlign val="superscript"/>
        <sz val="11"/>
        <color theme="1"/>
        <rFont val="Calibri"/>
        <family val="2"/>
      </rPr>
      <t>2</t>
    </r>
  </si>
  <si>
    <r>
      <t>σ</t>
    </r>
    <r>
      <rPr>
        <vertAlign val="subscript"/>
        <sz val="26"/>
        <color theme="1"/>
        <rFont val="Calibri"/>
        <family val="2"/>
      </rPr>
      <t>ρkan,is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</si>
  <si>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kan,is</t>
    </r>
    <r>
      <rPr>
        <b/>
        <sz val="11"/>
        <color theme="1"/>
        <rFont val="Calibri"/>
        <family val="2"/>
        <scheme val="minor"/>
      </rPr>
      <t>/∂I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(0)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</si>
  <si>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/∂a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</si>
  <si>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kan,is</t>
    </r>
    <r>
      <rPr>
        <b/>
        <sz val="11"/>
        <color theme="1"/>
        <rFont val="Calibri"/>
        <family val="2"/>
        <scheme val="minor"/>
      </rPr>
      <t>/∂a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</si>
  <si>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kan,is</t>
    </r>
    <r>
      <rPr>
        <b/>
        <sz val="11"/>
        <color theme="5" tint="-0.249977111117893"/>
        <rFont val="Calibri"/>
        <family val="2"/>
        <scheme val="minor"/>
      </rPr>
      <t>/∂a)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</rPr>
      <t>×σ</t>
    </r>
    <r>
      <rPr>
        <b/>
        <vertAlign val="subscript"/>
        <sz val="11"/>
        <color theme="5" tint="-0.249977111117893"/>
        <rFont val="Calibri"/>
        <family val="2"/>
      </rPr>
      <t>a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</si>
  <si>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t>ρ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</si>
  <si>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σ</t>
    </r>
    <r>
      <rPr>
        <b/>
        <vertAlign val="subscript"/>
        <sz val="11"/>
        <color theme="1"/>
        <rFont val="Calibri"/>
        <family val="2"/>
        <scheme val="minor"/>
      </rPr>
      <t>ρ0</t>
    </r>
  </si>
  <si>
    <r>
      <t>ρ</t>
    </r>
    <r>
      <rPr>
        <b/>
        <vertAlign val="subscript"/>
        <sz val="11"/>
        <color theme="1"/>
        <rFont val="Calibri"/>
        <family val="2"/>
        <scheme val="minor"/>
      </rPr>
      <t>kan</t>
    </r>
  </si>
  <si>
    <r>
      <t>σ</t>
    </r>
    <r>
      <rPr>
        <b/>
        <vertAlign val="subscript"/>
        <sz val="11"/>
        <color theme="1"/>
        <rFont val="Calibri"/>
        <family val="2"/>
        <scheme val="minor"/>
      </rPr>
      <t>ρkan</t>
    </r>
  </si>
  <si>
    <r>
      <t>ρ</t>
    </r>
    <r>
      <rPr>
        <b/>
        <vertAlign val="subscript"/>
        <sz val="11"/>
        <color theme="1"/>
        <rFont val="Calibri"/>
        <family val="2"/>
        <scheme val="minor"/>
      </rPr>
      <t>0,is</t>
    </r>
  </si>
  <si>
    <r>
      <t>σ</t>
    </r>
    <r>
      <rPr>
        <b/>
        <vertAlign val="subscript"/>
        <sz val="11"/>
        <color theme="1"/>
        <rFont val="Calibri"/>
        <family val="2"/>
        <scheme val="minor"/>
      </rPr>
      <t>ρ0,is</t>
    </r>
  </si>
  <si>
    <r>
      <t>ρ</t>
    </r>
    <r>
      <rPr>
        <b/>
        <vertAlign val="subscript"/>
        <sz val="11"/>
        <color theme="1"/>
        <rFont val="Calibri"/>
        <family val="2"/>
        <scheme val="minor"/>
      </rPr>
      <t>kan,is</t>
    </r>
  </si>
  <si>
    <r>
      <t>σ</t>
    </r>
    <r>
      <rPr>
        <b/>
        <vertAlign val="subscript"/>
        <sz val="11"/>
        <color theme="1"/>
        <rFont val="Calibri"/>
        <family val="2"/>
        <scheme val="minor"/>
      </rPr>
      <t>ρkan,is</t>
    </r>
  </si>
  <si>
    <r>
      <t>Hidden ρ</t>
    </r>
    <r>
      <rPr>
        <vertAlign val="subscript"/>
        <sz val="26"/>
        <rFont val="Calibri"/>
        <family val="2"/>
        <scheme val="minor"/>
      </rPr>
      <t xml:space="preserve">reg </t>
    </r>
    <r>
      <rPr>
        <sz val="26"/>
        <rFont val="Calibri"/>
        <family val="2"/>
        <scheme val="minor"/>
      </rPr>
      <t>Equations</t>
    </r>
  </si>
  <si>
    <t>S</t>
  </si>
  <si>
    <t>Is0</t>
  </si>
  <si>
    <t>f</t>
  </si>
  <si>
    <t>g</t>
  </si>
  <si>
    <t>h</t>
  </si>
  <si>
    <t>Ip(T)</t>
  </si>
  <si>
    <t>Ip(0)</t>
  </si>
  <si>
    <r>
      <t>I</t>
    </r>
    <r>
      <rPr>
        <vertAlign val="subscript"/>
        <sz val="16"/>
        <color theme="1"/>
        <rFont val="Calibri"/>
        <family val="2"/>
      </rPr>
      <t>amb</t>
    </r>
  </si>
  <si>
    <r>
      <t>I</t>
    </r>
    <r>
      <rPr>
        <vertAlign val="subscript"/>
        <sz val="16"/>
        <color theme="1"/>
        <rFont val="Calibri"/>
        <family val="2"/>
      </rPr>
      <t>spk</t>
    </r>
  </si>
  <si>
    <t>dfdp</t>
  </si>
  <si>
    <t>dgdp</t>
  </si>
  <si>
    <t>dhdp</t>
  </si>
  <si>
    <r>
      <t>∂ρ</t>
    </r>
    <r>
      <rPr>
        <vertAlign val="subscript"/>
        <sz val="11"/>
        <color theme="1"/>
        <rFont val="Calibri"/>
        <family val="2"/>
        <scheme val="minor"/>
      </rPr>
      <t>reg</t>
    </r>
    <r>
      <rPr>
        <sz val="11"/>
        <color theme="1"/>
        <rFont val="Calibri"/>
        <family val="2"/>
        <scheme val="minor"/>
      </rPr>
      <t>/∂T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</si>
  <si>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</t>
    </r>
    <r>
      <rPr>
        <b/>
        <sz val="11"/>
        <color rgb="FFFF0000"/>
        <rFont val="Calibri"/>
        <family val="2"/>
        <scheme val="minor"/>
      </rPr>
      <t>/∂T)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T</t>
    </r>
    <r>
      <rPr>
        <b/>
        <vertAlign val="superscript"/>
        <sz val="11"/>
        <color rgb="FFFF0000"/>
        <rFont val="Calibri"/>
        <family val="2"/>
      </rPr>
      <t>2</t>
    </r>
  </si>
  <si>
    <t>∂f/∂Ip0</t>
  </si>
  <si>
    <t>∂g/∂Ip0</t>
  </si>
  <si>
    <t>∂h/∂Ip0</t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</si>
  <si>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</t>
    </r>
    <r>
      <rPr>
        <b/>
        <sz val="11"/>
        <color rgb="FFFF0000"/>
        <rFont val="Calibri"/>
        <family val="2"/>
        <scheme val="minor"/>
      </rPr>
      <t>/∂I</t>
    </r>
    <r>
      <rPr>
        <b/>
        <vertAlign val="subscript"/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0)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IP0</t>
    </r>
    <r>
      <rPr>
        <b/>
        <vertAlign val="superscript"/>
        <sz val="11"/>
        <color rgb="FFFF0000"/>
        <rFont val="Calibri"/>
        <family val="2"/>
      </rPr>
      <t>2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</si>
  <si>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reg</t>
    </r>
    <r>
      <rPr>
        <sz val="11"/>
        <color theme="1"/>
        <rFont val="Calibri"/>
        <family val="2"/>
        <scheme val="minor"/>
      </rPr>
      <t>/∂I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0</t>
    </r>
  </si>
  <si>
    <t>∂f/∂Ispk</t>
  </si>
  <si>
    <t>∂g/∂Ispk</t>
  </si>
  <si>
    <t>∂h/∂Ispk</t>
  </si>
  <si>
    <r>
      <t>∂ρ</t>
    </r>
    <r>
      <rPr>
        <vertAlign val="subscript"/>
        <sz val="11"/>
        <color theme="1"/>
        <rFont val="Calibri"/>
        <family val="2"/>
        <scheme val="minor"/>
      </rPr>
      <t>reg</t>
    </r>
    <r>
      <rPr>
        <sz val="11"/>
        <color theme="1"/>
        <rFont val="Calibri"/>
        <family val="2"/>
        <scheme val="minor"/>
      </rPr>
      <t>/∂I</t>
    </r>
    <r>
      <rPr>
        <vertAlign val="subscript"/>
        <sz val="11"/>
        <color theme="1"/>
        <rFont val="Calibri"/>
        <family val="2"/>
        <scheme val="minor"/>
      </rPr>
      <t>spk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</si>
  <si>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</t>
    </r>
    <r>
      <rPr>
        <b/>
        <sz val="11"/>
        <color rgb="FFFF0000"/>
        <rFont val="Calibri"/>
        <family val="2"/>
        <scheme val="minor"/>
      </rPr>
      <t>/∂I</t>
    </r>
    <r>
      <rPr>
        <b/>
        <vertAlign val="subscript"/>
        <sz val="11"/>
        <color rgb="FFFF0000"/>
        <rFont val="Calibri"/>
        <family val="2"/>
        <scheme val="minor"/>
      </rPr>
      <t>spk</t>
    </r>
    <r>
      <rPr>
        <b/>
        <sz val="11"/>
        <color rgb="FFFF0000"/>
        <rFont val="Calibri"/>
        <family val="2"/>
        <scheme val="minor"/>
      </rPr>
      <t>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Ispk</t>
    </r>
    <r>
      <rPr>
        <b/>
        <vertAlign val="superscript"/>
        <sz val="11"/>
        <color rgb="FFFF0000"/>
        <rFont val="Calibri"/>
        <family val="2"/>
      </rPr>
      <t>2</t>
    </r>
  </si>
  <si>
    <r>
      <t>N</t>
    </r>
    <r>
      <rPr>
        <vertAlign val="subscript"/>
        <sz val="16"/>
        <color theme="1"/>
        <rFont val="Calibri"/>
        <family val="2"/>
      </rPr>
      <t>spk</t>
    </r>
  </si>
  <si>
    <r>
      <t>N</t>
    </r>
    <r>
      <rPr>
        <vertAlign val="subscript"/>
        <sz val="16"/>
        <color theme="1"/>
        <rFont val="Calibri"/>
        <family val="2"/>
      </rPr>
      <t>amb</t>
    </r>
  </si>
  <si>
    <t>∂f/∂Iamb</t>
  </si>
  <si>
    <t>∂g/∂Iamb</t>
  </si>
  <si>
    <t>∂h/∂Iamb</t>
  </si>
  <si>
    <r>
      <t>∂ρ</t>
    </r>
    <r>
      <rPr>
        <vertAlign val="subscript"/>
        <sz val="11"/>
        <color theme="1"/>
        <rFont val="Calibri"/>
        <family val="2"/>
        <scheme val="minor"/>
      </rPr>
      <t>reg</t>
    </r>
    <r>
      <rPr>
        <sz val="11"/>
        <color theme="1"/>
        <rFont val="Calibri"/>
        <family val="2"/>
        <scheme val="minor"/>
      </rPr>
      <t>/∂I</t>
    </r>
    <r>
      <rPr>
        <vertAlign val="subscript"/>
        <sz val="11"/>
        <color theme="1"/>
        <rFont val="Calibri"/>
        <family val="2"/>
        <scheme val="minor"/>
      </rPr>
      <t>amb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</si>
  <si>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</t>
    </r>
    <r>
      <rPr>
        <b/>
        <sz val="11"/>
        <color rgb="FFFF0000"/>
        <rFont val="Calibri"/>
        <family val="2"/>
        <scheme val="minor"/>
      </rPr>
      <t>/∂I</t>
    </r>
    <r>
      <rPr>
        <b/>
        <vertAlign val="subscript"/>
        <sz val="11"/>
        <color rgb="FFFF0000"/>
        <rFont val="Calibri"/>
        <family val="2"/>
        <scheme val="minor"/>
      </rPr>
      <t>amb</t>
    </r>
    <r>
      <rPr>
        <b/>
        <sz val="11"/>
        <color rgb="FFFF0000"/>
        <rFont val="Calibri"/>
        <family val="2"/>
        <scheme val="minor"/>
      </rPr>
      <t>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Iamb</t>
    </r>
    <r>
      <rPr>
        <b/>
        <vertAlign val="superscript"/>
        <sz val="11"/>
        <color rgb="FFFF0000"/>
        <rFont val="Calibri"/>
        <family val="2"/>
      </rPr>
      <t>2</t>
    </r>
  </si>
  <si>
    <t>∂f/∂Nspk</t>
  </si>
  <si>
    <t>∂g/∂Nspk</t>
  </si>
  <si>
    <t>∂h/∂Nspk</t>
  </si>
  <si>
    <r>
      <t>∂ρ</t>
    </r>
    <r>
      <rPr>
        <vertAlign val="subscript"/>
        <sz val="11"/>
        <color theme="1"/>
        <rFont val="Calibri"/>
        <family val="2"/>
        <scheme val="minor"/>
      </rPr>
      <t>reg</t>
    </r>
    <r>
      <rPr>
        <sz val="11"/>
        <color theme="1"/>
        <rFont val="Calibri"/>
        <family val="2"/>
        <scheme val="minor"/>
      </rPr>
      <t>/∂N</t>
    </r>
    <r>
      <rPr>
        <vertAlign val="subscript"/>
        <sz val="11"/>
        <color theme="1"/>
        <rFont val="Calibri"/>
        <family val="2"/>
        <scheme val="minor"/>
      </rPr>
      <t>spk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</si>
  <si>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</t>
    </r>
    <r>
      <rPr>
        <b/>
        <sz val="11"/>
        <color rgb="FFFF0000"/>
        <rFont val="Calibri"/>
        <family val="2"/>
        <scheme val="minor"/>
      </rPr>
      <t>/∂N</t>
    </r>
    <r>
      <rPr>
        <b/>
        <vertAlign val="subscript"/>
        <sz val="11"/>
        <color rgb="FFFF0000"/>
        <rFont val="Calibri"/>
        <family val="2"/>
        <scheme val="minor"/>
      </rPr>
      <t>spk</t>
    </r>
    <r>
      <rPr>
        <b/>
        <sz val="11"/>
        <color rgb="FFFF0000"/>
        <rFont val="Calibri"/>
        <family val="2"/>
        <scheme val="minor"/>
      </rPr>
      <t>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Nspk</t>
    </r>
    <r>
      <rPr>
        <b/>
        <vertAlign val="superscript"/>
        <sz val="11"/>
        <color rgb="FFFF0000"/>
        <rFont val="Calibri"/>
        <family val="2"/>
      </rPr>
      <t>2</t>
    </r>
  </si>
  <si>
    <t>∂f/∂Namb</t>
  </si>
  <si>
    <t>∂g/∂Namb</t>
  </si>
  <si>
    <t>∂h/∂Namb</t>
  </si>
  <si>
    <r>
      <t>∂ρ</t>
    </r>
    <r>
      <rPr>
        <vertAlign val="subscript"/>
        <sz val="11"/>
        <color theme="1"/>
        <rFont val="Calibri"/>
        <family val="2"/>
        <scheme val="minor"/>
      </rPr>
      <t>reg</t>
    </r>
    <r>
      <rPr>
        <sz val="11"/>
        <color theme="1"/>
        <rFont val="Calibri"/>
        <family val="2"/>
        <scheme val="minor"/>
      </rPr>
      <t>/∂N</t>
    </r>
    <r>
      <rPr>
        <vertAlign val="subscript"/>
        <sz val="11"/>
        <color theme="1"/>
        <rFont val="Calibri"/>
        <family val="2"/>
        <scheme val="minor"/>
      </rPr>
      <t>amb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</si>
  <si>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</t>
    </r>
    <r>
      <rPr>
        <b/>
        <sz val="11"/>
        <color rgb="FFFF0000"/>
        <rFont val="Calibri"/>
        <family val="2"/>
        <scheme val="minor"/>
      </rPr>
      <t>/∂N</t>
    </r>
    <r>
      <rPr>
        <b/>
        <vertAlign val="subscript"/>
        <sz val="11"/>
        <color rgb="FFFF0000"/>
        <rFont val="Calibri"/>
        <family val="2"/>
        <scheme val="minor"/>
      </rPr>
      <t>amb</t>
    </r>
    <r>
      <rPr>
        <b/>
        <sz val="11"/>
        <color rgb="FFFF0000"/>
        <rFont val="Calibri"/>
        <family val="2"/>
        <scheme val="minor"/>
      </rPr>
      <t>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Namb</t>
    </r>
    <r>
      <rPr>
        <b/>
        <vertAlign val="superscript"/>
        <sz val="11"/>
        <color rgb="FFFF0000"/>
        <rFont val="Calibri"/>
        <family val="2"/>
      </rPr>
      <t>2</t>
    </r>
  </si>
  <si>
    <t>∂f/∂a</t>
  </si>
  <si>
    <t>∂g/∂a</t>
  </si>
  <si>
    <t>∂h/∂a</t>
  </si>
  <si>
    <r>
      <t>∂ρ</t>
    </r>
    <r>
      <rPr>
        <vertAlign val="subscript"/>
        <sz val="11"/>
        <color theme="1"/>
        <rFont val="Calibri"/>
        <family val="2"/>
        <scheme val="minor"/>
      </rPr>
      <t>reg</t>
    </r>
    <r>
      <rPr>
        <sz val="11"/>
        <color theme="1"/>
        <rFont val="Calibri"/>
        <family val="2"/>
        <scheme val="minor"/>
      </rPr>
      <t>/∂a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</si>
  <si>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</t>
    </r>
    <r>
      <rPr>
        <b/>
        <sz val="11"/>
        <color rgb="FFFF0000"/>
        <rFont val="Calibri"/>
        <family val="2"/>
        <scheme val="minor"/>
      </rPr>
      <t>/∂a)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a</t>
    </r>
    <r>
      <rPr>
        <b/>
        <vertAlign val="superscript"/>
        <sz val="11"/>
        <color rgb="FFFF0000"/>
        <rFont val="Calibri"/>
        <family val="2"/>
      </rPr>
      <t>2</t>
    </r>
  </si>
  <si>
    <r>
      <t>σ</t>
    </r>
    <r>
      <rPr>
        <vertAlign val="subscript"/>
        <sz val="11"/>
        <color theme="1"/>
        <rFont val="Calibri"/>
        <family val="2"/>
      </rPr>
      <t>ρreg</t>
    </r>
    <r>
      <rPr>
        <vertAlign val="superscript"/>
        <sz val="11"/>
        <color theme="1"/>
        <rFont val="Calibri"/>
        <family val="2"/>
      </rPr>
      <t>2</t>
    </r>
  </si>
  <si>
    <r>
      <t>σ</t>
    </r>
    <r>
      <rPr>
        <b/>
        <vertAlign val="subscript"/>
        <sz val="26"/>
        <color theme="1"/>
        <rFont val="Calibri"/>
        <family val="2"/>
      </rPr>
      <t>ρreg</t>
    </r>
  </si>
  <si>
    <r>
      <t>ρ</t>
    </r>
    <r>
      <rPr>
        <vertAlign val="subscript"/>
        <sz val="26"/>
        <color theme="1"/>
        <rFont val="Calibri"/>
        <family val="2"/>
        <scheme val="minor"/>
      </rPr>
      <t>reg,is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</si>
  <si>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reg,is</t>
    </r>
    <r>
      <rPr>
        <sz val="11"/>
        <color theme="1"/>
        <rFont val="Calibri"/>
        <family val="2"/>
        <scheme val="minor"/>
      </rPr>
      <t>/∂T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</si>
  <si>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reg,is</t>
    </r>
    <r>
      <rPr>
        <b/>
        <sz val="11"/>
        <color rgb="FFFF0000"/>
        <rFont val="Calibri"/>
        <family val="2"/>
        <scheme val="minor"/>
      </rPr>
      <t>/∂T)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T</t>
    </r>
    <r>
      <rPr>
        <b/>
        <vertAlign val="superscript"/>
        <sz val="11"/>
        <color rgb="FFFF0000"/>
        <rFont val="Calibri"/>
        <family val="2"/>
      </rPr>
      <t>2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</si>
  <si>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reg,is</t>
    </r>
    <r>
      <rPr>
        <sz val="11"/>
        <color theme="1"/>
        <rFont val="Calibri"/>
        <family val="2"/>
        <scheme val="minor"/>
      </rPr>
      <t>/∂I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0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</si>
  <si>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reg,is</t>
    </r>
    <r>
      <rPr>
        <b/>
        <sz val="11"/>
        <color rgb="FFFF0000"/>
        <rFont val="Calibri"/>
        <family val="2"/>
        <scheme val="minor"/>
      </rPr>
      <t>/∂I</t>
    </r>
    <r>
      <rPr>
        <b/>
        <vertAlign val="subscript"/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0)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IP0</t>
    </r>
    <r>
      <rPr>
        <b/>
        <vertAlign val="superscript"/>
        <sz val="11"/>
        <color rgb="FFFF0000"/>
        <rFont val="Calibri"/>
        <family val="2"/>
      </rPr>
      <t>2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</si>
  <si>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reg,is</t>
    </r>
    <r>
      <rPr>
        <sz val="11"/>
        <color theme="1"/>
        <rFont val="Calibri"/>
        <family val="2"/>
        <scheme val="minor"/>
      </rPr>
      <t>/∂I</t>
    </r>
    <r>
      <rPr>
        <vertAlign val="subscript"/>
        <sz val="11"/>
        <color theme="1"/>
        <rFont val="Calibri"/>
        <family val="2"/>
        <scheme val="minor"/>
      </rPr>
      <t>spk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</si>
  <si>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reg,is</t>
    </r>
    <r>
      <rPr>
        <b/>
        <sz val="11"/>
        <color rgb="FFFF0000"/>
        <rFont val="Calibri"/>
        <family val="2"/>
        <scheme val="minor"/>
      </rPr>
      <t>/∂I</t>
    </r>
    <r>
      <rPr>
        <b/>
        <vertAlign val="subscript"/>
        <sz val="11"/>
        <color rgb="FFFF0000"/>
        <rFont val="Calibri"/>
        <family val="2"/>
        <scheme val="minor"/>
      </rPr>
      <t>spk</t>
    </r>
    <r>
      <rPr>
        <b/>
        <sz val="11"/>
        <color rgb="FFFF0000"/>
        <rFont val="Calibri"/>
        <family val="2"/>
        <scheme val="minor"/>
      </rPr>
      <t>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Ispk</t>
    </r>
    <r>
      <rPr>
        <b/>
        <vertAlign val="superscript"/>
        <sz val="11"/>
        <color rgb="FFFF0000"/>
        <rFont val="Calibri"/>
        <family val="2"/>
      </rPr>
      <t>2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</si>
  <si>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reg,is</t>
    </r>
    <r>
      <rPr>
        <sz val="11"/>
        <color theme="1"/>
        <rFont val="Calibri"/>
        <family val="2"/>
        <scheme val="minor"/>
      </rPr>
      <t>/∂I</t>
    </r>
    <r>
      <rPr>
        <vertAlign val="subscript"/>
        <sz val="11"/>
        <color theme="1"/>
        <rFont val="Calibri"/>
        <family val="2"/>
        <scheme val="minor"/>
      </rPr>
      <t>amb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</si>
  <si>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reg,is</t>
    </r>
    <r>
      <rPr>
        <b/>
        <sz val="11"/>
        <color rgb="FFFF0000"/>
        <rFont val="Calibri"/>
        <family val="2"/>
        <scheme val="minor"/>
      </rPr>
      <t>/∂I</t>
    </r>
    <r>
      <rPr>
        <b/>
        <vertAlign val="subscript"/>
        <sz val="11"/>
        <color rgb="FFFF0000"/>
        <rFont val="Calibri"/>
        <family val="2"/>
        <scheme val="minor"/>
      </rPr>
      <t>amb</t>
    </r>
    <r>
      <rPr>
        <b/>
        <sz val="11"/>
        <color rgb="FFFF0000"/>
        <rFont val="Calibri"/>
        <family val="2"/>
        <scheme val="minor"/>
      </rPr>
      <t>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Iamb</t>
    </r>
    <r>
      <rPr>
        <b/>
        <vertAlign val="superscript"/>
        <sz val="11"/>
        <color rgb="FFFF0000"/>
        <rFont val="Calibri"/>
        <family val="2"/>
      </rPr>
      <t>2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</si>
  <si>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reg,is</t>
    </r>
    <r>
      <rPr>
        <b/>
        <sz val="11"/>
        <color rgb="FFFF0000"/>
        <rFont val="Calibri"/>
        <family val="2"/>
        <scheme val="minor"/>
      </rPr>
      <t>/∂N</t>
    </r>
    <r>
      <rPr>
        <b/>
        <vertAlign val="subscript"/>
        <sz val="11"/>
        <color rgb="FFFF0000"/>
        <rFont val="Calibri"/>
        <family val="2"/>
        <scheme val="minor"/>
      </rPr>
      <t>spk</t>
    </r>
    <r>
      <rPr>
        <b/>
        <sz val="11"/>
        <color rgb="FFFF0000"/>
        <rFont val="Calibri"/>
        <family val="2"/>
        <scheme val="minor"/>
      </rPr>
      <t>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Nspk</t>
    </r>
    <r>
      <rPr>
        <b/>
        <vertAlign val="superscript"/>
        <sz val="11"/>
        <color rgb="FFFF0000"/>
        <rFont val="Calibri"/>
        <family val="2"/>
      </rPr>
      <t>2</t>
    </r>
  </si>
  <si>
    <r>
      <t>∂y/∂N</t>
    </r>
    <r>
      <rPr>
        <vertAlign val="subscript"/>
        <sz val="11"/>
        <color theme="1"/>
        <rFont val="Calibri"/>
        <family val="2"/>
        <scheme val="minor"/>
      </rPr>
      <t>spk</t>
    </r>
  </si>
  <si>
    <r>
      <t>∂z/∂N</t>
    </r>
    <r>
      <rPr>
        <vertAlign val="subscript"/>
        <sz val="11"/>
        <color theme="1"/>
        <rFont val="Calibri"/>
        <family val="2"/>
        <scheme val="minor"/>
      </rPr>
      <t>spk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</si>
  <si>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reg,is</t>
    </r>
    <r>
      <rPr>
        <sz val="11"/>
        <color theme="1"/>
        <rFont val="Calibri"/>
        <family val="2"/>
        <scheme val="minor"/>
      </rPr>
      <t>/∂N</t>
    </r>
    <r>
      <rPr>
        <vertAlign val="subscript"/>
        <sz val="11"/>
        <color theme="1"/>
        <rFont val="Calibri"/>
        <family val="2"/>
        <scheme val="minor"/>
      </rPr>
      <t>spk</t>
    </r>
  </si>
  <si>
    <r>
      <t>∂y/∂N</t>
    </r>
    <r>
      <rPr>
        <vertAlign val="subscript"/>
        <sz val="11"/>
        <color theme="1"/>
        <rFont val="Calibri"/>
        <family val="2"/>
        <scheme val="minor"/>
      </rPr>
      <t>amb</t>
    </r>
  </si>
  <si>
    <r>
      <t>∂z/∂N</t>
    </r>
    <r>
      <rPr>
        <vertAlign val="subscript"/>
        <sz val="11"/>
        <color theme="1"/>
        <rFont val="Calibri"/>
        <family val="2"/>
        <scheme val="minor"/>
      </rPr>
      <t>amb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</si>
  <si>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reg,is</t>
    </r>
    <r>
      <rPr>
        <sz val="11"/>
        <color theme="1"/>
        <rFont val="Calibri"/>
        <family val="2"/>
        <scheme val="minor"/>
      </rPr>
      <t>/∂N</t>
    </r>
    <r>
      <rPr>
        <vertAlign val="subscript"/>
        <sz val="11"/>
        <color theme="1"/>
        <rFont val="Calibri"/>
        <family val="2"/>
        <scheme val="minor"/>
      </rPr>
      <t>amb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</si>
  <si>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reg,is</t>
    </r>
    <r>
      <rPr>
        <b/>
        <sz val="11"/>
        <color rgb="FFFF0000"/>
        <rFont val="Calibri"/>
        <family val="2"/>
        <scheme val="minor"/>
      </rPr>
      <t>/∂N</t>
    </r>
    <r>
      <rPr>
        <b/>
        <vertAlign val="subscript"/>
        <sz val="11"/>
        <color rgb="FFFF0000"/>
        <rFont val="Calibri"/>
        <family val="2"/>
        <scheme val="minor"/>
      </rPr>
      <t>amb</t>
    </r>
    <r>
      <rPr>
        <b/>
        <sz val="11"/>
        <color rgb="FFFF0000"/>
        <rFont val="Calibri"/>
        <family val="2"/>
        <scheme val="minor"/>
      </rPr>
      <t>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Namb</t>
    </r>
    <r>
      <rPr>
        <b/>
        <vertAlign val="superscript"/>
        <sz val="11"/>
        <color rgb="FFFF0000"/>
        <rFont val="Calibri"/>
        <family val="2"/>
      </rPr>
      <t>2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</si>
  <si>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reg,is</t>
    </r>
    <r>
      <rPr>
        <sz val="11"/>
        <color theme="1"/>
        <rFont val="Calibri"/>
        <family val="2"/>
        <scheme val="minor"/>
      </rPr>
      <t>/∂a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</si>
  <si>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reg,is</t>
    </r>
    <r>
      <rPr>
        <sz val="11"/>
        <color theme="1"/>
        <rFont val="Calibri"/>
        <family val="2"/>
        <scheme val="minor"/>
      </rPr>
      <t>/∂L10</t>
    </r>
    <r>
      <rPr>
        <vertAlign val="subscript"/>
        <sz val="11"/>
        <color theme="1"/>
        <rFont val="Calibri"/>
        <family val="2"/>
        <scheme val="minor"/>
      </rPr>
      <t>KS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</si>
  <si>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reg,is</t>
    </r>
    <r>
      <rPr>
        <b/>
        <sz val="11"/>
        <color rgb="FFFF0000"/>
        <rFont val="Calibri"/>
        <family val="2"/>
        <scheme val="minor"/>
      </rPr>
      <t>/∂a)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a</t>
    </r>
    <r>
      <rPr>
        <b/>
        <vertAlign val="superscript"/>
        <sz val="11"/>
        <color rgb="FFFF0000"/>
        <rFont val="Calibri"/>
        <family val="2"/>
      </rPr>
      <t>2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</si>
  <si>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reg,is</t>
    </r>
    <r>
      <rPr>
        <b/>
        <sz val="11"/>
        <color rgb="FFFF0000"/>
        <rFont val="Calibri"/>
        <family val="2"/>
        <scheme val="minor"/>
      </rPr>
      <t>/∂L10</t>
    </r>
    <r>
      <rPr>
        <b/>
        <vertAlign val="subscript"/>
        <sz val="11"/>
        <color rgb="FFFF0000"/>
        <rFont val="Calibri"/>
        <family val="2"/>
        <scheme val="minor"/>
      </rPr>
      <t>KS</t>
    </r>
    <r>
      <rPr>
        <b/>
        <sz val="11"/>
        <color rgb="FFFF0000"/>
        <rFont val="Calibri"/>
        <family val="2"/>
        <scheme val="minor"/>
      </rPr>
      <t>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L10KS</t>
    </r>
    <r>
      <rPr>
        <b/>
        <vertAlign val="superscript"/>
        <sz val="11"/>
        <color rgb="FFFF0000"/>
        <rFont val="Calibri"/>
        <family val="2"/>
      </rPr>
      <t>2</t>
    </r>
  </si>
  <si>
    <r>
      <t>σ</t>
    </r>
    <r>
      <rPr>
        <vertAlign val="subscript"/>
        <sz val="11"/>
        <color theme="1"/>
        <rFont val="Calibri"/>
        <family val="2"/>
      </rPr>
      <t>ρreg,is</t>
    </r>
    <r>
      <rPr>
        <vertAlign val="superscript"/>
        <sz val="11"/>
        <color theme="1"/>
        <rFont val="Calibri"/>
        <family val="2"/>
      </rPr>
      <t>2</t>
    </r>
  </si>
  <si>
    <r>
      <t>σ</t>
    </r>
    <r>
      <rPr>
        <b/>
        <vertAlign val="subscript"/>
        <sz val="26"/>
        <color theme="1"/>
        <rFont val="Calibri"/>
        <family val="2"/>
      </rPr>
      <t>ρreg,is</t>
    </r>
  </si>
  <si>
    <r>
      <t>ρ</t>
    </r>
    <r>
      <rPr>
        <b/>
        <vertAlign val="subscript"/>
        <sz val="11"/>
        <color theme="1"/>
        <rFont val="Calibri"/>
        <family val="2"/>
        <scheme val="minor"/>
      </rPr>
      <t>reg</t>
    </r>
  </si>
  <si>
    <r>
      <t>σ</t>
    </r>
    <r>
      <rPr>
        <b/>
        <vertAlign val="subscript"/>
        <sz val="11"/>
        <color theme="1"/>
        <rFont val="Calibri"/>
        <family val="2"/>
        <scheme val="minor"/>
      </rPr>
      <t>ρreg</t>
    </r>
  </si>
  <si>
    <r>
      <t>ρ</t>
    </r>
    <r>
      <rPr>
        <b/>
        <vertAlign val="subscript"/>
        <sz val="11"/>
        <color theme="1"/>
        <rFont val="Calibri"/>
        <family val="2"/>
        <scheme val="minor"/>
      </rPr>
      <t>reg,is</t>
    </r>
  </si>
  <si>
    <r>
      <t>σ</t>
    </r>
    <r>
      <rPr>
        <b/>
        <vertAlign val="subscript"/>
        <sz val="11"/>
        <color theme="1"/>
        <rFont val="Calibri"/>
        <family val="2"/>
        <scheme val="minor"/>
      </rPr>
      <t>ρreg,is</t>
    </r>
  </si>
  <si>
    <r>
      <t>Uptake (nmol N L</t>
    </r>
    <r>
      <rPr>
        <vertAlign val="superscript"/>
        <sz val="28"/>
        <color theme="1"/>
        <rFont val="Calibri"/>
        <family val="2"/>
        <scheme val="minor"/>
      </rPr>
      <t>-1</t>
    </r>
    <r>
      <rPr>
        <sz val="28"/>
        <color theme="1"/>
        <rFont val="Calibri"/>
        <family val="2"/>
        <scheme val="minor"/>
      </rPr>
      <t xml:space="preserve"> h</t>
    </r>
    <r>
      <rPr>
        <vertAlign val="superscript"/>
        <sz val="28"/>
        <color theme="1"/>
        <rFont val="Calibri"/>
        <family val="2"/>
        <scheme val="minor"/>
      </rPr>
      <t>-1</t>
    </r>
    <r>
      <rPr>
        <sz val="28"/>
        <color theme="1"/>
        <rFont val="Calibri"/>
        <family val="2"/>
        <scheme val="minor"/>
      </rPr>
      <t>)</t>
    </r>
  </si>
  <si>
    <r>
      <t>Hidden ρ</t>
    </r>
    <r>
      <rPr>
        <vertAlign val="subscript"/>
        <sz val="26"/>
        <rFont val="Calibri"/>
        <family val="2"/>
        <scheme val="minor"/>
      </rPr>
      <t xml:space="preserve">reg,is </t>
    </r>
    <r>
      <rPr>
        <sz val="26"/>
        <rFont val="Calibri"/>
        <family val="2"/>
        <scheme val="minor"/>
      </rPr>
      <t>Equations</t>
    </r>
  </si>
  <si>
    <t>Rep 1</t>
  </si>
  <si>
    <t>Rep 2</t>
  </si>
  <si>
    <t>Rep 3</t>
  </si>
  <si>
    <t>Rep 4</t>
  </si>
  <si>
    <t>reps</t>
  </si>
  <si>
    <t>mean</t>
  </si>
  <si>
    <r>
      <t>SD'(</t>
    </r>
    <r>
      <rPr>
        <sz val="16"/>
        <color theme="1"/>
        <rFont val="Calibri"/>
        <family val="2"/>
      </rPr>
      <t>ρ</t>
    </r>
    <r>
      <rPr>
        <vertAlign val="subscript"/>
        <sz val="16"/>
        <color theme="1"/>
        <rFont val="Calibri"/>
        <family val="2"/>
      </rPr>
      <t>0</t>
    </r>
    <r>
      <rPr>
        <sz val="16"/>
        <color theme="1"/>
        <rFont val="Calibri"/>
        <family val="2"/>
      </rPr>
      <t>)</t>
    </r>
  </si>
  <si>
    <r>
      <t>SE'(</t>
    </r>
    <r>
      <rPr>
        <sz val="16"/>
        <color theme="1"/>
        <rFont val="Calibri"/>
        <family val="2"/>
      </rPr>
      <t>ρ</t>
    </r>
    <r>
      <rPr>
        <vertAlign val="subscript"/>
        <sz val="16"/>
        <color theme="1"/>
        <rFont val="Calibri"/>
        <family val="2"/>
      </rPr>
      <t>0</t>
    </r>
    <r>
      <rPr>
        <sz val="16"/>
        <color theme="1"/>
        <rFont val="Calibri"/>
        <family val="2"/>
      </rPr>
      <t>)</t>
    </r>
  </si>
  <si>
    <r>
      <t>SE</t>
    </r>
    <r>
      <rPr>
        <vertAlign val="superscript"/>
        <sz val="16"/>
        <color rgb="FFFF0000"/>
        <rFont val="Calibri"/>
        <family val="2"/>
        <scheme val="minor"/>
      </rPr>
      <t>2</t>
    </r>
  </si>
  <si>
    <r>
      <t>(∂ρ</t>
    </r>
    <r>
      <rPr>
        <vertAlign val="subscript"/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/∂T)</t>
    </r>
    <r>
      <rPr>
        <vertAlign val="superscript"/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</rPr>
      <t>×σ</t>
    </r>
    <r>
      <rPr>
        <vertAlign val="subscript"/>
        <sz val="11"/>
        <color rgb="FFFF0000"/>
        <rFont val="Calibri"/>
        <family val="2"/>
      </rPr>
      <t>T</t>
    </r>
    <r>
      <rPr>
        <vertAlign val="superscript"/>
        <sz val="11"/>
        <color rgb="FFFF0000"/>
        <rFont val="Calibri"/>
        <family val="2"/>
      </rPr>
      <t>2</t>
    </r>
  </si>
  <si>
    <r>
      <t>(∂ρ</t>
    </r>
    <r>
      <rPr>
        <vertAlign val="subscript"/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/∂Ip0)</t>
    </r>
    <r>
      <rPr>
        <vertAlign val="superscript"/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</rPr>
      <t>×σ</t>
    </r>
    <r>
      <rPr>
        <vertAlign val="subscript"/>
        <sz val="11"/>
        <color rgb="FFFF0000"/>
        <rFont val="Calibri"/>
        <family val="2"/>
      </rPr>
      <t>IP0</t>
    </r>
    <r>
      <rPr>
        <vertAlign val="superscript"/>
        <sz val="11"/>
        <color rgb="FFFF0000"/>
        <rFont val="Calibri"/>
        <family val="2"/>
      </rPr>
      <t>2</t>
    </r>
  </si>
  <si>
    <r>
      <t>(∂ρ</t>
    </r>
    <r>
      <rPr>
        <vertAlign val="subscript"/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/∂I</t>
    </r>
    <r>
      <rPr>
        <vertAlign val="subscript"/>
        <sz val="11"/>
        <color rgb="FFFF0000"/>
        <rFont val="Calibri"/>
        <family val="2"/>
        <scheme val="minor"/>
      </rPr>
      <t>spk</t>
    </r>
    <r>
      <rPr>
        <sz val="11"/>
        <color rgb="FFFF0000"/>
        <rFont val="Calibri"/>
        <family val="2"/>
        <scheme val="minor"/>
      </rPr>
      <t>)</t>
    </r>
    <r>
      <rPr>
        <vertAlign val="superscript"/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</rPr>
      <t>×σ</t>
    </r>
    <r>
      <rPr>
        <vertAlign val="subscript"/>
        <sz val="11"/>
        <color rgb="FFFF0000"/>
        <rFont val="Calibri"/>
        <family val="2"/>
      </rPr>
      <t>Ispk</t>
    </r>
    <r>
      <rPr>
        <vertAlign val="superscript"/>
        <sz val="11"/>
        <color rgb="FFFF0000"/>
        <rFont val="Calibri"/>
        <family val="2"/>
      </rPr>
      <t>2</t>
    </r>
  </si>
  <si>
    <r>
      <t>(∂ρ</t>
    </r>
    <r>
      <rPr>
        <vertAlign val="subscript"/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/∂I</t>
    </r>
    <r>
      <rPr>
        <vertAlign val="subscript"/>
        <sz val="11"/>
        <color rgb="FFFF0000"/>
        <rFont val="Calibri"/>
        <family val="2"/>
        <scheme val="minor"/>
      </rPr>
      <t>amb</t>
    </r>
    <r>
      <rPr>
        <sz val="11"/>
        <color rgb="FFFF0000"/>
        <rFont val="Calibri"/>
        <family val="2"/>
        <scheme val="minor"/>
      </rPr>
      <t>)</t>
    </r>
    <r>
      <rPr>
        <vertAlign val="superscript"/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</rPr>
      <t>×σ</t>
    </r>
    <r>
      <rPr>
        <vertAlign val="subscript"/>
        <sz val="11"/>
        <color rgb="FFFF0000"/>
        <rFont val="Calibri"/>
        <family val="2"/>
      </rPr>
      <t>Iamb</t>
    </r>
    <r>
      <rPr>
        <vertAlign val="superscript"/>
        <sz val="11"/>
        <color rgb="FFFF0000"/>
        <rFont val="Calibri"/>
        <family val="2"/>
      </rPr>
      <t>2</t>
    </r>
  </si>
  <si>
    <r>
      <t>(∂ρ</t>
    </r>
    <r>
      <rPr>
        <vertAlign val="subscript"/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/∂N</t>
    </r>
    <r>
      <rPr>
        <vertAlign val="subscript"/>
        <sz val="11"/>
        <color rgb="FFFF0000"/>
        <rFont val="Calibri"/>
        <family val="2"/>
        <scheme val="minor"/>
      </rPr>
      <t>spk</t>
    </r>
    <r>
      <rPr>
        <sz val="11"/>
        <color rgb="FFFF0000"/>
        <rFont val="Calibri"/>
        <family val="2"/>
        <scheme val="minor"/>
      </rPr>
      <t>)</t>
    </r>
    <r>
      <rPr>
        <vertAlign val="superscript"/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</rPr>
      <t>×σ</t>
    </r>
    <r>
      <rPr>
        <vertAlign val="subscript"/>
        <sz val="11"/>
        <color rgb="FFFF0000"/>
        <rFont val="Calibri"/>
        <family val="2"/>
      </rPr>
      <t>Nspk</t>
    </r>
    <r>
      <rPr>
        <vertAlign val="superscript"/>
        <sz val="11"/>
        <color rgb="FFFF0000"/>
        <rFont val="Calibri"/>
        <family val="2"/>
      </rPr>
      <t>2</t>
    </r>
  </si>
  <si>
    <r>
      <t>(∂ρ</t>
    </r>
    <r>
      <rPr>
        <vertAlign val="subscript"/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/∂N</t>
    </r>
    <r>
      <rPr>
        <vertAlign val="subscript"/>
        <sz val="11"/>
        <color rgb="FFFF0000"/>
        <rFont val="Calibri"/>
        <family val="2"/>
        <scheme val="minor"/>
      </rPr>
      <t>amb</t>
    </r>
    <r>
      <rPr>
        <sz val="11"/>
        <color rgb="FFFF0000"/>
        <rFont val="Calibri"/>
        <family val="2"/>
        <scheme val="minor"/>
      </rPr>
      <t>)</t>
    </r>
    <r>
      <rPr>
        <vertAlign val="superscript"/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</rPr>
      <t>×σ</t>
    </r>
    <r>
      <rPr>
        <vertAlign val="subscript"/>
        <sz val="11"/>
        <color rgb="FFFF0000"/>
        <rFont val="Calibri"/>
        <family val="2"/>
      </rPr>
      <t>Namb</t>
    </r>
    <r>
      <rPr>
        <vertAlign val="superscript"/>
        <sz val="11"/>
        <color rgb="FFFF0000"/>
        <rFont val="Calibri"/>
        <family val="2"/>
      </rPr>
      <t>2</t>
    </r>
  </si>
  <si>
    <r>
      <t>SD'(</t>
    </r>
    <r>
      <rPr>
        <b/>
        <sz val="14"/>
        <color theme="1"/>
        <rFont val="Calibri"/>
        <family val="2"/>
      </rPr>
      <t>ρ</t>
    </r>
    <r>
      <rPr>
        <b/>
        <vertAlign val="subscript"/>
        <sz val="14"/>
        <color theme="1"/>
        <rFont val="Calibri"/>
        <family val="2"/>
      </rPr>
      <t>kan</t>
    </r>
    <r>
      <rPr>
        <b/>
        <sz val="14"/>
        <color theme="1"/>
        <rFont val="Calibri"/>
        <family val="2"/>
      </rPr>
      <t>)</t>
    </r>
  </si>
  <si>
    <r>
      <t>(</t>
    </r>
    <r>
      <rPr>
        <b/>
        <sz val="11"/>
        <rFont val="Calibri"/>
        <family val="2"/>
      </rPr>
      <t>∂</t>
    </r>
    <r>
      <rPr>
        <b/>
        <sz val="11"/>
        <rFont val="Calibri"/>
        <family val="2"/>
        <scheme val="minor"/>
      </rPr>
      <t>ρ</t>
    </r>
    <r>
      <rPr>
        <b/>
        <vertAlign val="subscript"/>
        <sz val="11"/>
        <rFont val="Calibri"/>
        <family val="2"/>
        <scheme val="minor"/>
      </rPr>
      <t>kan</t>
    </r>
    <r>
      <rPr>
        <b/>
        <sz val="11"/>
        <rFont val="Calibri"/>
        <family val="2"/>
        <scheme val="minor"/>
      </rPr>
      <t>/</t>
    </r>
    <r>
      <rPr>
        <b/>
        <sz val="11"/>
        <rFont val="Calibri"/>
        <family val="2"/>
      </rPr>
      <t>∂</t>
    </r>
    <r>
      <rPr>
        <b/>
        <vertAlign val="subscript"/>
        <sz val="11"/>
        <rFont val="Calibri"/>
        <family val="2"/>
      </rPr>
      <t>a</t>
    </r>
    <r>
      <rPr>
        <b/>
        <sz val="11"/>
        <rFont val="Calibri"/>
        <family val="2"/>
      </rPr>
      <t>)</t>
    </r>
    <r>
      <rPr>
        <b/>
        <vertAlign val="superscript"/>
        <sz val="11"/>
        <rFont val="Calibri"/>
        <family val="2"/>
      </rPr>
      <t xml:space="preserve">2 </t>
    </r>
    <r>
      <rPr>
        <b/>
        <sz val="11"/>
        <rFont val="Calibri"/>
        <family val="2"/>
      </rPr>
      <t>× σ</t>
    </r>
    <r>
      <rPr>
        <b/>
        <vertAlign val="subscript"/>
        <sz val="11"/>
        <rFont val="Calibri"/>
        <family val="2"/>
      </rPr>
      <t>a</t>
    </r>
    <r>
      <rPr>
        <b/>
        <vertAlign val="superscript"/>
        <sz val="11"/>
        <rFont val="Calibri"/>
        <family val="2"/>
      </rPr>
      <t>2</t>
    </r>
  </si>
  <si>
    <r>
      <t>(</t>
    </r>
    <r>
      <rPr>
        <b/>
        <sz val="11"/>
        <color rgb="FFFF0000"/>
        <rFont val="Calibri"/>
        <family val="2"/>
      </rPr>
      <t>∂</t>
    </r>
    <r>
      <rPr>
        <b/>
        <sz val="11"/>
        <color rgb="FFFF0000"/>
        <rFont val="Calibri"/>
        <family val="2"/>
        <scheme val="minor"/>
      </rPr>
      <t>ρ</t>
    </r>
    <r>
      <rPr>
        <b/>
        <vertAlign val="subscript"/>
        <sz val="11"/>
        <color rgb="FFFF0000"/>
        <rFont val="Calibri"/>
        <family val="2"/>
        <scheme val="minor"/>
      </rPr>
      <t>kan</t>
    </r>
    <r>
      <rPr>
        <b/>
        <sz val="11"/>
        <color rgb="FFFF0000"/>
        <rFont val="Calibri"/>
        <family val="2"/>
        <scheme val="minor"/>
      </rPr>
      <t>/</t>
    </r>
    <r>
      <rPr>
        <b/>
        <sz val="11"/>
        <color rgb="FFFF0000"/>
        <rFont val="Calibri"/>
        <family val="2"/>
      </rPr>
      <t>∂</t>
    </r>
    <r>
      <rPr>
        <b/>
        <vertAlign val="subscript"/>
        <sz val="11"/>
        <color rgb="FFFF0000"/>
        <rFont val="Calibri"/>
        <family val="2"/>
      </rPr>
      <t>a</t>
    </r>
    <r>
      <rPr>
        <b/>
        <sz val="11"/>
        <color rgb="FFFF0000"/>
        <rFont val="Calibri"/>
        <family val="2"/>
      </rPr>
      <t>)</t>
    </r>
    <r>
      <rPr>
        <b/>
        <vertAlign val="superscript"/>
        <sz val="11"/>
        <color rgb="FFFF0000"/>
        <rFont val="Calibri"/>
        <family val="2"/>
      </rPr>
      <t xml:space="preserve">2 </t>
    </r>
    <r>
      <rPr>
        <b/>
        <sz val="11"/>
        <color rgb="FFFF0000"/>
        <rFont val="Calibri"/>
        <family val="2"/>
      </rPr>
      <t>× σ</t>
    </r>
    <r>
      <rPr>
        <b/>
        <vertAlign val="subscript"/>
        <sz val="11"/>
        <color rgb="FFFF0000"/>
        <rFont val="Calibri"/>
        <family val="2"/>
      </rPr>
      <t>a</t>
    </r>
    <r>
      <rPr>
        <b/>
        <vertAlign val="superscript"/>
        <sz val="11"/>
        <color rgb="FFFF0000"/>
        <rFont val="Calibri"/>
        <family val="2"/>
      </rPr>
      <t>2</t>
    </r>
  </si>
  <si>
    <r>
      <t>(</t>
    </r>
    <r>
      <rPr>
        <b/>
        <sz val="11"/>
        <color rgb="FFFF0000"/>
        <rFont val="Calibri"/>
        <family val="2"/>
      </rPr>
      <t>∂</t>
    </r>
    <r>
      <rPr>
        <b/>
        <sz val="11"/>
        <color rgb="FFFF0000"/>
        <rFont val="Calibri"/>
        <family val="2"/>
        <scheme val="minor"/>
      </rPr>
      <t>ρ</t>
    </r>
    <r>
      <rPr>
        <b/>
        <vertAlign val="subscript"/>
        <sz val="11"/>
        <color rgb="FFFF0000"/>
        <rFont val="Calibri"/>
        <family val="2"/>
        <scheme val="minor"/>
      </rPr>
      <t>kan</t>
    </r>
    <r>
      <rPr>
        <b/>
        <sz val="11"/>
        <color rgb="FFFF0000"/>
        <rFont val="Calibri"/>
        <family val="2"/>
        <scheme val="minor"/>
      </rPr>
      <t>/</t>
    </r>
    <r>
      <rPr>
        <b/>
        <sz val="11"/>
        <color rgb="FFFF0000"/>
        <rFont val="Calibri"/>
        <family val="2"/>
      </rPr>
      <t>∂</t>
    </r>
    <r>
      <rPr>
        <b/>
        <vertAlign val="subscript"/>
        <sz val="11"/>
        <color rgb="FFFF0000"/>
        <rFont val="Calibri"/>
        <family val="2"/>
      </rPr>
      <t>IP0</t>
    </r>
    <r>
      <rPr>
        <b/>
        <sz val="11"/>
        <color rgb="FFFF0000"/>
        <rFont val="Calibri"/>
        <family val="2"/>
      </rPr>
      <t>)</t>
    </r>
    <r>
      <rPr>
        <b/>
        <vertAlign val="superscript"/>
        <sz val="11"/>
        <color rgb="FFFF0000"/>
        <rFont val="Calibri"/>
        <family val="2"/>
      </rPr>
      <t xml:space="preserve">2 </t>
    </r>
    <r>
      <rPr>
        <b/>
        <sz val="11"/>
        <color rgb="FFFF0000"/>
        <rFont val="Calibri"/>
        <family val="2"/>
      </rPr>
      <t>× σ</t>
    </r>
    <r>
      <rPr>
        <b/>
        <vertAlign val="subscript"/>
        <sz val="11"/>
        <color rgb="FFFF0000"/>
        <rFont val="Calibri"/>
        <family val="2"/>
      </rPr>
      <t>IP0</t>
    </r>
    <r>
      <rPr>
        <b/>
        <vertAlign val="superscript"/>
        <sz val="11"/>
        <color rgb="FFFF0000"/>
        <rFont val="Calibri"/>
        <family val="2"/>
      </rPr>
      <t>2</t>
    </r>
  </si>
  <si>
    <r>
      <t>(</t>
    </r>
    <r>
      <rPr>
        <b/>
        <sz val="11"/>
        <rFont val="Calibri"/>
        <family val="2"/>
      </rPr>
      <t>∂</t>
    </r>
    <r>
      <rPr>
        <b/>
        <sz val="11"/>
        <rFont val="Calibri"/>
        <family val="2"/>
        <scheme val="minor"/>
      </rPr>
      <t>ρ</t>
    </r>
    <r>
      <rPr>
        <b/>
        <vertAlign val="subscript"/>
        <sz val="11"/>
        <rFont val="Calibri"/>
        <family val="2"/>
        <scheme val="minor"/>
      </rPr>
      <t>kan</t>
    </r>
    <r>
      <rPr>
        <b/>
        <sz val="11"/>
        <rFont val="Calibri"/>
        <family val="2"/>
        <scheme val="minor"/>
      </rPr>
      <t>/</t>
    </r>
    <r>
      <rPr>
        <b/>
        <sz val="11"/>
        <rFont val="Calibri"/>
        <family val="2"/>
      </rPr>
      <t>∂</t>
    </r>
    <r>
      <rPr>
        <b/>
        <vertAlign val="subscript"/>
        <sz val="11"/>
        <rFont val="Calibri"/>
        <family val="2"/>
      </rPr>
      <t>IP0</t>
    </r>
    <r>
      <rPr>
        <b/>
        <sz val="11"/>
        <rFont val="Calibri"/>
        <family val="2"/>
      </rPr>
      <t>)</t>
    </r>
    <r>
      <rPr>
        <b/>
        <vertAlign val="superscript"/>
        <sz val="11"/>
        <rFont val="Calibri"/>
        <family val="2"/>
      </rPr>
      <t xml:space="preserve">2 </t>
    </r>
    <r>
      <rPr>
        <b/>
        <sz val="11"/>
        <rFont val="Calibri"/>
        <family val="2"/>
      </rPr>
      <t>× σ</t>
    </r>
    <r>
      <rPr>
        <b/>
        <vertAlign val="subscript"/>
        <sz val="11"/>
        <rFont val="Calibri"/>
        <family val="2"/>
      </rPr>
      <t>IP0</t>
    </r>
    <r>
      <rPr>
        <b/>
        <vertAlign val="superscript"/>
        <sz val="11"/>
        <rFont val="Calibri"/>
        <family val="2"/>
      </rPr>
      <t>2</t>
    </r>
  </si>
  <si>
    <r>
      <t>(</t>
    </r>
    <r>
      <rPr>
        <b/>
        <sz val="11"/>
        <rFont val="Calibri"/>
        <family val="2"/>
      </rPr>
      <t>∂</t>
    </r>
    <r>
      <rPr>
        <b/>
        <sz val="11"/>
        <rFont val="Calibri"/>
        <family val="2"/>
        <scheme val="minor"/>
      </rPr>
      <t>ρ</t>
    </r>
    <r>
      <rPr>
        <b/>
        <vertAlign val="subscript"/>
        <sz val="11"/>
        <rFont val="Calibri"/>
        <family val="2"/>
        <scheme val="minor"/>
      </rPr>
      <t>kan</t>
    </r>
    <r>
      <rPr>
        <b/>
        <sz val="11"/>
        <rFont val="Calibri"/>
        <family val="2"/>
        <scheme val="minor"/>
      </rPr>
      <t>/</t>
    </r>
    <r>
      <rPr>
        <b/>
        <sz val="11"/>
        <rFont val="Calibri"/>
        <family val="2"/>
      </rPr>
      <t>∂</t>
    </r>
    <r>
      <rPr>
        <b/>
        <vertAlign val="subscript"/>
        <sz val="11"/>
        <rFont val="Calibri"/>
        <family val="2"/>
      </rPr>
      <t>Ispk</t>
    </r>
    <r>
      <rPr>
        <b/>
        <sz val="11"/>
        <rFont val="Calibri"/>
        <family val="2"/>
      </rPr>
      <t>)</t>
    </r>
    <r>
      <rPr>
        <b/>
        <vertAlign val="superscript"/>
        <sz val="11"/>
        <rFont val="Calibri"/>
        <family val="2"/>
      </rPr>
      <t xml:space="preserve">2 </t>
    </r>
    <r>
      <rPr>
        <b/>
        <sz val="11"/>
        <rFont val="Calibri"/>
        <family val="2"/>
      </rPr>
      <t>× σ</t>
    </r>
    <r>
      <rPr>
        <b/>
        <vertAlign val="subscript"/>
        <sz val="11"/>
        <rFont val="Calibri"/>
        <family val="2"/>
      </rPr>
      <t>Ispk</t>
    </r>
    <r>
      <rPr>
        <b/>
        <vertAlign val="superscript"/>
        <sz val="11"/>
        <rFont val="Calibri"/>
        <family val="2"/>
      </rPr>
      <t>2</t>
    </r>
  </si>
  <si>
    <r>
      <t>(</t>
    </r>
    <r>
      <rPr>
        <b/>
        <sz val="11"/>
        <color rgb="FFFF0000"/>
        <rFont val="Calibri"/>
        <family val="2"/>
      </rPr>
      <t>∂</t>
    </r>
    <r>
      <rPr>
        <b/>
        <sz val="11"/>
        <color rgb="FFFF0000"/>
        <rFont val="Calibri"/>
        <family val="2"/>
        <scheme val="minor"/>
      </rPr>
      <t>ρ</t>
    </r>
    <r>
      <rPr>
        <b/>
        <vertAlign val="subscript"/>
        <sz val="11"/>
        <color rgb="FFFF0000"/>
        <rFont val="Calibri"/>
        <family val="2"/>
        <scheme val="minor"/>
      </rPr>
      <t>kan</t>
    </r>
    <r>
      <rPr>
        <b/>
        <sz val="11"/>
        <color rgb="FFFF0000"/>
        <rFont val="Calibri"/>
        <family val="2"/>
        <scheme val="minor"/>
      </rPr>
      <t>/</t>
    </r>
    <r>
      <rPr>
        <b/>
        <sz val="11"/>
        <color rgb="FFFF0000"/>
        <rFont val="Calibri"/>
        <family val="2"/>
      </rPr>
      <t>∂</t>
    </r>
    <r>
      <rPr>
        <b/>
        <vertAlign val="subscript"/>
        <sz val="11"/>
        <color rgb="FFFF0000"/>
        <rFont val="Calibri"/>
        <family val="2"/>
      </rPr>
      <t>Ispk</t>
    </r>
    <r>
      <rPr>
        <b/>
        <sz val="11"/>
        <color rgb="FFFF0000"/>
        <rFont val="Calibri"/>
        <family val="2"/>
      </rPr>
      <t>)</t>
    </r>
    <r>
      <rPr>
        <b/>
        <vertAlign val="superscript"/>
        <sz val="11"/>
        <color rgb="FFFF0000"/>
        <rFont val="Calibri"/>
        <family val="2"/>
      </rPr>
      <t xml:space="preserve">2 </t>
    </r>
    <r>
      <rPr>
        <b/>
        <sz val="11"/>
        <color rgb="FFFF0000"/>
        <rFont val="Calibri"/>
        <family val="2"/>
      </rPr>
      <t>× σ</t>
    </r>
    <r>
      <rPr>
        <b/>
        <vertAlign val="subscript"/>
        <sz val="11"/>
        <color rgb="FFFF0000"/>
        <rFont val="Calibri"/>
        <family val="2"/>
      </rPr>
      <t>Ispk</t>
    </r>
    <r>
      <rPr>
        <b/>
        <vertAlign val="superscript"/>
        <sz val="11"/>
        <color rgb="FFFF0000"/>
        <rFont val="Calibri"/>
        <family val="2"/>
      </rPr>
      <t>2</t>
    </r>
  </si>
  <si>
    <r>
      <t>(</t>
    </r>
    <r>
      <rPr>
        <b/>
        <sz val="11"/>
        <color rgb="FFFF0000"/>
        <rFont val="Calibri"/>
        <family val="2"/>
      </rPr>
      <t>∂</t>
    </r>
    <r>
      <rPr>
        <b/>
        <sz val="11"/>
        <color rgb="FFFF0000"/>
        <rFont val="Calibri"/>
        <family val="2"/>
        <scheme val="minor"/>
      </rPr>
      <t>ρ</t>
    </r>
    <r>
      <rPr>
        <b/>
        <vertAlign val="subscript"/>
        <sz val="11"/>
        <color rgb="FFFF0000"/>
        <rFont val="Calibri"/>
        <family val="2"/>
        <scheme val="minor"/>
      </rPr>
      <t>kan</t>
    </r>
    <r>
      <rPr>
        <b/>
        <sz val="11"/>
        <color rgb="FFFF0000"/>
        <rFont val="Calibri"/>
        <family val="2"/>
        <scheme val="minor"/>
      </rPr>
      <t>/</t>
    </r>
    <r>
      <rPr>
        <b/>
        <sz val="11"/>
        <color rgb="FFFF0000"/>
        <rFont val="Calibri"/>
        <family val="2"/>
      </rPr>
      <t>∂</t>
    </r>
    <r>
      <rPr>
        <b/>
        <vertAlign val="subscript"/>
        <sz val="11"/>
        <color rgb="FFFF0000"/>
        <rFont val="Calibri"/>
        <family val="2"/>
      </rPr>
      <t>Iamb</t>
    </r>
    <r>
      <rPr>
        <b/>
        <sz val="11"/>
        <color rgb="FFFF0000"/>
        <rFont val="Calibri"/>
        <family val="2"/>
      </rPr>
      <t>)</t>
    </r>
    <r>
      <rPr>
        <b/>
        <vertAlign val="superscript"/>
        <sz val="11"/>
        <color rgb="FFFF0000"/>
        <rFont val="Calibri"/>
        <family val="2"/>
      </rPr>
      <t xml:space="preserve">2 </t>
    </r>
    <r>
      <rPr>
        <b/>
        <sz val="11"/>
        <color rgb="FFFF0000"/>
        <rFont val="Calibri"/>
        <family val="2"/>
      </rPr>
      <t>× σ</t>
    </r>
    <r>
      <rPr>
        <b/>
        <vertAlign val="subscript"/>
        <sz val="11"/>
        <color rgb="FFFF0000"/>
        <rFont val="Calibri"/>
        <family val="2"/>
      </rPr>
      <t>Iamb</t>
    </r>
    <r>
      <rPr>
        <b/>
        <vertAlign val="superscript"/>
        <sz val="11"/>
        <color rgb="FFFF0000"/>
        <rFont val="Calibri"/>
        <family val="2"/>
      </rPr>
      <t>2</t>
    </r>
  </si>
  <si>
    <r>
      <t>(</t>
    </r>
    <r>
      <rPr>
        <b/>
        <sz val="11"/>
        <rFont val="Calibri"/>
        <family val="2"/>
      </rPr>
      <t>∂</t>
    </r>
    <r>
      <rPr>
        <b/>
        <sz val="11"/>
        <rFont val="Calibri"/>
        <family val="2"/>
        <scheme val="minor"/>
      </rPr>
      <t>ρ</t>
    </r>
    <r>
      <rPr>
        <b/>
        <vertAlign val="subscript"/>
        <sz val="11"/>
        <rFont val="Calibri"/>
        <family val="2"/>
        <scheme val="minor"/>
      </rPr>
      <t>kan</t>
    </r>
    <r>
      <rPr>
        <b/>
        <sz val="11"/>
        <rFont val="Calibri"/>
        <family val="2"/>
        <scheme val="minor"/>
      </rPr>
      <t>/</t>
    </r>
    <r>
      <rPr>
        <b/>
        <sz val="11"/>
        <rFont val="Calibri"/>
        <family val="2"/>
      </rPr>
      <t>∂</t>
    </r>
    <r>
      <rPr>
        <b/>
        <vertAlign val="subscript"/>
        <sz val="11"/>
        <rFont val="Calibri"/>
        <family val="2"/>
      </rPr>
      <t>Iamb</t>
    </r>
    <r>
      <rPr>
        <b/>
        <sz val="11"/>
        <rFont val="Calibri"/>
        <family val="2"/>
      </rPr>
      <t>)</t>
    </r>
    <r>
      <rPr>
        <b/>
        <vertAlign val="superscript"/>
        <sz val="11"/>
        <rFont val="Calibri"/>
        <family val="2"/>
      </rPr>
      <t xml:space="preserve">2 </t>
    </r>
    <r>
      <rPr>
        <b/>
        <sz val="11"/>
        <rFont val="Calibri"/>
        <family val="2"/>
      </rPr>
      <t>× σ</t>
    </r>
    <r>
      <rPr>
        <b/>
        <vertAlign val="subscript"/>
        <sz val="11"/>
        <rFont val="Calibri"/>
        <family val="2"/>
      </rPr>
      <t>Iamb</t>
    </r>
    <r>
      <rPr>
        <b/>
        <vertAlign val="superscript"/>
        <sz val="11"/>
        <rFont val="Calibri"/>
        <family val="2"/>
      </rPr>
      <t>2</t>
    </r>
  </si>
  <si>
    <r>
      <t>(</t>
    </r>
    <r>
      <rPr>
        <b/>
        <sz val="11"/>
        <rFont val="Calibri"/>
        <family val="2"/>
      </rPr>
      <t>∂</t>
    </r>
    <r>
      <rPr>
        <b/>
        <sz val="11"/>
        <rFont val="Calibri"/>
        <family val="2"/>
        <scheme val="minor"/>
      </rPr>
      <t>ρ</t>
    </r>
    <r>
      <rPr>
        <b/>
        <vertAlign val="subscript"/>
        <sz val="11"/>
        <rFont val="Calibri"/>
        <family val="2"/>
        <scheme val="minor"/>
      </rPr>
      <t>kan</t>
    </r>
    <r>
      <rPr>
        <b/>
        <sz val="11"/>
        <rFont val="Calibri"/>
        <family val="2"/>
        <scheme val="minor"/>
      </rPr>
      <t>/</t>
    </r>
    <r>
      <rPr>
        <b/>
        <sz val="11"/>
        <rFont val="Calibri"/>
        <family val="2"/>
      </rPr>
      <t>∂T)</t>
    </r>
    <r>
      <rPr>
        <b/>
        <vertAlign val="superscript"/>
        <sz val="11"/>
        <rFont val="Calibri"/>
        <family val="2"/>
      </rPr>
      <t xml:space="preserve">2 </t>
    </r>
    <r>
      <rPr>
        <b/>
        <sz val="11"/>
        <rFont val="Calibri"/>
        <family val="2"/>
      </rPr>
      <t>× σ</t>
    </r>
    <r>
      <rPr>
        <b/>
        <vertAlign val="subscript"/>
        <sz val="11"/>
        <rFont val="Calibri"/>
        <family val="2"/>
      </rPr>
      <t>T</t>
    </r>
    <r>
      <rPr>
        <b/>
        <vertAlign val="superscript"/>
        <sz val="11"/>
        <rFont val="Calibri"/>
        <family val="2"/>
      </rPr>
      <t>2</t>
    </r>
  </si>
  <si>
    <r>
      <t>(</t>
    </r>
    <r>
      <rPr>
        <b/>
        <sz val="11"/>
        <color rgb="FFFF0000"/>
        <rFont val="Calibri"/>
        <family val="2"/>
      </rPr>
      <t>∂</t>
    </r>
    <r>
      <rPr>
        <b/>
        <sz val="11"/>
        <color rgb="FFFF0000"/>
        <rFont val="Calibri"/>
        <family val="2"/>
        <scheme val="minor"/>
      </rPr>
      <t>ρ</t>
    </r>
    <r>
      <rPr>
        <b/>
        <vertAlign val="subscript"/>
        <sz val="11"/>
        <color rgb="FFFF0000"/>
        <rFont val="Calibri"/>
        <family val="2"/>
        <scheme val="minor"/>
      </rPr>
      <t>kan</t>
    </r>
    <r>
      <rPr>
        <b/>
        <sz val="11"/>
        <color rgb="FFFF0000"/>
        <rFont val="Calibri"/>
        <family val="2"/>
        <scheme val="minor"/>
      </rPr>
      <t>/</t>
    </r>
    <r>
      <rPr>
        <b/>
        <sz val="11"/>
        <color rgb="FFFF0000"/>
        <rFont val="Calibri"/>
        <family val="2"/>
      </rPr>
      <t>∂T)</t>
    </r>
    <r>
      <rPr>
        <b/>
        <vertAlign val="superscript"/>
        <sz val="11"/>
        <color rgb="FFFF0000"/>
        <rFont val="Calibri"/>
        <family val="2"/>
      </rPr>
      <t xml:space="preserve">2 </t>
    </r>
    <r>
      <rPr>
        <b/>
        <sz val="11"/>
        <color rgb="FFFF0000"/>
        <rFont val="Calibri"/>
        <family val="2"/>
      </rPr>
      <t>× σ</t>
    </r>
    <r>
      <rPr>
        <b/>
        <vertAlign val="subscript"/>
        <sz val="11"/>
        <color rgb="FFFF0000"/>
        <rFont val="Calibri"/>
        <family val="2"/>
      </rPr>
      <t>T</t>
    </r>
    <r>
      <rPr>
        <b/>
        <vertAlign val="superscript"/>
        <sz val="11"/>
        <color rgb="FFFF0000"/>
        <rFont val="Calibri"/>
        <family val="2"/>
      </rPr>
      <t>2</t>
    </r>
  </si>
  <si>
    <r>
      <t>(</t>
    </r>
    <r>
      <rPr>
        <b/>
        <sz val="11"/>
        <color rgb="FFFF0000"/>
        <rFont val="Calibri"/>
        <family val="2"/>
      </rPr>
      <t>∂</t>
    </r>
    <r>
      <rPr>
        <b/>
        <sz val="11"/>
        <color rgb="FFFF0000"/>
        <rFont val="Calibri"/>
        <family val="2"/>
        <scheme val="minor"/>
      </rPr>
      <t>ρ</t>
    </r>
    <r>
      <rPr>
        <b/>
        <vertAlign val="subscript"/>
        <sz val="11"/>
        <color rgb="FFFF0000"/>
        <rFont val="Calibri"/>
        <family val="2"/>
        <scheme val="minor"/>
      </rPr>
      <t>kan</t>
    </r>
    <r>
      <rPr>
        <b/>
        <sz val="11"/>
        <color rgb="FFFF0000"/>
        <rFont val="Calibri"/>
        <family val="2"/>
        <scheme val="minor"/>
      </rPr>
      <t>/</t>
    </r>
    <r>
      <rPr>
        <b/>
        <sz val="11"/>
        <color rgb="FFFF0000"/>
        <rFont val="Calibri"/>
        <family val="2"/>
      </rPr>
      <t>∂[N]</t>
    </r>
    <r>
      <rPr>
        <b/>
        <vertAlign val="subscript"/>
        <sz val="11"/>
        <color rgb="FFFF0000"/>
        <rFont val="Calibri"/>
        <family val="2"/>
      </rPr>
      <t>spk</t>
    </r>
    <r>
      <rPr>
        <b/>
        <sz val="11"/>
        <color rgb="FFFF0000"/>
        <rFont val="Calibri"/>
        <family val="2"/>
      </rPr>
      <t>)</t>
    </r>
    <r>
      <rPr>
        <b/>
        <vertAlign val="superscript"/>
        <sz val="11"/>
        <color rgb="FFFF0000"/>
        <rFont val="Calibri"/>
        <family val="2"/>
      </rPr>
      <t xml:space="preserve">2 </t>
    </r>
    <r>
      <rPr>
        <b/>
        <sz val="11"/>
        <color rgb="FFFF0000"/>
        <rFont val="Calibri"/>
        <family val="2"/>
      </rPr>
      <t>× σ</t>
    </r>
    <r>
      <rPr>
        <b/>
        <vertAlign val="subscript"/>
        <sz val="11"/>
        <color rgb="FFFF0000"/>
        <rFont val="Calibri"/>
        <family val="2"/>
      </rPr>
      <t>[N]spk</t>
    </r>
    <r>
      <rPr>
        <b/>
        <vertAlign val="superscript"/>
        <sz val="11"/>
        <color rgb="FFFF0000"/>
        <rFont val="Calibri"/>
        <family val="2"/>
      </rPr>
      <t>2</t>
    </r>
  </si>
  <si>
    <r>
      <t>(</t>
    </r>
    <r>
      <rPr>
        <b/>
        <sz val="11"/>
        <rFont val="Calibri"/>
        <family val="2"/>
      </rPr>
      <t>∂</t>
    </r>
    <r>
      <rPr>
        <b/>
        <sz val="11"/>
        <rFont val="Calibri"/>
        <family val="2"/>
        <scheme val="minor"/>
      </rPr>
      <t>ρ</t>
    </r>
    <r>
      <rPr>
        <b/>
        <vertAlign val="subscript"/>
        <sz val="11"/>
        <rFont val="Calibri"/>
        <family val="2"/>
        <scheme val="minor"/>
      </rPr>
      <t>kan</t>
    </r>
    <r>
      <rPr>
        <b/>
        <sz val="11"/>
        <rFont val="Calibri"/>
        <family val="2"/>
        <scheme val="minor"/>
      </rPr>
      <t>/</t>
    </r>
    <r>
      <rPr>
        <b/>
        <sz val="11"/>
        <rFont val="Calibri"/>
        <family val="2"/>
      </rPr>
      <t>∂[N]</t>
    </r>
    <r>
      <rPr>
        <b/>
        <vertAlign val="subscript"/>
        <sz val="11"/>
        <rFont val="Calibri"/>
        <family val="2"/>
      </rPr>
      <t>spk</t>
    </r>
    <r>
      <rPr>
        <b/>
        <sz val="11"/>
        <rFont val="Calibri"/>
        <family val="2"/>
      </rPr>
      <t>)</t>
    </r>
    <r>
      <rPr>
        <b/>
        <vertAlign val="superscript"/>
        <sz val="11"/>
        <rFont val="Calibri"/>
        <family val="2"/>
      </rPr>
      <t xml:space="preserve">2 </t>
    </r>
    <r>
      <rPr>
        <b/>
        <sz val="11"/>
        <rFont val="Calibri"/>
        <family val="2"/>
      </rPr>
      <t>× σ</t>
    </r>
    <r>
      <rPr>
        <b/>
        <vertAlign val="subscript"/>
        <sz val="11"/>
        <rFont val="Calibri"/>
        <family val="2"/>
      </rPr>
      <t>[N]spk</t>
    </r>
    <r>
      <rPr>
        <b/>
        <vertAlign val="superscript"/>
        <sz val="11"/>
        <rFont val="Calibri"/>
        <family val="2"/>
      </rPr>
      <t>2</t>
    </r>
  </si>
  <si>
    <r>
      <t>(</t>
    </r>
    <r>
      <rPr>
        <b/>
        <sz val="11"/>
        <rFont val="Calibri"/>
        <family val="2"/>
      </rPr>
      <t>∂</t>
    </r>
    <r>
      <rPr>
        <b/>
        <sz val="11"/>
        <rFont val="Calibri"/>
        <family val="2"/>
        <scheme val="minor"/>
      </rPr>
      <t>ρ</t>
    </r>
    <r>
      <rPr>
        <b/>
        <vertAlign val="subscript"/>
        <sz val="11"/>
        <rFont val="Calibri"/>
        <family val="2"/>
        <scheme val="minor"/>
      </rPr>
      <t>kan</t>
    </r>
    <r>
      <rPr>
        <b/>
        <sz val="11"/>
        <rFont val="Calibri"/>
        <family val="2"/>
        <scheme val="minor"/>
      </rPr>
      <t>/</t>
    </r>
    <r>
      <rPr>
        <b/>
        <sz val="11"/>
        <rFont val="Calibri"/>
        <family val="2"/>
      </rPr>
      <t>∂[N]</t>
    </r>
    <r>
      <rPr>
        <b/>
        <vertAlign val="subscript"/>
        <sz val="11"/>
        <rFont val="Calibri"/>
        <family val="2"/>
      </rPr>
      <t>amb</t>
    </r>
    <r>
      <rPr>
        <b/>
        <sz val="11"/>
        <rFont val="Calibri"/>
        <family val="2"/>
      </rPr>
      <t>)</t>
    </r>
    <r>
      <rPr>
        <b/>
        <vertAlign val="superscript"/>
        <sz val="11"/>
        <rFont val="Calibri"/>
        <family val="2"/>
      </rPr>
      <t xml:space="preserve">2 </t>
    </r>
    <r>
      <rPr>
        <b/>
        <sz val="11"/>
        <rFont val="Calibri"/>
        <family val="2"/>
      </rPr>
      <t>× σ</t>
    </r>
    <r>
      <rPr>
        <b/>
        <vertAlign val="subscript"/>
        <sz val="11"/>
        <rFont val="Calibri"/>
        <family val="2"/>
      </rPr>
      <t>[N]amb</t>
    </r>
    <r>
      <rPr>
        <b/>
        <vertAlign val="superscript"/>
        <sz val="11"/>
        <rFont val="Calibri"/>
        <family val="2"/>
      </rPr>
      <t>2</t>
    </r>
  </si>
  <si>
    <r>
      <t>(</t>
    </r>
    <r>
      <rPr>
        <b/>
        <sz val="11"/>
        <color rgb="FFFF0000"/>
        <rFont val="Calibri"/>
        <family val="2"/>
      </rPr>
      <t>∂</t>
    </r>
    <r>
      <rPr>
        <b/>
        <sz val="11"/>
        <color rgb="FFFF0000"/>
        <rFont val="Calibri"/>
        <family val="2"/>
        <scheme val="minor"/>
      </rPr>
      <t>ρ</t>
    </r>
    <r>
      <rPr>
        <b/>
        <vertAlign val="subscript"/>
        <sz val="11"/>
        <color rgb="FFFF0000"/>
        <rFont val="Calibri"/>
        <family val="2"/>
        <scheme val="minor"/>
      </rPr>
      <t>kan</t>
    </r>
    <r>
      <rPr>
        <b/>
        <sz val="11"/>
        <color rgb="FFFF0000"/>
        <rFont val="Calibri"/>
        <family val="2"/>
        <scheme val="minor"/>
      </rPr>
      <t>/</t>
    </r>
    <r>
      <rPr>
        <b/>
        <sz val="11"/>
        <color rgb="FFFF0000"/>
        <rFont val="Calibri"/>
        <family val="2"/>
      </rPr>
      <t>∂[N]</t>
    </r>
    <r>
      <rPr>
        <b/>
        <vertAlign val="subscript"/>
        <sz val="11"/>
        <color rgb="FFFF0000"/>
        <rFont val="Calibri"/>
        <family val="2"/>
      </rPr>
      <t>amb</t>
    </r>
    <r>
      <rPr>
        <b/>
        <sz val="11"/>
        <color rgb="FFFF0000"/>
        <rFont val="Calibri"/>
        <family val="2"/>
      </rPr>
      <t>)</t>
    </r>
    <r>
      <rPr>
        <b/>
        <vertAlign val="superscript"/>
        <sz val="11"/>
        <color rgb="FFFF0000"/>
        <rFont val="Calibri"/>
        <family val="2"/>
      </rPr>
      <t xml:space="preserve">2 </t>
    </r>
    <r>
      <rPr>
        <b/>
        <sz val="11"/>
        <color rgb="FFFF0000"/>
        <rFont val="Calibri"/>
        <family val="2"/>
      </rPr>
      <t>× σ</t>
    </r>
    <r>
      <rPr>
        <b/>
        <vertAlign val="subscript"/>
        <sz val="11"/>
        <color rgb="FFFF0000"/>
        <rFont val="Calibri"/>
        <family val="2"/>
      </rPr>
      <t>[N]amb</t>
    </r>
    <r>
      <rPr>
        <b/>
        <vertAlign val="superscript"/>
        <sz val="11"/>
        <color rgb="FFFF0000"/>
        <rFont val="Calibri"/>
        <family val="2"/>
      </rPr>
      <t>2</t>
    </r>
  </si>
  <si>
    <r>
      <t>SD'(</t>
    </r>
    <r>
      <rPr>
        <sz val="14"/>
        <color theme="1"/>
        <rFont val="Calibri"/>
        <family val="2"/>
      </rPr>
      <t>ρ</t>
    </r>
    <r>
      <rPr>
        <vertAlign val="subscript"/>
        <sz val="14"/>
        <color theme="1"/>
        <rFont val="Calibri"/>
        <family val="2"/>
      </rPr>
      <t>0,is</t>
    </r>
    <r>
      <rPr>
        <sz val="14"/>
        <color theme="1"/>
        <rFont val="Calibri"/>
        <family val="2"/>
      </rPr>
      <t>)</t>
    </r>
  </si>
  <si>
    <r>
      <t>SE'(</t>
    </r>
    <r>
      <rPr>
        <sz val="14"/>
        <color rgb="FFFF0000"/>
        <rFont val="Calibri"/>
        <family val="2"/>
      </rPr>
      <t>ρ</t>
    </r>
    <r>
      <rPr>
        <vertAlign val="subscript"/>
        <sz val="14"/>
        <color rgb="FFFF0000"/>
        <rFont val="Calibri"/>
        <family val="2"/>
      </rPr>
      <t>0,is</t>
    </r>
    <r>
      <rPr>
        <sz val="14"/>
        <color rgb="FFFF0000"/>
        <rFont val="Calibri"/>
        <family val="2"/>
      </rPr>
      <t>)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</si>
  <si>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is</t>
    </r>
    <r>
      <rPr>
        <b/>
        <sz val="11"/>
        <color rgb="FFFF0000"/>
        <rFont val="Calibri"/>
        <family val="2"/>
        <scheme val="minor"/>
      </rPr>
      <t>/∂T)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T</t>
    </r>
    <r>
      <rPr>
        <b/>
        <vertAlign val="superscript"/>
        <sz val="11"/>
        <color rgb="FFFF0000"/>
        <rFont val="Calibri"/>
        <family val="2"/>
      </rPr>
      <t>2</t>
    </r>
  </si>
  <si>
    <r>
      <t>(∂ρ</t>
    </r>
    <r>
      <rPr>
        <b/>
        <vertAlign val="subscript"/>
        <sz val="11"/>
        <rFont val="Calibri"/>
        <family val="2"/>
        <scheme val="minor"/>
      </rPr>
      <t>is</t>
    </r>
    <r>
      <rPr>
        <b/>
        <sz val="11"/>
        <rFont val="Calibri"/>
        <family val="2"/>
        <scheme val="minor"/>
      </rPr>
      <t>/∂T)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×σ</t>
    </r>
    <r>
      <rPr>
        <b/>
        <vertAlign val="subscript"/>
        <sz val="11"/>
        <rFont val="Calibri"/>
        <family val="2"/>
      </rPr>
      <t>T</t>
    </r>
    <r>
      <rPr>
        <b/>
        <vertAlign val="superscript"/>
        <sz val="11"/>
        <rFont val="Calibri"/>
        <family val="2"/>
      </rPr>
      <t>2</t>
    </r>
  </si>
  <si>
    <r>
      <t>(∂ρ</t>
    </r>
    <r>
      <rPr>
        <b/>
        <vertAlign val="subscript"/>
        <sz val="11"/>
        <rFont val="Calibri"/>
        <family val="2"/>
        <scheme val="minor"/>
      </rPr>
      <t>is</t>
    </r>
    <r>
      <rPr>
        <b/>
        <sz val="11"/>
        <rFont val="Calibri"/>
        <family val="2"/>
        <scheme val="minor"/>
      </rPr>
      <t>/∂I</t>
    </r>
    <r>
      <rPr>
        <b/>
        <vertAlign val="subscript"/>
        <sz val="11"/>
        <rFont val="Calibri"/>
        <family val="2"/>
        <scheme val="minor"/>
      </rPr>
      <t>P</t>
    </r>
    <r>
      <rPr>
        <b/>
        <sz val="11"/>
        <rFont val="Calibri"/>
        <family val="2"/>
        <scheme val="minor"/>
      </rPr>
      <t>(0))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×σ</t>
    </r>
    <r>
      <rPr>
        <b/>
        <vertAlign val="subscript"/>
        <sz val="11"/>
        <rFont val="Calibri"/>
        <family val="2"/>
      </rPr>
      <t>IP(0)</t>
    </r>
    <r>
      <rPr>
        <b/>
        <vertAlign val="superscript"/>
        <sz val="11"/>
        <rFont val="Calibri"/>
        <family val="2"/>
      </rPr>
      <t>2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</si>
  <si>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is</t>
    </r>
    <r>
      <rPr>
        <b/>
        <sz val="11"/>
        <color rgb="FFFF0000"/>
        <rFont val="Calibri"/>
        <family val="2"/>
        <scheme val="minor"/>
      </rPr>
      <t>/∂I</t>
    </r>
    <r>
      <rPr>
        <b/>
        <vertAlign val="subscript"/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(0))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IP(0)</t>
    </r>
    <r>
      <rPr>
        <b/>
        <vertAlign val="superscript"/>
        <sz val="11"/>
        <color rgb="FFFF0000"/>
        <rFont val="Calibri"/>
        <family val="2"/>
      </rPr>
      <t>2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</si>
  <si>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is</t>
    </r>
    <r>
      <rPr>
        <b/>
        <sz val="11"/>
        <color rgb="FFFF0000"/>
        <rFont val="Calibri"/>
        <family val="2"/>
        <scheme val="minor"/>
      </rPr>
      <t>/∂I</t>
    </r>
    <r>
      <rPr>
        <b/>
        <vertAlign val="subscript"/>
        <sz val="11"/>
        <color rgb="FFFF0000"/>
        <rFont val="Calibri"/>
        <family val="2"/>
        <scheme val="minor"/>
      </rPr>
      <t>spk</t>
    </r>
    <r>
      <rPr>
        <b/>
        <sz val="11"/>
        <color rgb="FFFF0000"/>
        <rFont val="Calibri"/>
        <family val="2"/>
        <scheme val="minor"/>
      </rPr>
      <t>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Ispk</t>
    </r>
    <r>
      <rPr>
        <b/>
        <vertAlign val="superscript"/>
        <sz val="11"/>
        <color rgb="FFFF0000"/>
        <rFont val="Calibri"/>
        <family val="2"/>
      </rPr>
      <t>2</t>
    </r>
  </si>
  <si>
    <r>
      <t>(∂ρ</t>
    </r>
    <r>
      <rPr>
        <b/>
        <vertAlign val="subscript"/>
        <sz val="11"/>
        <rFont val="Calibri"/>
        <family val="2"/>
        <scheme val="minor"/>
      </rPr>
      <t>is</t>
    </r>
    <r>
      <rPr>
        <b/>
        <sz val="11"/>
        <rFont val="Calibri"/>
        <family val="2"/>
        <scheme val="minor"/>
      </rPr>
      <t>/∂I</t>
    </r>
    <r>
      <rPr>
        <b/>
        <vertAlign val="subscript"/>
        <sz val="11"/>
        <rFont val="Calibri"/>
        <family val="2"/>
        <scheme val="minor"/>
      </rPr>
      <t>spk</t>
    </r>
    <r>
      <rPr>
        <b/>
        <sz val="11"/>
        <rFont val="Calibri"/>
        <family val="2"/>
        <scheme val="minor"/>
      </rPr>
      <t>)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×σ</t>
    </r>
    <r>
      <rPr>
        <b/>
        <vertAlign val="subscript"/>
        <sz val="11"/>
        <rFont val="Calibri"/>
        <family val="2"/>
      </rPr>
      <t>Ispk</t>
    </r>
    <r>
      <rPr>
        <b/>
        <vertAlign val="superscript"/>
        <sz val="11"/>
        <rFont val="Calibri"/>
        <family val="2"/>
      </rPr>
      <t>2</t>
    </r>
  </si>
  <si>
    <r>
      <t>(∂ρ</t>
    </r>
    <r>
      <rPr>
        <b/>
        <vertAlign val="subscript"/>
        <sz val="11"/>
        <rFont val="Calibri"/>
        <family val="2"/>
        <scheme val="minor"/>
      </rPr>
      <t>is</t>
    </r>
    <r>
      <rPr>
        <b/>
        <sz val="11"/>
        <rFont val="Calibri"/>
        <family val="2"/>
        <scheme val="minor"/>
      </rPr>
      <t>/∂I</t>
    </r>
    <r>
      <rPr>
        <b/>
        <vertAlign val="subscript"/>
        <sz val="11"/>
        <rFont val="Calibri"/>
        <family val="2"/>
        <scheme val="minor"/>
      </rPr>
      <t>amb</t>
    </r>
    <r>
      <rPr>
        <b/>
        <sz val="11"/>
        <rFont val="Calibri"/>
        <family val="2"/>
        <scheme val="minor"/>
      </rPr>
      <t>)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×σ</t>
    </r>
    <r>
      <rPr>
        <b/>
        <vertAlign val="subscript"/>
        <sz val="11"/>
        <rFont val="Calibri"/>
        <family val="2"/>
      </rPr>
      <t>Iamb</t>
    </r>
    <r>
      <rPr>
        <b/>
        <vertAlign val="superscript"/>
        <sz val="11"/>
        <rFont val="Calibri"/>
        <family val="2"/>
      </rPr>
      <t>2</t>
    </r>
  </si>
  <si>
    <r>
      <t>(∂ρ</t>
    </r>
    <r>
      <rPr>
        <b/>
        <vertAlign val="subscript"/>
        <sz val="11"/>
        <rFont val="Calibri"/>
        <family val="2"/>
        <scheme val="minor"/>
      </rPr>
      <t>is</t>
    </r>
    <r>
      <rPr>
        <b/>
        <sz val="11"/>
        <rFont val="Calibri"/>
        <family val="2"/>
        <scheme val="minor"/>
      </rPr>
      <t>/∂[N]</t>
    </r>
    <r>
      <rPr>
        <b/>
        <vertAlign val="subscript"/>
        <sz val="11"/>
        <rFont val="Calibri"/>
        <family val="2"/>
        <scheme val="minor"/>
      </rPr>
      <t>spk</t>
    </r>
    <r>
      <rPr>
        <b/>
        <sz val="11"/>
        <rFont val="Calibri"/>
        <family val="2"/>
        <scheme val="minor"/>
      </rPr>
      <t>)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×σ[N]spk</t>
    </r>
    <r>
      <rPr>
        <b/>
        <vertAlign val="superscript"/>
        <sz val="11"/>
        <rFont val="Calibri"/>
        <family val="2"/>
      </rPr>
      <t>2</t>
    </r>
  </si>
  <si>
    <r>
      <t>(∂ρ</t>
    </r>
    <r>
      <rPr>
        <b/>
        <vertAlign val="subscript"/>
        <sz val="11"/>
        <rFont val="Calibri"/>
        <family val="2"/>
        <scheme val="minor"/>
      </rPr>
      <t>is</t>
    </r>
    <r>
      <rPr>
        <b/>
        <sz val="11"/>
        <rFont val="Calibri"/>
        <family val="2"/>
        <scheme val="minor"/>
      </rPr>
      <t>/∂[N]</t>
    </r>
    <r>
      <rPr>
        <b/>
        <vertAlign val="subscript"/>
        <sz val="11"/>
        <rFont val="Calibri"/>
        <family val="2"/>
        <scheme val="minor"/>
      </rPr>
      <t>amb</t>
    </r>
    <r>
      <rPr>
        <b/>
        <sz val="11"/>
        <rFont val="Calibri"/>
        <family val="2"/>
        <scheme val="minor"/>
      </rPr>
      <t>)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×σ[N]amb</t>
    </r>
    <r>
      <rPr>
        <b/>
        <vertAlign val="superscript"/>
        <sz val="11"/>
        <rFont val="Calibri"/>
        <family val="2"/>
      </rPr>
      <t>2</t>
    </r>
  </si>
  <si>
    <r>
      <t>(∂ρ</t>
    </r>
    <r>
      <rPr>
        <b/>
        <vertAlign val="subscript"/>
        <sz val="11"/>
        <rFont val="Calibri"/>
        <family val="2"/>
        <scheme val="minor"/>
      </rPr>
      <t>is</t>
    </r>
    <r>
      <rPr>
        <b/>
        <sz val="11"/>
        <rFont val="Calibri"/>
        <family val="2"/>
        <scheme val="minor"/>
      </rPr>
      <t>/∂L10</t>
    </r>
    <r>
      <rPr>
        <b/>
        <vertAlign val="subscript"/>
        <sz val="11"/>
        <rFont val="Calibri"/>
        <family val="2"/>
        <scheme val="minor"/>
      </rPr>
      <t>Ks</t>
    </r>
    <r>
      <rPr>
        <b/>
        <sz val="11"/>
        <rFont val="Calibri"/>
        <family val="2"/>
        <scheme val="minor"/>
      </rPr>
      <t>)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×σ</t>
    </r>
    <r>
      <rPr>
        <b/>
        <vertAlign val="subscript"/>
        <sz val="11"/>
        <rFont val="Calibri"/>
        <family val="2"/>
      </rPr>
      <t>L10Ks</t>
    </r>
    <r>
      <rPr>
        <b/>
        <vertAlign val="superscript"/>
        <sz val="11"/>
        <rFont val="Calibri"/>
        <family val="2"/>
      </rPr>
      <t>2</t>
    </r>
  </si>
  <si>
    <r>
      <t>SD'(</t>
    </r>
    <r>
      <rPr>
        <sz val="14"/>
        <color theme="1"/>
        <rFont val="Calibri"/>
        <family val="2"/>
      </rPr>
      <t>ρ</t>
    </r>
    <r>
      <rPr>
        <vertAlign val="subscript"/>
        <sz val="14"/>
        <color theme="1"/>
        <rFont val="Calibri"/>
        <family val="2"/>
      </rPr>
      <t>kan,is</t>
    </r>
    <r>
      <rPr>
        <sz val="14"/>
        <color theme="1"/>
        <rFont val="Calibri"/>
        <family val="2"/>
      </rPr>
      <t>)</t>
    </r>
  </si>
  <si>
    <r>
      <t>(∂ρ</t>
    </r>
    <r>
      <rPr>
        <b/>
        <vertAlign val="subscript"/>
        <sz val="11"/>
        <rFont val="Calibri"/>
        <family val="2"/>
        <scheme val="minor"/>
      </rPr>
      <t>kan,is</t>
    </r>
    <r>
      <rPr>
        <b/>
        <sz val="11"/>
        <rFont val="Calibri"/>
        <family val="2"/>
        <scheme val="minor"/>
      </rPr>
      <t>/∂T)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×σ</t>
    </r>
    <r>
      <rPr>
        <b/>
        <vertAlign val="subscript"/>
        <sz val="11"/>
        <rFont val="Calibri"/>
        <family val="2"/>
      </rPr>
      <t>T</t>
    </r>
    <r>
      <rPr>
        <b/>
        <vertAlign val="superscript"/>
        <sz val="11"/>
        <rFont val="Calibri"/>
        <family val="2"/>
      </rPr>
      <t>2</t>
    </r>
  </si>
  <si>
    <r>
      <t>SE'(</t>
    </r>
    <r>
      <rPr>
        <sz val="14"/>
        <color rgb="FFFF0000"/>
        <rFont val="Calibri"/>
        <family val="2"/>
      </rPr>
      <t>ρ</t>
    </r>
    <r>
      <rPr>
        <vertAlign val="subscript"/>
        <sz val="14"/>
        <color rgb="FFFF0000"/>
        <rFont val="Calibri"/>
        <family val="2"/>
      </rPr>
      <t>kan,is</t>
    </r>
    <r>
      <rPr>
        <sz val="14"/>
        <color rgb="FFFF0000"/>
        <rFont val="Calibri"/>
        <family val="2"/>
      </rPr>
      <t>)</t>
    </r>
  </si>
  <si>
    <r>
      <t>(∂ρ</t>
    </r>
    <r>
      <rPr>
        <b/>
        <vertAlign val="subscript"/>
        <sz val="11"/>
        <rFont val="Calibri"/>
        <family val="2"/>
        <scheme val="minor"/>
      </rPr>
      <t>kan,is</t>
    </r>
    <r>
      <rPr>
        <b/>
        <sz val="11"/>
        <rFont val="Calibri"/>
        <family val="2"/>
        <scheme val="minor"/>
      </rPr>
      <t>/∂I</t>
    </r>
    <r>
      <rPr>
        <b/>
        <vertAlign val="subscript"/>
        <sz val="11"/>
        <rFont val="Calibri"/>
        <family val="2"/>
        <scheme val="minor"/>
      </rPr>
      <t>P</t>
    </r>
    <r>
      <rPr>
        <b/>
        <sz val="11"/>
        <rFont val="Calibri"/>
        <family val="2"/>
        <scheme val="minor"/>
      </rPr>
      <t>(0))</t>
    </r>
    <r>
      <rPr>
        <b/>
        <vertAlign val="superscript"/>
        <sz val="11"/>
        <rFont val="Calibri"/>
        <family val="2"/>
        <scheme val="minor"/>
      </rPr>
      <t xml:space="preserve">2 </t>
    </r>
    <r>
      <rPr>
        <b/>
        <sz val="11"/>
        <rFont val="Calibri"/>
        <family val="2"/>
        <scheme val="minor"/>
      </rPr>
      <t>×σ</t>
    </r>
    <r>
      <rPr>
        <b/>
        <vertAlign val="subscript"/>
        <sz val="11"/>
        <rFont val="Calibri"/>
        <family val="2"/>
        <scheme val="minor"/>
      </rPr>
      <t>IP(0)</t>
    </r>
    <r>
      <rPr>
        <b/>
        <vertAlign val="superscript"/>
        <sz val="11"/>
        <rFont val="Calibri"/>
        <family val="2"/>
        <scheme val="minor"/>
      </rPr>
      <t>2</t>
    </r>
  </si>
  <si>
    <r>
      <t>(∂ρ</t>
    </r>
    <r>
      <rPr>
        <b/>
        <vertAlign val="subscript"/>
        <sz val="11"/>
        <rFont val="Calibri"/>
        <family val="2"/>
        <scheme val="minor"/>
      </rPr>
      <t>kan,is</t>
    </r>
    <r>
      <rPr>
        <b/>
        <sz val="11"/>
        <rFont val="Calibri"/>
        <family val="2"/>
        <scheme val="minor"/>
      </rPr>
      <t>/∂I</t>
    </r>
    <r>
      <rPr>
        <b/>
        <vertAlign val="subscript"/>
        <sz val="11"/>
        <rFont val="Calibri"/>
        <family val="2"/>
        <scheme val="minor"/>
      </rPr>
      <t>spk</t>
    </r>
    <r>
      <rPr>
        <b/>
        <sz val="11"/>
        <rFont val="Calibri"/>
        <family val="2"/>
        <scheme val="minor"/>
      </rPr>
      <t>)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×σ</t>
    </r>
    <r>
      <rPr>
        <b/>
        <vertAlign val="subscript"/>
        <sz val="11"/>
        <rFont val="Calibri"/>
        <family val="2"/>
      </rPr>
      <t>Ispk</t>
    </r>
    <r>
      <rPr>
        <b/>
        <vertAlign val="superscript"/>
        <sz val="11"/>
        <rFont val="Calibri"/>
        <family val="2"/>
      </rPr>
      <t>2</t>
    </r>
  </si>
  <si>
    <r>
      <t>(∂ρ</t>
    </r>
    <r>
      <rPr>
        <b/>
        <vertAlign val="subscript"/>
        <sz val="11"/>
        <rFont val="Calibri"/>
        <family val="2"/>
        <scheme val="minor"/>
      </rPr>
      <t>kan,is</t>
    </r>
    <r>
      <rPr>
        <b/>
        <sz val="11"/>
        <rFont val="Calibri"/>
        <family val="2"/>
        <scheme val="minor"/>
      </rPr>
      <t>/∂I</t>
    </r>
    <r>
      <rPr>
        <b/>
        <vertAlign val="subscript"/>
        <sz val="11"/>
        <rFont val="Calibri"/>
        <family val="2"/>
        <scheme val="minor"/>
      </rPr>
      <t>amb</t>
    </r>
    <r>
      <rPr>
        <b/>
        <sz val="11"/>
        <rFont val="Calibri"/>
        <family val="2"/>
        <scheme val="minor"/>
      </rPr>
      <t>)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×σ</t>
    </r>
    <r>
      <rPr>
        <b/>
        <vertAlign val="subscript"/>
        <sz val="11"/>
        <rFont val="Calibri"/>
        <family val="2"/>
      </rPr>
      <t>Iamb</t>
    </r>
    <r>
      <rPr>
        <b/>
        <vertAlign val="superscript"/>
        <sz val="11"/>
        <rFont val="Calibri"/>
        <family val="2"/>
      </rPr>
      <t>2</t>
    </r>
  </si>
  <si>
    <r>
      <t>(∂ρ</t>
    </r>
    <r>
      <rPr>
        <b/>
        <vertAlign val="subscript"/>
        <sz val="11"/>
        <rFont val="Calibri"/>
        <family val="2"/>
        <scheme val="minor"/>
      </rPr>
      <t>kan,is</t>
    </r>
    <r>
      <rPr>
        <b/>
        <sz val="11"/>
        <rFont val="Calibri"/>
        <family val="2"/>
        <scheme val="minor"/>
      </rPr>
      <t>/∂[N]</t>
    </r>
    <r>
      <rPr>
        <b/>
        <vertAlign val="subscript"/>
        <sz val="11"/>
        <rFont val="Calibri"/>
        <family val="2"/>
        <scheme val="minor"/>
      </rPr>
      <t>spk</t>
    </r>
    <r>
      <rPr>
        <b/>
        <sz val="11"/>
        <rFont val="Calibri"/>
        <family val="2"/>
        <scheme val="minor"/>
      </rPr>
      <t>)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×σ[N]spk</t>
    </r>
    <r>
      <rPr>
        <b/>
        <vertAlign val="superscript"/>
        <sz val="11"/>
        <rFont val="Calibri"/>
        <family val="2"/>
      </rPr>
      <t>2</t>
    </r>
  </si>
  <si>
    <r>
      <t>(∂ρ</t>
    </r>
    <r>
      <rPr>
        <b/>
        <vertAlign val="subscript"/>
        <sz val="11"/>
        <rFont val="Calibri"/>
        <family val="2"/>
        <scheme val="minor"/>
      </rPr>
      <t>kan,is</t>
    </r>
    <r>
      <rPr>
        <b/>
        <sz val="11"/>
        <rFont val="Calibri"/>
        <family val="2"/>
        <scheme val="minor"/>
      </rPr>
      <t>/∂[N]</t>
    </r>
    <r>
      <rPr>
        <b/>
        <vertAlign val="subscript"/>
        <sz val="11"/>
        <rFont val="Calibri"/>
        <family val="2"/>
        <scheme val="minor"/>
      </rPr>
      <t>amb</t>
    </r>
    <r>
      <rPr>
        <b/>
        <sz val="11"/>
        <rFont val="Calibri"/>
        <family val="2"/>
        <scheme val="minor"/>
      </rPr>
      <t>)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×σ[N]amb</t>
    </r>
    <r>
      <rPr>
        <b/>
        <vertAlign val="superscript"/>
        <sz val="11"/>
        <rFont val="Calibri"/>
        <family val="2"/>
      </rPr>
      <t>2</t>
    </r>
  </si>
  <si>
    <r>
      <t>(∂ρ</t>
    </r>
    <r>
      <rPr>
        <b/>
        <vertAlign val="subscript"/>
        <sz val="11"/>
        <rFont val="Calibri"/>
        <family val="2"/>
        <scheme val="minor"/>
      </rPr>
      <t>kan,is</t>
    </r>
    <r>
      <rPr>
        <b/>
        <sz val="11"/>
        <rFont val="Calibri"/>
        <family val="2"/>
        <scheme val="minor"/>
      </rPr>
      <t>/∂L10</t>
    </r>
    <r>
      <rPr>
        <b/>
        <vertAlign val="subscript"/>
        <sz val="11"/>
        <rFont val="Calibri"/>
        <family val="2"/>
        <scheme val="minor"/>
      </rPr>
      <t>Ks</t>
    </r>
    <r>
      <rPr>
        <b/>
        <sz val="11"/>
        <rFont val="Calibri"/>
        <family val="2"/>
        <scheme val="minor"/>
      </rPr>
      <t>)</t>
    </r>
    <r>
      <rPr>
        <b/>
        <vertAlign val="superscript"/>
        <sz val="11"/>
        <rFont val="Calibri"/>
        <family val="2"/>
        <scheme val="minor"/>
      </rPr>
      <t xml:space="preserve">2 </t>
    </r>
    <r>
      <rPr>
        <b/>
        <sz val="11"/>
        <rFont val="Calibri"/>
        <family val="2"/>
        <scheme val="minor"/>
      </rPr>
      <t>×σ</t>
    </r>
    <r>
      <rPr>
        <b/>
        <vertAlign val="subscript"/>
        <sz val="11"/>
        <rFont val="Calibri"/>
        <family val="2"/>
        <scheme val="minor"/>
      </rPr>
      <t>L10Ks</t>
    </r>
    <r>
      <rPr>
        <b/>
        <sz val="11"/>
        <rFont val="Calibri"/>
        <family val="2"/>
        <scheme val="minor"/>
      </rPr>
      <t>2</t>
    </r>
  </si>
  <si>
    <r>
      <t>ρ</t>
    </r>
    <r>
      <rPr>
        <b/>
        <vertAlign val="subscript"/>
        <sz val="18"/>
        <rFont val="Calibri"/>
        <family val="2"/>
        <scheme val="minor"/>
      </rPr>
      <t>reg</t>
    </r>
  </si>
  <si>
    <r>
      <t>SD'(</t>
    </r>
    <r>
      <rPr>
        <b/>
        <sz val="16"/>
        <rFont val="Calibri"/>
        <family val="2"/>
      </rPr>
      <t>ρ</t>
    </r>
    <r>
      <rPr>
        <b/>
        <vertAlign val="subscript"/>
        <sz val="16"/>
        <rFont val="Calibri"/>
        <family val="2"/>
      </rPr>
      <t>reg</t>
    </r>
    <r>
      <rPr>
        <b/>
        <sz val="16"/>
        <rFont val="Calibri"/>
        <family val="2"/>
      </rPr>
      <t>)</t>
    </r>
  </si>
  <si>
    <r>
      <t>SE'(</t>
    </r>
    <r>
      <rPr>
        <b/>
        <sz val="16"/>
        <rFont val="Calibri"/>
        <family val="2"/>
      </rPr>
      <t>ρ</t>
    </r>
    <r>
      <rPr>
        <b/>
        <vertAlign val="subscript"/>
        <sz val="16"/>
        <rFont val="Calibri"/>
        <family val="2"/>
      </rPr>
      <t>reg</t>
    </r>
    <r>
      <rPr>
        <b/>
        <sz val="16"/>
        <rFont val="Calibri"/>
        <family val="2"/>
      </rPr>
      <t>)</t>
    </r>
  </si>
  <si>
    <r>
      <t>(∂ρ</t>
    </r>
    <r>
      <rPr>
        <b/>
        <vertAlign val="subscript"/>
        <sz val="11"/>
        <rFont val="Calibri"/>
        <family val="2"/>
        <scheme val="minor"/>
      </rPr>
      <t>reg</t>
    </r>
    <r>
      <rPr>
        <b/>
        <sz val="11"/>
        <rFont val="Calibri"/>
        <family val="2"/>
        <scheme val="minor"/>
      </rPr>
      <t>/∂T)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×σ</t>
    </r>
    <r>
      <rPr>
        <b/>
        <vertAlign val="subscript"/>
        <sz val="11"/>
        <rFont val="Calibri"/>
        <family val="2"/>
      </rPr>
      <t>T</t>
    </r>
    <r>
      <rPr>
        <b/>
        <vertAlign val="superscript"/>
        <sz val="11"/>
        <rFont val="Calibri"/>
        <family val="2"/>
      </rPr>
      <t>2</t>
    </r>
  </si>
  <si>
    <r>
      <t>(∂ρ</t>
    </r>
    <r>
      <rPr>
        <b/>
        <vertAlign val="subscript"/>
        <sz val="11"/>
        <rFont val="Calibri"/>
        <family val="2"/>
        <scheme val="minor"/>
      </rPr>
      <t>reg</t>
    </r>
    <r>
      <rPr>
        <b/>
        <sz val="11"/>
        <rFont val="Calibri"/>
        <family val="2"/>
        <scheme val="minor"/>
      </rPr>
      <t>/∂I</t>
    </r>
    <r>
      <rPr>
        <b/>
        <vertAlign val="subscript"/>
        <sz val="11"/>
        <rFont val="Calibri"/>
        <family val="2"/>
        <scheme val="minor"/>
      </rPr>
      <t>P</t>
    </r>
    <r>
      <rPr>
        <b/>
        <sz val="11"/>
        <rFont val="Calibri"/>
        <family val="2"/>
        <scheme val="minor"/>
      </rPr>
      <t>0)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×σ</t>
    </r>
    <r>
      <rPr>
        <b/>
        <vertAlign val="subscript"/>
        <sz val="11"/>
        <rFont val="Calibri"/>
        <family val="2"/>
      </rPr>
      <t>IP0</t>
    </r>
    <r>
      <rPr>
        <b/>
        <vertAlign val="superscript"/>
        <sz val="11"/>
        <rFont val="Calibri"/>
        <family val="2"/>
      </rPr>
      <t>2</t>
    </r>
  </si>
  <si>
    <r>
      <t>(∂ρ</t>
    </r>
    <r>
      <rPr>
        <b/>
        <vertAlign val="subscript"/>
        <sz val="11"/>
        <rFont val="Calibri"/>
        <family val="2"/>
        <scheme val="minor"/>
      </rPr>
      <t>reg</t>
    </r>
    <r>
      <rPr>
        <b/>
        <sz val="11"/>
        <rFont val="Calibri"/>
        <family val="2"/>
        <scheme val="minor"/>
      </rPr>
      <t>/∂I</t>
    </r>
    <r>
      <rPr>
        <b/>
        <vertAlign val="subscript"/>
        <sz val="11"/>
        <rFont val="Calibri"/>
        <family val="2"/>
        <scheme val="minor"/>
      </rPr>
      <t>spk</t>
    </r>
    <r>
      <rPr>
        <b/>
        <sz val="11"/>
        <rFont val="Calibri"/>
        <family val="2"/>
        <scheme val="minor"/>
      </rPr>
      <t>)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×σ</t>
    </r>
    <r>
      <rPr>
        <b/>
        <vertAlign val="subscript"/>
        <sz val="11"/>
        <rFont val="Calibri"/>
        <family val="2"/>
      </rPr>
      <t>Ispk</t>
    </r>
    <r>
      <rPr>
        <b/>
        <vertAlign val="superscript"/>
        <sz val="11"/>
        <rFont val="Calibri"/>
        <family val="2"/>
      </rPr>
      <t>2</t>
    </r>
  </si>
  <si>
    <r>
      <t>(∂ρ</t>
    </r>
    <r>
      <rPr>
        <b/>
        <vertAlign val="subscript"/>
        <sz val="11"/>
        <rFont val="Calibri"/>
        <family val="2"/>
        <scheme val="minor"/>
      </rPr>
      <t>reg</t>
    </r>
    <r>
      <rPr>
        <b/>
        <sz val="11"/>
        <rFont val="Calibri"/>
        <family val="2"/>
        <scheme val="minor"/>
      </rPr>
      <t>/∂I</t>
    </r>
    <r>
      <rPr>
        <b/>
        <vertAlign val="subscript"/>
        <sz val="11"/>
        <rFont val="Calibri"/>
        <family val="2"/>
        <scheme val="minor"/>
      </rPr>
      <t>amb</t>
    </r>
    <r>
      <rPr>
        <b/>
        <sz val="11"/>
        <rFont val="Calibri"/>
        <family val="2"/>
        <scheme val="minor"/>
      </rPr>
      <t>)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×σ</t>
    </r>
    <r>
      <rPr>
        <b/>
        <vertAlign val="subscript"/>
        <sz val="11"/>
        <rFont val="Calibri"/>
        <family val="2"/>
      </rPr>
      <t>Iamb</t>
    </r>
    <r>
      <rPr>
        <b/>
        <vertAlign val="superscript"/>
        <sz val="11"/>
        <rFont val="Calibri"/>
        <family val="2"/>
      </rPr>
      <t>2</t>
    </r>
  </si>
  <si>
    <r>
      <t>(∂ρ</t>
    </r>
    <r>
      <rPr>
        <b/>
        <vertAlign val="subscript"/>
        <sz val="11"/>
        <rFont val="Calibri"/>
        <family val="2"/>
        <scheme val="minor"/>
      </rPr>
      <t>reg</t>
    </r>
    <r>
      <rPr>
        <b/>
        <sz val="11"/>
        <rFont val="Calibri"/>
        <family val="2"/>
        <scheme val="minor"/>
      </rPr>
      <t>/∂N</t>
    </r>
    <r>
      <rPr>
        <b/>
        <vertAlign val="subscript"/>
        <sz val="11"/>
        <rFont val="Calibri"/>
        <family val="2"/>
        <scheme val="minor"/>
      </rPr>
      <t>spk</t>
    </r>
    <r>
      <rPr>
        <b/>
        <sz val="11"/>
        <rFont val="Calibri"/>
        <family val="2"/>
        <scheme val="minor"/>
      </rPr>
      <t>)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×σ</t>
    </r>
    <r>
      <rPr>
        <b/>
        <vertAlign val="subscript"/>
        <sz val="11"/>
        <rFont val="Calibri"/>
        <family val="2"/>
      </rPr>
      <t>Nspk</t>
    </r>
    <r>
      <rPr>
        <b/>
        <vertAlign val="superscript"/>
        <sz val="11"/>
        <rFont val="Calibri"/>
        <family val="2"/>
      </rPr>
      <t>2</t>
    </r>
  </si>
  <si>
    <r>
      <t>(∂ρ</t>
    </r>
    <r>
      <rPr>
        <b/>
        <vertAlign val="subscript"/>
        <sz val="11"/>
        <rFont val="Calibri"/>
        <family val="2"/>
        <scheme val="minor"/>
      </rPr>
      <t>reg</t>
    </r>
    <r>
      <rPr>
        <b/>
        <sz val="11"/>
        <rFont val="Calibri"/>
        <family val="2"/>
        <scheme val="minor"/>
      </rPr>
      <t>/∂N</t>
    </r>
    <r>
      <rPr>
        <b/>
        <vertAlign val="subscript"/>
        <sz val="11"/>
        <rFont val="Calibri"/>
        <family val="2"/>
        <scheme val="minor"/>
      </rPr>
      <t>amb</t>
    </r>
    <r>
      <rPr>
        <b/>
        <sz val="11"/>
        <rFont val="Calibri"/>
        <family val="2"/>
        <scheme val="minor"/>
      </rPr>
      <t>)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×σ</t>
    </r>
    <r>
      <rPr>
        <b/>
        <vertAlign val="subscript"/>
        <sz val="11"/>
        <rFont val="Calibri"/>
        <family val="2"/>
      </rPr>
      <t>Namb</t>
    </r>
    <r>
      <rPr>
        <b/>
        <vertAlign val="superscript"/>
        <sz val="11"/>
        <rFont val="Calibri"/>
        <family val="2"/>
      </rPr>
      <t>2</t>
    </r>
  </si>
  <si>
    <r>
      <t>(∂ρ</t>
    </r>
    <r>
      <rPr>
        <b/>
        <vertAlign val="subscript"/>
        <sz val="11"/>
        <rFont val="Calibri"/>
        <family val="2"/>
        <scheme val="minor"/>
      </rPr>
      <t>reg</t>
    </r>
    <r>
      <rPr>
        <b/>
        <sz val="11"/>
        <rFont val="Calibri"/>
        <family val="2"/>
        <scheme val="minor"/>
      </rPr>
      <t>/∂a)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×σ</t>
    </r>
    <r>
      <rPr>
        <b/>
        <vertAlign val="subscript"/>
        <sz val="11"/>
        <rFont val="Calibri"/>
        <family val="2"/>
      </rPr>
      <t>a</t>
    </r>
    <r>
      <rPr>
        <b/>
        <vertAlign val="superscript"/>
        <sz val="11"/>
        <rFont val="Calibri"/>
        <family val="2"/>
      </rPr>
      <t>2</t>
    </r>
  </si>
  <si>
    <r>
      <t>SE</t>
    </r>
    <r>
      <rPr>
        <b/>
        <vertAlign val="superscript"/>
        <sz val="16"/>
        <color rgb="FFFF0000"/>
        <rFont val="Calibri"/>
        <family val="2"/>
        <scheme val="minor"/>
      </rPr>
      <t>2</t>
    </r>
  </si>
  <si>
    <r>
      <t>SE</t>
    </r>
    <r>
      <rPr>
        <vertAlign val="superscript"/>
        <sz val="14"/>
        <color rgb="FFFF0000"/>
        <rFont val="Calibri"/>
        <family val="2"/>
        <scheme val="minor"/>
      </rPr>
      <t>2</t>
    </r>
  </si>
  <si>
    <r>
      <t>SE</t>
    </r>
    <r>
      <rPr>
        <b/>
        <vertAlign val="superscript"/>
        <sz val="14"/>
        <color rgb="FFFF0000"/>
        <rFont val="Calibri"/>
        <family val="2"/>
        <scheme val="minor"/>
      </rPr>
      <t>2</t>
    </r>
  </si>
  <si>
    <r>
      <t>SE'(</t>
    </r>
    <r>
      <rPr>
        <b/>
        <sz val="14"/>
        <rFont val="Calibri"/>
        <family val="2"/>
      </rPr>
      <t>ρ</t>
    </r>
    <r>
      <rPr>
        <b/>
        <vertAlign val="subscript"/>
        <sz val="14"/>
        <rFont val="Calibri"/>
        <family val="2"/>
      </rPr>
      <t>kan</t>
    </r>
    <r>
      <rPr>
        <b/>
        <sz val="14"/>
        <rFont val="Calibri"/>
        <family val="2"/>
      </rPr>
      <t>)</t>
    </r>
  </si>
  <si>
    <r>
      <t>SD'(</t>
    </r>
    <r>
      <rPr>
        <sz val="16"/>
        <color theme="1"/>
        <rFont val="Calibri"/>
        <family val="2"/>
      </rPr>
      <t>ρ</t>
    </r>
    <r>
      <rPr>
        <vertAlign val="subscript"/>
        <sz val="16"/>
        <color theme="1"/>
        <rFont val="Calibri"/>
        <family val="2"/>
      </rPr>
      <t>reg,is</t>
    </r>
    <r>
      <rPr>
        <sz val="16"/>
        <color theme="1"/>
        <rFont val="Calibri"/>
        <family val="2"/>
      </rPr>
      <t>)</t>
    </r>
  </si>
  <si>
    <r>
      <t>SE'(</t>
    </r>
    <r>
      <rPr>
        <sz val="16"/>
        <color theme="1"/>
        <rFont val="Calibri"/>
        <family val="2"/>
      </rPr>
      <t>ρ</t>
    </r>
    <r>
      <rPr>
        <vertAlign val="subscript"/>
        <sz val="16"/>
        <color theme="1"/>
        <rFont val="Calibri"/>
        <family val="2"/>
      </rPr>
      <t>reg,is</t>
    </r>
    <r>
      <rPr>
        <sz val="16"/>
        <color theme="1"/>
        <rFont val="Calibri"/>
        <family val="2"/>
      </rPr>
      <t>)</t>
    </r>
  </si>
  <si>
    <r>
      <t>SE</t>
    </r>
    <r>
      <rPr>
        <vertAlign val="superscript"/>
        <sz val="26"/>
        <color rgb="FFFF0000"/>
        <rFont val="Calibri"/>
        <family val="2"/>
        <scheme val="minor"/>
      </rPr>
      <t>2</t>
    </r>
  </si>
  <si>
    <r>
      <t>(∂ρ</t>
    </r>
    <r>
      <rPr>
        <b/>
        <vertAlign val="subscript"/>
        <sz val="11"/>
        <rFont val="Calibri"/>
        <family val="2"/>
        <scheme val="minor"/>
      </rPr>
      <t>reg,is</t>
    </r>
    <r>
      <rPr>
        <b/>
        <sz val="11"/>
        <rFont val="Calibri"/>
        <family val="2"/>
        <scheme val="minor"/>
      </rPr>
      <t>/∂I</t>
    </r>
    <r>
      <rPr>
        <b/>
        <vertAlign val="subscript"/>
        <sz val="11"/>
        <rFont val="Calibri"/>
        <family val="2"/>
        <scheme val="minor"/>
      </rPr>
      <t>P</t>
    </r>
    <r>
      <rPr>
        <b/>
        <sz val="11"/>
        <rFont val="Calibri"/>
        <family val="2"/>
        <scheme val="minor"/>
      </rPr>
      <t>0)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×σ</t>
    </r>
    <r>
      <rPr>
        <b/>
        <vertAlign val="subscript"/>
        <sz val="11"/>
        <rFont val="Calibri"/>
        <family val="2"/>
      </rPr>
      <t>IP0</t>
    </r>
    <r>
      <rPr>
        <b/>
        <vertAlign val="superscript"/>
        <sz val="11"/>
        <rFont val="Calibri"/>
        <family val="2"/>
      </rPr>
      <t>2</t>
    </r>
  </si>
  <si>
    <r>
      <t>(∂ρ</t>
    </r>
    <r>
      <rPr>
        <b/>
        <vertAlign val="subscript"/>
        <sz val="11"/>
        <rFont val="Calibri"/>
        <family val="2"/>
        <scheme val="minor"/>
      </rPr>
      <t>reg,is</t>
    </r>
    <r>
      <rPr>
        <b/>
        <sz val="11"/>
        <rFont val="Calibri"/>
        <family val="2"/>
        <scheme val="minor"/>
      </rPr>
      <t>/∂T)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×σ</t>
    </r>
    <r>
      <rPr>
        <b/>
        <vertAlign val="subscript"/>
        <sz val="11"/>
        <rFont val="Calibri"/>
        <family val="2"/>
      </rPr>
      <t>T</t>
    </r>
    <r>
      <rPr>
        <b/>
        <vertAlign val="superscript"/>
        <sz val="11"/>
        <rFont val="Calibri"/>
        <family val="2"/>
      </rPr>
      <t>2</t>
    </r>
  </si>
  <si>
    <r>
      <t>(∂ρ</t>
    </r>
    <r>
      <rPr>
        <b/>
        <vertAlign val="subscript"/>
        <sz val="11"/>
        <rFont val="Calibri"/>
        <family val="2"/>
        <scheme val="minor"/>
      </rPr>
      <t>reg,is</t>
    </r>
    <r>
      <rPr>
        <b/>
        <sz val="11"/>
        <rFont val="Calibri"/>
        <family val="2"/>
        <scheme val="minor"/>
      </rPr>
      <t>/∂N</t>
    </r>
    <r>
      <rPr>
        <b/>
        <vertAlign val="subscript"/>
        <sz val="11"/>
        <rFont val="Calibri"/>
        <family val="2"/>
        <scheme val="minor"/>
      </rPr>
      <t>spk</t>
    </r>
    <r>
      <rPr>
        <b/>
        <sz val="11"/>
        <rFont val="Calibri"/>
        <family val="2"/>
        <scheme val="minor"/>
      </rPr>
      <t>)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×σ</t>
    </r>
    <r>
      <rPr>
        <b/>
        <vertAlign val="subscript"/>
        <sz val="11"/>
        <rFont val="Calibri"/>
        <family val="2"/>
      </rPr>
      <t>Nspk</t>
    </r>
    <r>
      <rPr>
        <b/>
        <vertAlign val="superscript"/>
        <sz val="11"/>
        <rFont val="Calibri"/>
        <family val="2"/>
      </rPr>
      <t>2</t>
    </r>
  </si>
  <si>
    <r>
      <t>(∂ρ</t>
    </r>
    <r>
      <rPr>
        <b/>
        <vertAlign val="subscript"/>
        <sz val="11"/>
        <rFont val="Calibri"/>
        <family val="2"/>
        <scheme val="minor"/>
      </rPr>
      <t>reg,is</t>
    </r>
    <r>
      <rPr>
        <b/>
        <sz val="11"/>
        <rFont val="Calibri"/>
        <family val="2"/>
        <scheme val="minor"/>
      </rPr>
      <t>/∂I</t>
    </r>
    <r>
      <rPr>
        <b/>
        <vertAlign val="subscript"/>
        <sz val="11"/>
        <rFont val="Calibri"/>
        <family val="2"/>
        <scheme val="minor"/>
      </rPr>
      <t>amb</t>
    </r>
    <r>
      <rPr>
        <b/>
        <sz val="11"/>
        <rFont val="Calibri"/>
        <family val="2"/>
        <scheme val="minor"/>
      </rPr>
      <t>)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×σ</t>
    </r>
    <r>
      <rPr>
        <b/>
        <vertAlign val="subscript"/>
        <sz val="11"/>
        <rFont val="Calibri"/>
        <family val="2"/>
      </rPr>
      <t>Iamb</t>
    </r>
    <r>
      <rPr>
        <b/>
        <vertAlign val="superscript"/>
        <sz val="11"/>
        <rFont val="Calibri"/>
        <family val="2"/>
      </rPr>
      <t>2</t>
    </r>
  </si>
  <si>
    <r>
      <t>(∂ρ</t>
    </r>
    <r>
      <rPr>
        <b/>
        <vertAlign val="subscript"/>
        <sz val="11"/>
        <rFont val="Calibri"/>
        <family val="2"/>
        <scheme val="minor"/>
      </rPr>
      <t>reg,is</t>
    </r>
    <r>
      <rPr>
        <b/>
        <sz val="11"/>
        <rFont val="Calibri"/>
        <family val="2"/>
        <scheme val="minor"/>
      </rPr>
      <t>/∂I</t>
    </r>
    <r>
      <rPr>
        <b/>
        <vertAlign val="subscript"/>
        <sz val="11"/>
        <rFont val="Calibri"/>
        <family val="2"/>
        <scheme val="minor"/>
      </rPr>
      <t>spk</t>
    </r>
    <r>
      <rPr>
        <b/>
        <sz val="11"/>
        <rFont val="Calibri"/>
        <family val="2"/>
        <scheme val="minor"/>
      </rPr>
      <t>)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×σ</t>
    </r>
    <r>
      <rPr>
        <b/>
        <vertAlign val="subscript"/>
        <sz val="11"/>
        <rFont val="Calibri"/>
        <family val="2"/>
      </rPr>
      <t>Ispk</t>
    </r>
    <r>
      <rPr>
        <b/>
        <vertAlign val="superscript"/>
        <sz val="11"/>
        <rFont val="Calibri"/>
        <family val="2"/>
      </rPr>
      <t>2</t>
    </r>
  </si>
  <si>
    <r>
      <t>(∂ρ</t>
    </r>
    <r>
      <rPr>
        <b/>
        <vertAlign val="subscript"/>
        <sz val="11"/>
        <rFont val="Calibri"/>
        <family val="2"/>
        <scheme val="minor"/>
      </rPr>
      <t>reg,is</t>
    </r>
    <r>
      <rPr>
        <b/>
        <sz val="11"/>
        <rFont val="Calibri"/>
        <family val="2"/>
        <scheme val="minor"/>
      </rPr>
      <t>/∂L10</t>
    </r>
    <r>
      <rPr>
        <b/>
        <vertAlign val="subscript"/>
        <sz val="11"/>
        <rFont val="Calibri"/>
        <family val="2"/>
        <scheme val="minor"/>
      </rPr>
      <t>KS</t>
    </r>
    <r>
      <rPr>
        <b/>
        <sz val="11"/>
        <rFont val="Calibri"/>
        <family val="2"/>
        <scheme val="minor"/>
      </rPr>
      <t>)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×σ</t>
    </r>
    <r>
      <rPr>
        <b/>
        <vertAlign val="subscript"/>
        <sz val="11"/>
        <rFont val="Calibri"/>
        <family val="2"/>
      </rPr>
      <t>L10KS</t>
    </r>
    <r>
      <rPr>
        <b/>
        <vertAlign val="superscript"/>
        <sz val="11"/>
        <rFont val="Calibri"/>
        <family val="2"/>
      </rPr>
      <t>2</t>
    </r>
  </si>
  <si>
    <r>
      <t>(∂ρ</t>
    </r>
    <r>
      <rPr>
        <b/>
        <vertAlign val="subscript"/>
        <sz val="11"/>
        <rFont val="Calibri"/>
        <family val="2"/>
        <scheme val="minor"/>
      </rPr>
      <t>reg,is</t>
    </r>
    <r>
      <rPr>
        <b/>
        <sz val="11"/>
        <rFont val="Calibri"/>
        <family val="2"/>
        <scheme val="minor"/>
      </rPr>
      <t>/∂a)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×σ</t>
    </r>
    <r>
      <rPr>
        <b/>
        <vertAlign val="subscript"/>
        <sz val="11"/>
        <rFont val="Calibri"/>
        <family val="2"/>
      </rPr>
      <t>a</t>
    </r>
    <r>
      <rPr>
        <b/>
        <vertAlign val="superscript"/>
        <sz val="11"/>
        <rFont val="Calibri"/>
        <family val="2"/>
      </rPr>
      <t>2</t>
    </r>
  </si>
  <si>
    <r>
      <t>(∂ρ</t>
    </r>
    <r>
      <rPr>
        <b/>
        <vertAlign val="subscript"/>
        <sz val="11"/>
        <rFont val="Calibri"/>
        <family val="2"/>
        <scheme val="minor"/>
      </rPr>
      <t>reg,is</t>
    </r>
    <r>
      <rPr>
        <b/>
        <sz val="11"/>
        <rFont val="Calibri"/>
        <family val="2"/>
        <scheme val="minor"/>
      </rPr>
      <t>/∂N</t>
    </r>
    <r>
      <rPr>
        <b/>
        <vertAlign val="subscript"/>
        <sz val="11"/>
        <rFont val="Calibri"/>
        <family val="2"/>
        <scheme val="minor"/>
      </rPr>
      <t>amb</t>
    </r>
    <r>
      <rPr>
        <b/>
        <sz val="11"/>
        <rFont val="Calibri"/>
        <family val="2"/>
        <scheme val="minor"/>
      </rPr>
      <t>)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×σ</t>
    </r>
    <r>
      <rPr>
        <b/>
        <vertAlign val="subscript"/>
        <sz val="11"/>
        <rFont val="Calibri"/>
        <family val="2"/>
      </rPr>
      <t>Namb</t>
    </r>
    <r>
      <rPr>
        <b/>
        <vertAlign val="superscript"/>
        <sz val="11"/>
        <rFont val="Calibri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</si>
</sst>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26"/>
      <color theme="1"/>
      <name val="Calibri"/>
      <family val="2"/>
      <scheme val="minor"/>
    </font>
    <font>
      <sz val="26"/>
      <color theme="1"/>
      <name val="Calibri"/>
      <family val="2"/>
    </font>
    <font>
      <vertAlign val="subscript"/>
      <sz val="26"/>
      <color theme="1"/>
      <name val="Calibri"/>
      <family val="2"/>
    </font>
    <font>
      <sz val="26"/>
      <name val="Calibri"/>
      <family val="2"/>
      <scheme val="minor"/>
    </font>
    <font>
      <vertAlign val="subscript"/>
      <sz val="26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vertAlign val="subscript"/>
      <sz val="26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</font>
    <font>
      <b/>
      <vertAlign val="subscript"/>
      <sz val="11"/>
      <color theme="5" tint="-0.249977111117893"/>
      <name val="Calibri"/>
      <family val="2"/>
      <scheme val="minor"/>
    </font>
    <font>
      <b/>
      <vertAlign val="subscript"/>
      <sz val="11"/>
      <color theme="5" tint="-0.249977111117893"/>
      <name val="Calibri"/>
      <family val="2"/>
    </font>
    <font>
      <b/>
      <vertAlign val="superscript"/>
      <sz val="11"/>
      <color theme="5" tint="-0.249977111117893"/>
      <name val="Calibri"/>
      <family val="2"/>
    </font>
    <font>
      <b/>
      <vertAlign val="superscript"/>
      <sz val="11"/>
      <color theme="5" tint="-0.249977111117893"/>
      <name val="Calibri"/>
      <family val="2"/>
      <scheme val="minor"/>
    </font>
    <font>
      <sz val="16"/>
      <color theme="1"/>
      <name val="Calibri"/>
      <family val="2"/>
    </font>
    <font>
      <vertAlign val="subscript"/>
      <sz val="16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vertAlign val="subscript"/>
      <sz val="11"/>
      <color rgb="FFFF0000"/>
      <name val="Calibri"/>
      <family val="2"/>
      <scheme val="minor"/>
    </font>
    <font>
      <b/>
      <vertAlign val="superscript"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vertAlign val="subscript"/>
      <sz val="11"/>
      <color rgb="FFFF0000"/>
      <name val="Calibri"/>
      <family val="2"/>
    </font>
    <font>
      <b/>
      <vertAlign val="superscript"/>
      <sz val="11"/>
      <color rgb="FFFF0000"/>
      <name val="Calibri"/>
      <family val="2"/>
    </font>
    <font>
      <b/>
      <sz val="26"/>
      <color theme="1"/>
      <name val="Calibri"/>
      <family val="2"/>
    </font>
    <font>
      <b/>
      <vertAlign val="subscript"/>
      <sz val="26"/>
      <color theme="1"/>
      <name val="Calibri"/>
      <family val="2"/>
    </font>
    <font>
      <vertAlign val="superscript"/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vertAlign val="superscript"/>
      <sz val="16"/>
      <color rgb="FFFF0000"/>
      <name val="Calibri"/>
      <family val="2"/>
      <scheme val="minor"/>
    </font>
    <font>
      <vertAlign val="subscript"/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vertAlign val="subscript"/>
      <sz val="11"/>
      <color rgb="FFFF0000"/>
      <name val="Calibri"/>
      <family val="2"/>
    </font>
    <font>
      <vertAlign val="superscript"/>
      <sz val="11"/>
      <color rgb="FFFF0000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vertAlign val="subscript"/>
      <sz val="14"/>
      <color theme="1"/>
      <name val="Calibri"/>
      <family val="2"/>
    </font>
    <font>
      <b/>
      <sz val="14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vertAlign val="subscript"/>
      <sz val="11"/>
      <name val="Calibri"/>
      <family val="2"/>
      <scheme val="minor"/>
    </font>
    <font>
      <b/>
      <vertAlign val="subscript"/>
      <sz val="11"/>
      <name val="Calibri"/>
      <family val="2"/>
    </font>
    <font>
      <b/>
      <vertAlign val="superscript"/>
      <sz val="11"/>
      <name val="Calibri"/>
      <family val="2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vertAlign val="subscript"/>
      <sz val="14"/>
      <color theme="1"/>
      <name val="Calibri"/>
      <family val="2"/>
    </font>
    <font>
      <sz val="14"/>
      <color rgb="FFFF0000"/>
      <name val="Calibri"/>
      <family val="2"/>
      <scheme val="minor"/>
    </font>
    <font>
      <sz val="14"/>
      <color rgb="FFFF0000"/>
      <name val="Calibri"/>
      <family val="2"/>
    </font>
    <font>
      <vertAlign val="subscript"/>
      <sz val="14"/>
      <color rgb="FFFF0000"/>
      <name val="Calibri"/>
      <family val="2"/>
    </font>
    <font>
      <b/>
      <vertAlign val="superscript"/>
      <sz val="11"/>
      <name val="Calibri"/>
      <family val="2"/>
      <scheme val="minor"/>
    </font>
    <font>
      <b/>
      <sz val="18"/>
      <name val="Calibri"/>
      <family val="2"/>
      <scheme val="minor"/>
    </font>
    <font>
      <b/>
      <vertAlign val="subscript"/>
      <sz val="18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name val="Calibri"/>
      <family val="2"/>
    </font>
    <font>
      <b/>
      <vertAlign val="subscript"/>
      <sz val="16"/>
      <name val="Calibri"/>
      <family val="2"/>
    </font>
    <font>
      <b/>
      <vertAlign val="superscript"/>
      <sz val="16"/>
      <color rgb="FFFF0000"/>
      <name val="Calibri"/>
      <family val="2"/>
      <scheme val="minor"/>
    </font>
    <font>
      <vertAlign val="superscript"/>
      <sz val="14"/>
      <color rgb="FFFF0000"/>
      <name val="Calibri"/>
      <family val="2"/>
      <scheme val="minor"/>
    </font>
    <font>
      <b/>
      <vertAlign val="superscript"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name val="Calibri"/>
      <family val="2"/>
    </font>
    <font>
      <b/>
      <vertAlign val="subscript"/>
      <sz val="14"/>
      <name val="Calibri"/>
      <family val="2"/>
    </font>
    <font>
      <sz val="26"/>
      <color rgb="FFFF0000"/>
      <name val="Calibri"/>
      <family val="2"/>
      <scheme val="minor"/>
    </font>
    <font>
      <vertAlign val="superscript"/>
      <sz val="26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9">
    <xf numFmtId="0" fontId="0" fillId="0" borderId="0" xfId="0"/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2" fillId="4" borderId="2" xfId="0" applyFont="1" applyFill="1" applyBorder="1"/>
    <xf numFmtId="0" fontId="0" fillId="4" borderId="0" xfId="0" applyFill="1" applyBorder="1" applyAlignment="1">
      <alignment wrapText="1"/>
    </xf>
    <xf numFmtId="0" fontId="0" fillId="4" borderId="0" xfId="0" applyFill="1" applyBorder="1" applyAlignment="1">
      <alignment horizontal="center" wrapText="1"/>
    </xf>
    <xf numFmtId="0" fontId="0" fillId="4" borderId="0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10" fillId="4" borderId="2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7" fillId="5" borderId="2" xfId="0" applyFont="1" applyFill="1" applyBorder="1" applyAlignment="1">
      <alignment horizontal="center"/>
    </xf>
    <xf numFmtId="0" fontId="0" fillId="0" borderId="0" xfId="0"/>
    <xf numFmtId="0" fontId="0" fillId="6" borderId="1" xfId="0" applyFill="1" applyBorder="1"/>
    <xf numFmtId="0" fontId="0" fillId="6" borderId="2" xfId="0" applyFill="1" applyBorder="1"/>
    <xf numFmtId="0" fontId="0" fillId="6" borderId="2" xfId="0" applyFont="1" applyFill="1" applyBorder="1" applyAlignment="1">
      <alignment horizontal="center"/>
    </xf>
    <xf numFmtId="0" fontId="19" fillId="6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/>
    </xf>
    <xf numFmtId="0" fontId="15" fillId="6" borderId="3" xfId="0" applyFont="1" applyFill="1" applyBorder="1" applyAlignment="1">
      <alignment horizontal="center"/>
    </xf>
    <xf numFmtId="0" fontId="0" fillId="6" borderId="4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17" fillId="5" borderId="11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0" fillId="7" borderId="0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2" fillId="7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 wrapText="1"/>
    </xf>
    <xf numFmtId="0" fontId="0" fillId="0" borderId="21" xfId="0" applyBorder="1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8" borderId="0" xfId="0" applyFill="1" applyBorder="1" applyAlignment="1">
      <alignment vertical="center" wrapText="1"/>
    </xf>
    <xf numFmtId="0" fontId="0" fillId="8" borderId="4" xfId="0" applyFill="1" applyBorder="1" applyAlignment="1">
      <alignment vertical="center" wrapText="1"/>
    </xf>
    <xf numFmtId="0" fontId="0" fillId="0" borderId="0" xfId="0"/>
    <xf numFmtId="0" fontId="28" fillId="8" borderId="1" xfId="0" applyFont="1" applyFill="1" applyBorder="1" applyAlignment="1">
      <alignment horizontal="center" vertical="center" wrapText="1"/>
    </xf>
    <xf numFmtId="0" fontId="28" fillId="8" borderId="2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30" fillId="8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6" fillId="8" borderId="2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wrapText="1"/>
    </xf>
    <xf numFmtId="0" fontId="30" fillId="9" borderId="2" xfId="0" applyFont="1" applyFill="1" applyBorder="1" applyAlignment="1">
      <alignment horizontal="center" vertical="center" wrapText="1"/>
    </xf>
    <xf numFmtId="0" fontId="0" fillId="9" borderId="4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6" fillId="9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1" fillId="0" borderId="2" xfId="0" applyFont="1" applyBorder="1"/>
    <xf numFmtId="0" fontId="0" fillId="10" borderId="0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40" fillId="4" borderId="2" xfId="0" applyFont="1" applyFill="1" applyBorder="1" applyAlignment="1">
      <alignment horizontal="center"/>
    </xf>
    <xf numFmtId="0" fontId="41" fillId="4" borderId="2" xfId="0" applyFont="1" applyFill="1" applyBorder="1" applyAlignment="1">
      <alignment horizontal="center"/>
    </xf>
    <xf numFmtId="0" fontId="39" fillId="4" borderId="2" xfId="0" applyFont="1" applyFill="1" applyBorder="1" applyAlignment="1">
      <alignment horizontal="center"/>
    </xf>
    <xf numFmtId="0" fontId="48" fillId="6" borderId="2" xfId="0" applyFont="1" applyFill="1" applyBorder="1" applyAlignment="1">
      <alignment horizontal="center"/>
    </xf>
    <xf numFmtId="0" fontId="51" fillId="6" borderId="2" xfId="0" applyFont="1" applyFill="1" applyBorder="1" applyAlignment="1">
      <alignment horizontal="center"/>
    </xf>
    <xf numFmtId="0" fontId="52" fillId="6" borderId="2" xfId="0" applyFont="1" applyFill="1" applyBorder="1" applyAlignment="1">
      <alignment horizontal="center" vertical="center" wrapText="1"/>
    </xf>
    <xf numFmtId="0" fontId="30" fillId="6" borderId="2" xfId="0" applyFont="1" applyFill="1" applyBorder="1" applyAlignment="1">
      <alignment horizontal="center" vertical="center" wrapText="1"/>
    </xf>
    <xf numFmtId="0" fontId="57" fillId="2" borderId="2" xfId="0" applyFont="1" applyFill="1" applyBorder="1" applyAlignment="1">
      <alignment horizontal="center"/>
    </xf>
    <xf numFmtId="0" fontId="60" fillId="2" borderId="2" xfId="0" applyFont="1" applyFill="1" applyBorder="1" applyAlignment="1">
      <alignment horizontal="center"/>
    </xf>
    <xf numFmtId="0" fontId="30" fillId="2" borderId="2" xfId="0" applyFont="1" applyFill="1" applyBorder="1" applyAlignment="1">
      <alignment horizontal="center" vertical="center" wrapText="1"/>
    </xf>
    <xf numFmtId="0" fontId="52" fillId="2" borderId="2" xfId="0" applyFont="1" applyFill="1" applyBorder="1" applyAlignment="1">
      <alignment horizontal="center" vertical="center" wrapText="1"/>
    </xf>
    <xf numFmtId="0" fontId="57" fillId="7" borderId="2" xfId="0" applyFont="1" applyFill="1" applyBorder="1" applyAlignment="1">
      <alignment horizontal="center" vertical="center" wrapText="1"/>
    </xf>
    <xf numFmtId="0" fontId="52" fillId="7" borderId="2" xfId="0" applyFont="1" applyFill="1" applyBorder="1" applyAlignment="1">
      <alignment horizontal="center" vertical="center" wrapText="1"/>
    </xf>
    <xf numFmtId="0" fontId="60" fillId="7" borderId="2" xfId="0" applyFont="1" applyFill="1" applyBorder="1" applyAlignment="1">
      <alignment horizontal="center" vertical="center" wrapText="1"/>
    </xf>
    <xf numFmtId="0" fontId="64" fillId="8" borderId="0" xfId="0" applyFont="1" applyFill="1" applyAlignment="1">
      <alignment horizontal="center"/>
    </xf>
    <xf numFmtId="0" fontId="66" fillId="8" borderId="0" xfId="0" applyFont="1" applyFill="1" applyAlignment="1">
      <alignment horizontal="center"/>
    </xf>
    <xf numFmtId="0" fontId="67" fillId="8" borderId="0" xfId="0" applyFont="1" applyFill="1" applyAlignment="1">
      <alignment horizontal="center"/>
    </xf>
    <xf numFmtId="0" fontId="52" fillId="8" borderId="2" xfId="0" applyFont="1" applyFill="1" applyBorder="1" applyAlignment="1">
      <alignment horizontal="center" vertical="center" wrapText="1"/>
    </xf>
    <xf numFmtId="0" fontId="73" fillId="6" borderId="2" xfId="0" applyFont="1" applyFill="1" applyBorder="1" applyAlignment="1">
      <alignment horizontal="center"/>
    </xf>
    <xf numFmtId="0" fontId="40" fillId="9" borderId="2" xfId="0" applyFont="1" applyFill="1" applyBorder="1" applyAlignment="1">
      <alignment horizontal="center" vertical="center" wrapText="1"/>
    </xf>
    <xf numFmtId="0" fontId="76" fillId="9" borderId="2" xfId="0" applyFont="1" applyFill="1" applyBorder="1" applyAlignment="1">
      <alignment horizontal="center" vertical="center" wrapText="1"/>
    </xf>
    <xf numFmtId="0" fontId="52" fillId="9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0" fillId="4" borderId="0" xfId="0" applyFill="1" applyBorder="1"/>
    <xf numFmtId="0" fontId="0" fillId="4" borderId="5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7" borderId="4" xfId="0" applyFill="1" applyBorder="1"/>
    <xf numFmtId="0" fontId="0" fillId="7" borderId="0" xfId="0" applyFill="1" applyBorder="1"/>
    <xf numFmtId="0" fontId="0" fillId="8" borderId="4" xfId="0" applyFill="1" applyBorder="1"/>
    <xf numFmtId="0" fontId="0" fillId="8" borderId="0" xfId="0" applyFill="1" applyBorder="1"/>
    <xf numFmtId="0" fontId="0" fillId="9" borderId="4" xfId="0" applyFill="1" applyBorder="1"/>
    <xf numFmtId="0" fontId="0" fillId="9" borderId="0" xfId="0" applyFill="1" applyBorder="1"/>
    <xf numFmtId="0" fontId="0" fillId="0" borderId="9" xfId="0" applyBorder="1"/>
    <xf numFmtId="0" fontId="13" fillId="0" borderId="9" xfId="0" applyFont="1" applyFill="1" applyBorder="1"/>
    <xf numFmtId="0" fontId="13" fillId="0" borderId="9" xfId="0" applyFont="1" applyBorder="1"/>
    <xf numFmtId="0" fontId="0" fillId="0" borderId="33" xfId="0" applyBorder="1"/>
    <xf numFmtId="0" fontId="0" fillId="10" borderId="31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0" borderId="34" xfId="0" applyBorder="1"/>
    <xf numFmtId="0" fontId="0" fillId="3" borderId="0" xfId="0" applyFill="1"/>
    <xf numFmtId="0" fontId="0" fillId="10" borderId="0" xfId="0" applyFill="1"/>
    <xf numFmtId="2" fontId="0" fillId="5" borderId="14" xfId="0" applyNumberFormat="1" applyFill="1" applyBorder="1" applyAlignment="1">
      <alignment horizontal="center" vertical="center"/>
    </xf>
    <xf numFmtId="2" fontId="0" fillId="5" borderId="9" xfId="0" applyNumberFormat="1" applyFill="1" applyBorder="1" applyAlignment="1">
      <alignment horizontal="center" vertical="center"/>
    </xf>
    <xf numFmtId="2" fontId="0" fillId="5" borderId="19" xfId="0" applyNumberFormat="1" applyFill="1" applyBorder="1" applyAlignment="1">
      <alignment horizontal="center" vertical="center"/>
    </xf>
    <xf numFmtId="2" fontId="0" fillId="5" borderId="15" xfId="0" applyNumberFormat="1" applyFill="1" applyBorder="1" applyAlignment="1">
      <alignment horizontal="center" vertical="center"/>
    </xf>
    <xf numFmtId="2" fontId="0" fillId="5" borderId="17" xfId="0" applyNumberFormat="1" applyFill="1" applyBorder="1" applyAlignment="1">
      <alignment horizontal="center" vertical="center"/>
    </xf>
    <xf numFmtId="2" fontId="0" fillId="5" borderId="20" xfId="0" applyNumberFormat="1" applyFill="1" applyBorder="1" applyAlignment="1">
      <alignment horizontal="center" vertical="center"/>
    </xf>
    <xf numFmtId="2" fontId="0" fillId="5" borderId="13" xfId="0" applyNumberFormat="1" applyFill="1" applyBorder="1" applyAlignment="1">
      <alignment horizontal="center" vertical="center"/>
    </xf>
    <xf numFmtId="2" fontId="0" fillId="5" borderId="16" xfId="0" applyNumberFormat="1" applyFill="1" applyBorder="1" applyAlignment="1">
      <alignment horizontal="center" vertical="center"/>
    </xf>
    <xf numFmtId="2" fontId="0" fillId="5" borderId="18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2" fontId="0" fillId="11" borderId="14" xfId="0" applyNumberFormat="1" applyFill="1" applyBorder="1" applyAlignment="1">
      <alignment horizontal="center" vertical="center"/>
    </xf>
    <xf numFmtId="2" fontId="0" fillId="11" borderId="9" xfId="0" applyNumberFormat="1" applyFill="1" applyBorder="1" applyAlignment="1">
      <alignment horizontal="center" vertical="center"/>
    </xf>
    <xf numFmtId="2" fontId="0" fillId="11" borderId="19" xfId="0" applyNumberFormat="1" applyFill="1" applyBorder="1" applyAlignment="1">
      <alignment horizontal="center" vertical="center"/>
    </xf>
    <xf numFmtId="2" fontId="0" fillId="11" borderId="15" xfId="0" applyNumberFormat="1" applyFill="1" applyBorder="1" applyAlignment="1">
      <alignment horizontal="center" vertical="center"/>
    </xf>
    <xf numFmtId="2" fontId="0" fillId="11" borderId="17" xfId="0" applyNumberFormat="1" applyFill="1" applyBorder="1" applyAlignment="1">
      <alignment horizontal="center" vertical="center"/>
    </xf>
    <xf numFmtId="2" fontId="0" fillId="11" borderId="20" xfId="0" applyNumberFormat="1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2" fontId="0" fillId="11" borderId="13" xfId="0" applyNumberFormat="1" applyFill="1" applyBorder="1" applyAlignment="1">
      <alignment horizontal="center" vertical="center"/>
    </xf>
    <xf numFmtId="2" fontId="0" fillId="11" borderId="16" xfId="0" applyNumberFormat="1" applyFill="1" applyBorder="1" applyAlignment="1">
      <alignment horizontal="center" vertical="center"/>
    </xf>
    <xf numFmtId="2" fontId="0" fillId="11" borderId="18" xfId="0" applyNumberFormat="1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O339"/>
  <sheetViews>
    <sheetView tabSelected="1" topLeftCell="JQ1" workbookViewId="0">
      <selection activeCell="JZ114" sqref="JZ114"/>
    </sheetView>
  </sheetViews>
  <sheetFormatPr defaultRowHeight="15" x14ac:dyDescent="0.25"/>
  <cols>
    <col min="1" max="1" width="9.140625" style="3"/>
    <col min="2" max="2" width="10.5703125" style="8" customWidth="1"/>
    <col min="3" max="3" width="10.85546875" style="8" customWidth="1"/>
    <col min="4" max="5" width="9.140625" style="8"/>
    <col min="6" max="6" width="12" style="8" customWidth="1"/>
    <col min="7" max="7" width="9.140625" style="8"/>
    <col min="8" max="8" width="12.28515625" style="8" customWidth="1"/>
    <col min="9" max="9" width="9.140625" style="8"/>
    <col min="10" max="10" width="12.85546875" style="8" customWidth="1"/>
    <col min="11" max="11" width="9.140625" style="8"/>
    <col min="12" max="12" width="13.28515625" style="8" customWidth="1"/>
    <col min="13" max="13" width="9.140625" style="8"/>
    <col min="14" max="14" width="13.5703125" style="8" customWidth="1"/>
    <col min="15" max="15" width="9.140625" style="8"/>
    <col min="16" max="16" width="12.28515625" style="8" customWidth="1"/>
    <col min="17" max="17" width="9.140625" style="8"/>
    <col min="18" max="18" width="11.5703125" style="8" customWidth="1"/>
    <col min="19" max="19" width="9.140625" style="8"/>
    <col min="20" max="20" width="11.140625" style="20" customWidth="1"/>
    <col min="21" max="21" width="11.7109375" style="20" customWidth="1"/>
    <col min="22" max="22" width="9.140625" style="20" customWidth="1"/>
    <col min="23" max="23" width="11.5703125" style="3" customWidth="1"/>
    <col min="24" max="24" width="9.140625" style="3" customWidth="1"/>
    <col min="25" max="25" width="16.140625" style="3" customWidth="1"/>
    <col min="26" max="27" width="9.140625" style="3" customWidth="1"/>
    <col min="28" max="28" width="9.140625" customWidth="1"/>
    <col min="29" max="32" width="9.140625" style="87" customWidth="1"/>
    <col min="33" max="33" width="9.140625" customWidth="1"/>
    <col min="34" max="34" width="12" style="21" customWidth="1"/>
    <col min="35" max="35" width="12" style="87" customWidth="1"/>
    <col min="36" max="36" width="10.7109375" customWidth="1"/>
    <col min="37" max="37" width="10.7109375" style="21" customWidth="1"/>
    <col min="38" max="38" width="14.5703125" style="87" customWidth="1"/>
    <col min="39" max="39" width="10.7109375" customWidth="1"/>
    <col min="40" max="40" width="10.7109375" style="21" customWidth="1"/>
    <col min="41" max="41" width="17.140625" style="87" customWidth="1"/>
    <col min="42" max="42" width="10.7109375" customWidth="1"/>
    <col min="43" max="43" width="10.7109375" style="21" customWidth="1"/>
    <col min="44" max="44" width="16.5703125" style="87" customWidth="1"/>
    <col min="45" max="45" width="10.7109375" customWidth="1"/>
    <col min="46" max="46" width="10.7109375" style="21" customWidth="1"/>
    <col min="47" max="47" width="16.5703125" style="87" customWidth="1"/>
    <col min="48" max="48" width="10.7109375" customWidth="1"/>
    <col min="49" max="49" width="9.140625" customWidth="1"/>
    <col min="50" max="50" width="19" style="87" customWidth="1"/>
    <col min="51" max="51" width="12" customWidth="1"/>
    <col min="52" max="53" width="9.140625" customWidth="1"/>
    <col min="54" max="54" width="9.140625" style="22" customWidth="1"/>
    <col min="55" max="55" width="9.140625" customWidth="1"/>
    <col min="56" max="56" width="12.7109375" customWidth="1"/>
    <col min="57" max="58" width="9.140625" customWidth="1"/>
    <col min="59" max="59" width="9.140625" style="40" customWidth="1"/>
    <col min="60" max="60" width="9.140625" customWidth="1"/>
    <col min="61" max="64" width="9.140625" style="87" customWidth="1"/>
    <col min="65" max="67" width="9.140625" customWidth="1"/>
    <col min="68" max="68" width="10.42578125" style="40" customWidth="1"/>
    <col min="69" max="69" width="10.42578125" style="87" customWidth="1"/>
    <col min="70" max="71" width="9.140625" style="40" customWidth="1"/>
    <col min="72" max="72" width="12.7109375" style="40" customWidth="1"/>
    <col min="73" max="74" width="9.140625" customWidth="1"/>
    <col min="75" max="75" width="9.7109375" customWidth="1"/>
    <col min="76" max="76" width="9.140625" customWidth="1"/>
    <col min="77" max="77" width="11.28515625" customWidth="1"/>
    <col min="78" max="78" width="11.28515625" style="87" customWidth="1"/>
    <col min="79" max="79" width="9.140625" customWidth="1"/>
    <col min="80" max="80" width="12" customWidth="1"/>
    <col min="81" max="81" width="9.140625" customWidth="1"/>
    <col min="82" max="82" width="10.140625" customWidth="1"/>
    <col min="83" max="83" width="11.85546875" customWidth="1"/>
    <col min="84" max="84" width="11.85546875" style="87" customWidth="1"/>
    <col min="85" max="85" width="9.140625" customWidth="1"/>
    <col min="86" max="86" width="12" customWidth="1"/>
    <col min="87" max="87" width="9.140625" customWidth="1"/>
    <col min="88" max="88" width="11.140625" customWidth="1"/>
    <col min="89" max="89" width="12.42578125" customWidth="1"/>
    <col min="90" max="90" width="12.42578125" style="87" customWidth="1"/>
    <col min="91" max="94" width="9.140625" customWidth="1"/>
    <col min="95" max="95" width="11.140625" customWidth="1"/>
    <col min="96" max="96" width="11.140625" style="87" customWidth="1"/>
    <col min="97" max="97" width="11.140625" customWidth="1"/>
    <col min="98" max="98" width="10.42578125" customWidth="1"/>
    <col min="99" max="99" width="10.140625" customWidth="1"/>
    <col min="100" max="100" width="13.7109375" customWidth="1"/>
    <col min="101" max="101" width="15" customWidth="1"/>
    <col min="102" max="102" width="15" style="87" customWidth="1"/>
    <col min="103" max="103" width="12.42578125" customWidth="1"/>
    <col min="104" max="104" width="12.140625" customWidth="1"/>
    <col min="105" max="105" width="12" customWidth="1"/>
    <col min="106" max="106" width="12.85546875" customWidth="1"/>
    <col min="107" max="107" width="14.85546875" customWidth="1"/>
    <col min="108" max="108" width="14.85546875" style="87" customWidth="1"/>
    <col min="109" max="109" width="12" customWidth="1"/>
    <col min="110" max="110" width="10.140625" customWidth="1"/>
    <col min="111" max="111" width="9.140625" customWidth="1"/>
    <col min="112" max="112" width="12.42578125" customWidth="1"/>
    <col min="113" max="113" width="15.42578125" customWidth="1"/>
    <col min="114" max="114" width="9.140625" customWidth="1"/>
    <col min="115" max="115" width="9.140625" style="87" customWidth="1"/>
    <col min="116" max="118" width="10.7109375" style="87" customWidth="1"/>
    <col min="119" max="119" width="9.140625" style="53" customWidth="1"/>
    <col min="120" max="121" width="9.140625" customWidth="1"/>
    <col min="122" max="122" width="12" customWidth="1"/>
    <col min="123" max="123" width="12" style="87" customWidth="1"/>
    <col min="124" max="125" width="9.140625" customWidth="1"/>
    <col min="126" max="126" width="12.28515625" customWidth="1"/>
    <col min="127" max="127" width="12.28515625" style="87" customWidth="1"/>
    <col min="128" max="129" width="9.140625" customWidth="1"/>
    <col min="130" max="130" width="11.7109375" customWidth="1"/>
    <col min="131" max="131" width="11.7109375" style="87" customWidth="1"/>
    <col min="132" max="133" width="9.140625" customWidth="1"/>
    <col min="134" max="134" width="11.85546875" customWidth="1"/>
    <col min="135" max="135" width="11.85546875" style="87" customWidth="1"/>
    <col min="136" max="137" width="11.85546875" style="53" customWidth="1"/>
    <col min="138" max="138" width="11.7109375" customWidth="1"/>
    <col min="139" max="139" width="11.28515625" customWidth="1"/>
    <col min="140" max="140" width="11.7109375" customWidth="1"/>
    <col min="141" max="141" width="11.85546875" customWidth="1"/>
    <col min="142" max="142" width="14.28515625" customWidth="1"/>
    <col min="143" max="143" width="14.28515625" style="87" customWidth="1"/>
    <col min="144" max="144" width="12" customWidth="1"/>
    <col min="145" max="145" width="13" customWidth="1"/>
    <col min="146" max="146" width="14.5703125" customWidth="1"/>
    <col min="147" max="147" width="13.42578125" customWidth="1"/>
    <col min="148" max="148" width="15.140625" customWidth="1"/>
    <col min="149" max="149" width="15.140625" style="87" customWidth="1"/>
    <col min="150" max="150" width="10.42578125" customWidth="1"/>
    <col min="151" max="151" width="11.85546875" customWidth="1"/>
    <col min="152" max="152" width="11.7109375" customWidth="1"/>
    <col min="153" max="153" width="14.5703125" customWidth="1"/>
    <col min="154" max="154" width="14.5703125" style="87" customWidth="1"/>
    <col min="155" max="155" width="12" customWidth="1"/>
    <col min="156" max="156" width="11.28515625" customWidth="1"/>
    <col min="157" max="157" width="9.140625" customWidth="1"/>
    <col min="158" max="158" width="12.5703125" customWidth="1"/>
    <col min="159" max="159" width="16.140625" customWidth="1"/>
    <col min="160" max="160" width="15.85546875" customWidth="1"/>
    <col min="161" max="164" width="15.85546875" style="87" customWidth="1"/>
    <col min="165" max="166" width="9.140625" customWidth="1"/>
    <col min="167" max="167" width="10.7109375" customWidth="1"/>
    <col min="168" max="168" width="12.5703125" customWidth="1"/>
    <col min="169" max="169" width="12.5703125" style="87" customWidth="1"/>
    <col min="170" max="170" width="11.5703125" customWidth="1"/>
    <col min="171" max="171" width="14.85546875" customWidth="1"/>
    <col min="172" max="172" width="14.42578125" customWidth="1"/>
    <col min="173" max="173" width="14.42578125" style="87" customWidth="1"/>
    <col min="174" max="174" width="11" customWidth="1"/>
    <col min="175" max="175" width="12.42578125" customWidth="1"/>
    <col min="176" max="176" width="14.28515625" customWidth="1"/>
    <col min="177" max="177" width="14.28515625" style="87" customWidth="1"/>
    <col min="178" max="178" width="12.5703125" customWidth="1"/>
    <col min="179" max="179" width="12.140625" customWidth="1"/>
    <col min="180" max="180" width="13.85546875" customWidth="1"/>
    <col min="181" max="181" width="13.85546875" style="87" customWidth="1"/>
    <col min="182" max="183" width="9.140625" customWidth="1"/>
    <col min="184" max="184" width="13.28515625" customWidth="1"/>
    <col min="185" max="185" width="12.28515625" customWidth="1"/>
    <col min="186" max="186" width="11.5703125" customWidth="1"/>
    <col min="187" max="187" width="13.85546875" customWidth="1"/>
    <col min="188" max="188" width="16.42578125" customWidth="1"/>
    <col min="189" max="189" width="16.42578125" style="87" customWidth="1"/>
    <col min="190" max="190" width="13.7109375" customWidth="1"/>
    <col min="191" max="191" width="11.7109375" customWidth="1"/>
    <col min="192" max="192" width="12.140625" customWidth="1"/>
    <col min="193" max="193" width="14.140625" customWidth="1"/>
    <col min="194" max="194" width="16.7109375" customWidth="1"/>
    <col min="195" max="195" width="16.7109375" style="87" customWidth="1"/>
    <col min="196" max="197" width="9.140625" customWidth="1"/>
    <col min="198" max="198" width="14.42578125" customWidth="1"/>
    <col min="199" max="199" width="16" customWidth="1"/>
    <col min="200" max="200" width="16" style="87" customWidth="1"/>
    <col min="201" max="203" width="16" style="54" customWidth="1"/>
    <col min="204" max="204" width="16" style="87" customWidth="1"/>
    <col min="205" max="205" width="11" customWidth="1"/>
    <col min="206" max="206" width="14.5703125" customWidth="1"/>
    <col min="207" max="208" width="6.7109375" style="54" customWidth="1"/>
    <col min="209" max="212" width="6.7109375" style="87" customWidth="1"/>
    <col min="213" max="213" width="6.7109375" style="54" customWidth="1"/>
    <col min="214" max="217" width="6.7109375" style="87" customWidth="1"/>
    <col min="218" max="220" width="6.7109375" style="54" customWidth="1"/>
    <col min="221" max="221" width="11.140625" style="54" customWidth="1"/>
    <col min="222" max="225" width="11.140625" style="87" customWidth="1"/>
    <col min="226" max="228" width="10.7109375" style="54" customWidth="1"/>
    <col min="229" max="234" width="10.7109375" style="87" customWidth="1"/>
    <col min="235" max="235" width="12" style="87" customWidth="1"/>
    <col min="236" max="237" width="12.42578125" style="87" customWidth="1"/>
    <col min="238" max="241" width="10.7109375" style="87" customWidth="1"/>
    <col min="242" max="243" width="13" style="87" customWidth="1"/>
    <col min="244" max="247" width="10.7109375" style="87" customWidth="1"/>
    <col min="248" max="249" width="13.140625" style="87" customWidth="1"/>
    <col min="250" max="253" width="10.7109375" style="87" customWidth="1"/>
    <col min="254" max="255" width="12.7109375" style="87" customWidth="1"/>
    <col min="256" max="258" width="10.7109375" style="87" customWidth="1"/>
    <col min="259" max="259" width="12" style="54" customWidth="1"/>
    <col min="260" max="260" width="14.28515625" style="54" customWidth="1"/>
    <col min="261" max="261" width="14.28515625" style="87" customWidth="1"/>
    <col min="262" max="262" width="11" style="87" customWidth="1"/>
    <col min="263" max="263" width="9.5703125" style="87" customWidth="1"/>
    <col min="264" max="264" width="9.85546875" style="87" customWidth="1"/>
    <col min="265" max="265" width="11.140625" style="87" customWidth="1"/>
    <col min="266" max="304" width="14.28515625" style="87" customWidth="1"/>
    <col min="305" max="306" width="15.5703125" style="87" customWidth="1"/>
    <col min="307" max="311" width="14.28515625" style="87" customWidth="1"/>
    <col min="312" max="315" width="16.140625" style="87" customWidth="1"/>
    <col min="320" max="321" width="9.140625" style="87"/>
    <col min="324" max="325" width="9.140625" style="87"/>
  </cols>
  <sheetData>
    <row r="1" spans="1:327" s="3" customFormat="1" ht="15.75" thickBot="1" x14ac:dyDescent="0.3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20"/>
      <c r="U1" s="20"/>
      <c r="V1" s="20"/>
      <c r="AC1" s="87"/>
      <c r="AD1" s="87"/>
      <c r="AE1" s="87"/>
      <c r="AF1" s="87"/>
      <c r="AH1" s="21"/>
      <c r="AI1" s="87"/>
      <c r="AK1" s="21"/>
      <c r="AL1" s="87"/>
      <c r="AN1" s="21"/>
      <c r="AO1" s="87"/>
      <c r="AQ1" s="21"/>
      <c r="AR1" s="87"/>
      <c r="AT1" s="21"/>
      <c r="AU1" s="87"/>
      <c r="AX1" s="87"/>
      <c r="BB1" s="22"/>
      <c r="BG1" s="40"/>
      <c r="BI1" s="87"/>
      <c r="BJ1" s="87"/>
      <c r="BK1" s="87"/>
      <c r="BL1" s="87"/>
      <c r="BP1" s="40"/>
      <c r="BQ1" s="87"/>
      <c r="BR1" s="40"/>
      <c r="BS1" s="40"/>
      <c r="BT1" s="40"/>
      <c r="BZ1" s="87"/>
      <c r="CF1" s="87"/>
      <c r="CL1" s="87"/>
      <c r="CR1" s="87"/>
      <c r="CX1" s="87"/>
      <c r="DD1" s="87"/>
      <c r="DK1" s="87"/>
      <c r="DL1" s="87"/>
      <c r="DM1" s="87"/>
      <c r="DN1" s="87"/>
      <c r="DO1" s="53"/>
      <c r="DS1" s="87"/>
      <c r="DW1" s="87"/>
      <c r="EA1" s="87"/>
      <c r="EE1" s="87"/>
      <c r="EF1" s="53"/>
      <c r="EG1" s="53"/>
      <c r="EM1" s="87"/>
      <c r="ES1" s="87"/>
      <c r="EX1" s="87"/>
      <c r="FE1" s="87"/>
      <c r="FF1" s="87"/>
      <c r="FG1" s="87"/>
      <c r="FH1" s="87"/>
      <c r="FM1" s="87"/>
      <c r="FQ1" s="87"/>
      <c r="FU1" s="87"/>
      <c r="FY1" s="87"/>
      <c r="GG1" s="87"/>
      <c r="GM1" s="87"/>
      <c r="GR1" s="87"/>
      <c r="GS1" s="54"/>
      <c r="GT1" s="54"/>
      <c r="GU1" s="54"/>
      <c r="GV1" s="87"/>
      <c r="GY1" s="54"/>
      <c r="GZ1" s="54"/>
      <c r="HA1" s="87"/>
      <c r="HB1" s="87"/>
      <c r="HC1" s="87"/>
      <c r="HD1" s="87"/>
      <c r="HE1" s="54"/>
      <c r="HF1" s="87"/>
      <c r="HG1" s="87"/>
      <c r="HH1" s="87"/>
      <c r="HI1" s="87"/>
      <c r="HJ1" s="54"/>
      <c r="HK1" s="54"/>
      <c r="HL1" s="54"/>
      <c r="HM1" s="54"/>
      <c r="HN1" s="87"/>
      <c r="HO1" s="87"/>
      <c r="HP1" s="87"/>
      <c r="HQ1" s="87"/>
      <c r="HR1" s="54"/>
      <c r="HS1" s="54"/>
      <c r="HT1" s="54"/>
      <c r="HU1" s="87"/>
      <c r="HV1" s="87"/>
      <c r="HW1" s="87"/>
      <c r="HX1" s="87"/>
      <c r="HY1" s="87"/>
      <c r="HZ1" s="87"/>
      <c r="IA1" s="87"/>
      <c r="IB1" s="87"/>
      <c r="IC1" s="87"/>
      <c r="ID1" s="87"/>
      <c r="IE1" s="87"/>
      <c r="IF1" s="87"/>
      <c r="IG1" s="87"/>
      <c r="IH1" s="87"/>
      <c r="II1" s="87"/>
      <c r="IJ1" s="87"/>
      <c r="IK1" s="87"/>
      <c r="IL1" s="87"/>
      <c r="IM1" s="87"/>
      <c r="IN1" s="87"/>
      <c r="IO1" s="87"/>
      <c r="IP1" s="87"/>
      <c r="IQ1" s="87"/>
      <c r="IR1" s="87"/>
      <c r="IS1" s="87"/>
      <c r="IT1" s="87"/>
      <c r="IU1" s="87"/>
      <c r="IV1" s="87"/>
      <c r="IW1" s="87"/>
      <c r="IX1" s="87"/>
      <c r="IY1" s="54"/>
      <c r="IZ1" s="54"/>
      <c r="JA1" s="87"/>
      <c r="JB1" s="87"/>
      <c r="JC1" s="87"/>
      <c r="JD1" s="87"/>
      <c r="JE1" s="87"/>
      <c r="JF1" s="87"/>
      <c r="JG1" s="87"/>
      <c r="JH1" s="87"/>
      <c r="JI1" s="87"/>
      <c r="JJ1" s="87"/>
      <c r="JK1" s="87"/>
      <c r="JL1" s="87"/>
      <c r="JM1" s="87"/>
      <c r="JN1" s="87"/>
      <c r="JO1" s="87"/>
      <c r="JP1" s="87"/>
      <c r="JQ1" s="87"/>
      <c r="JR1" s="87"/>
      <c r="JS1" s="87"/>
      <c r="JT1" s="87"/>
      <c r="JU1" s="87"/>
      <c r="JV1" s="87"/>
      <c r="JW1" s="87"/>
      <c r="JX1" s="87"/>
      <c r="JY1" s="87"/>
      <c r="JZ1" s="87"/>
      <c r="KA1" s="87"/>
      <c r="KB1" s="87"/>
      <c r="KC1" s="87"/>
      <c r="KD1" s="87"/>
      <c r="KE1" s="87"/>
      <c r="KF1" s="87"/>
      <c r="KG1" s="87"/>
      <c r="KH1" s="87"/>
      <c r="KI1" s="87"/>
      <c r="KJ1" s="87"/>
      <c r="KK1" s="87"/>
      <c r="KL1" s="87"/>
      <c r="KM1" s="87"/>
      <c r="KN1" s="87"/>
      <c r="KO1" s="87"/>
      <c r="KP1" s="87"/>
      <c r="KQ1" s="87"/>
      <c r="KR1" s="87"/>
      <c r="KS1" s="87"/>
      <c r="KT1" s="87"/>
      <c r="KU1" s="87"/>
      <c r="KV1" s="87"/>
      <c r="KW1" s="87"/>
      <c r="KX1" s="87"/>
      <c r="KY1" s="87"/>
      <c r="KZ1" s="87"/>
      <c r="LA1" s="87"/>
      <c r="LB1" s="87"/>
      <c r="LC1" s="87"/>
      <c r="LH1" s="87"/>
      <c r="LI1" s="87"/>
      <c r="LL1" s="87"/>
      <c r="LM1" s="87"/>
    </row>
    <row r="2" spans="1:327" s="3" customFormat="1" ht="44.25" thickBot="1" x14ac:dyDescent="0.75">
      <c r="B2" s="131"/>
      <c r="C2" s="130"/>
      <c r="D2" s="130"/>
      <c r="E2" s="130"/>
      <c r="F2" s="130"/>
      <c r="G2" s="130"/>
      <c r="H2" s="132" t="s">
        <v>38</v>
      </c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3"/>
      <c r="T2" s="37"/>
      <c r="U2" s="37"/>
      <c r="V2" s="37"/>
      <c r="W2" s="37"/>
      <c r="X2" s="37"/>
      <c r="Y2" s="37"/>
      <c r="Z2" s="37"/>
      <c r="AA2" s="37"/>
      <c r="AB2" s="39" t="s">
        <v>53</v>
      </c>
      <c r="AC2" s="39"/>
      <c r="AD2" s="39"/>
      <c r="AE2" s="39"/>
      <c r="AF2" s="39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8"/>
      <c r="BA2" s="36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52" t="s">
        <v>96</v>
      </c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8"/>
      <c r="DG2" s="36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52" t="s">
        <v>127</v>
      </c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8"/>
      <c r="FA2" s="36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52" t="s">
        <v>128</v>
      </c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8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52" t="s">
        <v>161</v>
      </c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37"/>
      <c r="IJ2" s="37"/>
      <c r="IK2" s="37"/>
      <c r="IL2" s="37"/>
      <c r="IM2" s="37"/>
      <c r="IN2" s="37"/>
      <c r="IO2" s="37"/>
      <c r="IP2" s="37"/>
      <c r="IQ2" s="37"/>
      <c r="IR2" s="37"/>
      <c r="IS2" s="37"/>
      <c r="IT2" s="37"/>
      <c r="IU2" s="37"/>
      <c r="IV2" s="37"/>
      <c r="IW2" s="37"/>
      <c r="IX2" s="37"/>
      <c r="IY2" s="37"/>
      <c r="IZ2" s="37"/>
      <c r="JA2" s="37"/>
      <c r="JB2" s="37"/>
      <c r="JC2" s="37"/>
      <c r="JD2" s="37"/>
      <c r="JE2" s="37"/>
      <c r="JF2" s="37"/>
      <c r="JG2" s="37"/>
      <c r="JH2" s="37"/>
      <c r="JI2" s="37"/>
      <c r="JJ2" s="36"/>
      <c r="JK2" s="37"/>
      <c r="JL2" s="37"/>
      <c r="JM2" s="37"/>
      <c r="JN2" s="37"/>
      <c r="JO2" s="37"/>
      <c r="JP2" s="37"/>
      <c r="JQ2" s="37"/>
      <c r="JR2" s="37"/>
      <c r="JS2" s="37"/>
      <c r="JT2" s="37"/>
      <c r="JU2" s="37"/>
      <c r="JV2" s="37"/>
      <c r="JW2" s="37"/>
      <c r="JX2" s="37"/>
      <c r="JY2" s="52" t="s">
        <v>238</v>
      </c>
      <c r="JZ2" s="37"/>
      <c r="KA2" s="37"/>
      <c r="KB2" s="37"/>
      <c r="KC2" s="37"/>
      <c r="KD2" s="37"/>
      <c r="KE2" s="37"/>
      <c r="KF2" s="52"/>
      <c r="KG2" s="52"/>
      <c r="KH2" s="52"/>
      <c r="KI2" s="52"/>
      <c r="KJ2" s="52"/>
      <c r="KK2" s="52"/>
      <c r="KL2" s="52"/>
      <c r="KM2" s="52"/>
      <c r="KN2" s="52"/>
      <c r="KO2" s="52"/>
      <c r="KP2" s="52"/>
      <c r="KQ2" s="52"/>
      <c r="KR2" s="52"/>
      <c r="KS2" s="52"/>
      <c r="KT2" s="52"/>
      <c r="KU2" s="52"/>
      <c r="KV2" s="52"/>
      <c r="KW2" s="52"/>
      <c r="KX2" s="52"/>
      <c r="KY2" s="52"/>
      <c r="KZ2" s="52"/>
      <c r="LA2" s="52"/>
      <c r="LB2" s="52"/>
      <c r="LC2" s="52"/>
      <c r="LD2" s="23"/>
      <c r="LE2" s="24"/>
      <c r="LF2" s="24"/>
      <c r="LG2" s="105" t="s">
        <v>237</v>
      </c>
      <c r="LH2" s="105"/>
      <c r="LI2" s="105"/>
      <c r="LJ2" s="24"/>
      <c r="LK2" s="24"/>
      <c r="LL2" s="24"/>
      <c r="LM2" s="24"/>
      <c r="LN2" s="24"/>
      <c r="LO2" s="4"/>
    </row>
    <row r="3" spans="1:327" ht="48" x14ac:dyDescent="0.7">
      <c r="B3" s="140" t="s">
        <v>3</v>
      </c>
      <c r="C3" s="134" t="s">
        <v>22</v>
      </c>
      <c r="D3" s="134" t="s">
        <v>2</v>
      </c>
      <c r="E3" s="134" t="s">
        <v>21</v>
      </c>
      <c r="F3" s="134" t="s">
        <v>23</v>
      </c>
      <c r="G3" s="134" t="s">
        <v>24</v>
      </c>
      <c r="H3" s="134" t="s">
        <v>25</v>
      </c>
      <c r="I3" s="134" t="s">
        <v>26</v>
      </c>
      <c r="J3" s="134" t="s">
        <v>27</v>
      </c>
      <c r="K3" s="134" t="s">
        <v>28</v>
      </c>
      <c r="L3" s="134" t="s">
        <v>29</v>
      </c>
      <c r="M3" s="134" t="s">
        <v>30</v>
      </c>
      <c r="N3" s="134" t="s">
        <v>31</v>
      </c>
      <c r="O3" s="134" t="s">
        <v>32</v>
      </c>
      <c r="P3" s="134" t="s">
        <v>15</v>
      </c>
      <c r="Q3" s="134" t="s">
        <v>33</v>
      </c>
      <c r="R3" s="134" t="s">
        <v>34</v>
      </c>
      <c r="S3" s="141" t="s">
        <v>35</v>
      </c>
      <c r="T3" s="26" t="s">
        <v>5</v>
      </c>
      <c r="U3" s="26" t="s">
        <v>7</v>
      </c>
      <c r="V3" s="26" t="s">
        <v>18</v>
      </c>
      <c r="W3" s="26" t="s">
        <v>9</v>
      </c>
      <c r="X3" s="26" t="s">
        <v>19</v>
      </c>
      <c r="Y3" s="26" t="s">
        <v>11</v>
      </c>
      <c r="Z3" s="26" t="s">
        <v>20</v>
      </c>
      <c r="AA3" s="27" t="s">
        <v>39</v>
      </c>
      <c r="AB3" s="34" t="s">
        <v>51</v>
      </c>
      <c r="AC3" s="34" t="s">
        <v>51</v>
      </c>
      <c r="AD3" s="108" t="s">
        <v>245</v>
      </c>
      <c r="AE3" s="108" t="s">
        <v>246</v>
      </c>
      <c r="AF3" s="109" t="s">
        <v>247</v>
      </c>
      <c r="AG3" s="28" t="s">
        <v>45</v>
      </c>
      <c r="AH3" s="29" t="s">
        <v>49</v>
      </c>
      <c r="AI3" s="110" t="s">
        <v>248</v>
      </c>
      <c r="AJ3" s="26" t="s">
        <v>81</v>
      </c>
      <c r="AK3" s="29" t="s">
        <v>49</v>
      </c>
      <c r="AL3" s="110" t="s">
        <v>249</v>
      </c>
      <c r="AM3" s="28" t="s">
        <v>46</v>
      </c>
      <c r="AN3" s="29" t="s">
        <v>49</v>
      </c>
      <c r="AO3" s="110" t="s">
        <v>250</v>
      </c>
      <c r="AP3" s="26" t="s">
        <v>80</v>
      </c>
      <c r="AQ3" s="29" t="s">
        <v>49</v>
      </c>
      <c r="AR3" s="110" t="s">
        <v>251</v>
      </c>
      <c r="AS3" s="28" t="s">
        <v>47</v>
      </c>
      <c r="AT3" s="29" t="s">
        <v>49</v>
      </c>
      <c r="AU3" s="110" t="s">
        <v>252</v>
      </c>
      <c r="AV3" s="28" t="s">
        <v>48</v>
      </c>
      <c r="AW3" s="29" t="s">
        <v>49</v>
      </c>
      <c r="AX3" s="110" t="s">
        <v>253</v>
      </c>
      <c r="AY3" s="28" t="s">
        <v>50</v>
      </c>
      <c r="AZ3" s="35" t="s">
        <v>52</v>
      </c>
      <c r="BA3" s="41" t="s">
        <v>57</v>
      </c>
      <c r="BB3" s="42" t="s">
        <v>58</v>
      </c>
      <c r="BC3" s="42" t="s">
        <v>54</v>
      </c>
      <c r="BD3" s="42" t="s">
        <v>55</v>
      </c>
      <c r="BE3" s="42" t="s">
        <v>56</v>
      </c>
      <c r="BF3" s="42" t="s">
        <v>59</v>
      </c>
      <c r="BG3" s="43" t="s">
        <v>60</v>
      </c>
      <c r="BH3" s="44" t="s">
        <v>61</v>
      </c>
      <c r="BI3" s="44" t="s">
        <v>61</v>
      </c>
      <c r="BJ3" s="111" t="s">
        <v>254</v>
      </c>
      <c r="BK3" s="126" t="s">
        <v>303</v>
      </c>
      <c r="BL3" s="112" t="s">
        <v>302</v>
      </c>
      <c r="BM3" s="45" t="s">
        <v>62</v>
      </c>
      <c r="BN3" s="45" t="s">
        <v>63</v>
      </c>
      <c r="BO3" s="46" t="s">
        <v>64</v>
      </c>
      <c r="BP3" s="113" t="s">
        <v>255</v>
      </c>
      <c r="BQ3" s="114" t="s">
        <v>256</v>
      </c>
      <c r="BR3" s="42" t="s">
        <v>65</v>
      </c>
      <c r="BS3" s="47" t="s">
        <v>66</v>
      </c>
      <c r="BT3" s="47" t="s">
        <v>67</v>
      </c>
      <c r="BU3" s="45" t="s">
        <v>68</v>
      </c>
      <c r="BV3" s="45" t="s">
        <v>69</v>
      </c>
      <c r="BW3" s="45" t="s">
        <v>70</v>
      </c>
      <c r="BX3" s="46" t="s">
        <v>71</v>
      </c>
      <c r="BY3" s="113" t="s">
        <v>258</v>
      </c>
      <c r="BZ3" s="114" t="s">
        <v>257</v>
      </c>
      <c r="CA3" s="45" t="s">
        <v>72</v>
      </c>
      <c r="CB3" s="45" t="s">
        <v>73</v>
      </c>
      <c r="CC3" s="45" t="s">
        <v>74</v>
      </c>
      <c r="CD3" s="46" t="s">
        <v>75</v>
      </c>
      <c r="CE3" s="113" t="s">
        <v>259</v>
      </c>
      <c r="CF3" s="114" t="s">
        <v>260</v>
      </c>
      <c r="CG3" s="45" t="s">
        <v>76</v>
      </c>
      <c r="CH3" s="45" t="s">
        <v>77</v>
      </c>
      <c r="CI3" s="45" t="s">
        <v>78</v>
      </c>
      <c r="CJ3" s="46" t="s">
        <v>79</v>
      </c>
      <c r="CK3" s="113" t="s">
        <v>262</v>
      </c>
      <c r="CL3" s="114" t="s">
        <v>261</v>
      </c>
      <c r="CM3" s="45" t="s">
        <v>82</v>
      </c>
      <c r="CN3" s="45" t="s">
        <v>83</v>
      </c>
      <c r="CO3" s="45" t="s">
        <v>84</v>
      </c>
      <c r="CP3" s="46" t="s">
        <v>85</v>
      </c>
      <c r="CQ3" s="113" t="s">
        <v>263</v>
      </c>
      <c r="CR3" s="114" t="s">
        <v>264</v>
      </c>
      <c r="CS3" s="45" t="s">
        <v>88</v>
      </c>
      <c r="CT3" s="45" t="s">
        <v>87</v>
      </c>
      <c r="CU3" s="45" t="s">
        <v>86</v>
      </c>
      <c r="CV3" s="46" t="s">
        <v>89</v>
      </c>
      <c r="CW3" s="113" t="s">
        <v>266</v>
      </c>
      <c r="CX3" s="114" t="s">
        <v>265</v>
      </c>
      <c r="CY3" s="45" t="s">
        <v>90</v>
      </c>
      <c r="CZ3" s="45" t="s">
        <v>91</v>
      </c>
      <c r="DA3" s="45" t="s">
        <v>92</v>
      </c>
      <c r="DB3" s="46" t="s">
        <v>93</v>
      </c>
      <c r="DC3" s="113" t="s">
        <v>267</v>
      </c>
      <c r="DD3" s="114" t="s">
        <v>268</v>
      </c>
      <c r="DE3" s="43" t="s">
        <v>94</v>
      </c>
      <c r="DF3" s="48" t="s">
        <v>95</v>
      </c>
      <c r="DG3" s="56" t="s">
        <v>99</v>
      </c>
      <c r="DH3" s="57" t="s">
        <v>97</v>
      </c>
      <c r="DI3" s="57" t="s">
        <v>98</v>
      </c>
      <c r="DJ3" s="58" t="s">
        <v>100</v>
      </c>
      <c r="DK3" s="58" t="s">
        <v>100</v>
      </c>
      <c r="DL3" s="115" t="s">
        <v>269</v>
      </c>
      <c r="DM3" s="116" t="s">
        <v>270</v>
      </c>
      <c r="DN3" s="116" t="s">
        <v>301</v>
      </c>
      <c r="DO3" s="57" t="s">
        <v>101</v>
      </c>
      <c r="DP3" s="59" t="s">
        <v>45</v>
      </c>
      <c r="DQ3" s="60" t="s">
        <v>102</v>
      </c>
      <c r="DR3" s="118" t="s">
        <v>272</v>
      </c>
      <c r="DS3" s="117" t="s">
        <v>271</v>
      </c>
      <c r="DT3" s="59" t="s">
        <v>81</v>
      </c>
      <c r="DU3" s="60" t="s">
        <v>103</v>
      </c>
      <c r="DV3" s="118" t="s">
        <v>273</v>
      </c>
      <c r="DW3" s="117" t="s">
        <v>274</v>
      </c>
      <c r="DX3" s="59" t="s">
        <v>46</v>
      </c>
      <c r="DY3" s="60" t="s">
        <v>104</v>
      </c>
      <c r="DZ3" s="118" t="s">
        <v>276</v>
      </c>
      <c r="EA3" s="117" t="s">
        <v>275</v>
      </c>
      <c r="EB3" s="59" t="s">
        <v>80</v>
      </c>
      <c r="EC3" s="60" t="s">
        <v>105</v>
      </c>
      <c r="ED3" s="118" t="s">
        <v>277</v>
      </c>
      <c r="EE3" s="61" t="s">
        <v>106</v>
      </c>
      <c r="EF3" s="62" t="s">
        <v>107</v>
      </c>
      <c r="EG3" s="62" t="s">
        <v>108</v>
      </c>
      <c r="EH3" s="59" t="s">
        <v>47</v>
      </c>
      <c r="EI3" s="59" t="s">
        <v>111</v>
      </c>
      <c r="EJ3" s="59" t="s">
        <v>112</v>
      </c>
      <c r="EK3" s="60" t="s">
        <v>109</v>
      </c>
      <c r="EL3" s="118" t="s">
        <v>278</v>
      </c>
      <c r="EM3" s="61" t="s">
        <v>110</v>
      </c>
      <c r="EN3" s="59" t="s">
        <v>48</v>
      </c>
      <c r="EO3" s="59" t="s">
        <v>113</v>
      </c>
      <c r="EP3" s="59" t="s">
        <v>114</v>
      </c>
      <c r="EQ3" s="60" t="s">
        <v>115</v>
      </c>
      <c r="ER3" s="118" t="s">
        <v>279</v>
      </c>
      <c r="ES3" s="61" t="s">
        <v>116</v>
      </c>
      <c r="ET3" s="59" t="s">
        <v>117</v>
      </c>
      <c r="EU3" s="59" t="s">
        <v>118</v>
      </c>
      <c r="EV3" s="60" t="s">
        <v>119</v>
      </c>
      <c r="EW3" s="118" t="s">
        <v>280</v>
      </c>
      <c r="EX3" s="61" t="s">
        <v>120</v>
      </c>
      <c r="EY3" s="63" t="s">
        <v>121</v>
      </c>
      <c r="EZ3" s="64" t="s">
        <v>122</v>
      </c>
      <c r="FA3" s="70" t="s">
        <v>99</v>
      </c>
      <c r="FB3" s="71" t="s">
        <v>97</v>
      </c>
      <c r="FC3" s="71" t="s">
        <v>98</v>
      </c>
      <c r="FD3" s="72" t="s">
        <v>123</v>
      </c>
      <c r="FE3" s="72" t="s">
        <v>123</v>
      </c>
      <c r="FF3" s="119" t="s">
        <v>281</v>
      </c>
      <c r="FG3" s="121" t="s">
        <v>283</v>
      </c>
      <c r="FH3" s="121" t="s">
        <v>301</v>
      </c>
      <c r="FI3" s="73" t="s">
        <v>101</v>
      </c>
      <c r="FJ3" s="74" t="s">
        <v>124</v>
      </c>
      <c r="FK3" s="75" t="s">
        <v>125</v>
      </c>
      <c r="FL3" s="120" t="s">
        <v>282</v>
      </c>
      <c r="FM3" s="76" t="s">
        <v>126</v>
      </c>
      <c r="FN3" s="74" t="s">
        <v>129</v>
      </c>
      <c r="FO3" s="75" t="s">
        <v>149</v>
      </c>
      <c r="FP3" s="120" t="s">
        <v>284</v>
      </c>
      <c r="FQ3" s="76" t="s">
        <v>130</v>
      </c>
      <c r="FR3" s="74" t="s">
        <v>131</v>
      </c>
      <c r="FS3" s="75" t="s">
        <v>132</v>
      </c>
      <c r="FT3" s="120" t="s">
        <v>285</v>
      </c>
      <c r="FU3" s="76" t="s">
        <v>133</v>
      </c>
      <c r="FV3" s="74" t="s">
        <v>134</v>
      </c>
      <c r="FW3" s="75" t="s">
        <v>135</v>
      </c>
      <c r="FX3" s="120" t="s">
        <v>286</v>
      </c>
      <c r="FY3" s="76" t="s">
        <v>136</v>
      </c>
      <c r="FZ3" s="74" t="s">
        <v>137</v>
      </c>
      <c r="GA3" s="74" t="s">
        <v>138</v>
      </c>
      <c r="GB3" s="74" t="s">
        <v>139</v>
      </c>
      <c r="GC3" s="74" t="s">
        <v>111</v>
      </c>
      <c r="GD3" s="74" t="s">
        <v>112</v>
      </c>
      <c r="GE3" s="75" t="s">
        <v>140</v>
      </c>
      <c r="GF3" s="120" t="s">
        <v>287</v>
      </c>
      <c r="GG3" s="76" t="s">
        <v>141</v>
      </c>
      <c r="GH3" s="74" t="s">
        <v>142</v>
      </c>
      <c r="GI3" s="74" t="s">
        <v>113</v>
      </c>
      <c r="GJ3" s="74" t="s">
        <v>114</v>
      </c>
      <c r="GK3" s="75" t="s">
        <v>143</v>
      </c>
      <c r="GL3" s="120" t="s">
        <v>288</v>
      </c>
      <c r="GM3" s="76" t="s">
        <v>144</v>
      </c>
      <c r="GN3" s="74" t="s">
        <v>117</v>
      </c>
      <c r="GO3" s="74" t="s">
        <v>118</v>
      </c>
      <c r="GP3" s="75" t="s">
        <v>145</v>
      </c>
      <c r="GQ3" s="120" t="s">
        <v>289</v>
      </c>
      <c r="GR3" s="76" t="s">
        <v>146</v>
      </c>
      <c r="GS3" s="74" t="s">
        <v>150</v>
      </c>
      <c r="GT3" s="75" t="s">
        <v>151</v>
      </c>
      <c r="GU3" s="76" t="s">
        <v>152</v>
      </c>
      <c r="GV3" s="76" t="s">
        <v>152</v>
      </c>
      <c r="GW3" s="77" t="s">
        <v>147</v>
      </c>
      <c r="GX3" s="78" t="s">
        <v>148</v>
      </c>
      <c r="GY3" s="88" t="s">
        <v>15</v>
      </c>
      <c r="GZ3" s="89" t="s">
        <v>162</v>
      </c>
      <c r="HA3" s="89" t="s">
        <v>186</v>
      </c>
      <c r="HB3" s="89" t="s">
        <v>187</v>
      </c>
      <c r="HC3" s="89" t="s">
        <v>2</v>
      </c>
      <c r="HD3" s="89" t="s">
        <v>3</v>
      </c>
      <c r="HE3" s="89" t="s">
        <v>163</v>
      </c>
      <c r="HF3" s="89" t="s">
        <v>167</v>
      </c>
      <c r="HG3" s="89" t="s">
        <v>168</v>
      </c>
      <c r="HH3" s="89" t="s">
        <v>170</v>
      </c>
      <c r="HI3" s="89" t="s">
        <v>169</v>
      </c>
      <c r="HJ3" s="89" t="s">
        <v>164</v>
      </c>
      <c r="HK3" s="89" t="s">
        <v>165</v>
      </c>
      <c r="HL3" s="89" t="s">
        <v>166</v>
      </c>
      <c r="HM3" s="122" t="s">
        <v>290</v>
      </c>
      <c r="HN3" s="122" t="s">
        <v>290</v>
      </c>
      <c r="HO3" s="124" t="s">
        <v>291</v>
      </c>
      <c r="HP3" s="124" t="s">
        <v>292</v>
      </c>
      <c r="HQ3" s="123" t="s">
        <v>300</v>
      </c>
      <c r="HR3" s="89" t="s">
        <v>171</v>
      </c>
      <c r="HS3" s="89" t="s">
        <v>172</v>
      </c>
      <c r="HT3" s="89" t="s">
        <v>173</v>
      </c>
      <c r="HU3" s="91" t="s">
        <v>174</v>
      </c>
      <c r="HV3" s="125" t="s">
        <v>293</v>
      </c>
      <c r="HW3" s="92" t="s">
        <v>175</v>
      </c>
      <c r="HX3" s="91" t="s">
        <v>176</v>
      </c>
      <c r="HY3" s="91" t="s">
        <v>177</v>
      </c>
      <c r="HZ3" s="91" t="s">
        <v>178</v>
      </c>
      <c r="IA3" s="91" t="s">
        <v>180</v>
      </c>
      <c r="IB3" s="125" t="s">
        <v>294</v>
      </c>
      <c r="IC3" s="92" t="s">
        <v>179</v>
      </c>
      <c r="ID3" s="91" t="s">
        <v>181</v>
      </c>
      <c r="IE3" s="91" t="s">
        <v>182</v>
      </c>
      <c r="IF3" s="91" t="s">
        <v>183</v>
      </c>
      <c r="IG3" s="91" t="s">
        <v>184</v>
      </c>
      <c r="IH3" s="125" t="s">
        <v>295</v>
      </c>
      <c r="II3" s="92" t="s">
        <v>185</v>
      </c>
      <c r="IJ3" s="91" t="s">
        <v>188</v>
      </c>
      <c r="IK3" s="91" t="s">
        <v>189</v>
      </c>
      <c r="IL3" s="91" t="s">
        <v>190</v>
      </c>
      <c r="IM3" s="91" t="s">
        <v>191</v>
      </c>
      <c r="IN3" s="125" t="s">
        <v>296</v>
      </c>
      <c r="IO3" s="92" t="s">
        <v>192</v>
      </c>
      <c r="IP3" s="91" t="s">
        <v>193</v>
      </c>
      <c r="IQ3" s="91" t="s">
        <v>194</v>
      </c>
      <c r="IR3" s="91" t="s">
        <v>195</v>
      </c>
      <c r="IS3" s="91" t="s">
        <v>196</v>
      </c>
      <c r="IT3" s="125" t="s">
        <v>297</v>
      </c>
      <c r="IU3" s="92" t="s">
        <v>197</v>
      </c>
      <c r="IV3" s="91" t="s">
        <v>198</v>
      </c>
      <c r="IW3" s="91" t="s">
        <v>199</v>
      </c>
      <c r="IX3" s="91" t="s">
        <v>200</v>
      </c>
      <c r="IY3" s="91" t="s">
        <v>201</v>
      </c>
      <c r="IZ3" s="125" t="s">
        <v>298</v>
      </c>
      <c r="JA3" s="92" t="s">
        <v>202</v>
      </c>
      <c r="JB3" s="91" t="s">
        <v>203</v>
      </c>
      <c r="JC3" s="91" t="s">
        <v>204</v>
      </c>
      <c r="JD3" s="91" t="s">
        <v>205</v>
      </c>
      <c r="JE3" s="91" t="s">
        <v>206</v>
      </c>
      <c r="JF3" s="125" t="s">
        <v>299</v>
      </c>
      <c r="JG3" s="92" t="s">
        <v>207</v>
      </c>
      <c r="JH3" s="93" t="s">
        <v>208</v>
      </c>
      <c r="JI3" s="94" t="s">
        <v>209</v>
      </c>
      <c r="JJ3" s="95" t="s">
        <v>99</v>
      </c>
      <c r="JK3" s="96" t="s">
        <v>97</v>
      </c>
      <c r="JL3" s="96" t="s">
        <v>98</v>
      </c>
      <c r="JM3" s="97" t="s">
        <v>210</v>
      </c>
      <c r="JN3" s="97" t="s">
        <v>210</v>
      </c>
      <c r="JO3" s="127" t="s">
        <v>304</v>
      </c>
      <c r="JP3" s="127" t="s">
        <v>305</v>
      </c>
      <c r="JQ3" s="128" t="s">
        <v>306</v>
      </c>
      <c r="JR3" s="98" t="s">
        <v>101</v>
      </c>
      <c r="JS3" s="90" t="s">
        <v>174</v>
      </c>
      <c r="JT3" s="90" t="s">
        <v>211</v>
      </c>
      <c r="JU3" s="129" t="s">
        <v>308</v>
      </c>
      <c r="JV3" s="99" t="s">
        <v>212</v>
      </c>
      <c r="JW3" s="90" t="s">
        <v>180</v>
      </c>
      <c r="JX3" s="90" t="s">
        <v>213</v>
      </c>
      <c r="JY3" s="129" t="s">
        <v>307</v>
      </c>
      <c r="JZ3" s="99" t="s">
        <v>214</v>
      </c>
      <c r="KA3" s="90" t="s">
        <v>184</v>
      </c>
      <c r="KB3" s="90" t="s">
        <v>215</v>
      </c>
      <c r="KC3" s="129" t="s">
        <v>311</v>
      </c>
      <c r="KD3" s="99" t="s">
        <v>216</v>
      </c>
      <c r="KE3" s="90" t="s">
        <v>191</v>
      </c>
      <c r="KF3" s="90" t="s">
        <v>217</v>
      </c>
      <c r="KG3" s="129" t="s">
        <v>310</v>
      </c>
      <c r="KH3" s="99" t="s">
        <v>218</v>
      </c>
      <c r="KI3" s="90" t="s">
        <v>196</v>
      </c>
      <c r="KJ3" s="90" t="s">
        <v>220</v>
      </c>
      <c r="KK3" s="90" t="s">
        <v>221</v>
      </c>
      <c r="KL3" s="90" t="s">
        <v>222</v>
      </c>
      <c r="KM3" s="129" t="s">
        <v>309</v>
      </c>
      <c r="KN3" s="99" t="s">
        <v>219</v>
      </c>
      <c r="KO3" s="90" t="s">
        <v>201</v>
      </c>
      <c r="KP3" s="90" t="s">
        <v>223</v>
      </c>
      <c r="KQ3" s="90" t="s">
        <v>224</v>
      </c>
      <c r="KR3" s="90" t="s">
        <v>225</v>
      </c>
      <c r="KS3" s="129" t="s">
        <v>314</v>
      </c>
      <c r="KT3" s="99" t="s">
        <v>226</v>
      </c>
      <c r="KU3" s="90" t="s">
        <v>206</v>
      </c>
      <c r="KV3" s="90" t="s">
        <v>227</v>
      </c>
      <c r="KW3" s="129" t="s">
        <v>313</v>
      </c>
      <c r="KX3" s="99" t="s">
        <v>229</v>
      </c>
      <c r="KY3" s="90" t="s">
        <v>228</v>
      </c>
      <c r="KZ3" s="129" t="s">
        <v>312</v>
      </c>
      <c r="LA3" s="99" t="s">
        <v>230</v>
      </c>
      <c r="LB3" s="102" t="s">
        <v>231</v>
      </c>
      <c r="LC3" s="103" t="s">
        <v>232</v>
      </c>
      <c r="LD3" s="10" t="s">
        <v>153</v>
      </c>
      <c r="LE3" s="83" t="s">
        <v>154</v>
      </c>
      <c r="LF3" s="84" t="s">
        <v>155</v>
      </c>
      <c r="LG3" s="83" t="s">
        <v>156</v>
      </c>
      <c r="LH3" s="84" t="s">
        <v>233</v>
      </c>
      <c r="LI3" s="83" t="s">
        <v>234</v>
      </c>
      <c r="LJ3" s="84" t="s">
        <v>157</v>
      </c>
      <c r="LK3" s="83" t="s">
        <v>158</v>
      </c>
      <c r="LL3" s="84" t="s">
        <v>159</v>
      </c>
      <c r="LM3" s="104" t="s">
        <v>160</v>
      </c>
      <c r="LN3" s="84" t="s">
        <v>235</v>
      </c>
      <c r="LO3" s="11" t="s">
        <v>236</v>
      </c>
    </row>
    <row r="4" spans="1:327" s="16" customFormat="1" ht="60" x14ac:dyDescent="0.25">
      <c r="B4" s="18" t="s">
        <v>1</v>
      </c>
      <c r="C4" s="17" t="s">
        <v>4</v>
      </c>
      <c r="D4" s="17" t="s">
        <v>0</v>
      </c>
      <c r="E4" s="17"/>
      <c r="F4" s="17" t="s">
        <v>6</v>
      </c>
      <c r="G4" s="17"/>
      <c r="H4" s="17" t="s">
        <v>8</v>
      </c>
      <c r="I4" s="17"/>
      <c r="J4" s="17" t="s">
        <v>10</v>
      </c>
      <c r="K4" s="17"/>
      <c r="L4" s="17" t="s">
        <v>12</v>
      </c>
      <c r="M4" s="17"/>
      <c r="N4" s="17" t="s">
        <v>13</v>
      </c>
      <c r="O4" s="17"/>
      <c r="P4" s="17" t="s">
        <v>14</v>
      </c>
      <c r="Q4" s="17"/>
      <c r="R4" s="17" t="s">
        <v>36</v>
      </c>
      <c r="S4" s="19"/>
      <c r="T4" s="30" t="s">
        <v>43</v>
      </c>
      <c r="U4" s="30" t="s">
        <v>44</v>
      </c>
      <c r="V4" s="30"/>
      <c r="W4" s="31" t="s">
        <v>40</v>
      </c>
      <c r="X4" s="31"/>
      <c r="Y4" s="31" t="s">
        <v>41</v>
      </c>
      <c r="Z4" s="31"/>
      <c r="AA4" s="32"/>
      <c r="AB4" s="32" t="s">
        <v>243</v>
      </c>
      <c r="AC4" s="32" t="s">
        <v>244</v>
      </c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49"/>
      <c r="BB4" s="50"/>
      <c r="BC4" s="50"/>
      <c r="BD4" s="50"/>
      <c r="BE4" s="50"/>
      <c r="BF4" s="50"/>
      <c r="BG4" s="50"/>
      <c r="BH4" s="50" t="s">
        <v>243</v>
      </c>
      <c r="BI4" s="50" t="s">
        <v>244</v>
      </c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1"/>
      <c r="DG4" s="65"/>
      <c r="DH4" s="66"/>
      <c r="DI4" s="66"/>
      <c r="DJ4" s="66" t="s">
        <v>243</v>
      </c>
      <c r="DK4" s="66" t="s">
        <v>244</v>
      </c>
      <c r="DL4" s="66"/>
      <c r="DM4" s="66"/>
      <c r="DN4" s="66"/>
      <c r="DO4" s="66"/>
      <c r="DP4" s="66"/>
      <c r="DQ4" s="66"/>
      <c r="DR4" s="66"/>
      <c r="DS4" s="66"/>
      <c r="DT4" s="66"/>
      <c r="DU4" s="66"/>
      <c r="DV4" s="66"/>
      <c r="DW4" s="66"/>
      <c r="DX4" s="66"/>
      <c r="DY4" s="66"/>
      <c r="DZ4" s="66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66"/>
      <c r="EY4" s="66"/>
      <c r="EZ4" s="67"/>
      <c r="FA4" s="68"/>
      <c r="FB4" s="69"/>
      <c r="FC4" s="69"/>
      <c r="FD4" s="69" t="s">
        <v>243</v>
      </c>
      <c r="FE4" s="69" t="s">
        <v>244</v>
      </c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9"/>
      <c r="GM4" s="69"/>
      <c r="GN4" s="69"/>
      <c r="GO4" s="69"/>
      <c r="GP4" s="69"/>
      <c r="GQ4" s="69"/>
      <c r="GR4" s="69"/>
      <c r="GS4" s="69"/>
      <c r="GT4" s="69"/>
      <c r="GU4" s="69"/>
      <c r="GV4" s="69"/>
      <c r="GW4" s="69"/>
      <c r="GX4" s="69"/>
      <c r="GY4" s="86"/>
      <c r="GZ4" s="85"/>
      <c r="HA4" s="85"/>
      <c r="HB4" s="85"/>
      <c r="HC4" s="85"/>
      <c r="HD4" s="85"/>
      <c r="HE4" s="85"/>
      <c r="HF4" s="85"/>
      <c r="HG4" s="85"/>
      <c r="HH4" s="85"/>
      <c r="HI4" s="85"/>
      <c r="HJ4" s="85"/>
      <c r="HK4" s="85"/>
      <c r="HL4" s="85"/>
      <c r="HM4" s="85" t="s">
        <v>243</v>
      </c>
      <c r="HN4" s="85" t="s">
        <v>244</v>
      </c>
      <c r="HO4" s="85"/>
      <c r="HP4" s="85"/>
      <c r="HQ4" s="85"/>
      <c r="HR4" s="85"/>
      <c r="HS4" s="85"/>
      <c r="HT4" s="85"/>
      <c r="HU4" s="85"/>
      <c r="HV4" s="85"/>
      <c r="HW4" s="85"/>
      <c r="HX4" s="85"/>
      <c r="HY4" s="85"/>
      <c r="HZ4" s="85"/>
      <c r="IA4" s="85"/>
      <c r="IB4" s="85"/>
      <c r="IC4" s="85"/>
      <c r="ID4" s="85"/>
      <c r="IE4" s="85"/>
      <c r="IF4" s="85"/>
      <c r="IG4" s="85"/>
      <c r="IH4" s="85"/>
      <c r="II4" s="85"/>
      <c r="IJ4" s="85"/>
      <c r="IK4" s="85"/>
      <c r="IL4" s="85"/>
      <c r="IM4" s="85"/>
      <c r="IN4" s="85"/>
      <c r="IO4" s="85"/>
      <c r="IP4" s="85"/>
      <c r="IQ4" s="85"/>
      <c r="IR4" s="85"/>
      <c r="IS4" s="85"/>
      <c r="IT4" s="85"/>
      <c r="IU4" s="85"/>
      <c r="IV4" s="85"/>
      <c r="IW4" s="85"/>
      <c r="IX4" s="85"/>
      <c r="IY4" s="85"/>
      <c r="IZ4" s="85"/>
      <c r="JA4" s="85"/>
      <c r="JB4" s="85"/>
      <c r="JC4" s="85"/>
      <c r="JD4" s="85"/>
      <c r="JE4" s="85"/>
      <c r="JF4" s="85"/>
      <c r="JG4" s="85"/>
      <c r="JH4" s="85"/>
      <c r="JI4" s="85"/>
      <c r="JJ4" s="100"/>
      <c r="JK4" s="101"/>
      <c r="JL4" s="101"/>
      <c r="JM4" s="101" t="s">
        <v>243</v>
      </c>
      <c r="JN4" s="101" t="s">
        <v>244</v>
      </c>
      <c r="JO4" s="101"/>
      <c r="JP4" s="101"/>
      <c r="JQ4" s="101"/>
      <c r="JR4" s="101"/>
      <c r="JS4" s="101"/>
      <c r="JT4" s="101"/>
      <c r="JU4" s="101"/>
      <c r="JV4" s="101"/>
      <c r="JW4" s="101"/>
      <c r="JX4" s="101"/>
      <c r="JY4" s="101"/>
      <c r="JZ4" s="101"/>
      <c r="KA4" s="101"/>
      <c r="KB4" s="101"/>
      <c r="KC4" s="101"/>
      <c r="KD4" s="101"/>
      <c r="KE4" s="101"/>
      <c r="KF4" s="101"/>
      <c r="KG4" s="101"/>
      <c r="KH4" s="101"/>
      <c r="KI4" s="101"/>
      <c r="KJ4" s="101"/>
      <c r="KK4" s="101"/>
      <c r="KL4" s="101"/>
      <c r="KM4" s="101"/>
      <c r="KN4" s="101"/>
      <c r="KO4" s="101"/>
      <c r="KP4" s="101"/>
      <c r="KQ4" s="101"/>
      <c r="KR4" s="101"/>
      <c r="KS4" s="101"/>
      <c r="KT4" s="101"/>
      <c r="KU4" s="101"/>
      <c r="KV4" s="101"/>
      <c r="KW4" s="101"/>
      <c r="KX4" s="101"/>
      <c r="KY4" s="101"/>
      <c r="KZ4" s="101"/>
      <c r="LA4" s="101"/>
      <c r="LB4" s="101"/>
      <c r="LC4" s="101"/>
      <c r="LD4" s="5"/>
      <c r="LE4" s="80"/>
      <c r="LF4" s="79"/>
      <c r="LG4" s="80"/>
      <c r="LH4" s="55"/>
      <c r="LI4" s="55"/>
      <c r="LJ4" s="79"/>
      <c r="LK4" s="80"/>
      <c r="LL4" s="55"/>
      <c r="LM4" s="55"/>
      <c r="LN4" s="79"/>
      <c r="LO4" s="6"/>
    </row>
    <row r="5" spans="1:327" ht="18" thickBot="1" x14ac:dyDescent="0.3">
      <c r="B5" s="144" t="s">
        <v>37</v>
      </c>
      <c r="C5" s="135" t="s">
        <v>17</v>
      </c>
      <c r="D5" s="135" t="s">
        <v>16</v>
      </c>
      <c r="E5" s="135"/>
      <c r="F5" s="135" t="s">
        <v>17</v>
      </c>
      <c r="G5" s="135"/>
      <c r="H5" s="135" t="s">
        <v>17</v>
      </c>
      <c r="I5" s="135"/>
      <c r="J5" s="135" t="s">
        <v>17</v>
      </c>
      <c r="K5" s="135"/>
      <c r="L5" s="135" t="s">
        <v>37</v>
      </c>
      <c r="M5" s="135"/>
      <c r="N5" s="135" t="s">
        <v>37</v>
      </c>
      <c r="O5" s="135"/>
      <c r="P5" s="135"/>
      <c r="Q5" s="135"/>
      <c r="R5" s="135"/>
      <c r="S5" s="149"/>
      <c r="T5" s="150" t="s">
        <v>42</v>
      </c>
      <c r="U5" s="150" t="s">
        <v>42</v>
      </c>
      <c r="V5" s="150"/>
      <c r="W5" s="150" t="s">
        <v>42</v>
      </c>
      <c r="X5" s="150"/>
      <c r="Y5" s="150" t="s">
        <v>42</v>
      </c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  <c r="AK5" s="150"/>
      <c r="AL5" s="150"/>
      <c r="AM5" s="150"/>
      <c r="AN5" s="150"/>
      <c r="AO5" s="150"/>
      <c r="AP5" s="150"/>
      <c r="AQ5" s="150"/>
      <c r="AR5" s="150"/>
      <c r="AS5" s="150"/>
      <c r="AT5" s="150"/>
      <c r="AU5" s="150"/>
      <c r="AV5" s="150"/>
      <c r="AW5" s="150"/>
      <c r="AX5" s="150"/>
      <c r="AY5" s="150"/>
      <c r="AZ5" s="151"/>
      <c r="BA5" s="152"/>
      <c r="BB5" s="153"/>
      <c r="BC5" s="153"/>
      <c r="BD5" s="153"/>
      <c r="BE5" s="153"/>
      <c r="BF5" s="153"/>
      <c r="BG5" s="153"/>
      <c r="BH5" s="153"/>
      <c r="BI5" s="153"/>
      <c r="BJ5" s="153"/>
      <c r="BK5" s="153"/>
      <c r="BL5" s="153"/>
      <c r="BM5" s="153"/>
      <c r="BN5" s="153"/>
      <c r="BO5" s="153"/>
      <c r="BP5" s="153"/>
      <c r="BQ5" s="153"/>
      <c r="BR5" s="153"/>
      <c r="BS5" s="153"/>
      <c r="BT5" s="153"/>
      <c r="BU5" s="153"/>
      <c r="BV5" s="153"/>
      <c r="BW5" s="153"/>
      <c r="BX5" s="153"/>
      <c r="BY5" s="153"/>
      <c r="BZ5" s="153"/>
      <c r="CA5" s="153"/>
      <c r="CB5" s="153"/>
      <c r="CC5" s="153"/>
      <c r="CD5" s="153"/>
      <c r="CE5" s="153"/>
      <c r="CF5" s="153"/>
      <c r="CG5" s="153"/>
      <c r="CH5" s="153"/>
      <c r="CI5" s="153"/>
      <c r="CJ5" s="153"/>
      <c r="CK5" s="153"/>
      <c r="CL5" s="153"/>
      <c r="CM5" s="153"/>
      <c r="CN5" s="153"/>
      <c r="CO5" s="153"/>
      <c r="CP5" s="153"/>
      <c r="CQ5" s="153"/>
      <c r="CR5" s="153"/>
      <c r="CS5" s="153"/>
      <c r="CT5" s="153"/>
      <c r="CU5" s="153"/>
      <c r="CV5" s="153"/>
      <c r="CW5" s="153"/>
      <c r="CX5" s="153"/>
      <c r="CY5" s="153"/>
      <c r="CZ5" s="153"/>
      <c r="DA5" s="153"/>
      <c r="DB5" s="153"/>
      <c r="DC5" s="153"/>
      <c r="DD5" s="153"/>
      <c r="DE5" s="153"/>
      <c r="DF5" s="154"/>
      <c r="DG5" s="155"/>
      <c r="DH5" s="156"/>
      <c r="DI5" s="156"/>
      <c r="DJ5" s="156"/>
      <c r="DK5" s="156"/>
      <c r="DL5" s="156"/>
      <c r="DM5" s="156"/>
      <c r="DN5" s="156"/>
      <c r="DO5" s="156"/>
      <c r="DP5" s="156"/>
      <c r="DQ5" s="156"/>
      <c r="DR5" s="156"/>
      <c r="DS5" s="156"/>
      <c r="DT5" s="156"/>
      <c r="DU5" s="156"/>
      <c r="DV5" s="156"/>
      <c r="DW5" s="156"/>
      <c r="DX5" s="156"/>
      <c r="DY5" s="156"/>
      <c r="DZ5" s="156"/>
      <c r="EA5" s="156"/>
      <c r="EB5" s="156"/>
      <c r="EC5" s="156"/>
      <c r="ED5" s="156"/>
      <c r="EE5" s="156"/>
      <c r="EF5" s="156"/>
      <c r="EG5" s="156"/>
      <c r="EH5" s="156"/>
      <c r="EI5" s="156"/>
      <c r="EJ5" s="156"/>
      <c r="EK5" s="156"/>
      <c r="EL5" s="156"/>
      <c r="EM5" s="156"/>
      <c r="EN5" s="156"/>
      <c r="EO5" s="156"/>
      <c r="EP5" s="156"/>
      <c r="EQ5" s="156"/>
      <c r="ER5" s="156"/>
      <c r="ES5" s="156"/>
      <c r="ET5" s="156"/>
      <c r="EU5" s="156"/>
      <c r="EV5" s="156"/>
      <c r="EW5" s="156"/>
      <c r="EX5" s="156"/>
      <c r="EY5" s="156"/>
      <c r="EZ5" s="157"/>
      <c r="FA5" s="158"/>
      <c r="FB5" s="159"/>
      <c r="FC5" s="159"/>
      <c r="FD5" s="159"/>
      <c r="FE5" s="159"/>
      <c r="FF5" s="159"/>
      <c r="FG5" s="159"/>
      <c r="FH5" s="159"/>
      <c r="FI5" s="159"/>
      <c r="FJ5" s="159"/>
      <c r="FK5" s="159"/>
      <c r="FL5" s="159"/>
      <c r="FM5" s="159"/>
      <c r="FN5" s="159"/>
      <c r="FO5" s="159"/>
      <c r="FP5" s="159"/>
      <c r="FQ5" s="159"/>
      <c r="FR5" s="159"/>
      <c r="FS5" s="159"/>
      <c r="FT5" s="159"/>
      <c r="FU5" s="159"/>
      <c r="FV5" s="159"/>
      <c r="FW5" s="159"/>
      <c r="FX5" s="159"/>
      <c r="FY5" s="159"/>
      <c r="FZ5" s="159"/>
      <c r="GA5" s="159"/>
      <c r="GB5" s="159"/>
      <c r="GC5" s="159"/>
      <c r="GD5" s="159"/>
      <c r="GE5" s="159"/>
      <c r="GF5" s="159"/>
      <c r="GG5" s="159"/>
      <c r="GH5" s="159"/>
      <c r="GI5" s="159"/>
      <c r="GJ5" s="159"/>
      <c r="GK5" s="159"/>
      <c r="GL5" s="159"/>
      <c r="GM5" s="159"/>
      <c r="GN5" s="159"/>
      <c r="GO5" s="159"/>
      <c r="GP5" s="159"/>
      <c r="GQ5" s="159"/>
      <c r="GR5" s="159"/>
      <c r="GS5" s="159"/>
      <c r="GT5" s="159"/>
      <c r="GU5" s="159"/>
      <c r="GV5" s="159"/>
      <c r="GW5" s="159"/>
      <c r="GX5" s="159"/>
      <c r="GY5" s="160"/>
      <c r="GZ5" s="161"/>
      <c r="HA5" s="161"/>
      <c r="HB5" s="161"/>
      <c r="HC5" s="161"/>
      <c r="HD5" s="161"/>
      <c r="HE5" s="161"/>
      <c r="HF5" s="161"/>
      <c r="HG5" s="161"/>
      <c r="HH5" s="161"/>
      <c r="HI5" s="161"/>
      <c r="HJ5" s="161"/>
      <c r="HK5" s="161"/>
      <c r="HL5" s="161"/>
      <c r="HM5" s="161"/>
      <c r="HN5" s="161"/>
      <c r="HO5" s="161"/>
      <c r="HP5" s="161"/>
      <c r="HQ5" s="161"/>
      <c r="HR5" s="161"/>
      <c r="HS5" s="161"/>
      <c r="HT5" s="161"/>
      <c r="HU5" s="161"/>
      <c r="HV5" s="161"/>
      <c r="HW5" s="161"/>
      <c r="HX5" s="161"/>
      <c r="HY5" s="161"/>
      <c r="HZ5" s="161"/>
      <c r="IA5" s="161"/>
      <c r="IB5" s="161"/>
      <c r="IC5" s="161"/>
      <c r="ID5" s="161"/>
      <c r="IE5" s="161"/>
      <c r="IF5" s="161"/>
      <c r="IG5" s="161"/>
      <c r="IH5" s="161"/>
      <c r="II5" s="161"/>
      <c r="IJ5" s="161"/>
      <c r="IK5" s="161"/>
      <c r="IL5" s="161"/>
      <c r="IM5" s="161"/>
      <c r="IN5" s="161"/>
      <c r="IO5" s="161"/>
      <c r="IP5" s="161"/>
      <c r="IQ5" s="161"/>
      <c r="IR5" s="161"/>
      <c r="IS5" s="161"/>
      <c r="IT5" s="161"/>
      <c r="IU5" s="161"/>
      <c r="IV5" s="161"/>
      <c r="IW5" s="161"/>
      <c r="IX5" s="161"/>
      <c r="IY5" s="161"/>
      <c r="IZ5" s="161"/>
      <c r="JA5" s="161"/>
      <c r="JB5" s="161"/>
      <c r="JC5" s="161"/>
      <c r="JD5" s="161"/>
      <c r="JE5" s="161"/>
      <c r="JF5" s="161"/>
      <c r="JG5" s="161"/>
      <c r="JH5" s="161"/>
      <c r="JI5" s="161"/>
      <c r="JJ5" s="162"/>
      <c r="JK5" s="163"/>
      <c r="JL5" s="163"/>
      <c r="JM5" s="163"/>
      <c r="JN5" s="163"/>
      <c r="JO5" s="163"/>
      <c r="JP5" s="163"/>
      <c r="JQ5" s="163"/>
      <c r="JR5" s="163"/>
      <c r="JS5" s="163"/>
      <c r="JT5" s="163"/>
      <c r="JU5" s="163"/>
      <c r="JV5" s="163"/>
      <c r="JW5" s="163"/>
      <c r="JX5" s="163"/>
      <c r="JY5" s="163"/>
      <c r="JZ5" s="163"/>
      <c r="KA5" s="163"/>
      <c r="KB5" s="163"/>
      <c r="KC5" s="163"/>
      <c r="KD5" s="163"/>
      <c r="KE5" s="163"/>
      <c r="KF5" s="163"/>
      <c r="KG5" s="163"/>
      <c r="KH5" s="163"/>
      <c r="KI5" s="163"/>
      <c r="KJ5" s="163"/>
      <c r="KK5" s="163"/>
      <c r="KL5" s="163"/>
      <c r="KM5" s="163"/>
      <c r="KN5" s="163"/>
      <c r="KO5" s="163"/>
      <c r="KP5" s="163"/>
      <c r="KQ5" s="163"/>
      <c r="KR5" s="163"/>
      <c r="KS5" s="163"/>
      <c r="KT5" s="163"/>
      <c r="KU5" s="163"/>
      <c r="KV5" s="163"/>
      <c r="KW5" s="163"/>
      <c r="KX5" s="163"/>
      <c r="KY5" s="163"/>
      <c r="KZ5" s="163"/>
      <c r="LA5" s="163"/>
      <c r="LB5" s="163"/>
      <c r="LC5" s="163"/>
      <c r="LD5" s="5"/>
      <c r="LE5" s="80"/>
      <c r="LF5" s="79"/>
      <c r="LG5" s="80"/>
      <c r="LH5" s="55"/>
      <c r="LI5" s="55"/>
      <c r="LJ5" s="79"/>
      <c r="LK5" s="80"/>
      <c r="LL5" s="55"/>
      <c r="LM5" s="55"/>
      <c r="LN5" s="79"/>
      <c r="LO5" s="6"/>
    </row>
    <row r="6" spans="1:327" ht="15.75" x14ac:dyDescent="0.25">
      <c r="A6" s="172" t="s">
        <v>239</v>
      </c>
      <c r="B6" s="136">
        <v>0.52</v>
      </c>
      <c r="C6" s="168">
        <v>1</v>
      </c>
      <c r="D6" s="137">
        <v>4</v>
      </c>
      <c r="E6" s="168">
        <v>0.25</v>
      </c>
      <c r="F6" s="206">
        <v>0.36691200000000002</v>
      </c>
      <c r="G6" s="206">
        <v>1E-3</v>
      </c>
      <c r="H6" s="206">
        <v>99</v>
      </c>
      <c r="I6" s="197">
        <v>1</v>
      </c>
      <c r="J6" s="197">
        <v>0.36691200000000002</v>
      </c>
      <c r="K6" s="197">
        <v>1E-3</v>
      </c>
      <c r="L6" s="197">
        <v>0.01</v>
      </c>
      <c r="M6" s="197">
        <v>1E-4</v>
      </c>
      <c r="N6" s="197">
        <v>0.1</v>
      </c>
      <c r="O6" s="197">
        <v>0.01</v>
      </c>
      <c r="P6" s="197">
        <v>0.9</v>
      </c>
      <c r="Q6" s="197">
        <v>0.5</v>
      </c>
      <c r="R6" s="197">
        <v>-1</v>
      </c>
      <c r="S6" s="200">
        <v>1</v>
      </c>
      <c r="T6" s="167">
        <f>C6/100</f>
        <v>0.01</v>
      </c>
      <c r="U6" s="164">
        <f t="shared" ref="U6:Z6" si="0">F6/100</f>
        <v>3.6691200000000001E-3</v>
      </c>
      <c r="V6" s="164">
        <f t="shared" si="0"/>
        <v>1.0000000000000001E-5</v>
      </c>
      <c r="W6" s="164">
        <f t="shared" si="0"/>
        <v>0.99</v>
      </c>
      <c r="X6" s="164">
        <f t="shared" si="0"/>
        <v>0.01</v>
      </c>
      <c r="Y6" s="164">
        <f t="shared" si="0"/>
        <v>3.6691200000000001E-3</v>
      </c>
      <c r="Z6" s="164">
        <f t="shared" si="0"/>
        <v>1.0000000000000001E-5</v>
      </c>
      <c r="AA6" s="164">
        <f>(L6*W6+Y6*N6)/(L6+N6)</f>
        <v>9.3335563636363653E-2</v>
      </c>
      <c r="AB6" s="165">
        <f t="shared" ref="AB6:AB37" si="1">B6/D6*(T6-U6)/(AA6-U6)</f>
        <v>9.1786220867382754E-3</v>
      </c>
      <c r="AC6" s="165">
        <f>AVERAGE(AB6:AB9)</f>
        <v>8.6309730483013249E-3</v>
      </c>
      <c r="AD6" s="165">
        <f>STDEV(AB6:AB9)</f>
        <v>5.4716111044595544E-4</v>
      </c>
      <c r="AE6" s="165">
        <f>AD6/SQRT(COUNT(AB6:AB9))</f>
        <v>2.7358055522297772E-4</v>
      </c>
      <c r="AF6" s="165">
        <f>AE6^2</f>
        <v>7.4846320196112761E-8</v>
      </c>
      <c r="AG6" s="164">
        <f t="shared" ref="AG6:AG37" si="2">-AB6/D6</f>
        <v>-2.2946555216845689E-3</v>
      </c>
      <c r="AH6" s="164">
        <f>AG6^2*E6^2</f>
        <v>3.2909024769984254E-7</v>
      </c>
      <c r="AI6" s="164">
        <f>AVERAGE(AH6:AH9)</f>
        <v>2.959352656965213E-7</v>
      </c>
      <c r="AJ6" s="164">
        <f t="shared" ref="AJ6:AJ37" si="3">AB6/(AA6-U6)-B6/D6/(AA6-U6)</f>
        <v>-1.3474536628579232</v>
      </c>
      <c r="AK6" s="164">
        <f>AJ6^2*V6^2</f>
        <v>1.8156313735492341E-10</v>
      </c>
      <c r="AL6" s="164">
        <f>AVERAGE(AK6:AK9)</f>
        <v>1.7877742264258293E-10</v>
      </c>
      <c r="AM6" s="164">
        <f>-AB6/(AA6-U6)*L6/(L6+N6)</f>
        <v>-9.3058245187844797E-3</v>
      </c>
      <c r="AN6" s="164">
        <f>AM6^2*X6^2</f>
        <v>8.6598369974410395E-9</v>
      </c>
      <c r="AO6" s="164">
        <f>AVERAGE(AN6:AN9)</f>
        <v>7.6803558487150031E-9</v>
      </c>
      <c r="AP6" s="164">
        <f>-AB6/(AA6-U6)*N6/(L6+N6)</f>
        <v>-9.3058245187844807E-2</v>
      </c>
      <c r="AQ6" s="164">
        <f>AP6^2*Z6^2</f>
        <v>8.6598369974410435E-13</v>
      </c>
      <c r="AR6" s="164">
        <f>AVERAGE(AQ6:AQ9)</f>
        <v>7.6803558487150073E-13</v>
      </c>
      <c r="AS6" s="164">
        <f>-AB6/(AA6-U6)*(W6-AA6)/(L6+N6)</f>
        <v>-0.83442018970347942</v>
      </c>
      <c r="AT6" s="164">
        <f>AS6^2*M6^2</f>
        <v>6.9625705298479054E-9</v>
      </c>
      <c r="AU6" s="164">
        <f>AVERAGE(AT6:AT9)</f>
        <v>6.1750607207514207E-9</v>
      </c>
      <c r="AV6" s="164">
        <f>-AB6/(AA6-U6)*(Y6-AA6)/(L6+N6)</f>
        <v>8.3442018970347961E-2</v>
      </c>
      <c r="AW6" s="164">
        <f>AV6^2*O6^2</f>
        <v>6.9625705298479096E-7</v>
      </c>
      <c r="AX6" s="164">
        <f>AVERAGE(AW6:AW9)</f>
        <v>6.1750607207514222E-7</v>
      </c>
      <c r="AY6" s="164">
        <f>SUM(AX6,AU6,AR6,AO6,AL6,AI6,AF6)</f>
        <v>1.0023226199954701E-6</v>
      </c>
      <c r="AZ6" s="166">
        <f>SQRT(AY6)</f>
        <v>1.0011606364592398E-3</v>
      </c>
      <c r="BA6" s="164" t="b">
        <f>P6=1</f>
        <v>0</v>
      </c>
      <c r="BB6" s="164">
        <f>MAX((1-BA6)*P6,P6*0.99999)</f>
        <v>0.9</v>
      </c>
      <c r="BC6" s="164">
        <f>AB6*D6/(L6+N6)</f>
        <v>0.33376807588139185</v>
      </c>
      <c r="BD6" s="164">
        <f>-1+(1-BC6)^(1-BB6)</f>
        <v>-3.9798137766724473E-2</v>
      </c>
      <c r="BE6" s="164">
        <f>1/((BB6-1)*BC6)</f>
        <v>-29.960924134498747</v>
      </c>
      <c r="BF6" s="164">
        <f>(-1/BC6)*LN(1-BC6)*AB6</f>
        <v>1.1168229452846224E-2</v>
      </c>
      <c r="BG6" s="164">
        <f>AB6*BD6*BE6</f>
        <v>1.0944487885849232E-2</v>
      </c>
      <c r="BH6" s="164">
        <f>(BF6*BA6)+(1-BA6)*BG6</f>
        <v>1.0944487885849232E-2</v>
      </c>
      <c r="BI6" s="164">
        <f>AVERAGE(BH6:BH9)</f>
        <v>1.0160112699600831E-2</v>
      </c>
      <c r="BJ6" s="164">
        <f>STDEV(BH6:BH9)</f>
        <v>7.588495201311554E-4</v>
      </c>
      <c r="BK6" s="164">
        <f>BJ6/SQRT(COUNT(BH6:BH9))</f>
        <v>3.794247600655777E-4</v>
      </c>
      <c r="BL6" s="164">
        <f>BK6^2</f>
        <v>1.439631485508212E-7</v>
      </c>
      <c r="BM6" s="164">
        <f>(-LN(1-BC6)*(1-BC6)^(1-BB6))*AB6/((BB6-1)*BC6)</f>
        <v>-0.10723754718471463</v>
      </c>
      <c r="BN6" s="164">
        <f>(1-(1-BC6)^(1-BB6))*AB6/(BC6*(BB6-1)^2)</f>
        <v>0.10944487885849236</v>
      </c>
      <c r="BO6" s="164">
        <f>BM6+BN6</f>
        <v>2.207331673777721E-3</v>
      </c>
      <c r="BP6" s="164">
        <f>BO6^2*Q6^2</f>
        <v>1.2180782795155889E-6</v>
      </c>
      <c r="BQ6" s="164">
        <f>AVERAGE(BP6:BP9)</f>
        <v>9.1313783099943154E-7</v>
      </c>
      <c r="BR6" s="164">
        <f>BD6*BE6</f>
        <v>1.1923889863231614</v>
      </c>
      <c r="BS6" s="164">
        <f>AB6*BE6</f>
        <v>-0.27500000000000002</v>
      </c>
      <c r="BT6" s="164">
        <f>AB6*BD6</f>
        <v>-3.6529206631670996E-4</v>
      </c>
      <c r="BU6" s="164">
        <f>AJ6</f>
        <v>-1.3474536628579232</v>
      </c>
      <c r="BV6" s="164">
        <f>(BB6-1)/(1-BC6)^(BB6)*(D6/(L6+N6))*BU6</f>
        <v>7.0618461257365546</v>
      </c>
      <c r="BW6" s="164">
        <f>-1/((BB6-1)*BC6^2)*(D6/(L6+N6))*BU6</f>
        <v>-4398.3679234346773</v>
      </c>
      <c r="BX6" s="164">
        <f>BU6*BR6+BS6*BV6+BT6*BW6</f>
        <v>-1.9420076845775527</v>
      </c>
      <c r="BY6" s="164">
        <f>BX6^2*V6^2</f>
        <v>3.7713938469582677E-10</v>
      </c>
      <c r="BZ6" s="164">
        <f>AVERAGE(BY6:BY9)</f>
        <v>3.5184320927144204E-10</v>
      </c>
      <c r="CA6" s="164">
        <f>AM6</f>
        <v>-9.3058245187844797E-3</v>
      </c>
      <c r="CB6" s="164">
        <f>(BB6-1)/(1-BC6)^(BB6)*(D6/(L6+N6))*CA6</f>
        <v>4.877073151842521E-2</v>
      </c>
      <c r="CC6" s="164">
        <f>-1/((BB6-1)*BC6^2)*(D6/(L6+N6))*CA6</f>
        <v>-30.376139226725559</v>
      </c>
      <c r="CD6" s="164">
        <f>BR6*CA6+BS6*CB6+BT6*CC6</f>
        <v>-1.3411951167566933E-2</v>
      </c>
      <c r="CE6" s="164">
        <f>CD6^2*X6^2</f>
        <v>1.7988043412120002E-8</v>
      </c>
      <c r="CF6" s="164">
        <f>AVERAGE(CE6:CE9)</f>
        <v>1.5141450109543635E-8</v>
      </c>
      <c r="CG6" s="164">
        <f>AP6</f>
        <v>-9.3058245187844807E-2</v>
      </c>
      <c r="CH6" s="164">
        <f>(BB6-1)/(1-BC6)^(BB6)*(D6/(L6+N6))*CG6</f>
        <v>0.48770731518425214</v>
      </c>
      <c r="CI6" s="164">
        <f>-1/((BB6-1)*BC6^2)*(D6/(L6+N6))*CG6</f>
        <v>-303.76139226725564</v>
      </c>
      <c r="CJ6" s="164">
        <f>BR6*CG6+BS6*CH6+BT6*CI6</f>
        <v>-0.13411951167566932</v>
      </c>
      <c r="CK6" s="164">
        <f>CJ6^2*Z6^2</f>
        <v>1.7988043412120003E-12</v>
      </c>
      <c r="CL6" s="164">
        <f>AVERAGE(CK6:CK9)</f>
        <v>1.5141450109543639E-12</v>
      </c>
      <c r="CM6" s="164">
        <f>AG6</f>
        <v>-2.2946555216845689E-3</v>
      </c>
      <c r="CN6" s="164">
        <v>0</v>
      </c>
      <c r="CO6" s="164">
        <v>0</v>
      </c>
      <c r="CP6" s="164">
        <f>CM6*BR6</f>
        <v>-2.7361219714623079E-3</v>
      </c>
      <c r="CQ6" s="164">
        <f>CP6^2*E6^2</f>
        <v>4.6789771516992415E-7</v>
      </c>
      <c r="CR6" s="164">
        <f>AVERAGE(CQ6:CQ9)</f>
        <v>4.1055665541119112E-7</v>
      </c>
      <c r="CS6" s="164">
        <f>AS6</f>
        <v>-0.83442018970347942</v>
      </c>
      <c r="CT6" s="164">
        <f>(BB6-1)/(1-BC6)^(BB6)*(-BC6/(L6+N6)+D6/(L6+N6)*CS6)</f>
        <v>4.810407853681208</v>
      </c>
      <c r="CU6" s="164">
        <f>-1/((BB6-1)*BC6^2)*(-BC6/(L6+N6)+D6/(L6+N6)*CS6)</f>
        <v>-2996.0924134498741</v>
      </c>
      <c r="CV6" s="164">
        <f>BR6*CS6+BS6*CT6+BT6*CU6</f>
        <v>-1.2233668153455208</v>
      </c>
      <c r="CW6" s="164">
        <f>CV6^2*M6^2</f>
        <v>1.4966263648886418E-8</v>
      </c>
      <c r="CX6" s="164">
        <f>AVERAGE(CW6:CW9)</f>
        <v>1.2569436749383335E-8</v>
      </c>
      <c r="CY6" s="164">
        <f>AV6</f>
        <v>8.3442018970347961E-2</v>
      </c>
      <c r="CZ6" s="164">
        <f>(BB6-1)/(1-BC6)^(BB6)*(-BC6/(L6+N6)+D6/(L6+N6)*CY6)</f>
        <v>-6.4004030857551628E-17</v>
      </c>
      <c r="DA6" s="164">
        <f>-1/((BB6-1)*BC6^2)*(-BC6/(L6+N6)+D6/(L6+N6)*CY6)</f>
        <v>3.9863977674112286E-14</v>
      </c>
      <c r="DB6" s="164">
        <f>BR6*CY6+BS6*CZ6+BT6*DA6</f>
        <v>9.949534441681121E-2</v>
      </c>
      <c r="DC6" s="164">
        <f>DB6^2*O6^2</f>
        <v>9.8993235606198851E-7</v>
      </c>
      <c r="DD6" s="164">
        <f>AVERAGE(DC6:DC9)</f>
        <v>8.566923926796905E-7</v>
      </c>
      <c r="DE6" s="164">
        <f>SUM(DD6,CX6,CR6,CL6,CF6,BZ6,BQ6,BL6)</f>
        <v>2.3524142718543436E-6</v>
      </c>
      <c r="DF6" s="164">
        <f>SQRT(DE6)</f>
        <v>1.5337582181864074E-3</v>
      </c>
      <c r="DG6" s="164">
        <f>10^R6</f>
        <v>0.1</v>
      </c>
      <c r="DH6" s="164">
        <f>N6/(L6+N6)</f>
        <v>0.90909090909090917</v>
      </c>
      <c r="DI6" s="164">
        <f>(DG6+L6+N6)/(N6+DG6)</f>
        <v>1.05</v>
      </c>
      <c r="DJ6" s="164">
        <f>AB6*DH6*DI6</f>
        <v>8.7614119918865366E-3</v>
      </c>
      <c r="DK6" s="164">
        <f>AVERAGE(DJ6:DJ9)</f>
        <v>8.238656091560357E-3</v>
      </c>
      <c r="DL6" s="164">
        <f>STDEV(DJ6:DJ9)</f>
        <v>5.2229015088022998E-4</v>
      </c>
      <c r="DM6" s="164">
        <f>DL6/SQRT(COUNT(DJ6:DJ9))</f>
        <v>2.6114507544011499E-4</v>
      </c>
      <c r="DN6" s="164">
        <f>DM6^2</f>
        <v>6.8196750426623356E-8</v>
      </c>
      <c r="DO6" s="164">
        <f>DH6*DI6</f>
        <v>0.9545454545454547</v>
      </c>
      <c r="DP6" s="164">
        <f>AG6</f>
        <v>-2.2946555216845689E-3</v>
      </c>
      <c r="DQ6" s="164">
        <f>DO6*DP6</f>
        <v>-2.1903529979716342E-3</v>
      </c>
      <c r="DR6" s="164">
        <f>DQ6^2*E6^2</f>
        <v>2.9985289098270786E-7</v>
      </c>
      <c r="DS6" s="164">
        <f>AVERAGE(DR6:DR9)</f>
        <v>2.6964349622348334E-7</v>
      </c>
      <c r="DT6" s="164">
        <f>AJ6</f>
        <v>-1.3474536628579232</v>
      </c>
      <c r="DU6" s="164">
        <f>DT6*DO6</f>
        <v>-1.2862057690916542</v>
      </c>
      <c r="DV6" s="164">
        <f>DU6^2*V6^2</f>
        <v>1.6543252804446538E-10</v>
      </c>
      <c r="DW6" s="164">
        <f>AVERAGE(DV6:DV9)</f>
        <v>1.6289430451524604E-10</v>
      </c>
      <c r="DX6" s="164">
        <f>AM6</f>
        <v>-9.3058245187844797E-3</v>
      </c>
      <c r="DY6" s="164">
        <f>DX6*DO6</f>
        <v>-8.8828324952033681E-3</v>
      </c>
      <c r="DZ6" s="164">
        <f>DY6^2*X6^2</f>
        <v>7.8904713137840893E-9</v>
      </c>
      <c r="EA6" s="164">
        <f>AVERAGE(DZ6:DZ9)</f>
        <v>6.9980101844696649E-9</v>
      </c>
      <c r="EB6" s="164">
        <f>AP6</f>
        <v>-9.3058245187844807E-2</v>
      </c>
      <c r="EC6" s="164">
        <f>EB6*DO6</f>
        <v>-8.8828324952033688E-2</v>
      </c>
      <c r="ED6" s="164">
        <f>EC6^2*Z6^2</f>
        <v>7.890471313784092E-13</v>
      </c>
      <c r="EE6" s="164">
        <f>AVERAGE(ED6:ED9)</f>
        <v>6.9980101844696653E-13</v>
      </c>
      <c r="EF6" s="164">
        <f>DI6*AB6</f>
        <v>9.6375531910751887E-3</v>
      </c>
      <c r="EG6" s="164">
        <f>DH6*AB6</f>
        <v>8.3442018970347961E-3</v>
      </c>
      <c r="EH6" s="164">
        <f>AS6</f>
        <v>-0.83442018970347942</v>
      </c>
      <c r="EI6" s="164">
        <f>-N6/((N6+L6)^2)</f>
        <v>-8.2644628099173563</v>
      </c>
      <c r="EJ6" s="164">
        <f>1/(DG6+N6)</f>
        <v>5</v>
      </c>
      <c r="EK6" s="164">
        <f>DO6*EH6+EF6*EI6+EG6*EJ6</f>
        <v>-0.83442018970347953</v>
      </c>
      <c r="EL6" s="164">
        <f>EK6^2*M6^2</f>
        <v>6.9625705298479079E-9</v>
      </c>
      <c r="EM6" s="164">
        <f>AVERAGE(EL6:EL9)</f>
        <v>6.1750607207514223E-9</v>
      </c>
      <c r="EN6" s="164">
        <f>AV6</f>
        <v>8.3442018970347961E-2</v>
      </c>
      <c r="EO6" s="164">
        <f>L6/((L6+N6)^2)</f>
        <v>0.82644628099173556</v>
      </c>
      <c r="EP6" s="164">
        <f>-L6/((N6+DG6)^2)</f>
        <v>-0.24999999999999994</v>
      </c>
      <c r="EQ6" s="164">
        <f>DO6*EN6+EF6*EO6+EG6*EP6</f>
        <v>8.5528069444606683E-2</v>
      </c>
      <c r="ER6" s="164">
        <f>EQ6^2*O6^2</f>
        <v>7.3150506629214639E-7</v>
      </c>
      <c r="ES6" s="164">
        <f>AVERAGE(ER6:ER9)</f>
        <v>6.4876731697394671E-7</v>
      </c>
      <c r="ET6" s="164">
        <v>0</v>
      </c>
      <c r="EU6" s="164">
        <f>-LN(10)*L6*DG6/((DG6+N6)^2)</f>
        <v>-5.7564627324851132E-2</v>
      </c>
      <c r="EV6" s="164">
        <f>EU6*EG6</f>
        <v>-4.8033087252612389E-4</v>
      </c>
      <c r="EW6" s="164">
        <f>EV6^2*S6^2</f>
        <v>2.3071774710170748E-7</v>
      </c>
      <c r="EX6" s="164">
        <f>AVERAGE(EW6:EW9)</f>
        <v>2.0462214229650836E-7</v>
      </c>
      <c r="EY6" s="164">
        <f>SUM(EX6,ES6,EM6,EE6,EA6,DW6,DS6,DN6)</f>
        <v>1.2045663709313164E-6</v>
      </c>
      <c r="EZ6" s="164">
        <f>SQRT(EY6)</f>
        <v>1.0975273896041576E-3</v>
      </c>
      <c r="FA6" s="164">
        <f>DG6</f>
        <v>0.1</v>
      </c>
      <c r="FB6" s="164">
        <f>DH6</f>
        <v>0.90909090909090917</v>
      </c>
      <c r="FC6" s="164">
        <f>DI6</f>
        <v>1.05</v>
      </c>
      <c r="FD6" s="164">
        <f>FB6*FC6*BH6</f>
        <v>1.0447011163765178E-2</v>
      </c>
      <c r="FE6" s="164">
        <f>AVERAGE(FD6:FD9)</f>
        <v>9.6982893950735213E-3</v>
      </c>
      <c r="FF6" s="164">
        <f>STDEV(FD6:FD9)</f>
        <v>7.2435636012519421E-4</v>
      </c>
      <c r="FG6" s="164">
        <f>FF6/SQRT(COUNT(FD6:FD9))</f>
        <v>3.621781800625971E-4</v>
      </c>
      <c r="FH6" s="164">
        <f>FG6^2</f>
        <v>1.31173034113455E-7</v>
      </c>
      <c r="FI6" s="164">
        <f>FB6*FC6</f>
        <v>0.9545454545454547</v>
      </c>
      <c r="FJ6" s="164">
        <f>CP6</f>
        <v>-2.7361219714623079E-3</v>
      </c>
      <c r="FK6" s="164">
        <f>FJ6*FI6</f>
        <v>-2.6117527909412944E-3</v>
      </c>
      <c r="FL6" s="164">
        <f>FK6^2*E6^2</f>
        <v>4.2632829006185254E-7</v>
      </c>
      <c r="FM6" s="164">
        <f>AVERAGE(FL6:FL9)</f>
        <v>3.7408158065358538E-7</v>
      </c>
      <c r="FN6" s="164">
        <f>BX6</f>
        <v>-1.9420076845775527</v>
      </c>
      <c r="FO6" s="164">
        <f>FN6*FI6</f>
        <v>-1.8537346080058461</v>
      </c>
      <c r="FP6" s="164">
        <f>FO6^2*V6^2</f>
        <v>3.4363319969185885E-10</v>
      </c>
      <c r="FQ6" s="164">
        <f>AVERAGE(FP6:FP9)</f>
        <v>3.2058441175352482E-10</v>
      </c>
      <c r="FR6" s="164">
        <f>CD6</f>
        <v>-1.3411951167566933E-2</v>
      </c>
      <c r="FS6" s="164">
        <f>FR6*FI6</f>
        <v>-1.2802317023586619E-2</v>
      </c>
      <c r="FT6" s="164">
        <f>FS6^2*X6^2</f>
        <v>1.6389932117241577E-8</v>
      </c>
      <c r="FU6" s="164">
        <f>AVERAGE(FT6:FT9)</f>
        <v>1.3796238632869307E-8</v>
      </c>
      <c r="FV6" s="164">
        <f>CJ6</f>
        <v>-0.13411951167566932</v>
      </c>
      <c r="FW6" s="164">
        <f>FV6*FI6</f>
        <v>-0.12802317023586618</v>
      </c>
      <c r="FX6" s="164">
        <f>FW6^2*Z6^2</f>
        <v>1.6389932117241576E-12</v>
      </c>
      <c r="FY6" s="164">
        <f>AVERAGE(FX6:FX9)</f>
        <v>1.379623863286931E-12</v>
      </c>
      <c r="FZ6" s="164">
        <f>FC6*BH6</f>
        <v>1.1491712280141694E-2</v>
      </c>
      <c r="GA6" s="164">
        <f>FB6*BH6</f>
        <v>9.94953444168112E-3</v>
      </c>
      <c r="GB6" s="164">
        <f>CV6</f>
        <v>-1.2233668153455208</v>
      </c>
      <c r="GC6" s="164">
        <f>EI6</f>
        <v>-8.2644628099173563</v>
      </c>
      <c r="GD6" s="164">
        <f>EJ6</f>
        <v>5</v>
      </c>
      <c r="GE6" s="164">
        <f>FI6*GB6+FZ6*GC6+GA6*GD6</f>
        <v>-1.2129843893829115</v>
      </c>
      <c r="GF6" s="164">
        <f>GE6^2*M6^2</f>
        <v>1.4713311288866347E-8</v>
      </c>
      <c r="GG6" s="164">
        <f>AVERAGE(GF6:GF9)</f>
        <v>1.23708416979362E-8</v>
      </c>
      <c r="GH6" s="164">
        <f>DB6</f>
        <v>9.949534441681121E-2</v>
      </c>
      <c r="GI6" s="164">
        <f>EO6</f>
        <v>0.82644628099173556</v>
      </c>
      <c r="GJ6" s="164">
        <f>EP6</f>
        <v>-0.24999999999999994</v>
      </c>
      <c r="GK6" s="164">
        <f>FI6*GH6+FZ6*GI6+GA6*GJ6</f>
        <v>0.1019827280272315</v>
      </c>
      <c r="GL6" s="164">
        <f>GK6^2*O6^2</f>
        <v>1.040047681587627E-6</v>
      </c>
      <c r="GM6" s="164">
        <f>AVERAGE(GL6:GL9)</f>
        <v>9.0006244505910014E-7</v>
      </c>
      <c r="GN6" s="164">
        <f>ET6</f>
        <v>0</v>
      </c>
      <c r="GO6" s="164">
        <f>EU6</f>
        <v>-5.7564627324851132E-2</v>
      </c>
      <c r="GP6" s="164">
        <f>GO6*GA6</f>
        <v>-5.727412421911444E-4</v>
      </c>
      <c r="GQ6" s="164">
        <f>GP6^2*S6^2</f>
        <v>3.2803253050665511E-7</v>
      </c>
      <c r="GR6" s="164">
        <f>AVERAGE(GQ6:GQ9)</f>
        <v>2.8388098612560424E-7</v>
      </c>
      <c r="GS6" s="164">
        <f>BO6</f>
        <v>2.207331673777721E-3</v>
      </c>
      <c r="GT6" s="164">
        <f>GS6*FI6</f>
        <v>2.1069984158787339E-3</v>
      </c>
      <c r="GU6" s="164">
        <f>GT6^2*Q6^2</f>
        <v>1.1098605811288735E-6</v>
      </c>
      <c r="GV6" s="164">
        <f>AVERAGE(GU6:GU9)</f>
        <v>8.3201194931973024E-7</v>
      </c>
      <c r="GW6" s="164">
        <f>SUM(GV6,GR6,GM6,GG6,FY6,FU6,FQ6,FM6,FH6)</f>
        <v>2.5476990396378973E-6</v>
      </c>
      <c r="GX6" s="164">
        <f>SQRT(GW6)</f>
        <v>1.5961513210337851E-3</v>
      </c>
      <c r="GY6" s="164">
        <f>P6</f>
        <v>0.9</v>
      </c>
      <c r="GZ6" s="164">
        <f>L6+N6</f>
        <v>0.11</v>
      </c>
      <c r="HA6" s="164">
        <f>L6</f>
        <v>0.01</v>
      </c>
      <c r="HB6" s="164">
        <f>N6</f>
        <v>0.1</v>
      </c>
      <c r="HC6" s="164">
        <f>D6</f>
        <v>4</v>
      </c>
      <c r="HD6" s="164">
        <f>B6</f>
        <v>0.52</v>
      </c>
      <c r="HE6" s="164">
        <f>AA6</f>
        <v>9.3335563636363653E-2</v>
      </c>
      <c r="HF6" s="164">
        <f>T6</f>
        <v>0.01</v>
      </c>
      <c r="HG6" s="164">
        <f>U6</f>
        <v>3.6691200000000001E-3</v>
      </c>
      <c r="HH6" s="164">
        <f>W6</f>
        <v>0.99</v>
      </c>
      <c r="HI6" s="164">
        <f>Y6</f>
        <v>3.6691200000000001E-3</v>
      </c>
      <c r="HJ6" s="164">
        <f>LN((HE6-GY6*HG6)/HD6)</f>
        <v>-1.7536485917253437</v>
      </c>
      <c r="HK6" s="164">
        <f>LN( (HG6-HF6)/GZ6 + (HE6-GY6*HF6)/HD6)</f>
        <v>-2.2573218871571137</v>
      </c>
      <c r="HL6" s="164">
        <f>HD6*GZ6/(HD6+GY6*GZ6)</f>
        <v>9.2407108239095315E-2</v>
      </c>
      <c r="HM6" s="164">
        <f>(HJ6-HK6)*HL6/HC6</f>
        <v>1.163574818202635E-2</v>
      </c>
      <c r="HN6" s="164">
        <f>AVERAGE(HM6:HM9)</f>
        <v>1.0750500391656174E-2</v>
      </c>
      <c r="HO6" s="164">
        <f>STDEV(HM6:HM9)</f>
        <v>8.3559462485171003E-4</v>
      </c>
      <c r="HP6" s="164">
        <f>HO6/SQRT(COUNT(HM6:HM9))</f>
        <v>4.1779731242585501E-4</v>
      </c>
      <c r="HQ6" s="164">
        <f>HP6^2</f>
        <v>1.7455459427026751E-7</v>
      </c>
      <c r="HR6" s="164">
        <f>-1/HD6</f>
        <v>-1.9230769230769229</v>
      </c>
      <c r="HS6" s="164">
        <f>-(HE6-GY6*HF6) / (HD6* ( ( (HG6-HF6)/GZ6)*HD6 + (HE6-GY6*HF6)))</f>
        <v>-2.980893801629557</v>
      </c>
      <c r="HT6" s="164">
        <f>GY6*GZ6^2 / (HD6+GY6*GZ6)^2</f>
        <v>2.8421472957842791E-2</v>
      </c>
      <c r="HU6" s="164">
        <f>-1/HC6*HM6</f>
        <v>-2.9089370455065875E-3</v>
      </c>
      <c r="HV6" s="164">
        <f>HU6^2*E6^2</f>
        <v>5.2886967092003715E-7</v>
      </c>
      <c r="HW6" s="164">
        <f>AVERAGE(HV6:HV9)</f>
        <v>4.5979001425076814E-7</v>
      </c>
      <c r="HX6" s="164">
        <f>GY6 / (GY6*HG6-HE6)</f>
        <v>-9.9962951912512992</v>
      </c>
      <c r="HY6" s="164">
        <f>HD6 / ( (HG6-HF6)*HD6 + GZ6*(HE6-GY6*HF6))</f>
        <v>86.88599007521384</v>
      </c>
      <c r="HZ6" s="164">
        <v>0</v>
      </c>
      <c r="IA6" s="164">
        <f t="shared" ref="IA6:IA37" si="4">(HX6-HY6)*HL6/HC6 + (HJ6-HK6)*HZ6/HC6</f>
        <v>-2.2381529552672883</v>
      </c>
      <c r="IB6" s="164">
        <f>IA6^2*V6^2</f>
        <v>5.0093286511716971E-10</v>
      </c>
      <c r="IC6" s="164">
        <f>AVERAGE(IB6:IB9)</f>
        <v>4.5730330076522347E-10</v>
      </c>
      <c r="ID6" s="164">
        <f xml:space="preserve"> 1 / (HE6-GY6*HG6)*L6/GZ6</f>
        <v>1.0097267869950808</v>
      </c>
      <c r="IE6" s="164">
        <f>HA6 / ((HE6-GY6*HF6)*GZ6 + (HG6-HF6)*HD6)</f>
        <v>1.6708844245233432</v>
      </c>
      <c r="IF6" s="164">
        <v>0</v>
      </c>
      <c r="IG6" s="164">
        <f t="shared" ref="IG6:IG37" si="5">(ID6-IE6)*HL6/HC6 + (HJ6-HK6)*IF6/HC6</f>
        <v>-1.5273916343544672E-2</v>
      </c>
      <c r="IH6" s="164">
        <f>IG6^2*X6^2</f>
        <v>2.3329252046960106E-8</v>
      </c>
      <c r="II6" s="164">
        <f>AVERAGE(IH6:IH9)</f>
        <v>1.9246848012350668E-8</v>
      </c>
      <c r="IJ6" s="164">
        <f>1 / (HE6-GY6*HG6) * HB6/GZ6</f>
        <v>10.097267869950807</v>
      </c>
      <c r="IK6" s="164">
        <f>1 / (HE6 + HD6*((HG6-HF6)/GZ6) - GY6*HF6) * HB6/GZ6</f>
        <v>16.708844245233429</v>
      </c>
      <c r="IL6" s="164">
        <v>0</v>
      </c>
      <c r="IM6" s="164">
        <f t="shared" ref="IM6:IM37" si="6">(IJ6-IK6)*HL6/HC6 + (HJ6-HK6)*IL6/HC6</f>
        <v>-0.15273916343544669</v>
      </c>
      <c r="IN6" s="164">
        <f>IM6^2*Z6^2</f>
        <v>2.3329252046960096E-12</v>
      </c>
      <c r="IO6" s="164">
        <f>AVERAGE(IN6:IN9)</f>
        <v>1.9246848012350669E-12</v>
      </c>
      <c r="IP6" s="164">
        <f>(HI6-HH6)*HB6 / (GZ6*((GY6*HG6-HH6)*HA6 + (GY6*HG6-HI6)*HB6))</f>
        <v>90.53861003422098</v>
      </c>
      <c r="IQ6" s="164">
        <f>-(HD6*HF6+(HH6-HI6)*HB6-HD6*HG6) / (GZ6*((GY6*HF6-HH6)*HA6 + (GY6*HB6+HD6)*HF6 - HI6*HB6 - HD6*HG6) )</f>
        <v>154.82285295483095</v>
      </c>
      <c r="IR6" s="164">
        <f>HD6^2 / (GY6*HA6 + GY6*HB6 + HD6)^2</f>
        <v>0.7057085663728826</v>
      </c>
      <c r="IS6" s="164">
        <f t="shared" ref="IS6:IS37" si="7">(IP6-IQ6)*HL6/HC6 + (HJ6-HK6)*IR6/HC6</f>
        <v>-1.3962186085984105</v>
      </c>
      <c r="IT6" s="164">
        <f>IS6^2*M6^2</f>
        <v>1.9494264029964813E-8</v>
      </c>
      <c r="IU6" s="164">
        <f>AVERAGE(IT6:IT9)</f>
        <v>1.6042084633214157E-8</v>
      </c>
      <c r="IV6" s="164">
        <f>-(HI6-HH6)*HA6 / (GZ6*((GY6*HG6-HH6)*HA6 + (GY6*HG6-HI6)*HB6))</f>
        <v>-9.0538610034220959</v>
      </c>
      <c r="IW6" s="164">
        <f>-(HD6*HF6+(HI6-HH6)*HA6-HD6*HG6) / (GZ6*((GY6*HF6-HI6)*HB6 + (GY6*HA6+HD6)*HF6 - HH6*HA6 - HD6*HG6))</f>
        <v>-9.9816375270093882</v>
      </c>
      <c r="IX6" s="164">
        <f>HD6^2 / (GY6*HA6+GY6*HB6+HD6)^2</f>
        <v>0.7057085663728826</v>
      </c>
      <c r="IY6" s="164">
        <f t="shared" ref="IY6:IY37" si="8">(IV6-IW6)*HL6/HC6 + (HJ6-HK6)*IX6/HC6</f>
        <v>0.11029492621907055</v>
      </c>
      <c r="IZ6" s="164">
        <f>IY6^2*O6^2</f>
        <v>1.2164970749670218E-6</v>
      </c>
      <c r="JA6" s="164">
        <f>AVERAGE(IZ6:IZ9)</f>
        <v>1.0363797848509074E-6</v>
      </c>
      <c r="JB6" s="164">
        <f>HG6/(GY6*HG6-HE6)</f>
        <v>-4.0752896235693295E-2</v>
      </c>
      <c r="JC6" s="164">
        <f>HF6/(GY6*HF6-HE6-HD6*(HG6-HF6)/GZ6)</f>
        <v>-0.1837972866975677</v>
      </c>
      <c r="JD6" s="164">
        <f>-HD6*GZ6^2 / ((GZ6*GY6+HD6)^2)</f>
        <v>-1.6421295486753612E-2</v>
      </c>
      <c r="JE6" s="164">
        <f t="shared" ref="JE6:JE37" si="9">(JB6-JC6)*HL6/HC6 + (HJ6-HK6)*JD6/HC6</f>
        <v>1.2368376148334491E-3</v>
      </c>
      <c r="JF6" s="164">
        <f>JE6^2*Q6^2</f>
        <v>3.8244182136672383E-7</v>
      </c>
      <c r="JG6" s="164">
        <f>AVERAGE(JF6:JF9)</f>
        <v>2.9874027388356058E-7</v>
      </c>
      <c r="JH6" s="164">
        <f>SUM(JG6,JA6,IU6,IO6,II6,IC6,HW6,HQ6)</f>
        <v>2.0052128278866351E-6</v>
      </c>
      <c r="JI6" s="164">
        <f>SQRT(JH6)</f>
        <v>1.4160553759958101E-3</v>
      </c>
      <c r="JJ6" s="164">
        <f>FA6</f>
        <v>0.1</v>
      </c>
      <c r="JK6" s="164">
        <f>N6/(L6+N6)</f>
        <v>0.90909090909090917</v>
      </c>
      <c r="JL6" s="164">
        <f>(L6+N6+JJ6)/(N6+JJ6)</f>
        <v>1.05</v>
      </c>
      <c r="JM6" s="164">
        <f>HM6*JK6*JL6</f>
        <v>1.1106850537388791E-2</v>
      </c>
      <c r="JN6" s="164">
        <f>AVERAGE(JM6:JM9)</f>
        <v>1.0261841282944531E-2</v>
      </c>
      <c r="JO6" s="164">
        <f>STDEV(JM6:JM9)</f>
        <v>7.9761305099481457E-4</v>
      </c>
      <c r="JP6" s="164">
        <f>JO6/SQRT(COUNT(JM6:JM9))</f>
        <v>3.9880652549740728E-4</v>
      </c>
      <c r="JQ6" s="164">
        <f>JP6^2</f>
        <v>1.5904664477931416E-7</v>
      </c>
      <c r="JR6" s="164">
        <f>JK6*JL6</f>
        <v>0.9545454545454547</v>
      </c>
      <c r="JS6" s="164">
        <f>HU6</f>
        <v>-2.9089370455065875E-3</v>
      </c>
      <c r="JT6" s="164">
        <f>JS6*JR6</f>
        <v>-2.7767126343471978E-3</v>
      </c>
      <c r="JU6" s="164">
        <f>JT6^2*E6^2</f>
        <v>4.8188331585895973E-7</v>
      </c>
      <c r="JV6" s="164">
        <f>AVERAGE(JU6:JU9)</f>
        <v>4.1894090141443973E-7</v>
      </c>
      <c r="JW6" s="164">
        <f>IA6</f>
        <v>-2.2381529552672883</v>
      </c>
      <c r="JX6" s="164">
        <f>JW6*JR6</f>
        <v>-2.1364187300278665</v>
      </c>
      <c r="JY6" s="164">
        <f>JX6^2*V6^2</f>
        <v>4.5642849900138831E-10</v>
      </c>
      <c r="JZ6" s="164">
        <f>AVERAGE(JY6:JY9)</f>
        <v>4.1667511495343718E-10</v>
      </c>
      <c r="KA6" s="164">
        <f>IG6</f>
        <v>-1.5273916343544672E-2</v>
      </c>
      <c r="KB6" s="164">
        <f>KA6*JR6</f>
        <v>-1.4579647418838099E-2</v>
      </c>
      <c r="KC6" s="164">
        <f>KB6^2*X6^2</f>
        <v>2.1256611885763246E-8</v>
      </c>
      <c r="KD6" s="164">
        <f>AVERAGE(KC6:KC9)</f>
        <v>1.7536900771583982E-8</v>
      </c>
      <c r="KE6" s="164">
        <f>IM6</f>
        <v>-0.15273916343544669</v>
      </c>
      <c r="KF6" s="164">
        <f>KE6*JR6</f>
        <v>-0.14579647418838096</v>
      </c>
      <c r="KG6" s="164">
        <f>KF6^2*Z6^2</f>
        <v>2.1256611885763239E-12</v>
      </c>
      <c r="KH6" s="164">
        <f>AVERAGE(KG6:KG9)</f>
        <v>1.7536900771583986E-12</v>
      </c>
      <c r="KI6" s="164">
        <f>IS6</f>
        <v>-1.3962186085984105</v>
      </c>
      <c r="KJ6" s="164">
        <f>-N6/(L6+N6)^2</f>
        <v>-8.2644628099173563</v>
      </c>
      <c r="KK6" s="164">
        <f>1/(JJ6+N6)</f>
        <v>5</v>
      </c>
      <c r="KL6" s="164">
        <f>KI6*JR6+KJ6*HM6*JL6+KK6*JK6*HM6</f>
        <v>-1.3808357304473522</v>
      </c>
      <c r="KM6" s="164">
        <f>KL6^2*M6^2</f>
        <v>1.9067073144800727E-8</v>
      </c>
      <c r="KN6" s="164">
        <f>AVERAGE(KM6:KM9)</f>
        <v>1.5713134561416855E-8</v>
      </c>
      <c r="KO6" s="164">
        <f>IY6</f>
        <v>0.11029492621907055</v>
      </c>
      <c r="KP6" s="164">
        <f>L6/(L6+N6)^2</f>
        <v>0.82644628099173556</v>
      </c>
      <c r="KQ6" s="164">
        <f>-L6/(JJ6+N6)^2</f>
        <v>-0.24999999999999994</v>
      </c>
      <c r="KR6" s="164">
        <f>KO6*JR6+KP6*JL6*HM6+HM6*KQ6*JK6</f>
        <v>0.11273416911082391</v>
      </c>
      <c r="KS6" s="164">
        <f>KR6^2*O6^2</f>
        <v>1.2708992885107845E-6</v>
      </c>
      <c r="KT6" s="164">
        <f>AVERAGE(KS6:KS9)</f>
        <v>1.0831930465986003E-6</v>
      </c>
      <c r="KU6" s="164">
        <f>JE6</f>
        <v>1.2368376148334491E-3</v>
      </c>
      <c r="KV6" s="164">
        <f>KU6*JR6</f>
        <v>1.1806177232501108E-3</v>
      </c>
      <c r="KW6" s="164">
        <f>KV6^2*Q6^2</f>
        <v>3.4846455211306877E-7</v>
      </c>
      <c r="KX6" s="164">
        <f>AVERAGE(KW6:KW9)</f>
        <v>2.7219929913770714E-7</v>
      </c>
      <c r="KY6" s="164">
        <f>HM6* (N6/(L6+N6)) * ((-LN(10)*JJ6*L6)/(N6+JJ6)^2)</f>
        <v>-6.0891591613105559E-4</v>
      </c>
      <c r="KZ6" s="164">
        <f>KY6^2*S6^2</f>
        <v>3.7077859291772273E-7</v>
      </c>
      <c r="LA6" s="164">
        <f>AVERAGE(KZ6:KZ9)</f>
        <v>3.1794114348668096E-7</v>
      </c>
      <c r="LB6" s="164">
        <f>SUM(LA6,KX6,KT6,KN6,KD6,JZ6,JV6,JQ6)</f>
        <v>2.2849877458646966E-6</v>
      </c>
      <c r="LC6" s="170">
        <f>SQRT(LB6)</f>
        <v>1.5116175924699661E-3</v>
      </c>
      <c r="LD6" s="203">
        <f>AC6*1000</f>
        <v>8.6309730483013247</v>
      </c>
      <c r="LE6" s="188">
        <f>AZ6*1000</f>
        <v>1.0011606364592398</v>
      </c>
      <c r="LF6" s="188">
        <f>BI6*1000</f>
        <v>10.16011269960083</v>
      </c>
      <c r="LG6" s="188">
        <f>DF6*1000</f>
        <v>1.5337582181864073</v>
      </c>
      <c r="LH6" s="188">
        <f>HN6*1000</f>
        <v>10.750500391656175</v>
      </c>
      <c r="LI6" s="188">
        <f>JI6*1000</f>
        <v>1.4160553759958101</v>
      </c>
      <c r="LJ6" s="188">
        <f>DK6*1000</f>
        <v>8.2386560915603564</v>
      </c>
      <c r="LK6" s="188">
        <f>EZ6*1000</f>
        <v>1.0975273896041575</v>
      </c>
      <c r="LL6" s="188">
        <f>FE6*1000</f>
        <v>9.6982893950735214</v>
      </c>
      <c r="LM6" s="188">
        <f>GX6*1000</f>
        <v>1.5961513210337852</v>
      </c>
      <c r="LN6" s="188">
        <f>JN6*1000</f>
        <v>10.261841282944532</v>
      </c>
      <c r="LO6" s="191">
        <f>LC6*1000</f>
        <v>1.5116175924699662</v>
      </c>
    </row>
    <row r="7" spans="1:327" ht="15.75" x14ac:dyDescent="0.25">
      <c r="A7" s="172" t="s">
        <v>240</v>
      </c>
      <c r="B7" s="107">
        <v>0.54</v>
      </c>
      <c r="C7" s="145">
        <v>0.95</v>
      </c>
      <c r="D7" s="106">
        <v>3.9</v>
      </c>
      <c r="E7" s="145">
        <v>0.25</v>
      </c>
      <c r="F7" s="207"/>
      <c r="G7" s="207"/>
      <c r="H7" s="207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201"/>
      <c r="T7" s="167">
        <f t="shared" ref="T7:T9" si="10">C7/100</f>
        <v>9.4999999999999998E-3</v>
      </c>
      <c r="U7" s="164">
        <f>U6</f>
        <v>3.6691200000000001E-3</v>
      </c>
      <c r="V7" s="164">
        <f t="shared" ref="V7:AA7" si="11">V6</f>
        <v>1.0000000000000001E-5</v>
      </c>
      <c r="W7" s="164">
        <f t="shared" si="11"/>
        <v>0.99</v>
      </c>
      <c r="X7" s="164">
        <f t="shared" si="11"/>
        <v>0.01</v>
      </c>
      <c r="Y7" s="164">
        <f t="shared" si="11"/>
        <v>3.6691200000000001E-3</v>
      </c>
      <c r="Z7" s="164">
        <f t="shared" si="11"/>
        <v>1.0000000000000001E-5</v>
      </c>
      <c r="AA7" s="164">
        <f t="shared" si="11"/>
        <v>9.3335563636363653E-2</v>
      </c>
      <c r="AB7" s="165">
        <f t="shared" si="1"/>
        <v>9.0039549093614193E-3</v>
      </c>
      <c r="AC7" s="165"/>
      <c r="AD7" s="165"/>
      <c r="AE7" s="165"/>
      <c r="AF7" s="165"/>
      <c r="AG7" s="164">
        <f t="shared" si="2"/>
        <v>-2.3087063870157487E-3</v>
      </c>
      <c r="AH7" s="164">
        <f t="shared" ref="AH7:AH9" si="12">AG7^2*E7^2</f>
        <v>3.33132823840457E-7</v>
      </c>
      <c r="AI7" s="164"/>
      <c r="AJ7" s="164">
        <f t="shared" si="3"/>
        <v>-1.4437684634531034</v>
      </c>
      <c r="AK7" s="164">
        <f>AJ7^2*V6^2</f>
        <v>2.0844673760617355E-10</v>
      </c>
      <c r="AL7" s="164"/>
      <c r="AM7" s="164">
        <f>-AB7/(AA7-U7)*L6/(L6+N6)</f>
        <v>-9.1287367068558344E-3</v>
      </c>
      <c r="AN7" s="164">
        <f>AM7^2*X6^2</f>
        <v>8.3333833863097099E-9</v>
      </c>
      <c r="AO7" s="164"/>
      <c r="AP7" s="164">
        <f>-AB7/(AA7-U7)*N6/(L6+N6)</f>
        <v>-9.1287367068558362E-2</v>
      </c>
      <c r="AQ7" s="164">
        <f>AP7^2*Z6^2</f>
        <v>8.3333833863097149E-13</v>
      </c>
      <c r="AR7" s="164"/>
      <c r="AS7" s="164">
        <f>-AB7/(AA7-U7)*(W7-AA7)/(L6+N6)</f>
        <v>-0.81854135539649253</v>
      </c>
      <c r="AT7" s="164">
        <f>AS7^2*M6^2</f>
        <v>6.7000995049432709E-9</v>
      </c>
      <c r="AU7" s="164"/>
      <c r="AV7" s="164">
        <f>-AB7/(AA7-U7)*(Y7-AA7)/(L6+N6)</f>
        <v>8.1854135539649264E-2</v>
      </c>
      <c r="AW7" s="164">
        <f>AV7^2*O6^2</f>
        <v>6.700099504943273E-7</v>
      </c>
      <c r="AX7" s="164"/>
      <c r="AY7" s="164"/>
      <c r="AZ7" s="164"/>
      <c r="BA7" s="164" t="b">
        <f t="shared" ref="BA7:BA9" si="13">P7=1</f>
        <v>0</v>
      </c>
      <c r="BB7" s="164">
        <f>MAX((1-BA7)*P6,P6*0.99999)</f>
        <v>0.9</v>
      </c>
      <c r="BC7" s="164">
        <f>AB7*D7/(L6+N6)</f>
        <v>0.3192311286046321</v>
      </c>
      <c r="BD7" s="164">
        <f t="shared" ref="BD7:BD9" si="14">-1+(1-BC7)^(1-BB7)</f>
        <v>-3.7723302787911805E-2</v>
      </c>
      <c r="BE7" s="164">
        <f t="shared" ref="BE7:BE9" si="15">1/((BB7-1)*BC7)</f>
        <v>-31.32526594041838</v>
      </c>
      <c r="BF7" s="164">
        <f t="shared" ref="BF7:BF9" si="16">(-1/BC7)*LN(1-BC7)*AB7</f>
        <v>1.0845786383825964E-2</v>
      </c>
      <c r="BG7" s="164">
        <f t="shared" ref="BG7:BG9" si="17">AB7*BD7*BE7</f>
        <v>1.0639905914539231E-2</v>
      </c>
      <c r="BH7" s="164">
        <f t="shared" ref="BH7:BH9" si="18">(BF7*BA7)+(1-BA7)*BG7</f>
        <v>1.0639905914539231E-2</v>
      </c>
      <c r="BI7" s="164"/>
      <c r="BJ7" s="164"/>
      <c r="BK7" s="164"/>
      <c r="BL7" s="164"/>
      <c r="BM7" s="164">
        <f t="shared" ref="BM7:BM9" si="19">(-LN(1-BC7)*(1-BC7)^(1-BB7))*AB7/((BB7-1)*BC7)</f>
        <v>-0.10436647500095887</v>
      </c>
      <c r="BN7" s="164">
        <f t="shared" ref="BN7:BN9" si="20">(1-(1-BC7)^(1-BB7))*AB7/(BC7*(BB7-1)^2)</f>
        <v>0.10639905914539236</v>
      </c>
      <c r="BO7" s="164">
        <f t="shared" ref="BO7:BO9" si="21">BM7+BN7</f>
        <v>2.032584144433483E-3</v>
      </c>
      <c r="BP7" s="164">
        <f>BO7^2*Q6^2</f>
        <v>1.0328495760505985E-6</v>
      </c>
      <c r="BQ7" s="164"/>
      <c r="BR7" s="164">
        <f t="shared" ref="BR7:BR9" si="22">BD7*BE7</f>
        <v>1.1816924919822633</v>
      </c>
      <c r="BS7" s="164">
        <f t="shared" ref="BS7:BS9" si="23">AB7*BE7</f>
        <v>-0.2820512820512821</v>
      </c>
      <c r="BT7" s="164">
        <f t="shared" ref="BT7:BT9" si="24">AB7*BD7</f>
        <v>-3.3965891733454584E-4</v>
      </c>
      <c r="BU7" s="164">
        <f t="shared" ref="BU7:BU9" si="25">AJ7</f>
        <v>-1.4437684634531034</v>
      </c>
      <c r="BV7" s="164">
        <f>(BB7-1)/(1-BC7)^(BB7)*(D7/(L6+N6))*BU7</f>
        <v>7.2355200755201681</v>
      </c>
      <c r="BW7" s="164">
        <f>-1/((BB7-1)*BC7^2)*(D7/(L6+N6))*BU7</f>
        <v>-5022.9517505730428</v>
      </c>
      <c r="BX7" s="164">
        <f t="shared" ref="BX7:BX9" si="26">BU7*BR7+BS7*BV7+BT7*BW7</f>
        <v>-2.0407877136082524</v>
      </c>
      <c r="BY7" s="164">
        <f t="shared" ref="BY7:BY9" si="27">BX7^2*V7^2</f>
        <v>4.1648144920143993E-10</v>
      </c>
      <c r="BZ7" s="164"/>
      <c r="CA7" s="164">
        <f t="shared" ref="CA7:CA9" si="28">AM7</f>
        <v>-9.1287367068558344E-3</v>
      </c>
      <c r="CB7" s="164">
        <f>(BB7-1)/(1-BC7)^(BB7)*(D7/(L6+N6))*CA7</f>
        <v>4.5749134559025316E-2</v>
      </c>
      <c r="CC7" s="164">
        <f>-1/((BB7-1)*BC7^2)*(D7/(L6+N6))*CA7</f>
        <v>-31.759388837565723</v>
      </c>
      <c r="CD7" s="164">
        <f t="shared" ref="CD7:CD9" si="29">BR7*CA7+BS7*CB7+BT7*CC7</f>
        <v>-1.2903602055109703E-2</v>
      </c>
      <c r="CE7" s="164">
        <f t="shared" ref="CE7:CE9" si="30">CD7^2*X7^2</f>
        <v>1.6650294599663137E-8</v>
      </c>
      <c r="CF7" s="164"/>
      <c r="CG7" s="164">
        <f t="shared" ref="CG7:CG9" si="31">AP7</f>
        <v>-9.1287367068558362E-2</v>
      </c>
      <c r="CH7" s="164">
        <f>(BB7-1)/(1-BC7)^(BB7)*(D7/(L6+N6))*CG7</f>
        <v>0.45749134559025328</v>
      </c>
      <c r="CI7" s="164">
        <f>-1/((BB7-1)*BC7^2)*(D7/(L6+N6))*CG7</f>
        <v>-317.59388837565729</v>
      </c>
      <c r="CJ7" s="164">
        <f t="shared" ref="CJ7:CJ9" si="32">BR7*CG7+BS7*CH7+BT7*CI7</f>
        <v>-0.12903602055109709</v>
      </c>
      <c r="CK7" s="164">
        <f t="shared" ref="CK7:CK9" si="33">CJ7^2*Z7^2</f>
        <v>1.6650294599663152E-12</v>
      </c>
      <c r="CL7" s="164"/>
      <c r="CM7" s="164">
        <f t="shared" ref="CM7:CM9" si="34">AG7</f>
        <v>-2.3087063870157487E-3</v>
      </c>
      <c r="CN7" s="164">
        <v>0</v>
      </c>
      <c r="CO7" s="164">
        <v>0</v>
      </c>
      <c r="CP7" s="164">
        <f t="shared" ref="CP7:CP9" si="35">CM7*BR7</f>
        <v>-2.7281810037280076E-3</v>
      </c>
      <c r="CQ7" s="164">
        <f>CP7^2*E6^2</f>
        <v>4.6518572431889742E-7</v>
      </c>
      <c r="CR7" s="164"/>
      <c r="CS7" s="164">
        <f t="shared" ref="CS7:CS9" si="36">AS7</f>
        <v>-0.81854135539649253</v>
      </c>
      <c r="CT7" s="164">
        <f>(BB7-1)/(1-BC7)^(BB7)*(-BC7/(L6+N6)+D7/(L6+N6)*CS7)</f>
        <v>4.5123784148841857</v>
      </c>
      <c r="CU7" s="164">
        <f>-1/((BB7-1)*BC7^2)*(-BC7/(L6+N6)+D7/(L6+N6)*CS7)</f>
        <v>-3132.5265940418376</v>
      </c>
      <c r="CV7" s="164">
        <f t="shared" ref="CV7:CV9" si="37">BR7*CS7+BS7*CT7+BT7*CU7</f>
        <v>-1.1759956996137146</v>
      </c>
      <c r="CW7" s="164">
        <f>CV7^2*M6^2</f>
        <v>1.3829658855099502E-8</v>
      </c>
      <c r="CX7" s="164"/>
      <c r="CY7" s="164">
        <f t="shared" ref="CY7:CY9" si="38">AV7</f>
        <v>8.1854135539649264E-2</v>
      </c>
      <c r="CZ7" s="164">
        <f>(BB7-1)/(1-BC7)^(BB7)*(-BC7/(L6+N6)+D7/(L6+N6)*CY7)</f>
        <v>0</v>
      </c>
      <c r="DA7" s="164">
        <f>-1/((BB7-1)*BC7^2)*(-BC7/(L6+N6)+D7/(L6+N6)*CY7)</f>
        <v>0</v>
      </c>
      <c r="DB7" s="164">
        <f t="shared" ref="DB7:DB9" si="39">BR7*CY7+BS7*CZ7+BT7*DA7</f>
        <v>9.6726417404902079E-2</v>
      </c>
      <c r="DC7" s="164">
        <f>DB7^2*O6^2</f>
        <v>9.3559998239873443E-7</v>
      </c>
      <c r="DD7" s="164"/>
      <c r="DE7" s="164"/>
      <c r="DF7" s="164"/>
      <c r="DG7" s="164">
        <f>10^R6</f>
        <v>0.1</v>
      </c>
      <c r="DH7" s="164">
        <f>N6/(L6+N6)</f>
        <v>0.90909090909090917</v>
      </c>
      <c r="DI7" s="164">
        <f>(DG7+L6+N6)/(N6+DG7)</f>
        <v>1.05</v>
      </c>
      <c r="DJ7" s="164">
        <f t="shared" ref="DJ7:DJ9" si="40">AB7*DH7*DI7</f>
        <v>8.594684231663173E-3</v>
      </c>
      <c r="DK7" s="164"/>
      <c r="DL7" s="164"/>
      <c r="DM7" s="164"/>
      <c r="DN7" s="164"/>
      <c r="DO7" s="164">
        <f t="shared" ref="DO7:DO9" si="41">DH7*DI7</f>
        <v>0.9545454545454547</v>
      </c>
      <c r="DP7" s="164">
        <f t="shared" ref="DP7:DP9" si="42">AG7</f>
        <v>-2.3087063870157487E-3</v>
      </c>
      <c r="DQ7" s="164">
        <f t="shared" ref="DQ7:DQ9" si="43">DO7*DP7</f>
        <v>-2.2037651876059424E-3</v>
      </c>
      <c r="DR7" s="164">
        <f t="shared" ref="DR7:DR9" si="44">DQ7^2*E7^2</f>
        <v>3.035363126314909E-7</v>
      </c>
      <c r="DS7" s="164"/>
      <c r="DT7" s="164">
        <f t="shared" ref="DT7:DT9" si="45">AJ7</f>
        <v>-1.4437684634531034</v>
      </c>
      <c r="DU7" s="164">
        <f t="shared" ref="DU7:DU9" si="46">DT7*DO7</f>
        <v>-1.3781426242052353</v>
      </c>
      <c r="DV7" s="164">
        <f t="shared" ref="DV7:DV9" si="47">DU7^2*V7^2</f>
        <v>1.8992770926512927E-10</v>
      </c>
      <c r="DW7" s="164"/>
      <c r="DX7" s="164">
        <f t="shared" ref="DX7:DX9" si="48">AM7</f>
        <v>-9.1287367068558344E-3</v>
      </c>
      <c r="DY7" s="164">
        <f t="shared" ref="DY7:DY9" si="49">DX7*DO7</f>
        <v>-8.7137941292714793E-3</v>
      </c>
      <c r="DZ7" s="164">
        <f t="shared" ref="DZ7:DZ9" si="50">DY7^2*X7^2</f>
        <v>7.5930208127326098E-9</v>
      </c>
      <c r="EA7" s="164"/>
      <c r="EB7" s="164">
        <f t="shared" ref="EB7:EB9" si="51">AP7</f>
        <v>-9.1287367068558362E-2</v>
      </c>
      <c r="EC7" s="164">
        <f t="shared" ref="EC7:EC9" si="52">EB7*DO7</f>
        <v>-8.7137941292714807E-2</v>
      </c>
      <c r="ED7" s="164">
        <f t="shared" ref="ED7:ED9" si="53">EC7^2*Z7^2</f>
        <v>7.5930208127326132E-13</v>
      </c>
      <c r="EE7" s="164"/>
      <c r="EF7" s="164">
        <f t="shared" ref="EF7:EF9" si="54">DI7*AB7</f>
        <v>9.4541526548294914E-3</v>
      </c>
      <c r="EG7" s="164">
        <f t="shared" ref="EG7:EG9" si="55">DH7*AB7</f>
        <v>8.1854135539649268E-3</v>
      </c>
      <c r="EH7" s="164">
        <f t="shared" ref="EH7:EH9" si="56">AS7</f>
        <v>-0.81854135539649253</v>
      </c>
      <c r="EI7" s="164">
        <f>-N6/((N6+L6)^2)</f>
        <v>-8.2644628099173563</v>
      </c>
      <c r="EJ7" s="164">
        <f>1/(DG7+N6)</f>
        <v>5</v>
      </c>
      <c r="EK7" s="164">
        <f t="shared" ref="EK7:EK9" si="57">DO7*EH7+EF7*EI7+EG7*EJ7</f>
        <v>-0.81854135539649264</v>
      </c>
      <c r="EL7" s="164">
        <f>EK7^2*M6^2</f>
        <v>6.7000995049432734E-9</v>
      </c>
      <c r="EM7" s="164"/>
      <c r="EN7" s="164">
        <f t="shared" ref="EN7:EN9" si="58">AV7</f>
        <v>8.1854135539649264E-2</v>
      </c>
      <c r="EO7" s="164">
        <f>L6/((L6+N6)^2)</f>
        <v>0.82644628099173556</v>
      </c>
      <c r="EP7" s="164">
        <f>-L6/((N6+DG7)^2)</f>
        <v>-0.24999999999999994</v>
      </c>
      <c r="EQ7" s="164">
        <f t="shared" ref="EQ7:EQ9" si="59">DO7*EN7+EF7*EO7+EG7*EP7</f>
        <v>8.3900488928140518E-2</v>
      </c>
      <c r="ER7" s="164">
        <f>EQ7^2*O6^2</f>
        <v>7.0392920423810308E-7</v>
      </c>
      <c r="ES7" s="164"/>
      <c r="ET7" s="164">
        <v>0</v>
      </c>
      <c r="EU7" s="164">
        <f>-LN(10)*L6*DG7/((DG7+N6)^2)</f>
        <v>-5.7564627324851132E-2</v>
      </c>
      <c r="EV7" s="164">
        <f t="shared" ref="EV7:EV9" si="60">EU7*EG7</f>
        <v>-4.7119028073377625E-4</v>
      </c>
      <c r="EW7" s="164">
        <f>EV7^2*S6^2</f>
        <v>2.2202028065797488E-7</v>
      </c>
      <c r="EX7" s="164"/>
      <c r="EY7" s="164"/>
      <c r="EZ7" s="164"/>
      <c r="FA7" s="164">
        <f t="shared" ref="FA7:FA9" si="61">DG7</f>
        <v>0.1</v>
      </c>
      <c r="FB7" s="164">
        <f t="shared" ref="FB7:FB9" si="62">DH7</f>
        <v>0.90909090909090917</v>
      </c>
      <c r="FC7" s="164">
        <f t="shared" ref="FC7:FC9" si="63">DI7</f>
        <v>1.05</v>
      </c>
      <c r="FD7" s="164">
        <f t="shared" ref="FD7:FD9" si="64">FB7*FC7*BH7</f>
        <v>1.0156273827514722E-2</v>
      </c>
      <c r="FE7" s="164"/>
      <c r="FF7" s="164"/>
      <c r="FG7" s="164"/>
      <c r="FH7" s="164"/>
      <c r="FI7" s="164">
        <f t="shared" ref="FI7:FI9" si="65">FB7*FC7</f>
        <v>0.9545454545454547</v>
      </c>
      <c r="FJ7" s="164">
        <f t="shared" ref="FJ7:FJ9" si="66">CP7</f>
        <v>-2.7281810037280076E-3</v>
      </c>
      <c r="FK7" s="164">
        <f t="shared" ref="FK7:FK9" si="67">FJ7*FI7</f>
        <v>-2.6041727762858256E-3</v>
      </c>
      <c r="FL7" s="164">
        <f t="shared" ref="FL7:FL9" si="68">FK7^2*E7^2</f>
        <v>4.2385724054676403E-7</v>
      </c>
      <c r="FM7" s="164"/>
      <c r="FN7" s="164">
        <f t="shared" ref="FN7:FN9" si="69">BX7</f>
        <v>-2.0407877136082524</v>
      </c>
      <c r="FO7" s="164">
        <f t="shared" ref="FO7:FO9" si="70">FN7*FI7</f>
        <v>-1.9480246357169686</v>
      </c>
      <c r="FP7" s="164">
        <f t="shared" ref="FP7:FP9" si="71">FO7^2*V7^2</f>
        <v>3.7947999813602285E-10</v>
      </c>
      <c r="FQ7" s="164"/>
      <c r="FR7" s="164">
        <f t="shared" ref="FR7:FR9" si="72">CD7</f>
        <v>-1.2903602055109703E-2</v>
      </c>
      <c r="FS7" s="164">
        <f t="shared" ref="FS7:FS9" si="73">FR7*FI7</f>
        <v>-1.2317074688968355E-2</v>
      </c>
      <c r="FT7" s="164">
        <f t="shared" ref="FT7:FT9" si="74">FS7^2*X7^2</f>
        <v>1.517103288936249E-8</v>
      </c>
      <c r="FU7" s="164"/>
      <c r="FV7" s="164">
        <f t="shared" ref="FV7:FV9" si="75">CJ7</f>
        <v>-0.12903602055109709</v>
      </c>
      <c r="FW7" s="164">
        <f t="shared" ref="FW7:FW9" si="76">FV7*FI7</f>
        <v>-0.1231707468896836</v>
      </c>
      <c r="FX7" s="164">
        <f t="shared" ref="FX7:FX9" si="77">FW7^2*Z7^2</f>
        <v>1.5171032889362506E-12</v>
      </c>
      <c r="FY7" s="164"/>
      <c r="FZ7" s="164">
        <f t="shared" ref="FZ7:FZ9" si="78">FC7*BH7</f>
        <v>1.1171901210266193E-2</v>
      </c>
      <c r="GA7" s="164">
        <f t="shared" ref="GA7:GA9" si="79">FB7*BH7</f>
        <v>9.67264174049021E-3</v>
      </c>
      <c r="GB7" s="164">
        <f t="shared" ref="GB7:GB9" si="80">CV7</f>
        <v>-1.1759956996137146</v>
      </c>
      <c r="GC7" s="164">
        <f t="shared" ref="GC7:GC9" si="81">EI7</f>
        <v>-8.2644628099173563</v>
      </c>
      <c r="GD7" s="164">
        <f t="shared" ref="GD7:GD9" si="82">EJ7</f>
        <v>5</v>
      </c>
      <c r="GE7" s="164">
        <f t="shared" ref="GE7:GE9" si="83">FI7*GB7+FZ7*GC7+GA7*GD7</f>
        <v>-1.1665079029971379</v>
      </c>
      <c r="GF7" s="164">
        <f>GE7^2*M6^2</f>
        <v>1.3607406877547802E-8</v>
      </c>
      <c r="GG7" s="164"/>
      <c r="GH7" s="164">
        <f t="shared" ref="GH7:GH9" si="84">DB7</f>
        <v>9.6726417404902079E-2</v>
      </c>
      <c r="GI7" s="164">
        <f t="shared" ref="GI7:GI9" si="85">EO7</f>
        <v>0.82644628099173556</v>
      </c>
      <c r="GJ7" s="164">
        <f t="shared" ref="GJ7:GJ9" si="86">EP7</f>
        <v>-0.24999999999999994</v>
      </c>
      <c r="GK7" s="164">
        <f t="shared" ref="GK7:GK9" si="87">FI7*GH7+FZ7*GI7+GA7*GJ7</f>
        <v>9.9144577840024659E-2</v>
      </c>
      <c r="GL7" s="164">
        <f>GK7^2*O6^2</f>
        <v>9.8296473150767091E-7</v>
      </c>
      <c r="GM7" s="164"/>
      <c r="GN7" s="164">
        <f t="shared" ref="GN7:GN9" si="88">ET7</f>
        <v>0</v>
      </c>
      <c r="GO7" s="164">
        <f t="shared" ref="GO7:GO9" si="89">EU7</f>
        <v>-5.7564627324851132E-2</v>
      </c>
      <c r="GP7" s="164">
        <f t="shared" ref="GP7:GP9" si="90">GO7*GA7</f>
        <v>-5.5680201703811833E-4</v>
      </c>
      <c r="GQ7" s="164">
        <f>GP7^2*S6^2</f>
        <v>3.1002848617771703E-7</v>
      </c>
      <c r="GR7" s="164"/>
      <c r="GS7" s="164">
        <f t="shared" ref="GS7:GS9" si="91">BO7</f>
        <v>2.032584144433483E-3</v>
      </c>
      <c r="GT7" s="164">
        <f t="shared" ref="GT7:GT9" si="92">GS7*FI7</f>
        <v>1.9401939560501431E-3</v>
      </c>
      <c r="GU7" s="164">
        <f>GT7^2*Q6^2</f>
        <v>9.410881467733762E-7</v>
      </c>
      <c r="GV7" s="164"/>
      <c r="GW7" s="164"/>
      <c r="GX7" s="164"/>
      <c r="GY7" s="164">
        <f>P6</f>
        <v>0.9</v>
      </c>
      <c r="GZ7" s="164">
        <f>L6+N6</f>
        <v>0.11</v>
      </c>
      <c r="HA7" s="164">
        <f>L6</f>
        <v>0.01</v>
      </c>
      <c r="HB7" s="164">
        <f>N6</f>
        <v>0.1</v>
      </c>
      <c r="HC7" s="164">
        <f t="shared" ref="HC7:HC9" si="93">D7</f>
        <v>3.9</v>
      </c>
      <c r="HD7" s="164">
        <f t="shared" ref="HD7:HD9" si="94">B7</f>
        <v>0.54</v>
      </c>
      <c r="HE7" s="164">
        <f t="shared" ref="HE7:HE9" si="95">AA7</f>
        <v>9.3335563636363653E-2</v>
      </c>
      <c r="HF7" s="164">
        <f t="shared" ref="HF7:HF9" si="96">T7</f>
        <v>9.4999999999999998E-3</v>
      </c>
      <c r="HG7" s="164">
        <f t="shared" ref="HG7:HG9" si="97">U7</f>
        <v>3.6691200000000001E-3</v>
      </c>
      <c r="HH7" s="164">
        <f t="shared" ref="HH7:HH9" si="98">W7</f>
        <v>0.99</v>
      </c>
      <c r="HI7" s="164">
        <f t="shared" ref="HI7:HI9" si="99">Y7</f>
        <v>3.6691200000000001E-3</v>
      </c>
      <c r="HJ7" s="164">
        <f t="shared" ref="HJ7:HJ9" si="100">LN((HE7-GY7*HG7)/HD7)</f>
        <v>-1.7913889197081907</v>
      </c>
      <c r="HK7" s="164">
        <f t="shared" ref="HK7:HK9" si="101">LN( (HG7-HF7)/GZ7 + (HE7-GY7*HF7)/HD7)</f>
        <v>-2.263342235563806</v>
      </c>
      <c r="HL7" s="164">
        <f t="shared" ref="HL7:HL9" si="102">HD7*GZ7/(HD7+GY7*GZ7)</f>
        <v>9.295774647887324E-2</v>
      </c>
      <c r="HM7" s="164">
        <f t="shared" ref="HM7:HM9" si="103">(HJ7-HK7)*HL7/HC7</f>
        <v>1.124915812440253E-2</v>
      </c>
      <c r="HN7" s="164"/>
      <c r="HO7" s="164"/>
      <c r="HP7" s="164"/>
      <c r="HQ7" s="164"/>
      <c r="HR7" s="164">
        <f t="shared" ref="HR7:HR9" si="104">-1/HD7</f>
        <v>-1.8518518518518516</v>
      </c>
      <c r="HS7" s="164">
        <f t="shared" ref="HS7:HS9" si="105">-(HE7-GY7*HF7) / (HD7* ( ( (HG7-HF7)/GZ7)*HD7 + (HE7-GY7*HF7)))</f>
        <v>-2.7957055945363893</v>
      </c>
      <c r="HT7" s="164">
        <f t="shared" ref="HT7:HT9" si="106">GY7*GZ7^2 / (HD7+GY7*GZ7)^2</f>
        <v>2.6670193303797749E-2</v>
      </c>
      <c r="HU7" s="164">
        <f t="shared" ref="HU7:HU9" si="107">-1/HC7*HM7</f>
        <v>-2.8843995190775723E-3</v>
      </c>
      <c r="HV7" s="164">
        <f t="shared" ref="HV7:HV9" si="108">HU7^2*E7^2</f>
        <v>5.1998503660343319E-7</v>
      </c>
      <c r="HW7" s="164"/>
      <c r="HX7" s="164">
        <f t="shared" ref="HX7:HX9" si="109">GY7 / (GY7*HG7-HE7)</f>
        <v>-9.9962951912512992</v>
      </c>
      <c r="HY7" s="164">
        <f t="shared" ref="HY7:HY9" si="110">HD7 / ( (HG7-HF7)*HD7 + GZ7*(HE7-GY7*HF7))</f>
        <v>87.410651745474169</v>
      </c>
      <c r="HZ7" s="164">
        <v>0</v>
      </c>
      <c r="IA7" s="164">
        <f t="shared" si="4"/>
        <v>-2.321725712467996</v>
      </c>
      <c r="IB7" s="164">
        <f t="shared" ref="IB7:IB9" si="111">IA7^2*V7^2</f>
        <v>5.3904102839350241E-10</v>
      </c>
      <c r="IC7" s="164"/>
      <c r="ID7" s="164">
        <f xml:space="preserve"> 1 / (HE7-GY7*HG7)*L6/GZ7</f>
        <v>1.0097267869950808</v>
      </c>
      <c r="IE7" s="164">
        <f t="shared" ref="IE7:IE9" si="112">HA7 / ((HE7-GY7*HF7)*GZ7 + (HG7-HF7)*HD7)</f>
        <v>1.6187157730643362</v>
      </c>
      <c r="IF7" s="164">
        <v>0</v>
      </c>
      <c r="IG7" s="164">
        <f t="shared" si="5"/>
        <v>-1.4515447121910748E-2</v>
      </c>
      <c r="IH7" s="164">
        <f t="shared" ref="IH7:IH9" si="113">IG7^2*X7^2</f>
        <v>2.1069820514898701E-8</v>
      </c>
      <c r="II7" s="164"/>
      <c r="IJ7" s="164">
        <f t="shared" ref="IJ7:IJ9" si="114">1 / (HE7-GY7*HG7) * HB7/GZ7</f>
        <v>10.097267869950807</v>
      </c>
      <c r="IK7" s="164">
        <f t="shared" ref="IK7:IK9" si="115">1 / (HE7 + HD7*((HG7-HF7)/GZ7) - GY7*HF7) * HB7/GZ7</f>
        <v>16.18715773064336</v>
      </c>
      <c r="IL7" s="164">
        <v>0</v>
      </c>
      <c r="IM7" s="164">
        <f t="shared" si="6"/>
        <v>-0.14515447121910746</v>
      </c>
      <c r="IN7" s="164">
        <f t="shared" ref="IN7:IN9" si="116">IM7^2*Z7^2</f>
        <v>2.1069820514898698E-12</v>
      </c>
      <c r="IO7" s="164"/>
      <c r="IP7" s="164">
        <f t="shared" ref="IP7:IP9" si="117">(HI7-HH7)*HB7 / (GZ7*((GY7*HG7-HH7)*HA7 + (GY7*HG7-HI7)*HB7))</f>
        <v>90.53861003422098</v>
      </c>
      <c r="IQ7" s="164">
        <f t="shared" ref="IQ7:IQ9" si="118">-(HD7*HF7+(HH7-HI7)*HB7-HD7*HG7) / (GZ7*((GY7*HF7-HH7)*HA7 + (GY7*HB7+HD7)*HF7 - HI7*HB7 - HD7*HG7) )</f>
        <v>149.77795045649023</v>
      </c>
      <c r="IR7" s="164">
        <f t="shared" ref="IR7:IR9" si="119">HD7^2 / (GY7*HA7 + GY7*HB7 + HD7)^2</f>
        <v>0.71414401904384062</v>
      </c>
      <c r="IS7" s="164">
        <f t="shared" si="7"/>
        <v>-1.3255674232725068</v>
      </c>
      <c r="IT7" s="164">
        <f>IS7^2*M6^2</f>
        <v>1.757128993641313E-8</v>
      </c>
      <c r="IU7" s="164"/>
      <c r="IV7" s="164">
        <f t="shared" ref="IV7:IV9" si="120">-(HI7-HH7)*HA7 / (GZ7*((GY7*HG7-HH7)*HA7 + (GY7*HG7-HI7)*HB7))</f>
        <v>-9.0538610034220959</v>
      </c>
      <c r="IW7" s="164">
        <f t="shared" ref="IW7:IW9" si="121">-(HD7*HF7+(HI7-HH7)*HA7-HD7*HG7) / (GZ7*((GY7*HF7-HI7)*HB7 + (GY7*HA7+HD7)*HF7 - HH7*HA7 - HD7*HG7))</f>
        <v>-9.8809848351525176</v>
      </c>
      <c r="IX7" s="164">
        <f t="shared" ref="IX7:IX9" si="122">HD7^2 / (GY7*HA7+GY7*HB7+HD7)^2</f>
        <v>0.71414401904384062</v>
      </c>
      <c r="IY7" s="164">
        <f t="shared" si="8"/>
        <v>0.10613595006226334</v>
      </c>
      <c r="IZ7" s="164">
        <f>IY7^2*O6^2</f>
        <v>1.1264839895619259E-6</v>
      </c>
      <c r="JA7" s="164"/>
      <c r="JB7" s="164">
        <f t="shared" ref="JB7:JB9" si="123">HG7/(GY7*HG7-HE7)</f>
        <v>-4.0752896235693295E-2</v>
      </c>
      <c r="JC7" s="164">
        <f t="shared" ref="JC7:JC9" si="124">HF7/(GY7*HF7-HE7-HD7*(HG7-HF7)/GZ7)</f>
        <v>-0.16915579828522312</v>
      </c>
      <c r="JD7" s="164">
        <f t="shared" ref="JD7:JD9" si="125">-HD7*GZ7^2 / ((GZ7*GY7+HD7)^2)</f>
        <v>-1.6002115982278648E-2</v>
      </c>
      <c r="JE7" s="164">
        <f t="shared" si="9"/>
        <v>1.1240494146998053E-3</v>
      </c>
      <c r="JF7" s="164">
        <f>JE7^2*Q6^2</f>
        <v>3.1587177167174371E-7</v>
      </c>
      <c r="JG7" s="164"/>
      <c r="JH7" s="164"/>
      <c r="JI7" s="164"/>
      <c r="JJ7" s="164">
        <f t="shared" ref="JJ7:JJ9" si="126">FA7</f>
        <v>0.1</v>
      </c>
      <c r="JK7" s="164">
        <f>N6/(L6+N6)</f>
        <v>0.90909090909090917</v>
      </c>
      <c r="JL7" s="164">
        <f>(L6+N6+JJ7)/(N6+JJ7)</f>
        <v>1.05</v>
      </c>
      <c r="JM7" s="164">
        <f t="shared" ref="JM7:JM9" si="127">HM7*JK7*JL7</f>
        <v>1.0737832755111507E-2</v>
      </c>
      <c r="JN7" s="164"/>
      <c r="JO7" s="164"/>
      <c r="JP7" s="164"/>
      <c r="JQ7" s="164"/>
      <c r="JR7" s="164">
        <f t="shared" ref="JR7:JR9" si="128">JK7*JL7</f>
        <v>0.9545454545454547</v>
      </c>
      <c r="JS7" s="164">
        <f t="shared" ref="JS7:JS9" si="129">HU7</f>
        <v>-2.8843995190775723E-3</v>
      </c>
      <c r="JT7" s="164">
        <f t="shared" ref="JT7:JT9" si="130">JS7*JR7</f>
        <v>-2.7532904500285923E-3</v>
      </c>
      <c r="JU7" s="164">
        <f t="shared" ref="JU7:JU9" si="131">JT7^2*E7^2</f>
        <v>4.7378801888866554E-7</v>
      </c>
      <c r="JV7" s="164"/>
      <c r="JW7" s="164">
        <f t="shared" ref="JW7:JW9" si="132">IA7</f>
        <v>-2.321725712467996</v>
      </c>
      <c r="JX7" s="164">
        <f t="shared" ref="JX7:JX9" si="133">JW7*JR7</f>
        <v>-2.216192725537633</v>
      </c>
      <c r="JY7" s="164">
        <f t="shared" ref="JY7:JY9" si="134">JX7^2*V7^2</f>
        <v>4.911510196725923E-10</v>
      </c>
      <c r="JZ7" s="164"/>
      <c r="KA7" s="164">
        <f>IG7</f>
        <v>-1.4515447121910748E-2</v>
      </c>
      <c r="KB7" s="164">
        <f>KA7*JR7</f>
        <v>-1.3855654070914807E-2</v>
      </c>
      <c r="KC7" s="164">
        <f>KB7^2*X7^2</f>
        <v>1.9197914973285809E-8</v>
      </c>
      <c r="KD7" s="164"/>
      <c r="KE7" s="164">
        <f>IM7</f>
        <v>-0.14515447121910746</v>
      </c>
      <c r="KF7" s="164">
        <f>KE7*JR7</f>
        <v>-0.13855654070914805</v>
      </c>
      <c r="KG7" s="164">
        <f>KF7^2*Z7^2</f>
        <v>1.9197914973285805E-12</v>
      </c>
      <c r="KH7" s="164"/>
      <c r="KI7" s="164">
        <f>IS7</f>
        <v>-1.3255674232725068</v>
      </c>
      <c r="KJ7" s="164">
        <f>-N6/(L6+N6)^2</f>
        <v>-8.2644628099173563</v>
      </c>
      <c r="KK7" s="164">
        <f>1/(JJ7+N6)</f>
        <v>5</v>
      </c>
      <c r="KL7" s="164">
        <f>KI7*JR7+KJ7*HM7*JL7+KK7*JK7*HM7</f>
        <v>-1.3117984830593044</v>
      </c>
      <c r="KM7" s="164">
        <f>KL7^2*M6^2</f>
        <v>1.7208152601566918E-8</v>
      </c>
      <c r="KN7" s="164"/>
      <c r="KO7" s="164">
        <f>IY7</f>
        <v>0.10613595006226334</v>
      </c>
      <c r="KP7" s="164">
        <f>L6/(L6+N6)^2</f>
        <v>0.82644628099173556</v>
      </c>
      <c r="KQ7" s="164">
        <f>-L6/(JJ7+N6)^2</f>
        <v>-0.24999999999999994</v>
      </c>
      <c r="KR7" s="164">
        <f>KO7*JR7+KP7*JL7*HM7+HM7*KQ7*JK7</f>
        <v>0.10851662799035218</v>
      </c>
      <c r="KS7" s="164">
        <f>KR7^2*O6^2</f>
        <v>1.1775858550396486E-6</v>
      </c>
      <c r="KT7" s="164"/>
      <c r="KU7" s="164">
        <f>JE7</f>
        <v>1.1240494146998053E-3</v>
      </c>
      <c r="KV7" s="164">
        <f>KU7*JR7</f>
        <v>1.0729562594861779E-3</v>
      </c>
      <c r="KW7" s="164">
        <f>KV7^2*Q6^2</f>
        <v>2.8780878369264257E-7</v>
      </c>
      <c r="KX7" s="164"/>
      <c r="KY7" s="164">
        <f>HM7* (N6/(L6+N6)) * ((-LN(10)*JJ7*L6)/(N6+JJ7)^2)</f>
        <v>-5.8868508649959376E-4</v>
      </c>
      <c r="KZ7" s="164">
        <f>KY7^2*S6^2</f>
        <v>3.4655013106703418E-7</v>
      </c>
      <c r="LA7" s="164"/>
      <c r="LB7" s="164"/>
      <c r="LC7" s="170"/>
      <c r="LD7" s="204"/>
      <c r="LE7" s="189"/>
      <c r="LF7" s="189"/>
      <c r="LG7" s="189"/>
      <c r="LH7" s="189"/>
      <c r="LI7" s="189"/>
      <c r="LJ7" s="189"/>
      <c r="LK7" s="189"/>
      <c r="LL7" s="189"/>
      <c r="LM7" s="189"/>
      <c r="LN7" s="189"/>
      <c r="LO7" s="192"/>
    </row>
    <row r="8" spans="1:327" ht="15.75" x14ac:dyDescent="0.25">
      <c r="A8" s="172" t="s">
        <v>241</v>
      </c>
      <c r="B8" s="107">
        <v>0.48</v>
      </c>
      <c r="C8" s="145">
        <v>0.96</v>
      </c>
      <c r="D8" s="106">
        <v>3.95</v>
      </c>
      <c r="E8" s="145">
        <v>0.25</v>
      </c>
      <c r="F8" s="207"/>
      <c r="G8" s="207"/>
      <c r="H8" s="207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201"/>
      <c r="T8" s="167">
        <f t="shared" si="10"/>
        <v>9.5999999999999992E-3</v>
      </c>
      <c r="U8" s="164">
        <f>U6</f>
        <v>3.6691200000000001E-3</v>
      </c>
      <c r="V8" s="164">
        <f t="shared" ref="V8:AA8" si="135">V6</f>
        <v>1.0000000000000001E-5</v>
      </c>
      <c r="W8" s="164">
        <f t="shared" si="135"/>
        <v>0.99</v>
      </c>
      <c r="X8" s="164">
        <f t="shared" si="135"/>
        <v>0.01</v>
      </c>
      <c r="Y8" s="164">
        <f t="shared" si="135"/>
        <v>3.6691200000000001E-3</v>
      </c>
      <c r="Z8" s="164">
        <f t="shared" si="135"/>
        <v>1.0000000000000001E-5</v>
      </c>
      <c r="AA8" s="164">
        <f t="shared" si="135"/>
        <v>9.3335563636363653E-2</v>
      </c>
      <c r="AB8" s="165">
        <f t="shared" si="1"/>
        <v>8.0377285238207915E-3</v>
      </c>
      <c r="AC8" s="165"/>
      <c r="AD8" s="165"/>
      <c r="AE8" s="165"/>
      <c r="AF8" s="165"/>
      <c r="AG8" s="164">
        <f t="shared" si="2"/>
        <v>-2.0348679807141242E-3</v>
      </c>
      <c r="AH8" s="164">
        <f t="shared" si="12"/>
        <v>2.5879298118347355E-7</v>
      </c>
      <c r="AI8" s="164"/>
      <c r="AJ8" s="164">
        <f t="shared" si="3"/>
        <v>-1.2655933949847182</v>
      </c>
      <c r="AK8" s="164">
        <f>AJ8^2*V6^2</f>
        <v>1.6017266414289453E-10</v>
      </c>
      <c r="AL8" s="164"/>
      <c r="AM8" s="164">
        <f>-AB8/(AA8-U8)*L6/(L6+N6)</f>
        <v>-8.1491198205421601E-3</v>
      </c>
      <c r="AN8" s="164">
        <f>AM8^2*X6^2</f>
        <v>6.6408153849553089E-9</v>
      </c>
      <c r="AO8" s="164"/>
      <c r="AP8" s="164">
        <f>-AB8/(AA8-U8)*N6/(L6+N6)</f>
        <v>-8.1491198205421597E-2</v>
      </c>
      <c r="AQ8" s="164">
        <f>AP8^2*Z6^2</f>
        <v>6.6408153849553096E-13</v>
      </c>
      <c r="AR8" s="164"/>
      <c r="AS8" s="164">
        <f>-AB8/(AA8-U8)*(W8-AA8)/(L6+N6)</f>
        <v>-0.73070259307461727</v>
      </c>
      <c r="AT8" s="164">
        <f>AS8^2*M6^2</f>
        <v>5.3392627952596977E-9</v>
      </c>
      <c r="AU8" s="164"/>
      <c r="AV8" s="164">
        <f>-AB8/(AA8-U8)*(Y8-AA8)/(L6+N6)</f>
        <v>7.3070259307461735E-2</v>
      </c>
      <c r="AW8" s="164">
        <f>AV8^2*O6^2</f>
        <v>5.3392627952596989E-7</v>
      </c>
      <c r="AX8" s="164"/>
      <c r="AY8" s="164"/>
      <c r="AZ8" s="164"/>
      <c r="BA8" s="164" t="b">
        <f t="shared" si="13"/>
        <v>0</v>
      </c>
      <c r="BB8" s="164">
        <f>MAX((1-BA8)*P6,P6*0.99999)</f>
        <v>0.9</v>
      </c>
      <c r="BC8" s="164">
        <f>AB8*D8/(L6+N6)</f>
        <v>0.28862752426447391</v>
      </c>
      <c r="BD8" s="164">
        <f t="shared" si="14"/>
        <v>-3.3482535879014619E-2</v>
      </c>
      <c r="BE8" s="164">
        <f t="shared" si="15"/>
        <v>-34.646730333441262</v>
      </c>
      <c r="BF8" s="164">
        <f t="shared" si="16"/>
        <v>9.4839245960705587E-3</v>
      </c>
      <c r="BG8" s="164">
        <f t="shared" si="17"/>
        <v>9.3242504979534381E-3</v>
      </c>
      <c r="BH8" s="164">
        <f t="shared" si="18"/>
        <v>9.3242504979534381E-3</v>
      </c>
      <c r="BI8" s="164"/>
      <c r="BJ8" s="164"/>
      <c r="BK8" s="164"/>
      <c r="BL8" s="164"/>
      <c r="BM8" s="164">
        <f t="shared" si="19"/>
        <v>-9.1663787505087579E-2</v>
      </c>
      <c r="BN8" s="164">
        <f t="shared" si="20"/>
        <v>9.3242504979534402E-2</v>
      </c>
      <c r="BO8" s="164">
        <f t="shared" si="21"/>
        <v>1.5787174744468224E-3</v>
      </c>
      <c r="BP8" s="164">
        <f>BO8^2*Q6^2</f>
        <v>6.2308721603093832E-7</v>
      </c>
      <c r="BQ8" s="164"/>
      <c r="BR8" s="164">
        <f t="shared" si="22"/>
        <v>1.1600603914799912</v>
      </c>
      <c r="BS8" s="164">
        <f t="shared" si="23"/>
        <v>-0.27848101265822789</v>
      </c>
      <c r="BT8" s="164">
        <f t="shared" si="24"/>
        <v>-2.6912353368460884E-4</v>
      </c>
      <c r="BU8" s="164">
        <f t="shared" si="25"/>
        <v>-1.2655933949847182</v>
      </c>
      <c r="BV8" s="164">
        <f>(BB8-1)/(1-BC8)^(BB8)*(D8/(L6+N6))*BU8</f>
        <v>6.1746345445354942</v>
      </c>
      <c r="BW8" s="164">
        <f>-1/((BB8-1)*BC8^2)*(D8/(L6+N6))*BU8</f>
        <v>-5455.3563158881316</v>
      </c>
      <c r="BX8" s="164">
        <f t="shared" si="26"/>
        <v>-1.7195184807567205</v>
      </c>
      <c r="BY8" s="164">
        <f t="shared" si="27"/>
        <v>2.956743805663901E-10</v>
      </c>
      <c r="BZ8" s="164"/>
      <c r="CA8" s="164">
        <f t="shared" si="28"/>
        <v>-8.1491198205421601E-3</v>
      </c>
      <c r="CB8" s="164">
        <f>(BB8-1)/(1-BC8)^(BB8)*(D8/(L6+N6))*CA8</f>
        <v>3.9758295951035749E-2</v>
      </c>
      <c r="CC8" s="164">
        <f>-1/((BB8-1)*BC8^2)*(D8/(L6+N6))*CA8</f>
        <v>-35.126883925038683</v>
      </c>
      <c r="CD8" s="164">
        <f t="shared" si="29"/>
        <v>-1.1071930518009957E-2</v>
      </c>
      <c r="CE8" s="164">
        <f t="shared" si="30"/>
        <v>1.2258764539564024E-8</v>
      </c>
      <c r="CF8" s="164"/>
      <c r="CG8" s="164">
        <f t="shared" si="31"/>
        <v>-8.1491198205421597E-2</v>
      </c>
      <c r="CH8" s="164">
        <f>(BB8-1)/(1-BC8)^(BB8)*(D8/(L6+N6))*CG8</f>
        <v>0.39758295951035744</v>
      </c>
      <c r="CI8" s="164">
        <f>-1/((BB8-1)*BC8^2)*(D8/(L6+N6))*CG8</f>
        <v>-351.2688392503868</v>
      </c>
      <c r="CJ8" s="164">
        <f t="shared" si="32"/>
        <v>-0.11071930518009958</v>
      </c>
      <c r="CK8" s="164">
        <f t="shared" si="33"/>
        <v>1.2258764539564028E-12</v>
      </c>
      <c r="CL8" s="164"/>
      <c r="CM8" s="164">
        <f t="shared" si="34"/>
        <v>-2.0348679807141242E-3</v>
      </c>
      <c r="CN8" s="164">
        <v>0</v>
      </c>
      <c r="CO8" s="164">
        <v>0</v>
      </c>
      <c r="CP8" s="164">
        <f t="shared" si="35"/>
        <v>-2.3605697463173259E-3</v>
      </c>
      <c r="CQ8" s="164">
        <f>CP8^2*E6^2</f>
        <v>3.4826809545179028E-7</v>
      </c>
      <c r="CR8" s="164"/>
      <c r="CS8" s="164">
        <f t="shared" si="36"/>
        <v>-0.73070259307461727</v>
      </c>
      <c r="CT8" s="164">
        <f>(BB8-1)/(1-BC8)^(BB8)*(-BC8/(L6+N6)+D8/(L6+N6)*CS8)</f>
        <v>3.9214835032685524</v>
      </c>
      <c r="CU8" s="164">
        <f>-1/((BB8-1)*BC8^2)*(-BC8/(L6+N6)+D8/(L6+N6)*CS8)</f>
        <v>-3464.6730333441251</v>
      </c>
      <c r="CV8" s="164">
        <f t="shared" si="37"/>
        <v>-1.0072927834950032</v>
      </c>
      <c r="CW8" s="164">
        <f>CV8^2*M6^2</f>
        <v>1.0146387516811112E-8</v>
      </c>
      <c r="CX8" s="164"/>
      <c r="CY8" s="164">
        <f t="shared" si="38"/>
        <v>7.3070259307461735E-2</v>
      </c>
      <c r="CZ8" s="164">
        <f>(BB8-1)/(1-BC8)^(BB8)*(-BC8/(L6+N6)+D8/(L6+N6)*CY8)</f>
        <v>0</v>
      </c>
      <c r="DA8" s="164">
        <f>-1/((BB8-1)*BC8^2)*(-BC8/(L6+N6)+D8/(L6+N6)*CY8)</f>
        <v>0</v>
      </c>
      <c r="DB8" s="164">
        <f t="shared" si="39"/>
        <v>8.4765913617758523E-2</v>
      </c>
      <c r="DC8" s="164">
        <f>DB8^2*O6^2</f>
        <v>7.1852601114532999E-7</v>
      </c>
      <c r="DD8" s="164"/>
      <c r="DE8" s="164"/>
      <c r="DF8" s="164"/>
      <c r="DG8" s="164">
        <f>10^R6</f>
        <v>0.1</v>
      </c>
      <c r="DH8" s="164">
        <f>N6/(L6+N6)</f>
        <v>0.90909090909090917</v>
      </c>
      <c r="DI8" s="164">
        <f>(DG8+L6+N6)/(N6+DG8)</f>
        <v>1.05</v>
      </c>
      <c r="DJ8" s="164">
        <f t="shared" si="40"/>
        <v>7.6723772272834839E-3</v>
      </c>
      <c r="DK8" s="164"/>
      <c r="DL8" s="164"/>
      <c r="DM8" s="164"/>
      <c r="DN8" s="164"/>
      <c r="DO8" s="164">
        <f t="shared" si="41"/>
        <v>0.9545454545454547</v>
      </c>
      <c r="DP8" s="164">
        <f t="shared" si="42"/>
        <v>-2.0348679807141242E-3</v>
      </c>
      <c r="DQ8" s="164">
        <f t="shared" si="43"/>
        <v>-1.9423739815907551E-3</v>
      </c>
      <c r="DR8" s="164">
        <f t="shared" si="44"/>
        <v>2.3580104277254519E-7</v>
      </c>
      <c r="DS8" s="164"/>
      <c r="DT8" s="164">
        <f t="shared" si="45"/>
        <v>-1.2655933949847182</v>
      </c>
      <c r="DU8" s="164">
        <f t="shared" si="46"/>
        <v>-1.208066422485413</v>
      </c>
      <c r="DV8" s="164">
        <f t="shared" si="47"/>
        <v>1.4594244811367044E-10</v>
      </c>
      <c r="DW8" s="164"/>
      <c r="DX8" s="164">
        <f t="shared" si="48"/>
        <v>-8.1491198205421601E-3</v>
      </c>
      <c r="DY8" s="164">
        <f t="shared" si="49"/>
        <v>-7.7787052832447908E-3</v>
      </c>
      <c r="DZ8" s="164">
        <f t="shared" si="50"/>
        <v>6.0508255883580422E-9</v>
      </c>
      <c r="EA8" s="164"/>
      <c r="EB8" s="164">
        <f t="shared" si="51"/>
        <v>-8.1491198205421597E-2</v>
      </c>
      <c r="EC8" s="164">
        <f t="shared" si="52"/>
        <v>-7.7787052832447898E-2</v>
      </c>
      <c r="ED8" s="164">
        <f t="shared" si="53"/>
        <v>6.050825588358041E-13</v>
      </c>
      <c r="EE8" s="164"/>
      <c r="EF8" s="164">
        <f t="shared" si="54"/>
        <v>8.4396149500118312E-3</v>
      </c>
      <c r="EG8" s="164">
        <f t="shared" si="55"/>
        <v>7.3070259307461746E-3</v>
      </c>
      <c r="EH8" s="164">
        <f t="shared" si="56"/>
        <v>-0.73070259307461727</v>
      </c>
      <c r="EI8" s="164">
        <f>-N6/((N6+L6)^2)</f>
        <v>-8.2644628099173563</v>
      </c>
      <c r="EJ8" s="164">
        <f>1/(DG8+N6)</f>
        <v>5</v>
      </c>
      <c r="EK8" s="164">
        <f t="shared" si="57"/>
        <v>-0.73070259307461738</v>
      </c>
      <c r="EL8" s="164">
        <f>EK8^2*M6^2</f>
        <v>5.3392627952596985E-9</v>
      </c>
      <c r="EM8" s="164"/>
      <c r="EN8" s="164">
        <f t="shared" si="58"/>
        <v>7.3070259307461735E-2</v>
      </c>
      <c r="EO8" s="164">
        <f>L6/((L6+N6)^2)</f>
        <v>0.82644628099173556</v>
      </c>
      <c r="EP8" s="164">
        <f>-L6/((N6+DG8)^2)</f>
        <v>-0.24999999999999994</v>
      </c>
      <c r="EQ8" s="164">
        <f t="shared" si="59"/>
        <v>7.4897015790148291E-2</v>
      </c>
      <c r="ER8" s="164">
        <f>EQ8^2*O6^2</f>
        <v>5.6095629742697224E-7</v>
      </c>
      <c r="ES8" s="164"/>
      <c r="ET8" s="164">
        <v>0</v>
      </c>
      <c r="EU8" s="164">
        <f>-LN(10)*L6*DG8/((DG8+N6)^2)</f>
        <v>-5.7564627324851132E-2</v>
      </c>
      <c r="EV8" s="164">
        <f t="shared" si="60"/>
        <v>-4.2062622455642701E-4</v>
      </c>
      <c r="EW8" s="164">
        <f>EV8^2*S6^2</f>
        <v>1.7692642078459375E-7</v>
      </c>
      <c r="EX8" s="164"/>
      <c r="EY8" s="164"/>
      <c r="EZ8" s="164"/>
      <c r="FA8" s="164">
        <f t="shared" si="61"/>
        <v>0.1</v>
      </c>
      <c r="FB8" s="164">
        <f t="shared" si="62"/>
        <v>0.90909090909090917</v>
      </c>
      <c r="FC8" s="164">
        <f t="shared" si="63"/>
        <v>1.05</v>
      </c>
      <c r="FD8" s="164">
        <f t="shared" si="64"/>
        <v>8.9004209298646463E-3</v>
      </c>
      <c r="FE8" s="164"/>
      <c r="FF8" s="164"/>
      <c r="FG8" s="164"/>
      <c r="FH8" s="164"/>
      <c r="FI8" s="164">
        <f t="shared" si="65"/>
        <v>0.9545454545454547</v>
      </c>
      <c r="FJ8" s="164">
        <f t="shared" si="66"/>
        <v>-2.3605697463173259E-3</v>
      </c>
      <c r="FK8" s="164">
        <f t="shared" si="67"/>
        <v>-2.2532711214847206E-3</v>
      </c>
      <c r="FL8" s="164">
        <f t="shared" si="68"/>
        <v>3.1732692168231315E-7</v>
      </c>
      <c r="FM8" s="164"/>
      <c r="FN8" s="164">
        <f t="shared" si="69"/>
        <v>-1.7195184807567205</v>
      </c>
      <c r="FO8" s="164">
        <f t="shared" si="70"/>
        <v>-1.6413585498132335</v>
      </c>
      <c r="FP8" s="164">
        <f t="shared" si="71"/>
        <v>2.6940578890450011E-10</v>
      </c>
      <c r="FQ8" s="164"/>
      <c r="FR8" s="164">
        <f t="shared" si="72"/>
        <v>-1.1071930518009957E-2</v>
      </c>
      <c r="FS8" s="164">
        <f t="shared" si="73"/>
        <v>-1.0568660949009505E-2</v>
      </c>
      <c r="FT8" s="164">
        <f t="shared" si="74"/>
        <v>1.1169659425511851E-8</v>
      </c>
      <c r="FU8" s="164"/>
      <c r="FV8" s="164">
        <f t="shared" si="75"/>
        <v>-0.11071930518009958</v>
      </c>
      <c r="FW8" s="164">
        <f t="shared" si="76"/>
        <v>-0.10568660949009506</v>
      </c>
      <c r="FX8" s="164">
        <f t="shared" si="77"/>
        <v>1.1169659425511854E-12</v>
      </c>
      <c r="FY8" s="164"/>
      <c r="FZ8" s="164">
        <f t="shared" si="78"/>
        <v>9.7904630228511109E-3</v>
      </c>
      <c r="GA8" s="164">
        <f t="shared" si="79"/>
        <v>8.4765913617758544E-3</v>
      </c>
      <c r="GB8" s="164">
        <f t="shared" si="80"/>
        <v>-1.0072927834950032</v>
      </c>
      <c r="GC8" s="164">
        <f t="shared" si="81"/>
        <v>-8.2644628099173563</v>
      </c>
      <c r="GD8" s="164">
        <f t="shared" si="82"/>
        <v>5</v>
      </c>
      <c r="GE8" s="164">
        <f t="shared" si="83"/>
        <v>-1.0000367086169391</v>
      </c>
      <c r="GF8" s="164">
        <f>GE8^2*M6^2</f>
        <v>1.0000734185814007E-8</v>
      </c>
      <c r="GG8" s="164"/>
      <c r="GH8" s="164">
        <f t="shared" si="84"/>
        <v>8.4765913617758523E-2</v>
      </c>
      <c r="GI8" s="164">
        <f t="shared" si="85"/>
        <v>0.82644628099173556</v>
      </c>
      <c r="GJ8" s="164">
        <f t="shared" si="86"/>
        <v>-0.24999999999999994</v>
      </c>
      <c r="GK8" s="164">
        <f t="shared" si="87"/>
        <v>8.6885061458202489E-2</v>
      </c>
      <c r="GL8" s="164">
        <f>GK8^2*O6^2</f>
        <v>7.5490139045956241E-7</v>
      </c>
      <c r="GM8" s="164"/>
      <c r="GN8" s="164">
        <f t="shared" si="88"/>
        <v>0</v>
      </c>
      <c r="GO8" s="164">
        <f t="shared" si="89"/>
        <v>-5.7564627324851132E-2</v>
      </c>
      <c r="GP8" s="164">
        <f t="shared" si="90"/>
        <v>-4.8795182272567944E-4</v>
      </c>
      <c r="GQ8" s="164">
        <f>GP8^2*S6^2</f>
        <v>2.3809698130131289E-7</v>
      </c>
      <c r="GR8" s="164"/>
      <c r="GS8" s="164">
        <f t="shared" si="91"/>
        <v>1.5787174744468224E-3</v>
      </c>
      <c r="GT8" s="164">
        <f t="shared" si="92"/>
        <v>1.5069575892446944E-3</v>
      </c>
      <c r="GU8" s="164">
        <f>GT8^2*Q6^2</f>
        <v>5.6773029394554528E-7</v>
      </c>
      <c r="GV8" s="164"/>
      <c r="GW8" s="164"/>
      <c r="GX8" s="164"/>
      <c r="GY8" s="164">
        <f>P6</f>
        <v>0.9</v>
      </c>
      <c r="GZ8" s="164">
        <f>L6+N6</f>
        <v>0.11</v>
      </c>
      <c r="HA8" s="164">
        <f>L6</f>
        <v>0.01</v>
      </c>
      <c r="HB8" s="164">
        <f>N6</f>
        <v>0.1</v>
      </c>
      <c r="HC8" s="164">
        <f t="shared" si="93"/>
        <v>3.95</v>
      </c>
      <c r="HD8" s="164">
        <f t="shared" si="94"/>
        <v>0.48</v>
      </c>
      <c r="HE8" s="164">
        <f t="shared" si="95"/>
        <v>9.3335563636363653E-2</v>
      </c>
      <c r="HF8" s="164">
        <f t="shared" si="96"/>
        <v>9.5999999999999992E-3</v>
      </c>
      <c r="HG8" s="164">
        <f t="shared" si="97"/>
        <v>3.6691200000000001E-3</v>
      </c>
      <c r="HH8" s="164">
        <f t="shared" si="98"/>
        <v>0.99</v>
      </c>
      <c r="HI8" s="164">
        <f t="shared" si="99"/>
        <v>3.6691200000000001E-3</v>
      </c>
      <c r="HJ8" s="164">
        <f t="shared" si="100"/>
        <v>-1.6736058840518071</v>
      </c>
      <c r="HK8" s="164">
        <f t="shared" si="101"/>
        <v>-2.0993830586207354</v>
      </c>
      <c r="HL8" s="164">
        <f t="shared" si="102"/>
        <v>9.1191709844559585E-2</v>
      </c>
      <c r="HM8" s="164">
        <f t="shared" si="103"/>
        <v>9.8297084966395189E-3</v>
      </c>
      <c r="HN8" s="164"/>
      <c r="HO8" s="164"/>
      <c r="HP8" s="164"/>
      <c r="HQ8" s="164"/>
      <c r="HR8" s="164">
        <f t="shared" si="104"/>
        <v>-2.0833333333333335</v>
      </c>
      <c r="HS8" s="164">
        <f t="shared" si="105"/>
        <v>-3.0000511925641682</v>
      </c>
      <c r="HT8" s="164">
        <f t="shared" si="106"/>
        <v>3.248409353271229E-2</v>
      </c>
      <c r="HU8" s="164">
        <f t="shared" si="107"/>
        <v>-2.4885337966175994E-3</v>
      </c>
      <c r="HV8" s="164">
        <f t="shared" si="108"/>
        <v>3.8705002855675021E-7</v>
      </c>
      <c r="HW8" s="164"/>
      <c r="HX8" s="164">
        <f t="shared" si="109"/>
        <v>-9.9962951912512992</v>
      </c>
      <c r="HY8" s="164">
        <f t="shared" si="110"/>
        <v>74.192121983719247</v>
      </c>
      <c r="HZ8" s="164">
        <v>0</v>
      </c>
      <c r="IA8" s="164">
        <f t="shared" si="4"/>
        <v>-1.9436166357702911</v>
      </c>
      <c r="IB8" s="164">
        <f t="shared" si="111"/>
        <v>3.7776456268430251E-10</v>
      </c>
      <c r="IC8" s="164"/>
      <c r="ID8" s="164">
        <f xml:space="preserve"> 1 / (HE8-GY8*HG8)*L6/GZ8</f>
        <v>1.0097267869950808</v>
      </c>
      <c r="IE8" s="164">
        <f t="shared" si="112"/>
        <v>1.5456692079941512</v>
      </c>
      <c r="IF8" s="164">
        <v>0</v>
      </c>
      <c r="IG8" s="164">
        <f t="shared" si="5"/>
        <v>-1.2373039430161525E-2</v>
      </c>
      <c r="IH8" s="164">
        <f t="shared" si="113"/>
        <v>1.5309210474033187E-8</v>
      </c>
      <c r="II8" s="164"/>
      <c r="IJ8" s="164">
        <f t="shared" si="114"/>
        <v>10.097267869950807</v>
      </c>
      <c r="IK8" s="164">
        <f t="shared" si="115"/>
        <v>15.456692079941512</v>
      </c>
      <c r="IL8" s="164">
        <v>0</v>
      </c>
      <c r="IM8" s="164">
        <f t="shared" si="6"/>
        <v>-0.12373039430161525</v>
      </c>
      <c r="IN8" s="164">
        <f t="shared" si="116"/>
        <v>1.5309210474033186E-12</v>
      </c>
      <c r="IO8" s="164"/>
      <c r="IP8" s="164">
        <f t="shared" si="117"/>
        <v>90.53861003422098</v>
      </c>
      <c r="IQ8" s="164">
        <f t="shared" si="118"/>
        <v>142.59488430480496</v>
      </c>
      <c r="IR8" s="164">
        <f t="shared" si="119"/>
        <v>0.68726677226234267</v>
      </c>
      <c r="IS8" s="164">
        <f t="shared" si="7"/>
        <v>-1.1277159884564403</v>
      </c>
      <c r="IT8" s="164">
        <f>IS8^2*M6^2</f>
        <v>1.2717433506202862E-8</v>
      </c>
      <c r="IU8" s="164"/>
      <c r="IV8" s="164">
        <f t="shared" si="120"/>
        <v>-9.0538610034220959</v>
      </c>
      <c r="IW8" s="164">
        <f t="shared" si="121"/>
        <v>-9.8592427061724859</v>
      </c>
      <c r="IX8" s="164">
        <f t="shared" si="122"/>
        <v>0.68726677226234267</v>
      </c>
      <c r="IY8" s="164">
        <f t="shared" si="8"/>
        <v>9.2675098486151464E-2</v>
      </c>
      <c r="IZ8" s="164">
        <f>IY8^2*O6^2</f>
        <v>8.5886738794178736E-7</v>
      </c>
      <c r="JA8" s="164"/>
      <c r="JB8" s="164">
        <f t="shared" si="123"/>
        <v>-4.0752896235693295E-2</v>
      </c>
      <c r="JC8" s="164">
        <f t="shared" si="124"/>
        <v>-0.16322266836418234</v>
      </c>
      <c r="JD8" s="164">
        <f t="shared" si="125"/>
        <v>-1.7324849884113223E-2</v>
      </c>
      <c r="JE8" s="164">
        <f t="shared" si="9"/>
        <v>9.5992463067897456E-4</v>
      </c>
      <c r="JF8" s="164">
        <f>JE8^2*Q6^2</f>
        <v>2.3036382414604143E-7</v>
      </c>
      <c r="JG8" s="164"/>
      <c r="JH8" s="164"/>
      <c r="JI8" s="164"/>
      <c r="JJ8" s="164">
        <f t="shared" si="126"/>
        <v>0.1</v>
      </c>
      <c r="JK8" s="164">
        <f>N6/(L6+N6)</f>
        <v>0.90909090909090917</v>
      </c>
      <c r="JL8" s="164">
        <f>(L6+N6+JJ8)/(N6+JJ8)</f>
        <v>1.05</v>
      </c>
      <c r="JM8" s="164">
        <f t="shared" si="127"/>
        <v>9.3829035649740863E-3</v>
      </c>
      <c r="JN8" s="164"/>
      <c r="JO8" s="164"/>
      <c r="JP8" s="164"/>
      <c r="JQ8" s="164"/>
      <c r="JR8" s="164">
        <f t="shared" si="128"/>
        <v>0.9545454545454547</v>
      </c>
      <c r="JS8" s="164">
        <f t="shared" si="129"/>
        <v>-2.4885337966175994E-3</v>
      </c>
      <c r="JT8" s="164">
        <f t="shared" si="130"/>
        <v>-2.3754186240440727E-3</v>
      </c>
      <c r="JU8" s="164">
        <f t="shared" si="131"/>
        <v>3.5266335246596475E-7</v>
      </c>
      <c r="JV8" s="164"/>
      <c r="JW8" s="164">
        <f t="shared" si="132"/>
        <v>-1.9436166357702911</v>
      </c>
      <c r="JX8" s="164">
        <f t="shared" si="133"/>
        <v>-1.85527042505346</v>
      </c>
      <c r="JY8" s="164">
        <f t="shared" si="134"/>
        <v>3.4420283500780468E-10</v>
      </c>
      <c r="JZ8" s="164"/>
      <c r="KA8" s="164">
        <f>IG8</f>
        <v>-1.2373039430161525E-2</v>
      </c>
      <c r="KB8" s="164">
        <f>KA8*JR8</f>
        <v>-1.1810628546972367E-2</v>
      </c>
      <c r="KC8" s="164">
        <f>KB8^2*X8^2</f>
        <v>1.3949094667455861E-8</v>
      </c>
      <c r="KD8" s="164"/>
      <c r="KE8" s="164">
        <f>IM8</f>
        <v>-0.12373039430161525</v>
      </c>
      <c r="KF8" s="164">
        <f>KE8*JR8</f>
        <v>-0.11810628546972367</v>
      </c>
      <c r="KG8" s="164">
        <f>KF8^2*Z8^2</f>
        <v>1.3949094667455863E-12</v>
      </c>
      <c r="KH8" s="164"/>
      <c r="KI8" s="164">
        <f>IS8</f>
        <v>-1.1277159884564403</v>
      </c>
      <c r="KJ8" s="164">
        <f>-N6/(L6+N6)^2</f>
        <v>-8.2644628099173563</v>
      </c>
      <c r="KK8" s="164">
        <f>1/(JJ8+N6)</f>
        <v>5</v>
      </c>
      <c r="KL8" s="164">
        <f>KI8*JR8+KJ8*HM8*JL8+KK8*JK8*HM8</f>
        <v>-1.1170748009507325</v>
      </c>
      <c r="KM8" s="164">
        <f>KL8^2*M6^2</f>
        <v>1.2478561109191187E-8</v>
      </c>
      <c r="KN8" s="164"/>
      <c r="KO8" s="164">
        <f>IY8</f>
        <v>9.2675098486151464E-2</v>
      </c>
      <c r="KP8" s="164">
        <f>L6/(L6+N6)^2</f>
        <v>0.82644628099173556</v>
      </c>
      <c r="KQ8" s="164">
        <f>-L6/(JJ8+N6)^2</f>
        <v>-0.24999999999999994</v>
      </c>
      <c r="KR8" s="164">
        <f>KO8*JR8+KP8*JL8*HM8+HM8*KQ8*JK8</f>
        <v>9.4758481682975695E-2</v>
      </c>
      <c r="KS8" s="164">
        <f>KR8^2*O6^2</f>
        <v>8.9791698508628407E-7</v>
      </c>
      <c r="KT8" s="164"/>
      <c r="KU8" s="164">
        <f>JE8</f>
        <v>9.5992463067897456E-4</v>
      </c>
      <c r="KV8" s="164">
        <f>KU8*JR8</f>
        <v>9.1629169292083948E-4</v>
      </c>
      <c r="KW8" s="164">
        <f>KV8^2*Q6^2</f>
        <v>2.0989761662893451E-7</v>
      </c>
      <c r="KX8" s="164"/>
      <c r="KY8" s="164">
        <f>HM8* (N6/(L6+N6)) * ((-LN(10)*JJ8*L6)/(N6+JJ8)^2)</f>
        <v>-5.1440318756452432E-4</v>
      </c>
      <c r="KZ8" s="164">
        <f>KY8^2*S6^2</f>
        <v>2.6461063937654318E-7</v>
      </c>
      <c r="LA8" s="164"/>
      <c r="LB8" s="164"/>
      <c r="LC8" s="170"/>
      <c r="LD8" s="204"/>
      <c r="LE8" s="189"/>
      <c r="LF8" s="189"/>
      <c r="LG8" s="189"/>
      <c r="LH8" s="189"/>
      <c r="LI8" s="189"/>
      <c r="LJ8" s="189"/>
      <c r="LK8" s="189"/>
      <c r="LL8" s="189"/>
      <c r="LM8" s="189"/>
      <c r="LN8" s="189"/>
      <c r="LO8" s="192"/>
    </row>
    <row r="9" spans="1:327" ht="16.5" thickBot="1" x14ac:dyDescent="0.3">
      <c r="A9" s="172" t="s">
        <v>242</v>
      </c>
      <c r="B9" s="138">
        <v>0.5</v>
      </c>
      <c r="C9" s="146">
        <v>0.97</v>
      </c>
      <c r="D9" s="139">
        <v>4.05</v>
      </c>
      <c r="E9" s="146">
        <v>0.25</v>
      </c>
      <c r="F9" s="208"/>
      <c r="G9" s="208"/>
      <c r="H9" s="208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202"/>
      <c r="T9" s="167">
        <f t="shared" si="10"/>
        <v>9.7000000000000003E-3</v>
      </c>
      <c r="U9" s="164">
        <f>U6</f>
        <v>3.6691200000000001E-3</v>
      </c>
      <c r="V9" s="164">
        <f t="shared" ref="V9:AA9" si="136">V6</f>
        <v>1.0000000000000001E-5</v>
      </c>
      <c r="W9" s="164">
        <f t="shared" si="136"/>
        <v>0.99</v>
      </c>
      <c r="X9" s="164">
        <f t="shared" si="136"/>
        <v>0.01</v>
      </c>
      <c r="Y9" s="164">
        <f t="shared" si="136"/>
        <v>3.6691200000000001E-3</v>
      </c>
      <c r="Z9" s="164">
        <f t="shared" si="136"/>
        <v>1.0000000000000001E-5</v>
      </c>
      <c r="AA9" s="164">
        <f t="shared" si="136"/>
        <v>9.3335563636363653E-2</v>
      </c>
      <c r="AB9" s="165">
        <f t="shared" si="1"/>
        <v>8.303586673284815E-3</v>
      </c>
      <c r="AC9" s="165"/>
      <c r="AD9" s="165"/>
      <c r="AE9" s="165"/>
      <c r="AF9" s="165"/>
      <c r="AG9" s="164">
        <f t="shared" si="2"/>
        <v>-2.0502683143913125E-3</v>
      </c>
      <c r="AH9" s="164">
        <f t="shared" si="12"/>
        <v>2.6272501006231211E-7</v>
      </c>
      <c r="AI9" s="164"/>
      <c r="AJ9" s="164">
        <f t="shared" si="3"/>
        <v>-1.2842396640282534</v>
      </c>
      <c r="AK9" s="164">
        <f>AJ9^2*V6^2</f>
        <v>1.6492715146634014E-10</v>
      </c>
      <c r="AL9" s="164"/>
      <c r="AM9" s="164">
        <f>-AB9/(AA9-U9)*L6/(L6+N6)</f>
        <v>-8.4186623795909285E-3</v>
      </c>
      <c r="AN9" s="164">
        <f>AM9^2*X6^2</f>
        <v>7.0873876261539591E-9</v>
      </c>
      <c r="AO9" s="164"/>
      <c r="AP9" s="164">
        <f>-AB9/(AA9-U9)*N6/(L6+N6)</f>
        <v>-8.4186623795909271E-2</v>
      </c>
      <c r="AQ9" s="164">
        <f>AP9^2*Z6^2</f>
        <v>7.087387626153959E-13</v>
      </c>
      <c r="AR9" s="164"/>
      <c r="AS9" s="164">
        <f>-AB9/(AA9-U9)*(W9-AA9)/(L6+N6)</f>
        <v>-0.75487151575316491</v>
      </c>
      <c r="AT9" s="164">
        <f>AS9^2*M6^2</f>
        <v>5.698310052954807E-9</v>
      </c>
      <c r="AU9" s="164"/>
      <c r="AV9" s="164">
        <f>-AB9/(AA9-U9)*(Y9-AA9)/(L6+N6)</f>
        <v>7.5487151575316505E-2</v>
      </c>
      <c r="AW9" s="164">
        <f>AV9^2*O6^2</f>
        <v>5.6983100529548094E-7</v>
      </c>
      <c r="AX9" s="164"/>
      <c r="AY9" s="164"/>
      <c r="AZ9" s="164"/>
      <c r="BA9" s="164" t="b">
        <f t="shared" si="13"/>
        <v>0</v>
      </c>
      <c r="BB9" s="164">
        <f>MAX((1-BA9)*P6,P6*0.99999)</f>
        <v>0.9</v>
      </c>
      <c r="BC9" s="164">
        <f>AB9*D9/(L6+N6)</f>
        <v>0.30572296388003178</v>
      </c>
      <c r="BD9" s="164">
        <f t="shared" si="14"/>
        <v>-3.5830742113862502E-2</v>
      </c>
      <c r="BE9" s="164">
        <f t="shared" si="15"/>
        <v>-32.709351869047318</v>
      </c>
      <c r="BF9" s="164">
        <f t="shared" si="16"/>
        <v>9.9104353506267711E-3</v>
      </c>
      <c r="BG9" s="164">
        <f t="shared" si="17"/>
        <v>9.7318065000614254E-3</v>
      </c>
      <c r="BH9" s="164">
        <f t="shared" si="18"/>
        <v>9.7318065000614254E-3</v>
      </c>
      <c r="BI9" s="164"/>
      <c r="BJ9" s="164"/>
      <c r="BK9" s="164"/>
      <c r="BL9" s="164"/>
      <c r="BM9" s="164">
        <f t="shared" si="19"/>
        <v>-9.5553370973423604E-2</v>
      </c>
      <c r="BN9" s="164">
        <f t="shared" si="20"/>
        <v>9.7318065000614268E-2</v>
      </c>
      <c r="BO9" s="164">
        <f t="shared" si="21"/>
        <v>1.7646940271906636E-3</v>
      </c>
      <c r="BP9" s="164">
        <f>BO9^2*Q6^2</f>
        <v>7.7853625240060068E-7</v>
      </c>
      <c r="BQ9" s="164"/>
      <c r="BR9" s="164">
        <f t="shared" si="22"/>
        <v>1.1720003515314208</v>
      </c>
      <c r="BS9" s="164">
        <f t="shared" si="23"/>
        <v>-0.27160493827160503</v>
      </c>
      <c r="BT9" s="164">
        <f t="shared" si="24"/>
        <v>-2.9752367271057366E-4</v>
      </c>
      <c r="BU9" s="164">
        <f t="shared" si="25"/>
        <v>-1.2842396640282534</v>
      </c>
      <c r="BV9" s="164">
        <f>(BB9-1)/(1-BC9)^(BB9)*(D9/(L6+N6))*BU9</f>
        <v>6.5664236118358881</v>
      </c>
      <c r="BW9" s="164">
        <f>-1/((BB9-1)*BC9^2)*(D9/(L6+N6))*BU9</f>
        <v>-5058.8557339969148</v>
      </c>
      <c r="BX9" s="164">
        <f t="shared" si="26"/>
        <v>-1.7834730797578959</v>
      </c>
      <c r="BY9" s="164">
        <f t="shared" si="27"/>
        <v>3.1807762262211146E-10</v>
      </c>
      <c r="BZ9" s="164"/>
      <c r="CA9" s="164">
        <f t="shared" si="28"/>
        <v>-8.4186623795909285E-3</v>
      </c>
      <c r="CB9" s="164">
        <f>(BB9-1)/(1-BC9)^(BB9)*(D9/(L6+N6))*CA9</f>
        <v>4.3045316990150365E-2</v>
      </c>
      <c r="CC9" s="164">
        <f>-1/((BB9-1)*BC9^2)*(D9/(L6+N6))*CA9</f>
        <v>-33.162656196110696</v>
      </c>
      <c r="CD9" s="164">
        <f t="shared" si="29"/>
        <v>-1.1691320663991459E-2</v>
      </c>
      <c r="CE9" s="164">
        <f t="shared" si="30"/>
        <v>1.366869788682737E-8</v>
      </c>
      <c r="CF9" s="164"/>
      <c r="CG9" s="164">
        <f t="shared" si="31"/>
        <v>-8.4186623795909271E-2</v>
      </c>
      <c r="CH9" s="164">
        <f>(BB9-1)/(1-BC9)^(BB9)*(D9/(L6+N6))*CG9</f>
        <v>0.43045316990150362</v>
      </c>
      <c r="CI9" s="164">
        <f>-1/((BB9-1)*BC9^2)*(D9/(L6+N6))*CG9</f>
        <v>-331.62656196110692</v>
      </c>
      <c r="CJ9" s="164">
        <f t="shared" si="32"/>
        <v>-0.1169132066399146</v>
      </c>
      <c r="CK9" s="164">
        <f t="shared" si="33"/>
        <v>1.3668697886827373E-12</v>
      </c>
      <c r="CL9" s="164"/>
      <c r="CM9" s="164">
        <f t="shared" si="34"/>
        <v>-2.0502683143913125E-3</v>
      </c>
      <c r="CN9" s="164">
        <v>0</v>
      </c>
      <c r="CO9" s="164">
        <v>0</v>
      </c>
      <c r="CP9" s="164">
        <f t="shared" si="35"/>
        <v>-2.4029151852003518E-3</v>
      </c>
      <c r="CQ9" s="164">
        <f>CP9^2*E6^2</f>
        <v>3.6087508670415257E-7</v>
      </c>
      <c r="CR9" s="164"/>
      <c r="CS9" s="164">
        <f t="shared" si="36"/>
        <v>-0.75487151575316491</v>
      </c>
      <c r="CT9" s="164">
        <f>(BB9-1)/(1-BC9)^(BB9)*(-BC9/(L6+N6)+D9/(L6+N6)*CS9)</f>
        <v>4.245692538677396</v>
      </c>
      <c r="CU9" s="164">
        <f>-1/((BB9-1)*BC9^2)*(-BC9/(L6+N6)+D9/(L6+N6)*CS9)</f>
        <v>-3270.9351869047318</v>
      </c>
      <c r="CV9" s="164">
        <f t="shared" si="37"/>
        <v>-1.0646800917053114</v>
      </c>
      <c r="CW9" s="164">
        <f>CV9^2*M6^2</f>
        <v>1.1335436976736304E-8</v>
      </c>
      <c r="CX9" s="164"/>
      <c r="CY9" s="164">
        <f t="shared" si="38"/>
        <v>7.5487151575316505E-2</v>
      </c>
      <c r="CZ9" s="164">
        <f>(BB9-1)/(1-BC9)^(BB9)*(-BC9/(L6+N6)+D9/(L6+N6)*CY9)</f>
        <v>-6.1672378837313112E-17</v>
      </c>
      <c r="DA9" s="164">
        <f>-1/((BB9-1)*BC9^2)*(-BC9/(L6+N6)+D9/(L6+N6)*CY9)</f>
        <v>4.7513180043396948E-14</v>
      </c>
      <c r="DB9" s="164">
        <f t="shared" si="39"/>
        <v>8.8470968182376583E-2</v>
      </c>
      <c r="DC9" s="164">
        <f>DB9^2*O6^2</f>
        <v>7.8271122111270904E-7</v>
      </c>
      <c r="DD9" s="164"/>
      <c r="DE9" s="164"/>
      <c r="DF9" s="164"/>
      <c r="DG9" s="164">
        <f>10^R6</f>
        <v>0.1</v>
      </c>
      <c r="DH9" s="164">
        <f>N6/(L6+N6)</f>
        <v>0.90909090909090917</v>
      </c>
      <c r="DI9" s="164">
        <f>(DG9+L6+N6)/(N6+DG9)</f>
        <v>1.05</v>
      </c>
      <c r="DJ9" s="164">
        <f t="shared" si="40"/>
        <v>7.9261509154082335E-3</v>
      </c>
      <c r="DK9" s="164"/>
      <c r="DL9" s="164"/>
      <c r="DM9" s="164"/>
      <c r="DN9" s="164"/>
      <c r="DO9" s="164">
        <f t="shared" si="41"/>
        <v>0.9545454545454547</v>
      </c>
      <c r="DP9" s="164">
        <f t="shared" si="42"/>
        <v>-2.0502683143913125E-3</v>
      </c>
      <c r="DQ9" s="164">
        <f t="shared" si="43"/>
        <v>-1.9570743001007984E-3</v>
      </c>
      <c r="DR9" s="164">
        <f t="shared" si="44"/>
        <v>2.3938373850718938E-7</v>
      </c>
      <c r="DS9" s="164"/>
      <c r="DT9" s="164">
        <f t="shared" si="45"/>
        <v>-1.2842396640282534</v>
      </c>
      <c r="DU9" s="164">
        <f t="shared" si="46"/>
        <v>-1.2258651338451512</v>
      </c>
      <c r="DV9" s="164">
        <f t="shared" si="47"/>
        <v>1.5027453263771907E-10</v>
      </c>
      <c r="DW9" s="164"/>
      <c r="DX9" s="164">
        <f t="shared" si="48"/>
        <v>-8.4186623795909285E-3</v>
      </c>
      <c r="DY9" s="164">
        <f t="shared" si="49"/>
        <v>-8.0359959077913427E-3</v>
      </c>
      <c r="DZ9" s="164">
        <f t="shared" si="50"/>
        <v>6.457723023003921E-9</v>
      </c>
      <c r="EA9" s="164"/>
      <c r="EB9" s="164">
        <f t="shared" si="51"/>
        <v>-8.4186623795909271E-2</v>
      </c>
      <c r="EC9" s="164">
        <f t="shared" si="52"/>
        <v>-8.0359959077913407E-2</v>
      </c>
      <c r="ED9" s="164">
        <f t="shared" si="53"/>
        <v>6.4577230230039191E-13</v>
      </c>
      <c r="EE9" s="164"/>
      <c r="EF9" s="164">
        <f t="shared" si="54"/>
        <v>8.718766006949057E-3</v>
      </c>
      <c r="EG9" s="164">
        <f t="shared" si="55"/>
        <v>7.548715157531651E-3</v>
      </c>
      <c r="EH9" s="164">
        <f t="shared" si="56"/>
        <v>-0.75487151575316491</v>
      </c>
      <c r="EI9" s="164">
        <f>-N6/((N6+L6)^2)</f>
        <v>-8.2644628099173563</v>
      </c>
      <c r="EJ9" s="164">
        <f>1/(DG9+N6)</f>
        <v>5</v>
      </c>
      <c r="EK9" s="164">
        <f t="shared" si="57"/>
        <v>-0.75487151575316502</v>
      </c>
      <c r="EL9" s="164">
        <f>EK9^2*M6^2</f>
        <v>5.6983100529548095E-9</v>
      </c>
      <c r="EM9" s="164"/>
      <c r="EN9" s="164">
        <f t="shared" si="58"/>
        <v>7.5487151575316505E-2</v>
      </c>
      <c r="EO9" s="164">
        <f>L6/((L6+N6)^2)</f>
        <v>0.82644628099173556</v>
      </c>
      <c r="EP9" s="164">
        <f>-L6/((N6+DG9)^2)</f>
        <v>-0.24999999999999994</v>
      </c>
      <c r="EQ9" s="164">
        <f t="shared" si="59"/>
        <v>7.7374330364699442E-2</v>
      </c>
      <c r="ER9" s="164">
        <f>EQ9^2*O6^2</f>
        <v>5.9867869993856503E-7</v>
      </c>
      <c r="ES9" s="164"/>
      <c r="ET9" s="164">
        <v>0</v>
      </c>
      <c r="EU9" s="164">
        <f>-LN(10)*L6*DG9/((DG9+N6)^2)</f>
        <v>-5.7564627324851132E-2</v>
      </c>
      <c r="EV9" s="164">
        <f t="shared" si="60"/>
        <v>-4.3453897482476441E-4</v>
      </c>
      <c r="EW9" s="164">
        <f>EV9^2*S6^2</f>
        <v>1.8882412064175725E-7</v>
      </c>
      <c r="EX9" s="164"/>
      <c r="EY9" s="164"/>
      <c r="EZ9" s="164"/>
      <c r="FA9" s="164">
        <f t="shared" si="61"/>
        <v>0.1</v>
      </c>
      <c r="FB9" s="164">
        <f t="shared" si="62"/>
        <v>0.90909090909090917</v>
      </c>
      <c r="FC9" s="164">
        <f t="shared" si="63"/>
        <v>1.05</v>
      </c>
      <c r="FD9" s="164">
        <f t="shared" si="64"/>
        <v>9.2894516591495446E-3</v>
      </c>
      <c r="FE9" s="164"/>
      <c r="FF9" s="164"/>
      <c r="FG9" s="164"/>
      <c r="FH9" s="164"/>
      <c r="FI9" s="164">
        <f t="shared" si="65"/>
        <v>0.9545454545454547</v>
      </c>
      <c r="FJ9" s="164">
        <f t="shared" si="66"/>
        <v>-2.4029151852003518E-3</v>
      </c>
      <c r="FK9" s="164">
        <f t="shared" si="67"/>
        <v>-2.2936917676912453E-3</v>
      </c>
      <c r="FL9" s="164">
        <f t="shared" si="68"/>
        <v>3.2881387032341184E-7</v>
      </c>
      <c r="FM9" s="164"/>
      <c r="FN9" s="164">
        <f t="shared" si="69"/>
        <v>-1.7834730797578959</v>
      </c>
      <c r="FO9" s="164">
        <f t="shared" si="70"/>
        <v>-1.7024061215870827</v>
      </c>
      <c r="FP9" s="164">
        <f t="shared" si="71"/>
        <v>2.8981866028171736E-10</v>
      </c>
      <c r="FQ9" s="164"/>
      <c r="FR9" s="164">
        <f t="shared" si="72"/>
        <v>-1.1691320663991459E-2</v>
      </c>
      <c r="FS9" s="164">
        <f t="shared" si="73"/>
        <v>-1.1159896997446394E-2</v>
      </c>
      <c r="FT9" s="164">
        <f t="shared" si="74"/>
        <v>1.2454330099361304E-8</v>
      </c>
      <c r="FU9" s="164"/>
      <c r="FV9" s="164">
        <f t="shared" si="75"/>
        <v>-0.1169132066399146</v>
      </c>
      <c r="FW9" s="164">
        <f t="shared" si="76"/>
        <v>-0.11159896997446396</v>
      </c>
      <c r="FX9" s="164">
        <f t="shared" si="77"/>
        <v>1.2454330099361311E-12</v>
      </c>
      <c r="FY9" s="164"/>
      <c r="FZ9" s="164">
        <f t="shared" si="78"/>
        <v>1.0218396825064497E-2</v>
      </c>
      <c r="GA9" s="164">
        <f t="shared" si="79"/>
        <v>8.8470968182376604E-3</v>
      </c>
      <c r="GB9" s="164">
        <f t="shared" si="80"/>
        <v>-1.0646800917053114</v>
      </c>
      <c r="GC9" s="164">
        <f t="shared" si="81"/>
        <v>-8.2644628099173563</v>
      </c>
      <c r="GD9" s="164">
        <f t="shared" si="82"/>
        <v>5</v>
      </c>
      <c r="GE9" s="164">
        <f t="shared" si="83"/>
        <v>-1.0564996185288777</v>
      </c>
      <c r="GF9" s="164">
        <f>GE9^2*M6^2</f>
        <v>1.1161914439516643E-8</v>
      </c>
      <c r="GG9" s="164"/>
      <c r="GH9" s="164">
        <f t="shared" si="84"/>
        <v>8.8470968182376583E-2</v>
      </c>
      <c r="GI9" s="164">
        <f t="shared" si="85"/>
        <v>0.82644628099173556</v>
      </c>
      <c r="GJ9" s="164">
        <f t="shared" si="86"/>
        <v>-0.24999999999999994</v>
      </c>
      <c r="GK9" s="164">
        <f t="shared" si="87"/>
        <v>9.0682742386936008E-2</v>
      </c>
      <c r="GL9" s="164">
        <f>GK9^2*O6^2</f>
        <v>8.2233597668154008E-7</v>
      </c>
      <c r="GM9" s="164"/>
      <c r="GN9" s="164">
        <f t="shared" si="88"/>
        <v>0</v>
      </c>
      <c r="GO9" s="164">
        <f t="shared" si="89"/>
        <v>-5.7564627324851132E-2</v>
      </c>
      <c r="GP9" s="164">
        <f t="shared" si="90"/>
        <v>-5.0927983124872715E-4</v>
      </c>
      <c r="GQ9" s="164">
        <f>GP9^2*S6^2</f>
        <v>2.5936594651673201E-7</v>
      </c>
      <c r="GR9" s="164"/>
      <c r="GS9" s="164">
        <f t="shared" si="91"/>
        <v>1.7646940271906636E-3</v>
      </c>
      <c r="GT9" s="164">
        <f t="shared" si="92"/>
        <v>1.6844806623183609E-3</v>
      </c>
      <c r="GU9" s="164">
        <f>GT9^2*Q6^2</f>
        <v>7.0936877543112596E-7</v>
      </c>
      <c r="GV9" s="164"/>
      <c r="GW9" s="164"/>
      <c r="GX9" s="164"/>
      <c r="GY9" s="164">
        <f>P6</f>
        <v>0.9</v>
      </c>
      <c r="GZ9" s="164">
        <f>L6+N6</f>
        <v>0.11</v>
      </c>
      <c r="HA9" s="164">
        <f>L6</f>
        <v>0.01</v>
      </c>
      <c r="HB9" s="164">
        <f>N6</f>
        <v>0.1</v>
      </c>
      <c r="HC9" s="164">
        <f t="shared" si="93"/>
        <v>4.05</v>
      </c>
      <c r="HD9" s="164">
        <f t="shared" si="94"/>
        <v>0.5</v>
      </c>
      <c r="HE9" s="164">
        <f t="shared" si="95"/>
        <v>9.3335563636363653E-2</v>
      </c>
      <c r="HF9" s="164">
        <f t="shared" si="96"/>
        <v>9.7000000000000003E-3</v>
      </c>
      <c r="HG9" s="164">
        <f t="shared" si="97"/>
        <v>3.6691200000000001E-3</v>
      </c>
      <c r="HH9" s="164">
        <f t="shared" si="98"/>
        <v>0.99</v>
      </c>
      <c r="HI9" s="164">
        <f t="shared" si="99"/>
        <v>3.6691200000000001E-3</v>
      </c>
      <c r="HJ9" s="164">
        <f t="shared" si="100"/>
        <v>-1.7144278785720624</v>
      </c>
      <c r="HK9" s="164">
        <f t="shared" si="101"/>
        <v>-2.1681858043729605</v>
      </c>
      <c r="HL9" s="164">
        <f t="shared" si="102"/>
        <v>9.1819699499165283E-2</v>
      </c>
      <c r="HM9" s="164">
        <f t="shared" si="103"/>
        <v>1.0287386763556297E-2</v>
      </c>
      <c r="HN9" s="164"/>
      <c r="HO9" s="164"/>
      <c r="HP9" s="164"/>
      <c r="HQ9" s="164"/>
      <c r="HR9" s="164">
        <f t="shared" si="104"/>
        <v>-2</v>
      </c>
      <c r="HS9" s="164">
        <f t="shared" si="105"/>
        <v>-2.9586258331515971</v>
      </c>
      <c r="HT9" s="164">
        <f t="shared" si="106"/>
        <v>3.0351085978021247E-2</v>
      </c>
      <c r="HU9" s="164">
        <f t="shared" si="107"/>
        <v>-2.5400954971743946E-3</v>
      </c>
      <c r="HV9" s="164">
        <f t="shared" si="108"/>
        <v>4.0325532092285218E-7</v>
      </c>
      <c r="HW9" s="164"/>
      <c r="HX9" s="164">
        <f t="shared" si="109"/>
        <v>-9.9962951912512992</v>
      </c>
      <c r="HY9" s="164">
        <f t="shared" si="110"/>
        <v>79.476447313791425</v>
      </c>
      <c r="HZ9" s="164">
        <v>0</v>
      </c>
      <c r="IA9" s="164">
        <f t="shared" si="4"/>
        <v>-2.0284840321430164</v>
      </c>
      <c r="IB9" s="164">
        <f t="shared" si="111"/>
        <v>4.114747468659191E-10</v>
      </c>
      <c r="IC9" s="164"/>
      <c r="ID9" s="164">
        <f xml:space="preserve"> 1 / (HE9-GY9*HG9)*L6/GZ9</f>
        <v>1.0097267869950808</v>
      </c>
      <c r="IE9" s="164">
        <f t="shared" si="112"/>
        <v>1.5895289462758286</v>
      </c>
      <c r="IF9" s="164">
        <v>0</v>
      </c>
      <c r="IG9" s="164">
        <f t="shared" si="5"/>
        <v>-1.3145002477561837E-2</v>
      </c>
      <c r="IH9" s="164">
        <f t="shared" si="113"/>
        <v>1.7279109013510685E-8</v>
      </c>
      <c r="II9" s="164"/>
      <c r="IJ9" s="164">
        <f t="shared" si="114"/>
        <v>10.097267869950807</v>
      </c>
      <c r="IK9" s="164">
        <f t="shared" si="115"/>
        <v>15.895289462758289</v>
      </c>
      <c r="IL9" s="164">
        <v>0</v>
      </c>
      <c r="IM9" s="164">
        <f t="shared" si="6"/>
        <v>-0.13145002477561843</v>
      </c>
      <c r="IN9" s="164">
        <f t="shared" si="116"/>
        <v>1.7279109013510703E-12</v>
      </c>
      <c r="IO9" s="164"/>
      <c r="IP9" s="164">
        <f t="shared" si="117"/>
        <v>90.53861003422098</v>
      </c>
      <c r="IQ9" s="164">
        <f t="shared" si="118"/>
        <v>146.88479782029918</v>
      </c>
      <c r="IR9" s="164">
        <f t="shared" si="119"/>
        <v>0.69676505918322418</v>
      </c>
      <c r="IS9" s="164">
        <f t="shared" si="7"/>
        <v>-1.199389472201412</v>
      </c>
      <c r="IT9" s="164">
        <f>IS9^2*M6^2</f>
        <v>1.4385351060275818E-8</v>
      </c>
      <c r="IU9" s="164"/>
      <c r="IV9" s="164">
        <f t="shared" si="120"/>
        <v>-9.0538610034220959</v>
      </c>
      <c r="IW9" s="164">
        <f t="shared" si="121"/>
        <v>-9.8953506162719318</v>
      </c>
      <c r="IX9" s="164">
        <f t="shared" si="122"/>
        <v>0.69676505918322418</v>
      </c>
      <c r="IY9" s="164">
        <f t="shared" si="8"/>
        <v>9.7142713928163135E-2</v>
      </c>
      <c r="IZ9" s="164">
        <f>IY9^2*O6^2</f>
        <v>9.4367068693289406E-7</v>
      </c>
      <c r="JA9" s="164"/>
      <c r="JB9" s="164">
        <f t="shared" si="123"/>
        <v>-4.0752896235693295E-2</v>
      </c>
      <c r="JC9" s="164">
        <f t="shared" si="124"/>
        <v>-0.16960273856763095</v>
      </c>
      <c r="JD9" s="164">
        <f t="shared" si="125"/>
        <v>-1.6861714432234023E-2</v>
      </c>
      <c r="JE9" s="164">
        <f t="shared" si="9"/>
        <v>1.0320536388187065E-3</v>
      </c>
      <c r="JF9" s="164">
        <f>JE9^2*Q6^2</f>
        <v>2.6628367834973326E-7</v>
      </c>
      <c r="JG9" s="164"/>
      <c r="JH9" s="164"/>
      <c r="JI9" s="164"/>
      <c r="JJ9" s="164">
        <f t="shared" si="126"/>
        <v>0.1</v>
      </c>
      <c r="JK9" s="164">
        <f>N6/(L6+N6)</f>
        <v>0.90909090909090917</v>
      </c>
      <c r="JL9" s="164">
        <f>(L6+N6+JJ9)/(N6+JJ9)</f>
        <v>1.05</v>
      </c>
      <c r="JM9" s="164">
        <f t="shared" si="127"/>
        <v>9.8197782743037407E-3</v>
      </c>
      <c r="JN9" s="164"/>
      <c r="JO9" s="164"/>
      <c r="JP9" s="164"/>
      <c r="JQ9" s="164"/>
      <c r="JR9" s="164">
        <f t="shared" si="128"/>
        <v>0.9545454545454547</v>
      </c>
      <c r="JS9" s="164">
        <f t="shared" si="129"/>
        <v>-2.5400954971743946E-3</v>
      </c>
      <c r="JT9" s="164">
        <f t="shared" si="130"/>
        <v>-2.424636610939195E-3</v>
      </c>
      <c r="JU9" s="164">
        <f t="shared" si="131"/>
        <v>3.6742891844416909E-7</v>
      </c>
      <c r="JV9" s="164"/>
      <c r="JW9" s="164">
        <f t="shared" si="132"/>
        <v>-2.0284840321430164</v>
      </c>
      <c r="JX9" s="164">
        <f t="shared" si="133"/>
        <v>-1.9362802125001524</v>
      </c>
      <c r="JY9" s="164">
        <f t="shared" si="134"/>
        <v>3.749181061319636E-10</v>
      </c>
      <c r="JZ9" s="164"/>
      <c r="KA9" s="164">
        <f>IG9</f>
        <v>-1.3145002477561837E-2</v>
      </c>
      <c r="KB9" s="164">
        <f>KA9*JR9</f>
        <v>-1.2547502364945392E-2</v>
      </c>
      <c r="KC9" s="164">
        <f>KB9^2*X9^2</f>
        <v>1.574398155983102E-8</v>
      </c>
      <c r="KD9" s="164"/>
      <c r="KE9" s="164">
        <f>IM9</f>
        <v>-0.13145002477561843</v>
      </c>
      <c r="KF9" s="164">
        <f>KE9*JR9</f>
        <v>-0.12547502364945398</v>
      </c>
      <c r="KG9" s="164">
        <f>KF9^2*Z9^2</f>
        <v>1.574398155983104E-12</v>
      </c>
      <c r="KH9" s="164"/>
      <c r="KI9" s="164">
        <f>IS9</f>
        <v>-1.199389472201412</v>
      </c>
      <c r="KJ9" s="164">
        <f>-N6/(L6+N6)^2</f>
        <v>-8.2644628099173563</v>
      </c>
      <c r="KK9" s="164">
        <f>1/(JJ9+N6)</f>
        <v>5</v>
      </c>
      <c r="KL9" s="164">
        <f>KI9*JR9+KJ9*HM9*JL9+KK9*JK9*HM9</f>
        <v>-1.1873816315788532</v>
      </c>
      <c r="KM9" s="164">
        <f>KL9^2*M6^2</f>
        <v>1.4098751390108595E-8</v>
      </c>
      <c r="KN9" s="164"/>
      <c r="KO9" s="164">
        <f>IY9</f>
        <v>9.7142713928163135E-2</v>
      </c>
      <c r="KP9" s="164">
        <f>L6/(L6+N6)^2</f>
        <v>0.82644628099173556</v>
      </c>
      <c r="KQ9" s="164">
        <f>-L6/(JJ9+N6)^2</f>
        <v>-0.24999999999999994</v>
      </c>
      <c r="KR9" s="164">
        <f>KO9*JR9+KP9*JL9*HM9+HM9*KQ9*JK9</f>
        <v>9.9316164734532711E-2</v>
      </c>
      <c r="KS9" s="164">
        <f>KR9^2*O6^2</f>
        <v>9.8637005775768379E-7</v>
      </c>
      <c r="KT9" s="164"/>
      <c r="KU9" s="164">
        <f>JE9</f>
        <v>1.0320536388187065E-3</v>
      </c>
      <c r="KV9" s="164">
        <f>KU9*JR9</f>
        <v>9.8514210978149276E-4</v>
      </c>
      <c r="KW9" s="164">
        <f>KV9^2*Q6^2</f>
        <v>2.4262624411618267E-7</v>
      </c>
      <c r="KX9" s="164"/>
      <c r="KY9" s="164">
        <f>HM9* (N6/(L6+N6)) * ((-LN(10)*JJ9*L6)/(N6+JJ9)^2)</f>
        <v>-5.3835416835520445E-4</v>
      </c>
      <c r="KZ9" s="164">
        <f>KY9^2*S6^2</f>
        <v>2.8982521058542384E-7</v>
      </c>
      <c r="LA9" s="164"/>
      <c r="LB9" s="164"/>
      <c r="LC9" s="170"/>
      <c r="LD9" s="205"/>
      <c r="LE9" s="190"/>
      <c r="LF9" s="190"/>
      <c r="LG9" s="190"/>
      <c r="LH9" s="190"/>
      <c r="LI9" s="190"/>
      <c r="LJ9" s="190"/>
      <c r="LK9" s="190"/>
      <c r="LL9" s="190"/>
      <c r="LM9" s="190"/>
      <c r="LN9" s="190"/>
      <c r="LO9" s="193"/>
    </row>
    <row r="10" spans="1:327" s="87" customFormat="1" ht="15.75" x14ac:dyDescent="0.25">
      <c r="A10" s="171" t="s">
        <v>239</v>
      </c>
      <c r="B10" s="142"/>
      <c r="C10" s="147"/>
      <c r="D10" s="143"/>
      <c r="E10" s="147"/>
      <c r="F10" s="194"/>
      <c r="G10" s="194"/>
      <c r="H10" s="194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5"/>
      <c r="T10" s="167">
        <f>C10/100</f>
        <v>0</v>
      </c>
      <c r="U10" s="164">
        <f t="shared" ref="U10:Z10" si="137">F10/100</f>
        <v>0</v>
      </c>
      <c r="V10" s="164">
        <f t="shared" si="137"/>
        <v>0</v>
      </c>
      <c r="W10" s="164">
        <f t="shared" si="137"/>
        <v>0</v>
      </c>
      <c r="X10" s="164">
        <f t="shared" si="137"/>
        <v>0</v>
      </c>
      <c r="Y10" s="164">
        <f t="shared" si="137"/>
        <v>0</v>
      </c>
      <c r="Z10" s="164">
        <f t="shared" si="137"/>
        <v>0</v>
      </c>
      <c r="AA10" s="164" t="e">
        <f>(L10*W10+Y10*N10)/(L10+N10)</f>
        <v>#DIV/0!</v>
      </c>
      <c r="AB10" s="165" t="e">
        <f t="shared" si="1"/>
        <v>#DIV/0!</v>
      </c>
      <c r="AC10" s="165" t="e">
        <f>AVERAGE(AB10:AB13)</f>
        <v>#DIV/0!</v>
      </c>
      <c r="AD10" s="165" t="e">
        <f>STDEV(AB10:AB13)</f>
        <v>#DIV/0!</v>
      </c>
      <c r="AE10" s="165" t="e">
        <f>AD10/SQRT(COUNT(AB10:AB13))</f>
        <v>#DIV/0!</v>
      </c>
      <c r="AF10" s="165" t="e">
        <f>AE10^2</f>
        <v>#DIV/0!</v>
      </c>
      <c r="AG10" s="164" t="e">
        <f t="shared" si="2"/>
        <v>#DIV/0!</v>
      </c>
      <c r="AH10" s="164" t="e">
        <f>AG10^2*E10^2</f>
        <v>#DIV/0!</v>
      </c>
      <c r="AI10" s="164" t="e">
        <f>AVERAGE(AH10:AH13)</f>
        <v>#DIV/0!</v>
      </c>
      <c r="AJ10" s="164" t="e">
        <f t="shared" si="3"/>
        <v>#DIV/0!</v>
      </c>
      <c r="AK10" s="164" t="e">
        <f>AJ10^2*V10^2</f>
        <v>#DIV/0!</v>
      </c>
      <c r="AL10" s="164" t="e">
        <f>AVERAGE(AK10:AK13)</f>
        <v>#DIV/0!</v>
      </c>
      <c r="AM10" s="164" t="e">
        <f>-AB10/(AA10-U10)*L10/(L10+N10)</f>
        <v>#DIV/0!</v>
      </c>
      <c r="AN10" s="164" t="e">
        <f>AM10^2*X10^2</f>
        <v>#DIV/0!</v>
      </c>
      <c r="AO10" s="164" t="e">
        <f>AVERAGE(AN10:AN13)</f>
        <v>#DIV/0!</v>
      </c>
      <c r="AP10" s="164" t="e">
        <f>-AB10/(AA10-U10)*N10/(L10+N10)</f>
        <v>#DIV/0!</v>
      </c>
      <c r="AQ10" s="164" t="e">
        <f>AP10^2*Z10^2</f>
        <v>#DIV/0!</v>
      </c>
      <c r="AR10" s="164" t="e">
        <f>AVERAGE(AQ10:AQ13)</f>
        <v>#DIV/0!</v>
      </c>
      <c r="AS10" s="164" t="e">
        <f>-AB10/(AA10-U10)*(W10-AA10)/(L10+N10)</f>
        <v>#DIV/0!</v>
      </c>
      <c r="AT10" s="164" t="e">
        <f>AS10^2*M10^2</f>
        <v>#DIV/0!</v>
      </c>
      <c r="AU10" s="164" t="e">
        <f>AVERAGE(AT10:AT13)</f>
        <v>#DIV/0!</v>
      </c>
      <c r="AV10" s="164" t="e">
        <f>-AB10/(AA10-U10)*(Y10-AA10)/(L10+N10)</f>
        <v>#DIV/0!</v>
      </c>
      <c r="AW10" s="164" t="e">
        <f>AV10^2*O10^2</f>
        <v>#DIV/0!</v>
      </c>
      <c r="AX10" s="164" t="e">
        <f>AVERAGE(AW10:AW13)</f>
        <v>#DIV/0!</v>
      </c>
      <c r="AY10" s="164" t="e">
        <f>SUM(AX10,AU10,AR10,AO10,AL10,AI10,AF10)</f>
        <v>#DIV/0!</v>
      </c>
      <c r="AZ10" s="166" t="e">
        <f>SQRT(AY10)</f>
        <v>#DIV/0!</v>
      </c>
      <c r="BA10" s="164" t="b">
        <f>P10=1</f>
        <v>0</v>
      </c>
      <c r="BB10" s="164">
        <f>MAX((1-BA10)*P10,P10*0.99999)</f>
        <v>0</v>
      </c>
      <c r="BC10" s="164" t="e">
        <f>AB10*D10/(L10+N10)</f>
        <v>#DIV/0!</v>
      </c>
      <c r="BD10" s="164" t="e">
        <f>-1+(1-BC10)^(1-BB10)</f>
        <v>#DIV/0!</v>
      </c>
      <c r="BE10" s="164" t="e">
        <f>1/((BB10-1)*BC10)</f>
        <v>#DIV/0!</v>
      </c>
      <c r="BF10" s="164" t="e">
        <f>(-1/BC10)*LN(1-BC10)*AB10</f>
        <v>#DIV/0!</v>
      </c>
      <c r="BG10" s="164" t="e">
        <f>AB10*BD10*BE10</f>
        <v>#DIV/0!</v>
      </c>
      <c r="BH10" s="164" t="e">
        <f>(BF10*BA10)+(1-BA10)*BG10</f>
        <v>#DIV/0!</v>
      </c>
      <c r="BI10" s="164" t="e">
        <f>AVERAGE(BH10:BH13)</f>
        <v>#DIV/0!</v>
      </c>
      <c r="BJ10" s="164" t="e">
        <f>STDEV(BH10:BH13)</f>
        <v>#DIV/0!</v>
      </c>
      <c r="BK10" s="164" t="e">
        <f>BJ10/SQRT(COUNT(BH10:BH13))</f>
        <v>#DIV/0!</v>
      </c>
      <c r="BL10" s="164" t="e">
        <f>BK10^2</f>
        <v>#DIV/0!</v>
      </c>
      <c r="BM10" s="164" t="e">
        <f>(-LN(1-BC10)*(1-BC10)^(1-BB10))*AB10/((BB10-1)*BC10)</f>
        <v>#DIV/0!</v>
      </c>
      <c r="BN10" s="164" t="e">
        <f>(1-(1-BC10)^(1-BB10))*AB10/(BC10*(BB10-1)^2)</f>
        <v>#DIV/0!</v>
      </c>
      <c r="BO10" s="164" t="e">
        <f>BM10+BN10</f>
        <v>#DIV/0!</v>
      </c>
      <c r="BP10" s="164" t="e">
        <f>BO10^2*Q10^2</f>
        <v>#DIV/0!</v>
      </c>
      <c r="BQ10" s="164" t="e">
        <f>AVERAGE(BP10:BP13)</f>
        <v>#DIV/0!</v>
      </c>
      <c r="BR10" s="164" t="e">
        <f>BD10*BE10</f>
        <v>#DIV/0!</v>
      </c>
      <c r="BS10" s="164" t="e">
        <f>AB10*BE10</f>
        <v>#DIV/0!</v>
      </c>
      <c r="BT10" s="164" t="e">
        <f>AB10*BD10</f>
        <v>#DIV/0!</v>
      </c>
      <c r="BU10" s="164" t="e">
        <f>AJ10</f>
        <v>#DIV/0!</v>
      </c>
      <c r="BV10" s="164" t="e">
        <f>(BB10-1)/(1-BC10)^(BB10)*(D10/(L10+N10))*BU10</f>
        <v>#DIV/0!</v>
      </c>
      <c r="BW10" s="164" t="e">
        <f>-1/((BB10-1)*BC10^2)*(D10/(L10+N10))*BU10</f>
        <v>#DIV/0!</v>
      </c>
      <c r="BX10" s="164" t="e">
        <f>BU10*BR10+BS10*BV10+BT10*BW10</f>
        <v>#DIV/0!</v>
      </c>
      <c r="BY10" s="164" t="e">
        <f>BX10^2*V10^2</f>
        <v>#DIV/0!</v>
      </c>
      <c r="BZ10" s="164" t="e">
        <f>AVERAGE(BY10:BY13)</f>
        <v>#DIV/0!</v>
      </c>
      <c r="CA10" s="164" t="e">
        <f>AM10</f>
        <v>#DIV/0!</v>
      </c>
      <c r="CB10" s="164" t="e">
        <f>(BB10-1)/(1-BC10)^(BB10)*(D10/(L10+N10))*CA10</f>
        <v>#DIV/0!</v>
      </c>
      <c r="CC10" s="164" t="e">
        <f>-1/((BB10-1)*BC10^2)*(D10/(L10+N10))*CA10</f>
        <v>#DIV/0!</v>
      </c>
      <c r="CD10" s="164" t="e">
        <f>BR10*CA10+BS10*CB10+BT10*CC10</f>
        <v>#DIV/0!</v>
      </c>
      <c r="CE10" s="164" t="e">
        <f>CD10^2*X10^2</f>
        <v>#DIV/0!</v>
      </c>
      <c r="CF10" s="164" t="e">
        <f>AVERAGE(CE10:CE13)</f>
        <v>#DIV/0!</v>
      </c>
      <c r="CG10" s="164" t="e">
        <f>AP10</f>
        <v>#DIV/0!</v>
      </c>
      <c r="CH10" s="164" t="e">
        <f>(BB10-1)/(1-BC10)^(BB10)*(D10/(L10+N10))*CG10</f>
        <v>#DIV/0!</v>
      </c>
      <c r="CI10" s="164" t="e">
        <f>-1/((BB10-1)*BC10^2)*(D10/(L10+N10))*CG10</f>
        <v>#DIV/0!</v>
      </c>
      <c r="CJ10" s="164" t="e">
        <f>BR10*CG10+BS10*CH10+BT10*CI10</f>
        <v>#DIV/0!</v>
      </c>
      <c r="CK10" s="164" t="e">
        <f>CJ10^2*Z10^2</f>
        <v>#DIV/0!</v>
      </c>
      <c r="CL10" s="164" t="e">
        <f>AVERAGE(CK10:CK13)</f>
        <v>#DIV/0!</v>
      </c>
      <c r="CM10" s="164" t="e">
        <f>AG10</f>
        <v>#DIV/0!</v>
      </c>
      <c r="CN10" s="164">
        <v>0</v>
      </c>
      <c r="CO10" s="164">
        <v>0</v>
      </c>
      <c r="CP10" s="164" t="e">
        <f>CM10*BR10</f>
        <v>#DIV/0!</v>
      </c>
      <c r="CQ10" s="164" t="e">
        <f>CP10^2*E10^2</f>
        <v>#DIV/0!</v>
      </c>
      <c r="CR10" s="164" t="e">
        <f>AVERAGE(CQ10:CQ13)</f>
        <v>#DIV/0!</v>
      </c>
      <c r="CS10" s="164" t="e">
        <f>AS10</f>
        <v>#DIV/0!</v>
      </c>
      <c r="CT10" s="164" t="e">
        <f>(BB10-1)/(1-BC10)^(BB10)*(-BC10/(L10+N10)+D10/(L10+N10)*CS10)</f>
        <v>#DIV/0!</v>
      </c>
      <c r="CU10" s="164" t="e">
        <f>-1/((BB10-1)*BC10^2)*(-BC10/(L10+N10)+D10/(L10+N10)*CS10)</f>
        <v>#DIV/0!</v>
      </c>
      <c r="CV10" s="164" t="e">
        <f>BR10*CS10+BS10*CT10+BT10*CU10</f>
        <v>#DIV/0!</v>
      </c>
      <c r="CW10" s="164" t="e">
        <f>CV10^2*M10^2</f>
        <v>#DIV/0!</v>
      </c>
      <c r="CX10" s="164" t="e">
        <f>AVERAGE(CW10:CW13)</f>
        <v>#DIV/0!</v>
      </c>
      <c r="CY10" s="164" t="e">
        <f>AV10</f>
        <v>#DIV/0!</v>
      </c>
      <c r="CZ10" s="164" t="e">
        <f>(BB10-1)/(1-BC10)^(BB10)*(-BC10/(L10+N10)+D10/(L10+N10)*CY10)</f>
        <v>#DIV/0!</v>
      </c>
      <c r="DA10" s="164" t="e">
        <f>-1/((BB10-1)*BC10^2)*(-BC10/(L10+N10)+D10/(L10+N10)*CY10)</f>
        <v>#DIV/0!</v>
      </c>
      <c r="DB10" s="164" t="e">
        <f>BR10*CY10+BS10*CZ10+BT10*DA10</f>
        <v>#DIV/0!</v>
      </c>
      <c r="DC10" s="164" t="e">
        <f>DB10^2*O10^2</f>
        <v>#DIV/0!</v>
      </c>
      <c r="DD10" s="164" t="e">
        <f>AVERAGE(DC10:DC13)</f>
        <v>#DIV/0!</v>
      </c>
      <c r="DE10" s="164" t="e">
        <f>SUM(DD10,CX10,CR10,CL10,CF10,BZ10,BQ10,BL10)</f>
        <v>#DIV/0!</v>
      </c>
      <c r="DF10" s="164" t="e">
        <f>SQRT(DE10)</f>
        <v>#DIV/0!</v>
      </c>
      <c r="DG10" s="164">
        <f>10^R10</f>
        <v>1</v>
      </c>
      <c r="DH10" s="164" t="e">
        <f>N10/(L10+N10)</f>
        <v>#DIV/0!</v>
      </c>
      <c r="DI10" s="164">
        <f>(DG10+L10+N10)/(N10+DG10)</f>
        <v>1</v>
      </c>
      <c r="DJ10" s="164" t="e">
        <f>AB10*DH10*DI10</f>
        <v>#DIV/0!</v>
      </c>
      <c r="DK10" s="164" t="e">
        <f>AVERAGE(DJ10:DJ13)</f>
        <v>#DIV/0!</v>
      </c>
      <c r="DL10" s="164" t="e">
        <f>STDEV(DJ10:DJ13)</f>
        <v>#DIV/0!</v>
      </c>
      <c r="DM10" s="164" t="e">
        <f>DL10/SQRT(COUNT(DJ10:DJ13))</f>
        <v>#DIV/0!</v>
      </c>
      <c r="DN10" s="164" t="e">
        <f>DM10^2</f>
        <v>#DIV/0!</v>
      </c>
      <c r="DO10" s="164" t="e">
        <f>DH10*DI10</f>
        <v>#DIV/0!</v>
      </c>
      <c r="DP10" s="164" t="e">
        <f>AG10</f>
        <v>#DIV/0!</v>
      </c>
      <c r="DQ10" s="164" t="e">
        <f>DO10*DP10</f>
        <v>#DIV/0!</v>
      </c>
      <c r="DR10" s="164" t="e">
        <f>DQ10^2*E10^2</f>
        <v>#DIV/0!</v>
      </c>
      <c r="DS10" s="164" t="e">
        <f>AVERAGE(DR10:DR13)</f>
        <v>#DIV/0!</v>
      </c>
      <c r="DT10" s="164" t="e">
        <f>AJ10</f>
        <v>#DIV/0!</v>
      </c>
      <c r="DU10" s="164" t="e">
        <f>DT10*DO10</f>
        <v>#DIV/0!</v>
      </c>
      <c r="DV10" s="164" t="e">
        <f>DU10^2*V10^2</f>
        <v>#DIV/0!</v>
      </c>
      <c r="DW10" s="164" t="e">
        <f>AVERAGE(DV10:DV13)</f>
        <v>#DIV/0!</v>
      </c>
      <c r="DX10" s="164" t="e">
        <f>AM10</f>
        <v>#DIV/0!</v>
      </c>
      <c r="DY10" s="164" t="e">
        <f>DX10*DO10</f>
        <v>#DIV/0!</v>
      </c>
      <c r="DZ10" s="164" t="e">
        <f>DY10^2*X10^2</f>
        <v>#DIV/0!</v>
      </c>
      <c r="EA10" s="164" t="e">
        <f>AVERAGE(DZ10:DZ13)</f>
        <v>#DIV/0!</v>
      </c>
      <c r="EB10" s="164" t="e">
        <f>AP10</f>
        <v>#DIV/0!</v>
      </c>
      <c r="EC10" s="164" t="e">
        <f>EB10*DO10</f>
        <v>#DIV/0!</v>
      </c>
      <c r="ED10" s="164" t="e">
        <f>EC10^2*Z10^2</f>
        <v>#DIV/0!</v>
      </c>
      <c r="EE10" s="164" t="e">
        <f>AVERAGE(ED10:ED13)</f>
        <v>#DIV/0!</v>
      </c>
      <c r="EF10" s="164" t="e">
        <f>DI10*AB10</f>
        <v>#DIV/0!</v>
      </c>
      <c r="EG10" s="164" t="e">
        <f>DH10*AB10</f>
        <v>#DIV/0!</v>
      </c>
      <c r="EH10" s="164" t="e">
        <f>AS10</f>
        <v>#DIV/0!</v>
      </c>
      <c r="EI10" s="164" t="e">
        <f>-N10/((N10+L10)^2)</f>
        <v>#DIV/0!</v>
      </c>
      <c r="EJ10" s="164">
        <f>1/(DG10+N10)</f>
        <v>1</v>
      </c>
      <c r="EK10" s="164" t="e">
        <f>DO10*EH10+EF10*EI10+EG10*EJ10</f>
        <v>#DIV/0!</v>
      </c>
      <c r="EL10" s="164" t="e">
        <f>EK10^2*M10^2</f>
        <v>#DIV/0!</v>
      </c>
      <c r="EM10" s="164" t="e">
        <f>AVERAGE(EL10:EL13)</f>
        <v>#DIV/0!</v>
      </c>
      <c r="EN10" s="164" t="e">
        <f>AV10</f>
        <v>#DIV/0!</v>
      </c>
      <c r="EO10" s="164" t="e">
        <f>L10/((L10+N10)^2)</f>
        <v>#DIV/0!</v>
      </c>
      <c r="EP10" s="164">
        <f>-L10/((N10+DG10)^2)</f>
        <v>0</v>
      </c>
      <c r="EQ10" s="164" t="e">
        <f>DO10*EN10+EF10*EO10+EG10*EP10</f>
        <v>#DIV/0!</v>
      </c>
      <c r="ER10" s="164" t="e">
        <f>EQ10^2*O10^2</f>
        <v>#DIV/0!</v>
      </c>
      <c r="ES10" s="164" t="e">
        <f>AVERAGE(ER10:ER13)</f>
        <v>#DIV/0!</v>
      </c>
      <c r="ET10" s="164">
        <v>0</v>
      </c>
      <c r="EU10" s="164">
        <f>-LN(10)*L10*DG10/((DG10+N10)^2)</f>
        <v>0</v>
      </c>
      <c r="EV10" s="164" t="e">
        <f>EU10*EG10</f>
        <v>#DIV/0!</v>
      </c>
      <c r="EW10" s="164" t="e">
        <f>EV10^2*S10^2</f>
        <v>#DIV/0!</v>
      </c>
      <c r="EX10" s="164" t="e">
        <f>AVERAGE(EW10:EW13)</f>
        <v>#DIV/0!</v>
      </c>
      <c r="EY10" s="164" t="e">
        <f>SUM(EX10,ES10,EM10,EE10,EA10,DW10,DS10,DN10)</f>
        <v>#DIV/0!</v>
      </c>
      <c r="EZ10" s="164" t="e">
        <f>SQRT(EY10)</f>
        <v>#DIV/0!</v>
      </c>
      <c r="FA10" s="164">
        <f>DG10</f>
        <v>1</v>
      </c>
      <c r="FB10" s="164" t="e">
        <f>DH10</f>
        <v>#DIV/0!</v>
      </c>
      <c r="FC10" s="164">
        <f>DI10</f>
        <v>1</v>
      </c>
      <c r="FD10" s="164" t="e">
        <f>FB10*FC10*BH10</f>
        <v>#DIV/0!</v>
      </c>
      <c r="FE10" s="164" t="e">
        <f>AVERAGE(FD10:FD13)</f>
        <v>#DIV/0!</v>
      </c>
      <c r="FF10" s="164" t="e">
        <f>STDEV(FD10:FD13)</f>
        <v>#DIV/0!</v>
      </c>
      <c r="FG10" s="164" t="e">
        <f>FF10/SQRT(COUNT(FD10:FD13))</f>
        <v>#DIV/0!</v>
      </c>
      <c r="FH10" s="164" t="e">
        <f>FG10^2</f>
        <v>#DIV/0!</v>
      </c>
      <c r="FI10" s="164" t="e">
        <f>FB10*FC10</f>
        <v>#DIV/0!</v>
      </c>
      <c r="FJ10" s="164" t="e">
        <f>CP10</f>
        <v>#DIV/0!</v>
      </c>
      <c r="FK10" s="164" t="e">
        <f>FJ10*FI10</f>
        <v>#DIV/0!</v>
      </c>
      <c r="FL10" s="164" t="e">
        <f>FK10^2*E10^2</f>
        <v>#DIV/0!</v>
      </c>
      <c r="FM10" s="164" t="e">
        <f>AVERAGE(FL10:FL13)</f>
        <v>#DIV/0!</v>
      </c>
      <c r="FN10" s="164" t="e">
        <f>BX10</f>
        <v>#DIV/0!</v>
      </c>
      <c r="FO10" s="164" t="e">
        <f>FN10*FI10</f>
        <v>#DIV/0!</v>
      </c>
      <c r="FP10" s="164" t="e">
        <f>FO10^2*V10^2</f>
        <v>#DIV/0!</v>
      </c>
      <c r="FQ10" s="164" t="e">
        <f>AVERAGE(FP10:FP13)</f>
        <v>#DIV/0!</v>
      </c>
      <c r="FR10" s="164" t="e">
        <f>CD10</f>
        <v>#DIV/0!</v>
      </c>
      <c r="FS10" s="164" t="e">
        <f>FR10*FI10</f>
        <v>#DIV/0!</v>
      </c>
      <c r="FT10" s="164" t="e">
        <f>FS10^2*X10^2</f>
        <v>#DIV/0!</v>
      </c>
      <c r="FU10" s="164" t="e">
        <f>AVERAGE(FT10:FT13)</f>
        <v>#DIV/0!</v>
      </c>
      <c r="FV10" s="164" t="e">
        <f>CJ10</f>
        <v>#DIV/0!</v>
      </c>
      <c r="FW10" s="164" t="e">
        <f>FV10*FI10</f>
        <v>#DIV/0!</v>
      </c>
      <c r="FX10" s="164" t="e">
        <f>FW10^2*Z10^2</f>
        <v>#DIV/0!</v>
      </c>
      <c r="FY10" s="164" t="e">
        <f>AVERAGE(FX10:FX13)</f>
        <v>#DIV/0!</v>
      </c>
      <c r="FZ10" s="164" t="e">
        <f>FC10*BH10</f>
        <v>#DIV/0!</v>
      </c>
      <c r="GA10" s="164" t="e">
        <f>FB10*BH10</f>
        <v>#DIV/0!</v>
      </c>
      <c r="GB10" s="164" t="e">
        <f>CV10</f>
        <v>#DIV/0!</v>
      </c>
      <c r="GC10" s="164" t="e">
        <f>EI10</f>
        <v>#DIV/0!</v>
      </c>
      <c r="GD10" s="164">
        <f>EJ10</f>
        <v>1</v>
      </c>
      <c r="GE10" s="164" t="e">
        <f>FI10*GB10+FZ10*GC10+GA10*GD10</f>
        <v>#DIV/0!</v>
      </c>
      <c r="GF10" s="164" t="e">
        <f>GE10^2*M10^2</f>
        <v>#DIV/0!</v>
      </c>
      <c r="GG10" s="164" t="e">
        <f>AVERAGE(GF10:GF13)</f>
        <v>#DIV/0!</v>
      </c>
      <c r="GH10" s="164" t="e">
        <f>DB10</f>
        <v>#DIV/0!</v>
      </c>
      <c r="GI10" s="164" t="e">
        <f>EO10</f>
        <v>#DIV/0!</v>
      </c>
      <c r="GJ10" s="164">
        <f>EP10</f>
        <v>0</v>
      </c>
      <c r="GK10" s="164" t="e">
        <f>FI10*GH10+FZ10*GI10+GA10*GJ10</f>
        <v>#DIV/0!</v>
      </c>
      <c r="GL10" s="164" t="e">
        <f>GK10^2*O10^2</f>
        <v>#DIV/0!</v>
      </c>
      <c r="GM10" s="164" t="e">
        <f>AVERAGE(GL10:GL13)</f>
        <v>#DIV/0!</v>
      </c>
      <c r="GN10" s="164">
        <f>ET10</f>
        <v>0</v>
      </c>
      <c r="GO10" s="164">
        <f>EU10</f>
        <v>0</v>
      </c>
      <c r="GP10" s="164" t="e">
        <f>GO10*GA10</f>
        <v>#DIV/0!</v>
      </c>
      <c r="GQ10" s="164" t="e">
        <f>GP10^2*S10^2</f>
        <v>#DIV/0!</v>
      </c>
      <c r="GR10" s="164" t="e">
        <f>AVERAGE(GQ10:GQ13)</f>
        <v>#DIV/0!</v>
      </c>
      <c r="GS10" s="164" t="e">
        <f>BO10</f>
        <v>#DIV/0!</v>
      </c>
      <c r="GT10" s="164" t="e">
        <f>GS10*FI10</f>
        <v>#DIV/0!</v>
      </c>
      <c r="GU10" s="164" t="e">
        <f>GT10^2*Q10^2</f>
        <v>#DIV/0!</v>
      </c>
      <c r="GV10" s="164" t="e">
        <f>AVERAGE(GU10:GU13)</f>
        <v>#DIV/0!</v>
      </c>
      <c r="GW10" s="164" t="e">
        <f>SUM(GV10,GR10,GM10,GG10,FY10,FU10,FQ10,FM10,FH10)</f>
        <v>#DIV/0!</v>
      </c>
      <c r="GX10" s="164" t="e">
        <f>SQRT(GW10)</f>
        <v>#DIV/0!</v>
      </c>
      <c r="GY10" s="164">
        <f>P10</f>
        <v>0</v>
      </c>
      <c r="GZ10" s="164">
        <f>L10+N10</f>
        <v>0</v>
      </c>
      <c r="HA10" s="164">
        <f>L10</f>
        <v>0</v>
      </c>
      <c r="HB10" s="164">
        <f>N10</f>
        <v>0</v>
      </c>
      <c r="HC10" s="164">
        <f>D10</f>
        <v>0</v>
      </c>
      <c r="HD10" s="164">
        <f>B10</f>
        <v>0</v>
      </c>
      <c r="HE10" s="164" t="e">
        <f>AA10</f>
        <v>#DIV/0!</v>
      </c>
      <c r="HF10" s="164">
        <f>T10</f>
        <v>0</v>
      </c>
      <c r="HG10" s="164">
        <f>U10</f>
        <v>0</v>
      </c>
      <c r="HH10" s="164">
        <f>W10</f>
        <v>0</v>
      </c>
      <c r="HI10" s="164">
        <f>Y10</f>
        <v>0</v>
      </c>
      <c r="HJ10" s="164" t="e">
        <f>LN((HE10-GY10*HG10)/HD10)</f>
        <v>#DIV/0!</v>
      </c>
      <c r="HK10" s="164" t="e">
        <f>LN( (HG10-HF10)/GZ10 + (HE10-GY10*HF10)/HD10)</f>
        <v>#DIV/0!</v>
      </c>
      <c r="HL10" s="164" t="e">
        <f>HD10*GZ10/(HD10+GY10*GZ10)</f>
        <v>#DIV/0!</v>
      </c>
      <c r="HM10" s="164" t="e">
        <f>(HJ10-HK10)*HL10/HC10</f>
        <v>#DIV/0!</v>
      </c>
      <c r="HN10" s="164" t="e">
        <f>AVERAGE(HM10:HM13)</f>
        <v>#DIV/0!</v>
      </c>
      <c r="HO10" s="164" t="e">
        <f>STDEV(HM10:HM13)</f>
        <v>#DIV/0!</v>
      </c>
      <c r="HP10" s="164" t="e">
        <f>HO10/SQRT(COUNT(HM10:HM13))</f>
        <v>#DIV/0!</v>
      </c>
      <c r="HQ10" s="164" t="e">
        <f>HP10^2</f>
        <v>#DIV/0!</v>
      </c>
      <c r="HR10" s="164" t="e">
        <f>-1/HD10</f>
        <v>#DIV/0!</v>
      </c>
      <c r="HS10" s="164" t="e">
        <f>-(HE10-GY10*HF10) / (HD10* ( ( (HG10-HF10)/GZ10)*HD10 + (HE10-GY10*HF10)))</f>
        <v>#DIV/0!</v>
      </c>
      <c r="HT10" s="164" t="e">
        <f>GY10*GZ10^2 / (HD10+GY10*GZ10)^2</f>
        <v>#DIV/0!</v>
      </c>
      <c r="HU10" s="164" t="e">
        <f>-1/HC10*HM10</f>
        <v>#DIV/0!</v>
      </c>
      <c r="HV10" s="164" t="e">
        <f>HU10^2*E10^2</f>
        <v>#DIV/0!</v>
      </c>
      <c r="HW10" s="164" t="e">
        <f>AVERAGE(HV10:HV13)</f>
        <v>#DIV/0!</v>
      </c>
      <c r="HX10" s="164" t="e">
        <f>GY10 / (GY10*HG10-HE10)</f>
        <v>#DIV/0!</v>
      </c>
      <c r="HY10" s="164" t="e">
        <f>HD10 / ( (HG10-HF10)*HD10 + GZ10*(HE10-GY10*HF10))</f>
        <v>#DIV/0!</v>
      </c>
      <c r="HZ10" s="164">
        <v>0</v>
      </c>
      <c r="IA10" s="164" t="e">
        <f t="shared" si="4"/>
        <v>#DIV/0!</v>
      </c>
      <c r="IB10" s="164" t="e">
        <f>IA10^2*V10^2</f>
        <v>#DIV/0!</v>
      </c>
      <c r="IC10" s="164" t="e">
        <f>AVERAGE(IB10:IB13)</f>
        <v>#DIV/0!</v>
      </c>
      <c r="ID10" s="164" t="e">
        <f xml:space="preserve"> 1 / (HE10-GY10*HG10)*L10/GZ10</f>
        <v>#DIV/0!</v>
      </c>
      <c r="IE10" s="164" t="e">
        <f>HA10 / ((HE10-GY10*HF10)*GZ10 + (HG10-HF10)*HD10)</f>
        <v>#DIV/0!</v>
      </c>
      <c r="IF10" s="164">
        <v>0</v>
      </c>
      <c r="IG10" s="164" t="e">
        <f t="shared" si="5"/>
        <v>#DIV/0!</v>
      </c>
      <c r="IH10" s="164" t="e">
        <f>IG10^2*X10^2</f>
        <v>#DIV/0!</v>
      </c>
      <c r="II10" s="164" t="e">
        <f>AVERAGE(IH10:IH13)</f>
        <v>#DIV/0!</v>
      </c>
      <c r="IJ10" s="164" t="e">
        <f>1 / (HE10-GY10*HG10) * HB10/GZ10</f>
        <v>#DIV/0!</v>
      </c>
      <c r="IK10" s="164" t="e">
        <f>1 / (HE10 + HD10*((HG10-HF10)/GZ10) - GY10*HF10) * HB10/GZ10</f>
        <v>#DIV/0!</v>
      </c>
      <c r="IL10" s="164">
        <v>0</v>
      </c>
      <c r="IM10" s="164" t="e">
        <f t="shared" si="6"/>
        <v>#DIV/0!</v>
      </c>
      <c r="IN10" s="164" t="e">
        <f>IM10^2*Z10^2</f>
        <v>#DIV/0!</v>
      </c>
      <c r="IO10" s="164" t="e">
        <f>AVERAGE(IN10:IN13)</f>
        <v>#DIV/0!</v>
      </c>
      <c r="IP10" s="164" t="e">
        <f>(HI10-HH10)*HB10 / (GZ10*((GY10*HG10-HH10)*HA10 + (GY10*HG10-HI10)*HB10))</f>
        <v>#DIV/0!</v>
      </c>
      <c r="IQ10" s="164" t="e">
        <f>-(HD10*HF10+(HH10-HI10)*HB10-HD10*HG10) / (GZ10*((GY10*HF10-HH10)*HA10 + (GY10*HB10+HD10)*HF10 - HI10*HB10 - HD10*HG10) )</f>
        <v>#DIV/0!</v>
      </c>
      <c r="IR10" s="164" t="e">
        <f>HD10^2 / (GY10*HA10 + GY10*HB10 + HD10)^2</f>
        <v>#DIV/0!</v>
      </c>
      <c r="IS10" s="164" t="e">
        <f t="shared" si="7"/>
        <v>#DIV/0!</v>
      </c>
      <c r="IT10" s="164" t="e">
        <f>IS10^2*M10^2</f>
        <v>#DIV/0!</v>
      </c>
      <c r="IU10" s="164" t="e">
        <f>AVERAGE(IT10:IT13)</f>
        <v>#DIV/0!</v>
      </c>
      <c r="IV10" s="164" t="e">
        <f>-(HI10-HH10)*HA10 / (GZ10*((GY10*HG10-HH10)*HA10 + (GY10*HG10-HI10)*HB10))</f>
        <v>#DIV/0!</v>
      </c>
      <c r="IW10" s="164" t="e">
        <f>-(HD10*HF10+(HI10-HH10)*HA10-HD10*HG10) / (GZ10*((GY10*HF10-HI10)*HB10 + (GY10*HA10+HD10)*HF10 - HH10*HA10 - HD10*HG10))</f>
        <v>#DIV/0!</v>
      </c>
      <c r="IX10" s="164" t="e">
        <f>HD10^2 / (GY10*HA10+GY10*HB10+HD10)^2</f>
        <v>#DIV/0!</v>
      </c>
      <c r="IY10" s="164" t="e">
        <f t="shared" si="8"/>
        <v>#DIV/0!</v>
      </c>
      <c r="IZ10" s="164" t="e">
        <f>IY10^2*O10^2</f>
        <v>#DIV/0!</v>
      </c>
      <c r="JA10" s="164" t="e">
        <f>AVERAGE(IZ10:IZ13)</f>
        <v>#DIV/0!</v>
      </c>
      <c r="JB10" s="164" t="e">
        <f>HG10/(GY10*HG10-HE10)</f>
        <v>#DIV/0!</v>
      </c>
      <c r="JC10" s="164" t="e">
        <f>HF10/(GY10*HF10-HE10-HD10*(HG10-HF10)/GZ10)</f>
        <v>#DIV/0!</v>
      </c>
      <c r="JD10" s="164" t="e">
        <f>-HD10*GZ10^2 / ((GZ10*GY10+HD10)^2)</f>
        <v>#DIV/0!</v>
      </c>
      <c r="JE10" s="164" t="e">
        <f t="shared" si="9"/>
        <v>#DIV/0!</v>
      </c>
      <c r="JF10" s="164" t="e">
        <f>JE10^2*Q10^2</f>
        <v>#DIV/0!</v>
      </c>
      <c r="JG10" s="164" t="e">
        <f>AVERAGE(JF10:JF13)</f>
        <v>#DIV/0!</v>
      </c>
      <c r="JH10" s="164" t="e">
        <f>SUM(JG10,JA10,IU10,IO10,II10,IC10,HW10,HQ10)</f>
        <v>#DIV/0!</v>
      </c>
      <c r="JI10" s="164" t="e">
        <f>SQRT(JH10)</f>
        <v>#DIV/0!</v>
      </c>
      <c r="JJ10" s="164">
        <f>FA10</f>
        <v>1</v>
      </c>
      <c r="JK10" s="164" t="e">
        <f>N10/(L10+N10)</f>
        <v>#DIV/0!</v>
      </c>
      <c r="JL10" s="164">
        <f>(L10+N10+JJ10)/(N10+JJ10)</f>
        <v>1</v>
      </c>
      <c r="JM10" s="164" t="e">
        <f>HM10*JK10*JL10</f>
        <v>#DIV/0!</v>
      </c>
      <c r="JN10" s="164" t="e">
        <f>AVERAGE(JM10:JM13)</f>
        <v>#DIV/0!</v>
      </c>
      <c r="JO10" s="164" t="e">
        <f>STDEV(JM10:JM13)</f>
        <v>#DIV/0!</v>
      </c>
      <c r="JP10" s="164" t="e">
        <f>JO10/SQRT(COUNT(JM10:JM13))</f>
        <v>#DIV/0!</v>
      </c>
      <c r="JQ10" s="164" t="e">
        <f>JP10^2</f>
        <v>#DIV/0!</v>
      </c>
      <c r="JR10" s="164" t="e">
        <f>JK10*JL10</f>
        <v>#DIV/0!</v>
      </c>
      <c r="JS10" s="164" t="e">
        <f>HU10</f>
        <v>#DIV/0!</v>
      </c>
      <c r="JT10" s="164" t="e">
        <f>JS10*JR10</f>
        <v>#DIV/0!</v>
      </c>
      <c r="JU10" s="164" t="e">
        <f>JT10^2*E10^2</f>
        <v>#DIV/0!</v>
      </c>
      <c r="JV10" s="164" t="e">
        <f>AVERAGE(JU10:JU13)</f>
        <v>#DIV/0!</v>
      </c>
      <c r="JW10" s="164" t="e">
        <f>IA10</f>
        <v>#DIV/0!</v>
      </c>
      <c r="JX10" s="164" t="e">
        <f>JW10*JR10</f>
        <v>#DIV/0!</v>
      </c>
      <c r="JY10" s="164" t="e">
        <f>JX10^2*V10^2</f>
        <v>#DIV/0!</v>
      </c>
      <c r="JZ10" s="164" t="e">
        <f>AVERAGE(JY10:JY13)</f>
        <v>#DIV/0!</v>
      </c>
      <c r="KA10" s="164" t="e">
        <f>IG10</f>
        <v>#DIV/0!</v>
      </c>
      <c r="KB10" s="164" t="e">
        <f>KA10*JR10</f>
        <v>#DIV/0!</v>
      </c>
      <c r="KC10" s="164" t="e">
        <f>KB10^2*X10^2</f>
        <v>#DIV/0!</v>
      </c>
      <c r="KD10" s="164" t="e">
        <f>AVERAGE(KC10:KC13)</f>
        <v>#DIV/0!</v>
      </c>
      <c r="KE10" s="164" t="e">
        <f>IM10</f>
        <v>#DIV/0!</v>
      </c>
      <c r="KF10" s="164" t="e">
        <f>KE10*JR10</f>
        <v>#DIV/0!</v>
      </c>
      <c r="KG10" s="164" t="e">
        <f>KF10^2*Z10^2</f>
        <v>#DIV/0!</v>
      </c>
      <c r="KH10" s="164" t="e">
        <f>AVERAGE(KG10:KG13)</f>
        <v>#DIV/0!</v>
      </c>
      <c r="KI10" s="164" t="e">
        <f>IS10</f>
        <v>#DIV/0!</v>
      </c>
      <c r="KJ10" s="164" t="e">
        <f>-N10/(L10+N10)^2</f>
        <v>#DIV/0!</v>
      </c>
      <c r="KK10" s="164">
        <f>1/(JJ10+N10)</f>
        <v>1</v>
      </c>
      <c r="KL10" s="164" t="e">
        <f>KI10*JR10+KJ10*HM10*JL10+KK10*JK10*HM10</f>
        <v>#DIV/0!</v>
      </c>
      <c r="KM10" s="164" t="e">
        <f>KL10^2*M10^2</f>
        <v>#DIV/0!</v>
      </c>
      <c r="KN10" s="164" t="e">
        <f>AVERAGE(KM10:KM13)</f>
        <v>#DIV/0!</v>
      </c>
      <c r="KO10" s="164" t="e">
        <f>IY10</f>
        <v>#DIV/0!</v>
      </c>
      <c r="KP10" s="164" t="e">
        <f>L10/(L10+N10)^2</f>
        <v>#DIV/0!</v>
      </c>
      <c r="KQ10" s="164">
        <f>-L10/(JJ10+N10)^2</f>
        <v>0</v>
      </c>
      <c r="KR10" s="164" t="e">
        <f>KO10*JR10+KP10*JL10*HM10+HM10*KQ10*JK10</f>
        <v>#DIV/0!</v>
      </c>
      <c r="KS10" s="164" t="e">
        <f>KR10^2*O10^2</f>
        <v>#DIV/0!</v>
      </c>
      <c r="KT10" s="164" t="e">
        <f>AVERAGE(KS10:KS13)</f>
        <v>#DIV/0!</v>
      </c>
      <c r="KU10" s="164" t="e">
        <f>JE10</f>
        <v>#DIV/0!</v>
      </c>
      <c r="KV10" s="164" t="e">
        <f>KU10*JR10</f>
        <v>#DIV/0!</v>
      </c>
      <c r="KW10" s="164" t="e">
        <f>KV10^2*Q10^2</f>
        <v>#DIV/0!</v>
      </c>
      <c r="KX10" s="164" t="e">
        <f>AVERAGE(KW10:KW13)</f>
        <v>#DIV/0!</v>
      </c>
      <c r="KY10" s="164" t="e">
        <f>HM10* (N10/(L10+N10)) * ((-LN(10)*JJ10*L10)/(N10+JJ10)^2)</f>
        <v>#DIV/0!</v>
      </c>
      <c r="KZ10" s="164" t="e">
        <f>KY10^2*S10^2</f>
        <v>#DIV/0!</v>
      </c>
      <c r="LA10" s="164" t="e">
        <f>AVERAGE(KZ10:KZ13)</f>
        <v>#DIV/0!</v>
      </c>
      <c r="LB10" s="164" t="e">
        <f>SUM(LA10,KX10,KT10,KN10,KD10,JZ10,JV10,JQ10)</f>
        <v>#DIV/0!</v>
      </c>
      <c r="LC10" s="170" t="e">
        <f>SQRT(LB10)</f>
        <v>#DIV/0!</v>
      </c>
      <c r="LD10" s="179" t="e">
        <f>AC10*1000</f>
        <v>#DIV/0!</v>
      </c>
      <c r="LE10" s="173" t="e">
        <f>AZ10*1000</f>
        <v>#DIV/0!</v>
      </c>
      <c r="LF10" s="173" t="e">
        <f>BI10*1000</f>
        <v>#DIV/0!</v>
      </c>
      <c r="LG10" s="173" t="e">
        <f>DF10*1000</f>
        <v>#DIV/0!</v>
      </c>
      <c r="LH10" s="173" t="e">
        <f>HN10*1000</f>
        <v>#DIV/0!</v>
      </c>
      <c r="LI10" s="173" t="e">
        <f>JI10*1000</f>
        <v>#DIV/0!</v>
      </c>
      <c r="LJ10" s="173" t="e">
        <f>DK10*1000</f>
        <v>#DIV/0!</v>
      </c>
      <c r="LK10" s="173" t="e">
        <f>EZ10*1000</f>
        <v>#DIV/0!</v>
      </c>
      <c r="LL10" s="173" t="e">
        <f>FE10*1000</f>
        <v>#DIV/0!</v>
      </c>
      <c r="LM10" s="173" t="e">
        <f>GX10*1000</f>
        <v>#DIV/0!</v>
      </c>
      <c r="LN10" s="173" t="e">
        <f>JN10*1000</f>
        <v>#DIV/0!</v>
      </c>
      <c r="LO10" s="176" t="e">
        <f>LC10*1000</f>
        <v>#DIV/0!</v>
      </c>
    </row>
    <row r="11" spans="1:327" s="87" customFormat="1" ht="15.75" x14ac:dyDescent="0.25">
      <c r="A11" s="171" t="s">
        <v>240</v>
      </c>
      <c r="B11" s="12"/>
      <c r="C11" s="148"/>
      <c r="D11" s="1"/>
      <c r="E11" s="148"/>
      <c r="F11" s="195"/>
      <c r="G11" s="195"/>
      <c r="H11" s="195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6"/>
      <c r="T11" s="167">
        <f t="shared" ref="T11:T13" si="138">C11/100</f>
        <v>0</v>
      </c>
      <c r="U11" s="164">
        <f>U10</f>
        <v>0</v>
      </c>
      <c r="V11" s="164">
        <f t="shared" ref="V11" si="139">V10</f>
        <v>0</v>
      </c>
      <c r="W11" s="164">
        <f t="shared" ref="W11" si="140">W10</f>
        <v>0</v>
      </c>
      <c r="X11" s="164">
        <f t="shared" ref="X11" si="141">X10</f>
        <v>0</v>
      </c>
      <c r="Y11" s="164">
        <f t="shared" ref="Y11" si="142">Y10</f>
        <v>0</v>
      </c>
      <c r="Z11" s="164">
        <f t="shared" ref="Z11" si="143">Z10</f>
        <v>0</v>
      </c>
      <c r="AA11" s="164" t="e">
        <f t="shared" ref="AA11" si="144">AA10</f>
        <v>#DIV/0!</v>
      </c>
      <c r="AB11" s="165" t="e">
        <f t="shared" si="1"/>
        <v>#DIV/0!</v>
      </c>
      <c r="AC11" s="165"/>
      <c r="AD11" s="165"/>
      <c r="AE11" s="165"/>
      <c r="AF11" s="165"/>
      <c r="AG11" s="164" t="e">
        <f t="shared" si="2"/>
        <v>#DIV/0!</v>
      </c>
      <c r="AH11" s="164" t="e">
        <f t="shared" ref="AH11:AH13" si="145">AG11^2*E11^2</f>
        <v>#DIV/0!</v>
      </c>
      <c r="AI11" s="164"/>
      <c r="AJ11" s="164" t="e">
        <f t="shared" si="3"/>
        <v>#DIV/0!</v>
      </c>
      <c r="AK11" s="164" t="e">
        <f>AJ11^2*V10^2</f>
        <v>#DIV/0!</v>
      </c>
      <c r="AL11" s="164"/>
      <c r="AM11" s="164" t="e">
        <f>-AB11/(AA11-U11)*L10/(L10+N10)</f>
        <v>#DIV/0!</v>
      </c>
      <c r="AN11" s="164" t="e">
        <f>AM11^2*X10^2</f>
        <v>#DIV/0!</v>
      </c>
      <c r="AO11" s="164"/>
      <c r="AP11" s="164" t="e">
        <f>-AB11/(AA11-U11)*N10/(L10+N10)</f>
        <v>#DIV/0!</v>
      </c>
      <c r="AQ11" s="164" t="e">
        <f>AP11^2*Z10^2</f>
        <v>#DIV/0!</v>
      </c>
      <c r="AR11" s="164"/>
      <c r="AS11" s="164" t="e">
        <f>-AB11/(AA11-U11)*(W11-AA11)/(L10+N10)</f>
        <v>#DIV/0!</v>
      </c>
      <c r="AT11" s="164" t="e">
        <f>AS11^2*M10^2</f>
        <v>#DIV/0!</v>
      </c>
      <c r="AU11" s="164"/>
      <c r="AV11" s="164" t="e">
        <f>-AB11/(AA11-U11)*(Y11-AA11)/(L10+N10)</f>
        <v>#DIV/0!</v>
      </c>
      <c r="AW11" s="164" t="e">
        <f>AV11^2*O10^2</f>
        <v>#DIV/0!</v>
      </c>
      <c r="AX11" s="164"/>
      <c r="AY11" s="164"/>
      <c r="AZ11" s="164"/>
      <c r="BA11" s="164" t="b">
        <f t="shared" ref="BA11:BA13" si="146">P11=1</f>
        <v>0</v>
      </c>
      <c r="BB11" s="164">
        <f>MAX((1-BA11)*P10,P10*0.99999)</f>
        <v>0</v>
      </c>
      <c r="BC11" s="164" t="e">
        <f>AB11*D11/(L10+N10)</f>
        <v>#DIV/0!</v>
      </c>
      <c r="BD11" s="164" t="e">
        <f t="shared" ref="BD11:BD13" si="147">-1+(1-BC11)^(1-BB11)</f>
        <v>#DIV/0!</v>
      </c>
      <c r="BE11" s="164" t="e">
        <f t="shared" ref="BE11:BE13" si="148">1/((BB11-1)*BC11)</f>
        <v>#DIV/0!</v>
      </c>
      <c r="BF11" s="164" t="e">
        <f t="shared" ref="BF11:BF13" si="149">(-1/BC11)*LN(1-BC11)*AB11</f>
        <v>#DIV/0!</v>
      </c>
      <c r="BG11" s="164" t="e">
        <f t="shared" ref="BG11:BG13" si="150">AB11*BD11*BE11</f>
        <v>#DIV/0!</v>
      </c>
      <c r="BH11" s="164" t="e">
        <f t="shared" ref="BH11:BH13" si="151">(BF11*BA11)+(1-BA11)*BG11</f>
        <v>#DIV/0!</v>
      </c>
      <c r="BI11" s="164"/>
      <c r="BJ11" s="164"/>
      <c r="BK11" s="164"/>
      <c r="BL11" s="164"/>
      <c r="BM11" s="164" t="e">
        <f t="shared" ref="BM11:BM13" si="152">(-LN(1-BC11)*(1-BC11)^(1-BB11))*AB11/((BB11-1)*BC11)</f>
        <v>#DIV/0!</v>
      </c>
      <c r="BN11" s="164" t="e">
        <f t="shared" ref="BN11:BN13" si="153">(1-(1-BC11)^(1-BB11))*AB11/(BC11*(BB11-1)^2)</f>
        <v>#DIV/0!</v>
      </c>
      <c r="BO11" s="164" t="e">
        <f t="shared" ref="BO11:BO13" si="154">BM11+BN11</f>
        <v>#DIV/0!</v>
      </c>
      <c r="BP11" s="164" t="e">
        <f>BO11^2*Q10^2</f>
        <v>#DIV/0!</v>
      </c>
      <c r="BQ11" s="164"/>
      <c r="BR11" s="164" t="e">
        <f t="shared" ref="BR11:BR13" si="155">BD11*BE11</f>
        <v>#DIV/0!</v>
      </c>
      <c r="BS11" s="164" t="e">
        <f t="shared" ref="BS11:BS13" si="156">AB11*BE11</f>
        <v>#DIV/0!</v>
      </c>
      <c r="BT11" s="164" t="e">
        <f t="shared" ref="BT11:BT13" si="157">AB11*BD11</f>
        <v>#DIV/0!</v>
      </c>
      <c r="BU11" s="164" t="e">
        <f t="shared" ref="BU11:BU13" si="158">AJ11</f>
        <v>#DIV/0!</v>
      </c>
      <c r="BV11" s="164" t="e">
        <f>(BB11-1)/(1-BC11)^(BB11)*(D11/(L10+N10))*BU11</f>
        <v>#DIV/0!</v>
      </c>
      <c r="BW11" s="164" t="e">
        <f>-1/((BB11-1)*BC11^2)*(D11/(L10+N10))*BU11</f>
        <v>#DIV/0!</v>
      </c>
      <c r="BX11" s="164" t="e">
        <f t="shared" ref="BX11:BX13" si="159">BU11*BR11+BS11*BV11+BT11*BW11</f>
        <v>#DIV/0!</v>
      </c>
      <c r="BY11" s="164" t="e">
        <f t="shared" ref="BY11:BY13" si="160">BX11^2*V11^2</f>
        <v>#DIV/0!</v>
      </c>
      <c r="BZ11" s="164"/>
      <c r="CA11" s="164" t="e">
        <f t="shared" ref="CA11:CA13" si="161">AM11</f>
        <v>#DIV/0!</v>
      </c>
      <c r="CB11" s="164" t="e">
        <f>(BB11-1)/(1-BC11)^(BB11)*(D11/(L10+N10))*CA11</f>
        <v>#DIV/0!</v>
      </c>
      <c r="CC11" s="164" t="e">
        <f>-1/((BB11-1)*BC11^2)*(D11/(L10+N10))*CA11</f>
        <v>#DIV/0!</v>
      </c>
      <c r="CD11" s="164" t="e">
        <f t="shared" ref="CD11:CD13" si="162">BR11*CA11+BS11*CB11+BT11*CC11</f>
        <v>#DIV/0!</v>
      </c>
      <c r="CE11" s="164" t="e">
        <f t="shared" ref="CE11:CE13" si="163">CD11^2*X11^2</f>
        <v>#DIV/0!</v>
      </c>
      <c r="CF11" s="164"/>
      <c r="CG11" s="164" t="e">
        <f t="shared" ref="CG11:CG13" si="164">AP11</f>
        <v>#DIV/0!</v>
      </c>
      <c r="CH11" s="164" t="e">
        <f>(BB11-1)/(1-BC11)^(BB11)*(D11/(L10+N10))*CG11</f>
        <v>#DIV/0!</v>
      </c>
      <c r="CI11" s="164" t="e">
        <f>-1/((BB11-1)*BC11^2)*(D11/(L10+N10))*CG11</f>
        <v>#DIV/0!</v>
      </c>
      <c r="CJ11" s="164" t="e">
        <f t="shared" ref="CJ11:CJ13" si="165">BR11*CG11+BS11*CH11+BT11*CI11</f>
        <v>#DIV/0!</v>
      </c>
      <c r="CK11" s="164" t="e">
        <f t="shared" ref="CK11:CK13" si="166">CJ11^2*Z11^2</f>
        <v>#DIV/0!</v>
      </c>
      <c r="CL11" s="164"/>
      <c r="CM11" s="164" t="e">
        <f t="shared" ref="CM11:CM13" si="167">AG11</f>
        <v>#DIV/0!</v>
      </c>
      <c r="CN11" s="164">
        <v>0</v>
      </c>
      <c r="CO11" s="164">
        <v>0</v>
      </c>
      <c r="CP11" s="164" t="e">
        <f t="shared" ref="CP11:CP13" si="168">CM11*BR11</f>
        <v>#DIV/0!</v>
      </c>
      <c r="CQ11" s="164" t="e">
        <f>CP11^2*E10^2</f>
        <v>#DIV/0!</v>
      </c>
      <c r="CR11" s="164"/>
      <c r="CS11" s="164" t="e">
        <f t="shared" ref="CS11:CS13" si="169">AS11</f>
        <v>#DIV/0!</v>
      </c>
      <c r="CT11" s="164" t="e">
        <f>(BB11-1)/(1-BC11)^(BB11)*(-BC11/(L10+N10)+D11/(L10+N10)*CS11)</f>
        <v>#DIV/0!</v>
      </c>
      <c r="CU11" s="164" t="e">
        <f>-1/((BB11-1)*BC11^2)*(-BC11/(L10+N10)+D11/(L10+N10)*CS11)</f>
        <v>#DIV/0!</v>
      </c>
      <c r="CV11" s="164" t="e">
        <f t="shared" ref="CV11:CV13" si="170">BR11*CS11+BS11*CT11+BT11*CU11</f>
        <v>#DIV/0!</v>
      </c>
      <c r="CW11" s="164" t="e">
        <f>CV11^2*M10^2</f>
        <v>#DIV/0!</v>
      </c>
      <c r="CX11" s="164"/>
      <c r="CY11" s="164" t="e">
        <f t="shared" ref="CY11:CY13" si="171">AV11</f>
        <v>#DIV/0!</v>
      </c>
      <c r="CZ11" s="164" t="e">
        <f>(BB11-1)/(1-BC11)^(BB11)*(-BC11/(L10+N10)+D11/(L10+N10)*CY11)</f>
        <v>#DIV/0!</v>
      </c>
      <c r="DA11" s="164" t="e">
        <f>-1/((BB11-1)*BC11^2)*(-BC11/(L10+N10)+D11/(L10+N10)*CY11)</f>
        <v>#DIV/0!</v>
      </c>
      <c r="DB11" s="164" t="e">
        <f t="shared" ref="DB11:DB13" si="172">BR11*CY11+BS11*CZ11+BT11*DA11</f>
        <v>#DIV/0!</v>
      </c>
      <c r="DC11" s="164" t="e">
        <f>DB11^2*O10^2</f>
        <v>#DIV/0!</v>
      </c>
      <c r="DD11" s="164"/>
      <c r="DE11" s="164"/>
      <c r="DF11" s="164"/>
      <c r="DG11" s="164">
        <f>10^R10</f>
        <v>1</v>
      </c>
      <c r="DH11" s="164" t="e">
        <f>N10/(L10+N10)</f>
        <v>#DIV/0!</v>
      </c>
      <c r="DI11" s="164">
        <f>(DG11+L10+N10)/(N10+DG11)</f>
        <v>1</v>
      </c>
      <c r="DJ11" s="164" t="e">
        <f t="shared" ref="DJ11:DJ13" si="173">AB11*DH11*DI11</f>
        <v>#DIV/0!</v>
      </c>
      <c r="DK11" s="164"/>
      <c r="DL11" s="164"/>
      <c r="DM11" s="164"/>
      <c r="DN11" s="164"/>
      <c r="DO11" s="164" t="e">
        <f t="shared" ref="DO11:DO13" si="174">DH11*DI11</f>
        <v>#DIV/0!</v>
      </c>
      <c r="DP11" s="164" t="e">
        <f t="shared" ref="DP11:DP13" si="175">AG11</f>
        <v>#DIV/0!</v>
      </c>
      <c r="DQ11" s="164" t="e">
        <f t="shared" ref="DQ11:DQ13" si="176">DO11*DP11</f>
        <v>#DIV/0!</v>
      </c>
      <c r="DR11" s="164" t="e">
        <f t="shared" ref="DR11:DR13" si="177">DQ11^2*E11^2</f>
        <v>#DIV/0!</v>
      </c>
      <c r="DS11" s="164"/>
      <c r="DT11" s="164" t="e">
        <f t="shared" ref="DT11:DT13" si="178">AJ11</f>
        <v>#DIV/0!</v>
      </c>
      <c r="DU11" s="164" t="e">
        <f t="shared" ref="DU11:DU13" si="179">DT11*DO11</f>
        <v>#DIV/0!</v>
      </c>
      <c r="DV11" s="164" t="e">
        <f t="shared" ref="DV11:DV13" si="180">DU11^2*V11^2</f>
        <v>#DIV/0!</v>
      </c>
      <c r="DW11" s="164"/>
      <c r="DX11" s="164" t="e">
        <f t="shared" ref="DX11:DX13" si="181">AM11</f>
        <v>#DIV/0!</v>
      </c>
      <c r="DY11" s="164" t="e">
        <f t="shared" ref="DY11:DY13" si="182">DX11*DO11</f>
        <v>#DIV/0!</v>
      </c>
      <c r="DZ11" s="164" t="e">
        <f t="shared" ref="DZ11:DZ13" si="183">DY11^2*X11^2</f>
        <v>#DIV/0!</v>
      </c>
      <c r="EA11" s="164"/>
      <c r="EB11" s="164" t="e">
        <f t="shared" ref="EB11:EB13" si="184">AP11</f>
        <v>#DIV/0!</v>
      </c>
      <c r="EC11" s="164" t="e">
        <f t="shared" ref="EC11:EC13" si="185">EB11*DO11</f>
        <v>#DIV/0!</v>
      </c>
      <c r="ED11" s="164" t="e">
        <f t="shared" ref="ED11:ED13" si="186">EC11^2*Z11^2</f>
        <v>#DIV/0!</v>
      </c>
      <c r="EE11" s="164"/>
      <c r="EF11" s="164" t="e">
        <f t="shared" ref="EF11:EF13" si="187">DI11*AB11</f>
        <v>#DIV/0!</v>
      </c>
      <c r="EG11" s="164" t="e">
        <f t="shared" ref="EG11:EG13" si="188">DH11*AB11</f>
        <v>#DIV/0!</v>
      </c>
      <c r="EH11" s="164" t="e">
        <f t="shared" ref="EH11:EH13" si="189">AS11</f>
        <v>#DIV/0!</v>
      </c>
      <c r="EI11" s="164" t="e">
        <f>-N10/((N10+L10)^2)</f>
        <v>#DIV/0!</v>
      </c>
      <c r="EJ11" s="164">
        <f>1/(DG11+N10)</f>
        <v>1</v>
      </c>
      <c r="EK11" s="164" t="e">
        <f t="shared" ref="EK11:EK13" si="190">DO11*EH11+EF11*EI11+EG11*EJ11</f>
        <v>#DIV/0!</v>
      </c>
      <c r="EL11" s="164" t="e">
        <f>EK11^2*M10^2</f>
        <v>#DIV/0!</v>
      </c>
      <c r="EM11" s="164"/>
      <c r="EN11" s="164" t="e">
        <f t="shared" ref="EN11:EN13" si="191">AV11</f>
        <v>#DIV/0!</v>
      </c>
      <c r="EO11" s="164" t="e">
        <f>L10/((L10+N10)^2)</f>
        <v>#DIV/0!</v>
      </c>
      <c r="EP11" s="164">
        <f>-L10/((N10+DG11)^2)</f>
        <v>0</v>
      </c>
      <c r="EQ11" s="164" t="e">
        <f t="shared" ref="EQ11:EQ13" si="192">DO11*EN11+EF11*EO11+EG11*EP11</f>
        <v>#DIV/0!</v>
      </c>
      <c r="ER11" s="164" t="e">
        <f>EQ11^2*O10^2</f>
        <v>#DIV/0!</v>
      </c>
      <c r="ES11" s="164"/>
      <c r="ET11" s="164">
        <v>0</v>
      </c>
      <c r="EU11" s="164">
        <f>-LN(10)*L10*DG11/((DG11+N10)^2)</f>
        <v>0</v>
      </c>
      <c r="EV11" s="164" t="e">
        <f t="shared" ref="EV11:EV13" si="193">EU11*EG11</f>
        <v>#DIV/0!</v>
      </c>
      <c r="EW11" s="164" t="e">
        <f>EV11^2*S10^2</f>
        <v>#DIV/0!</v>
      </c>
      <c r="EX11" s="164"/>
      <c r="EY11" s="164"/>
      <c r="EZ11" s="164"/>
      <c r="FA11" s="164">
        <f t="shared" ref="FA11:FA13" si="194">DG11</f>
        <v>1</v>
      </c>
      <c r="FB11" s="164" t="e">
        <f t="shared" ref="FB11:FB13" si="195">DH11</f>
        <v>#DIV/0!</v>
      </c>
      <c r="FC11" s="164">
        <f t="shared" ref="FC11:FC13" si="196">DI11</f>
        <v>1</v>
      </c>
      <c r="FD11" s="164" t="e">
        <f t="shared" ref="FD11:FD13" si="197">FB11*FC11*BH11</f>
        <v>#DIV/0!</v>
      </c>
      <c r="FE11" s="164"/>
      <c r="FF11" s="164"/>
      <c r="FG11" s="164"/>
      <c r="FH11" s="164"/>
      <c r="FI11" s="164" t="e">
        <f t="shared" ref="FI11:FI13" si="198">FB11*FC11</f>
        <v>#DIV/0!</v>
      </c>
      <c r="FJ11" s="164" t="e">
        <f t="shared" ref="FJ11:FJ13" si="199">CP11</f>
        <v>#DIV/0!</v>
      </c>
      <c r="FK11" s="164" t="e">
        <f t="shared" ref="FK11:FK13" si="200">FJ11*FI11</f>
        <v>#DIV/0!</v>
      </c>
      <c r="FL11" s="164" t="e">
        <f t="shared" ref="FL11:FL13" si="201">FK11^2*E11^2</f>
        <v>#DIV/0!</v>
      </c>
      <c r="FM11" s="164"/>
      <c r="FN11" s="164" t="e">
        <f t="shared" ref="FN11:FN13" si="202">BX11</f>
        <v>#DIV/0!</v>
      </c>
      <c r="FO11" s="164" t="e">
        <f t="shared" ref="FO11:FO13" si="203">FN11*FI11</f>
        <v>#DIV/0!</v>
      </c>
      <c r="FP11" s="164" t="e">
        <f t="shared" ref="FP11:FP13" si="204">FO11^2*V11^2</f>
        <v>#DIV/0!</v>
      </c>
      <c r="FQ11" s="164"/>
      <c r="FR11" s="164" t="e">
        <f t="shared" ref="FR11:FR13" si="205">CD11</f>
        <v>#DIV/0!</v>
      </c>
      <c r="FS11" s="164" t="e">
        <f t="shared" ref="FS11:FS13" si="206">FR11*FI11</f>
        <v>#DIV/0!</v>
      </c>
      <c r="FT11" s="164" t="e">
        <f t="shared" ref="FT11:FT13" si="207">FS11^2*X11^2</f>
        <v>#DIV/0!</v>
      </c>
      <c r="FU11" s="164"/>
      <c r="FV11" s="164" t="e">
        <f t="shared" ref="FV11:FV13" si="208">CJ11</f>
        <v>#DIV/0!</v>
      </c>
      <c r="FW11" s="164" t="e">
        <f t="shared" ref="FW11:FW13" si="209">FV11*FI11</f>
        <v>#DIV/0!</v>
      </c>
      <c r="FX11" s="164" t="e">
        <f t="shared" ref="FX11:FX13" si="210">FW11^2*Z11^2</f>
        <v>#DIV/0!</v>
      </c>
      <c r="FY11" s="164"/>
      <c r="FZ11" s="164" t="e">
        <f t="shared" ref="FZ11:FZ13" si="211">FC11*BH11</f>
        <v>#DIV/0!</v>
      </c>
      <c r="GA11" s="164" t="e">
        <f t="shared" ref="GA11:GA13" si="212">FB11*BH11</f>
        <v>#DIV/0!</v>
      </c>
      <c r="GB11" s="164" t="e">
        <f t="shared" ref="GB11:GB13" si="213">CV11</f>
        <v>#DIV/0!</v>
      </c>
      <c r="GC11" s="164" t="e">
        <f t="shared" ref="GC11:GC13" si="214">EI11</f>
        <v>#DIV/0!</v>
      </c>
      <c r="GD11" s="164">
        <f t="shared" ref="GD11:GD13" si="215">EJ11</f>
        <v>1</v>
      </c>
      <c r="GE11" s="164" t="e">
        <f t="shared" ref="GE11:GE13" si="216">FI11*GB11+FZ11*GC11+GA11*GD11</f>
        <v>#DIV/0!</v>
      </c>
      <c r="GF11" s="164" t="e">
        <f>GE11^2*M10^2</f>
        <v>#DIV/0!</v>
      </c>
      <c r="GG11" s="164"/>
      <c r="GH11" s="164" t="e">
        <f t="shared" ref="GH11:GH13" si="217">DB11</f>
        <v>#DIV/0!</v>
      </c>
      <c r="GI11" s="164" t="e">
        <f t="shared" ref="GI11:GI13" si="218">EO11</f>
        <v>#DIV/0!</v>
      </c>
      <c r="GJ11" s="164">
        <f t="shared" ref="GJ11:GJ13" si="219">EP11</f>
        <v>0</v>
      </c>
      <c r="GK11" s="164" t="e">
        <f t="shared" ref="GK11:GK13" si="220">FI11*GH11+FZ11*GI11+GA11*GJ11</f>
        <v>#DIV/0!</v>
      </c>
      <c r="GL11" s="164" t="e">
        <f>GK11^2*O10^2</f>
        <v>#DIV/0!</v>
      </c>
      <c r="GM11" s="164"/>
      <c r="GN11" s="164">
        <f t="shared" ref="GN11:GN13" si="221">ET11</f>
        <v>0</v>
      </c>
      <c r="GO11" s="164">
        <f t="shared" ref="GO11:GO13" si="222">EU11</f>
        <v>0</v>
      </c>
      <c r="GP11" s="164" t="e">
        <f t="shared" ref="GP11:GP13" si="223">GO11*GA11</f>
        <v>#DIV/0!</v>
      </c>
      <c r="GQ11" s="164" t="e">
        <f>GP11^2*S10^2</f>
        <v>#DIV/0!</v>
      </c>
      <c r="GR11" s="164"/>
      <c r="GS11" s="164" t="e">
        <f t="shared" ref="GS11:GS13" si="224">BO11</f>
        <v>#DIV/0!</v>
      </c>
      <c r="GT11" s="164" t="e">
        <f t="shared" ref="GT11:GT13" si="225">GS11*FI11</f>
        <v>#DIV/0!</v>
      </c>
      <c r="GU11" s="164" t="e">
        <f>GT11^2*Q10^2</f>
        <v>#DIV/0!</v>
      </c>
      <c r="GV11" s="164"/>
      <c r="GW11" s="164"/>
      <c r="GX11" s="164"/>
      <c r="GY11" s="164">
        <f>P10</f>
        <v>0</v>
      </c>
      <c r="GZ11" s="164">
        <f>L10+N10</f>
        <v>0</v>
      </c>
      <c r="HA11" s="164">
        <f>L10</f>
        <v>0</v>
      </c>
      <c r="HB11" s="164">
        <f>N10</f>
        <v>0</v>
      </c>
      <c r="HC11" s="164">
        <f t="shared" ref="HC11:HC13" si="226">D11</f>
        <v>0</v>
      </c>
      <c r="HD11" s="164">
        <f t="shared" ref="HD11:HD13" si="227">B11</f>
        <v>0</v>
      </c>
      <c r="HE11" s="164" t="e">
        <f t="shared" ref="HE11:HE13" si="228">AA11</f>
        <v>#DIV/0!</v>
      </c>
      <c r="HF11" s="164">
        <f t="shared" ref="HF11:HF13" si="229">T11</f>
        <v>0</v>
      </c>
      <c r="HG11" s="164">
        <f t="shared" ref="HG11:HG13" si="230">U11</f>
        <v>0</v>
      </c>
      <c r="HH11" s="164">
        <f t="shared" ref="HH11:HH13" si="231">W11</f>
        <v>0</v>
      </c>
      <c r="HI11" s="164">
        <f t="shared" ref="HI11:HI13" si="232">Y11</f>
        <v>0</v>
      </c>
      <c r="HJ11" s="164" t="e">
        <f t="shared" ref="HJ11:HJ13" si="233">LN((HE11-GY11*HG11)/HD11)</f>
        <v>#DIV/0!</v>
      </c>
      <c r="HK11" s="164" t="e">
        <f t="shared" ref="HK11:HK13" si="234">LN( (HG11-HF11)/GZ11 + (HE11-GY11*HF11)/HD11)</f>
        <v>#DIV/0!</v>
      </c>
      <c r="HL11" s="164" t="e">
        <f t="shared" ref="HL11:HL13" si="235">HD11*GZ11/(HD11+GY11*GZ11)</f>
        <v>#DIV/0!</v>
      </c>
      <c r="HM11" s="164" t="e">
        <f t="shared" ref="HM11:HM13" si="236">(HJ11-HK11)*HL11/HC11</f>
        <v>#DIV/0!</v>
      </c>
      <c r="HN11" s="164"/>
      <c r="HO11" s="164"/>
      <c r="HP11" s="164"/>
      <c r="HQ11" s="164"/>
      <c r="HR11" s="164" t="e">
        <f t="shared" ref="HR11:HR13" si="237">-1/HD11</f>
        <v>#DIV/0!</v>
      </c>
      <c r="HS11" s="164" t="e">
        <f t="shared" ref="HS11:HS13" si="238">-(HE11-GY11*HF11) / (HD11* ( ( (HG11-HF11)/GZ11)*HD11 + (HE11-GY11*HF11)))</f>
        <v>#DIV/0!</v>
      </c>
      <c r="HT11" s="164" t="e">
        <f t="shared" ref="HT11:HT13" si="239">GY11*GZ11^2 / (HD11+GY11*GZ11)^2</f>
        <v>#DIV/0!</v>
      </c>
      <c r="HU11" s="164" t="e">
        <f t="shared" ref="HU11:HU13" si="240">-1/HC11*HM11</f>
        <v>#DIV/0!</v>
      </c>
      <c r="HV11" s="164" t="e">
        <f t="shared" ref="HV11:HV13" si="241">HU11^2*E11^2</f>
        <v>#DIV/0!</v>
      </c>
      <c r="HW11" s="164"/>
      <c r="HX11" s="164" t="e">
        <f t="shared" ref="HX11:HX13" si="242">GY11 / (GY11*HG11-HE11)</f>
        <v>#DIV/0!</v>
      </c>
      <c r="HY11" s="164" t="e">
        <f t="shared" ref="HY11:HY13" si="243">HD11 / ( (HG11-HF11)*HD11 + GZ11*(HE11-GY11*HF11))</f>
        <v>#DIV/0!</v>
      </c>
      <c r="HZ11" s="164">
        <v>0</v>
      </c>
      <c r="IA11" s="164" t="e">
        <f t="shared" si="4"/>
        <v>#DIV/0!</v>
      </c>
      <c r="IB11" s="164" t="e">
        <f t="shared" ref="IB11:IB13" si="244">IA11^2*V11^2</f>
        <v>#DIV/0!</v>
      </c>
      <c r="IC11" s="164"/>
      <c r="ID11" s="164" t="e">
        <f xml:space="preserve"> 1 / (HE11-GY11*HG11)*L10/GZ11</f>
        <v>#DIV/0!</v>
      </c>
      <c r="IE11" s="164" t="e">
        <f t="shared" ref="IE11:IE13" si="245">HA11 / ((HE11-GY11*HF11)*GZ11 + (HG11-HF11)*HD11)</f>
        <v>#DIV/0!</v>
      </c>
      <c r="IF11" s="164">
        <v>0</v>
      </c>
      <c r="IG11" s="164" t="e">
        <f t="shared" si="5"/>
        <v>#DIV/0!</v>
      </c>
      <c r="IH11" s="164" t="e">
        <f t="shared" ref="IH11:IH13" si="246">IG11^2*X11^2</f>
        <v>#DIV/0!</v>
      </c>
      <c r="II11" s="164"/>
      <c r="IJ11" s="164" t="e">
        <f t="shared" ref="IJ11:IJ13" si="247">1 / (HE11-GY11*HG11) * HB11/GZ11</f>
        <v>#DIV/0!</v>
      </c>
      <c r="IK11" s="164" t="e">
        <f t="shared" ref="IK11:IK13" si="248">1 / (HE11 + HD11*((HG11-HF11)/GZ11) - GY11*HF11) * HB11/GZ11</f>
        <v>#DIV/0!</v>
      </c>
      <c r="IL11" s="164">
        <v>0</v>
      </c>
      <c r="IM11" s="164" t="e">
        <f t="shared" si="6"/>
        <v>#DIV/0!</v>
      </c>
      <c r="IN11" s="164" t="e">
        <f t="shared" ref="IN11:IN13" si="249">IM11^2*Z11^2</f>
        <v>#DIV/0!</v>
      </c>
      <c r="IO11" s="164"/>
      <c r="IP11" s="164" t="e">
        <f t="shared" ref="IP11:IP13" si="250">(HI11-HH11)*HB11 / (GZ11*((GY11*HG11-HH11)*HA11 + (GY11*HG11-HI11)*HB11))</f>
        <v>#DIV/0!</v>
      </c>
      <c r="IQ11" s="164" t="e">
        <f t="shared" ref="IQ11:IQ13" si="251">-(HD11*HF11+(HH11-HI11)*HB11-HD11*HG11) / (GZ11*((GY11*HF11-HH11)*HA11 + (GY11*HB11+HD11)*HF11 - HI11*HB11 - HD11*HG11) )</f>
        <v>#DIV/0!</v>
      </c>
      <c r="IR11" s="164" t="e">
        <f t="shared" ref="IR11:IR13" si="252">HD11^2 / (GY11*HA11 + GY11*HB11 + HD11)^2</f>
        <v>#DIV/0!</v>
      </c>
      <c r="IS11" s="164" t="e">
        <f t="shared" si="7"/>
        <v>#DIV/0!</v>
      </c>
      <c r="IT11" s="164" t="e">
        <f>IS11^2*M10^2</f>
        <v>#DIV/0!</v>
      </c>
      <c r="IU11" s="164"/>
      <c r="IV11" s="164" t="e">
        <f t="shared" ref="IV11:IV13" si="253">-(HI11-HH11)*HA11 / (GZ11*((GY11*HG11-HH11)*HA11 + (GY11*HG11-HI11)*HB11))</f>
        <v>#DIV/0!</v>
      </c>
      <c r="IW11" s="164" t="e">
        <f t="shared" ref="IW11:IW13" si="254">-(HD11*HF11+(HI11-HH11)*HA11-HD11*HG11) / (GZ11*((GY11*HF11-HI11)*HB11 + (GY11*HA11+HD11)*HF11 - HH11*HA11 - HD11*HG11))</f>
        <v>#DIV/0!</v>
      </c>
      <c r="IX11" s="164" t="e">
        <f t="shared" ref="IX11:IX13" si="255">HD11^2 / (GY11*HA11+GY11*HB11+HD11)^2</f>
        <v>#DIV/0!</v>
      </c>
      <c r="IY11" s="164" t="e">
        <f t="shared" si="8"/>
        <v>#DIV/0!</v>
      </c>
      <c r="IZ11" s="164" t="e">
        <f>IY11^2*O10^2</f>
        <v>#DIV/0!</v>
      </c>
      <c r="JA11" s="164"/>
      <c r="JB11" s="164" t="e">
        <f t="shared" ref="JB11:JB13" si="256">HG11/(GY11*HG11-HE11)</f>
        <v>#DIV/0!</v>
      </c>
      <c r="JC11" s="164" t="e">
        <f t="shared" ref="JC11:JC13" si="257">HF11/(GY11*HF11-HE11-HD11*(HG11-HF11)/GZ11)</f>
        <v>#DIV/0!</v>
      </c>
      <c r="JD11" s="164" t="e">
        <f t="shared" ref="JD11:JD13" si="258">-HD11*GZ11^2 / ((GZ11*GY11+HD11)^2)</f>
        <v>#DIV/0!</v>
      </c>
      <c r="JE11" s="164" t="e">
        <f t="shared" si="9"/>
        <v>#DIV/0!</v>
      </c>
      <c r="JF11" s="164" t="e">
        <f>JE11^2*Q10^2</f>
        <v>#DIV/0!</v>
      </c>
      <c r="JG11" s="164"/>
      <c r="JH11" s="164"/>
      <c r="JI11" s="164"/>
      <c r="JJ11" s="164">
        <f t="shared" ref="JJ11:JJ13" si="259">FA11</f>
        <v>1</v>
      </c>
      <c r="JK11" s="164" t="e">
        <f>N10/(L10+N10)</f>
        <v>#DIV/0!</v>
      </c>
      <c r="JL11" s="164">
        <f>(L10+N10+JJ11)/(N10+JJ11)</f>
        <v>1</v>
      </c>
      <c r="JM11" s="164" t="e">
        <f t="shared" ref="JM11:JM13" si="260">HM11*JK11*JL11</f>
        <v>#DIV/0!</v>
      </c>
      <c r="JN11" s="164"/>
      <c r="JO11" s="164"/>
      <c r="JP11" s="164"/>
      <c r="JQ11" s="164"/>
      <c r="JR11" s="164" t="e">
        <f t="shared" ref="JR11:JR13" si="261">JK11*JL11</f>
        <v>#DIV/0!</v>
      </c>
      <c r="JS11" s="164" t="e">
        <f t="shared" ref="JS11:JS13" si="262">HU11</f>
        <v>#DIV/0!</v>
      </c>
      <c r="JT11" s="164" t="e">
        <f t="shared" ref="JT11:JT13" si="263">JS11*JR11</f>
        <v>#DIV/0!</v>
      </c>
      <c r="JU11" s="164" t="e">
        <f t="shared" ref="JU11:JU13" si="264">JT11^2*E11^2</f>
        <v>#DIV/0!</v>
      </c>
      <c r="JV11" s="164"/>
      <c r="JW11" s="164" t="e">
        <f t="shared" ref="JW11:JW13" si="265">IA11</f>
        <v>#DIV/0!</v>
      </c>
      <c r="JX11" s="164" t="e">
        <f t="shared" ref="JX11:JX13" si="266">JW11*JR11</f>
        <v>#DIV/0!</v>
      </c>
      <c r="JY11" s="164" t="e">
        <f t="shared" ref="JY11:JY13" si="267">JX11^2*V11^2</f>
        <v>#DIV/0!</v>
      </c>
      <c r="JZ11" s="164"/>
      <c r="KA11" s="164" t="e">
        <f>IG11</f>
        <v>#DIV/0!</v>
      </c>
      <c r="KB11" s="164" t="e">
        <f>KA11*JR11</f>
        <v>#DIV/0!</v>
      </c>
      <c r="KC11" s="164" t="e">
        <f>KB11^2*X11^2</f>
        <v>#DIV/0!</v>
      </c>
      <c r="KD11" s="164"/>
      <c r="KE11" s="164" t="e">
        <f>IM11</f>
        <v>#DIV/0!</v>
      </c>
      <c r="KF11" s="164" t="e">
        <f>KE11*JR11</f>
        <v>#DIV/0!</v>
      </c>
      <c r="KG11" s="164" t="e">
        <f>KF11^2*Z11^2</f>
        <v>#DIV/0!</v>
      </c>
      <c r="KH11" s="164"/>
      <c r="KI11" s="164" t="e">
        <f>IS11</f>
        <v>#DIV/0!</v>
      </c>
      <c r="KJ11" s="164" t="e">
        <f>-N10/(L10+N10)^2</f>
        <v>#DIV/0!</v>
      </c>
      <c r="KK11" s="164">
        <f>1/(JJ11+N10)</f>
        <v>1</v>
      </c>
      <c r="KL11" s="164" t="e">
        <f>KI11*JR11+KJ11*HM11*JL11+KK11*JK11*HM11</f>
        <v>#DIV/0!</v>
      </c>
      <c r="KM11" s="164" t="e">
        <f>KL11^2*M10^2</f>
        <v>#DIV/0!</v>
      </c>
      <c r="KN11" s="164"/>
      <c r="KO11" s="164" t="e">
        <f>IY11</f>
        <v>#DIV/0!</v>
      </c>
      <c r="KP11" s="164" t="e">
        <f>L10/(L10+N10)^2</f>
        <v>#DIV/0!</v>
      </c>
      <c r="KQ11" s="164">
        <f>-L10/(JJ11+N10)^2</f>
        <v>0</v>
      </c>
      <c r="KR11" s="164" t="e">
        <f>KO11*JR11+KP11*JL11*HM11+HM11*KQ11*JK11</f>
        <v>#DIV/0!</v>
      </c>
      <c r="KS11" s="164" t="e">
        <f>KR11^2*O10^2</f>
        <v>#DIV/0!</v>
      </c>
      <c r="KT11" s="164"/>
      <c r="KU11" s="164" t="e">
        <f>JE11</f>
        <v>#DIV/0!</v>
      </c>
      <c r="KV11" s="164" t="e">
        <f>KU11*JR11</f>
        <v>#DIV/0!</v>
      </c>
      <c r="KW11" s="164" t="e">
        <f>KV11^2*Q10^2</f>
        <v>#DIV/0!</v>
      </c>
      <c r="KX11" s="164"/>
      <c r="KY11" s="164" t="e">
        <f>HM11* (N10/(L10+N10)) * ((-LN(10)*JJ11*L10)/(N10+JJ11)^2)</f>
        <v>#DIV/0!</v>
      </c>
      <c r="KZ11" s="164" t="e">
        <f>KY11^2*S10^2</f>
        <v>#DIV/0!</v>
      </c>
      <c r="LA11" s="164"/>
      <c r="LB11" s="164"/>
      <c r="LC11" s="170"/>
      <c r="LD11" s="180"/>
      <c r="LE11" s="174"/>
      <c r="LF11" s="174"/>
      <c r="LG11" s="174"/>
      <c r="LH11" s="174"/>
      <c r="LI11" s="174"/>
      <c r="LJ11" s="174"/>
      <c r="LK11" s="174"/>
      <c r="LL11" s="174"/>
      <c r="LM11" s="174"/>
      <c r="LN11" s="174"/>
      <c r="LO11" s="177"/>
    </row>
    <row r="12" spans="1:327" s="87" customFormat="1" ht="15.75" x14ac:dyDescent="0.25">
      <c r="A12" s="171" t="s">
        <v>241</v>
      </c>
      <c r="B12" s="12"/>
      <c r="C12" s="148"/>
      <c r="D12" s="1"/>
      <c r="E12" s="148"/>
      <c r="F12" s="195"/>
      <c r="G12" s="195"/>
      <c r="H12" s="195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6"/>
      <c r="T12" s="167">
        <f t="shared" si="138"/>
        <v>0</v>
      </c>
      <c r="U12" s="164">
        <f>U10</f>
        <v>0</v>
      </c>
      <c r="V12" s="164">
        <f t="shared" ref="V12:AA12" si="268">V10</f>
        <v>0</v>
      </c>
      <c r="W12" s="164">
        <f t="shared" si="268"/>
        <v>0</v>
      </c>
      <c r="X12" s="164">
        <f t="shared" si="268"/>
        <v>0</v>
      </c>
      <c r="Y12" s="164">
        <f t="shared" si="268"/>
        <v>0</v>
      </c>
      <c r="Z12" s="164">
        <f t="shared" si="268"/>
        <v>0</v>
      </c>
      <c r="AA12" s="164" t="e">
        <f t="shared" si="268"/>
        <v>#DIV/0!</v>
      </c>
      <c r="AB12" s="165" t="e">
        <f t="shared" si="1"/>
        <v>#DIV/0!</v>
      </c>
      <c r="AC12" s="165"/>
      <c r="AD12" s="165"/>
      <c r="AE12" s="165"/>
      <c r="AF12" s="165"/>
      <c r="AG12" s="164" t="e">
        <f t="shared" si="2"/>
        <v>#DIV/0!</v>
      </c>
      <c r="AH12" s="164" t="e">
        <f t="shared" si="145"/>
        <v>#DIV/0!</v>
      </c>
      <c r="AI12" s="164"/>
      <c r="AJ12" s="164" t="e">
        <f t="shared" si="3"/>
        <v>#DIV/0!</v>
      </c>
      <c r="AK12" s="164" t="e">
        <f>AJ12^2*V10^2</f>
        <v>#DIV/0!</v>
      </c>
      <c r="AL12" s="164"/>
      <c r="AM12" s="164" t="e">
        <f>-AB12/(AA12-U12)*L10/(L10+N10)</f>
        <v>#DIV/0!</v>
      </c>
      <c r="AN12" s="164" t="e">
        <f>AM12^2*X10^2</f>
        <v>#DIV/0!</v>
      </c>
      <c r="AO12" s="164"/>
      <c r="AP12" s="164" t="e">
        <f>-AB12/(AA12-U12)*N10/(L10+N10)</f>
        <v>#DIV/0!</v>
      </c>
      <c r="AQ12" s="164" t="e">
        <f>AP12^2*Z10^2</f>
        <v>#DIV/0!</v>
      </c>
      <c r="AR12" s="164"/>
      <c r="AS12" s="164" t="e">
        <f>-AB12/(AA12-U12)*(W12-AA12)/(L10+N10)</f>
        <v>#DIV/0!</v>
      </c>
      <c r="AT12" s="164" t="e">
        <f>AS12^2*M10^2</f>
        <v>#DIV/0!</v>
      </c>
      <c r="AU12" s="164"/>
      <c r="AV12" s="164" t="e">
        <f>-AB12/(AA12-U12)*(Y12-AA12)/(L10+N10)</f>
        <v>#DIV/0!</v>
      </c>
      <c r="AW12" s="164" t="e">
        <f>AV12^2*O10^2</f>
        <v>#DIV/0!</v>
      </c>
      <c r="AX12" s="164"/>
      <c r="AY12" s="164"/>
      <c r="AZ12" s="164"/>
      <c r="BA12" s="164" t="b">
        <f t="shared" si="146"/>
        <v>0</v>
      </c>
      <c r="BB12" s="164">
        <f>MAX((1-BA12)*P10,P10*0.99999)</f>
        <v>0</v>
      </c>
      <c r="BC12" s="164" t="e">
        <f>AB12*D12/(L10+N10)</f>
        <v>#DIV/0!</v>
      </c>
      <c r="BD12" s="164" t="e">
        <f t="shared" si="147"/>
        <v>#DIV/0!</v>
      </c>
      <c r="BE12" s="164" t="e">
        <f t="shared" si="148"/>
        <v>#DIV/0!</v>
      </c>
      <c r="BF12" s="164" t="e">
        <f t="shared" si="149"/>
        <v>#DIV/0!</v>
      </c>
      <c r="BG12" s="164" t="e">
        <f t="shared" si="150"/>
        <v>#DIV/0!</v>
      </c>
      <c r="BH12" s="164" t="e">
        <f t="shared" si="151"/>
        <v>#DIV/0!</v>
      </c>
      <c r="BI12" s="164"/>
      <c r="BJ12" s="164"/>
      <c r="BK12" s="164"/>
      <c r="BL12" s="164"/>
      <c r="BM12" s="164" t="e">
        <f t="shared" si="152"/>
        <v>#DIV/0!</v>
      </c>
      <c r="BN12" s="164" t="e">
        <f t="shared" si="153"/>
        <v>#DIV/0!</v>
      </c>
      <c r="BO12" s="164" t="e">
        <f t="shared" si="154"/>
        <v>#DIV/0!</v>
      </c>
      <c r="BP12" s="164" t="e">
        <f>BO12^2*Q10^2</f>
        <v>#DIV/0!</v>
      </c>
      <c r="BQ12" s="164"/>
      <c r="BR12" s="164" t="e">
        <f t="shared" si="155"/>
        <v>#DIV/0!</v>
      </c>
      <c r="BS12" s="164" t="e">
        <f t="shared" si="156"/>
        <v>#DIV/0!</v>
      </c>
      <c r="BT12" s="164" t="e">
        <f t="shared" si="157"/>
        <v>#DIV/0!</v>
      </c>
      <c r="BU12" s="164" t="e">
        <f t="shared" si="158"/>
        <v>#DIV/0!</v>
      </c>
      <c r="BV12" s="164" t="e">
        <f>(BB12-1)/(1-BC12)^(BB12)*(D12/(L10+N10))*BU12</f>
        <v>#DIV/0!</v>
      </c>
      <c r="BW12" s="164" t="e">
        <f>-1/((BB12-1)*BC12^2)*(D12/(L10+N10))*BU12</f>
        <v>#DIV/0!</v>
      </c>
      <c r="BX12" s="164" t="e">
        <f t="shared" si="159"/>
        <v>#DIV/0!</v>
      </c>
      <c r="BY12" s="164" t="e">
        <f t="shared" si="160"/>
        <v>#DIV/0!</v>
      </c>
      <c r="BZ12" s="164"/>
      <c r="CA12" s="164" t="e">
        <f t="shared" si="161"/>
        <v>#DIV/0!</v>
      </c>
      <c r="CB12" s="164" t="e">
        <f>(BB12-1)/(1-BC12)^(BB12)*(D12/(L10+N10))*CA12</f>
        <v>#DIV/0!</v>
      </c>
      <c r="CC12" s="164" t="e">
        <f>-1/((BB12-1)*BC12^2)*(D12/(L10+N10))*CA12</f>
        <v>#DIV/0!</v>
      </c>
      <c r="CD12" s="164" t="e">
        <f t="shared" si="162"/>
        <v>#DIV/0!</v>
      </c>
      <c r="CE12" s="164" t="e">
        <f t="shared" si="163"/>
        <v>#DIV/0!</v>
      </c>
      <c r="CF12" s="164"/>
      <c r="CG12" s="164" t="e">
        <f t="shared" si="164"/>
        <v>#DIV/0!</v>
      </c>
      <c r="CH12" s="164" t="e">
        <f>(BB12-1)/(1-BC12)^(BB12)*(D12/(L10+N10))*CG12</f>
        <v>#DIV/0!</v>
      </c>
      <c r="CI12" s="164" t="e">
        <f>-1/((BB12-1)*BC12^2)*(D12/(L10+N10))*CG12</f>
        <v>#DIV/0!</v>
      </c>
      <c r="CJ12" s="164" t="e">
        <f t="shared" si="165"/>
        <v>#DIV/0!</v>
      </c>
      <c r="CK12" s="164" t="e">
        <f t="shared" si="166"/>
        <v>#DIV/0!</v>
      </c>
      <c r="CL12" s="164"/>
      <c r="CM12" s="164" t="e">
        <f t="shared" si="167"/>
        <v>#DIV/0!</v>
      </c>
      <c r="CN12" s="164">
        <v>0</v>
      </c>
      <c r="CO12" s="164">
        <v>0</v>
      </c>
      <c r="CP12" s="164" t="e">
        <f t="shared" si="168"/>
        <v>#DIV/0!</v>
      </c>
      <c r="CQ12" s="164" t="e">
        <f>CP12^2*E10^2</f>
        <v>#DIV/0!</v>
      </c>
      <c r="CR12" s="164"/>
      <c r="CS12" s="164" t="e">
        <f t="shared" si="169"/>
        <v>#DIV/0!</v>
      </c>
      <c r="CT12" s="164" t="e">
        <f>(BB12-1)/(1-BC12)^(BB12)*(-BC12/(L10+N10)+D12/(L10+N10)*CS12)</f>
        <v>#DIV/0!</v>
      </c>
      <c r="CU12" s="164" t="e">
        <f>-1/((BB12-1)*BC12^2)*(-BC12/(L10+N10)+D12/(L10+N10)*CS12)</f>
        <v>#DIV/0!</v>
      </c>
      <c r="CV12" s="164" t="e">
        <f t="shared" si="170"/>
        <v>#DIV/0!</v>
      </c>
      <c r="CW12" s="164" t="e">
        <f>CV12^2*M10^2</f>
        <v>#DIV/0!</v>
      </c>
      <c r="CX12" s="164"/>
      <c r="CY12" s="164" t="e">
        <f t="shared" si="171"/>
        <v>#DIV/0!</v>
      </c>
      <c r="CZ12" s="164" t="e">
        <f>(BB12-1)/(1-BC12)^(BB12)*(-BC12/(L10+N10)+D12/(L10+N10)*CY12)</f>
        <v>#DIV/0!</v>
      </c>
      <c r="DA12" s="164" t="e">
        <f>-1/((BB12-1)*BC12^2)*(-BC12/(L10+N10)+D12/(L10+N10)*CY12)</f>
        <v>#DIV/0!</v>
      </c>
      <c r="DB12" s="164" t="e">
        <f t="shared" si="172"/>
        <v>#DIV/0!</v>
      </c>
      <c r="DC12" s="164" t="e">
        <f>DB12^2*O10^2</f>
        <v>#DIV/0!</v>
      </c>
      <c r="DD12" s="164"/>
      <c r="DE12" s="164"/>
      <c r="DF12" s="164"/>
      <c r="DG12" s="164">
        <f>10^R10</f>
        <v>1</v>
      </c>
      <c r="DH12" s="164" t="e">
        <f>N10/(L10+N10)</f>
        <v>#DIV/0!</v>
      </c>
      <c r="DI12" s="164">
        <f>(DG12+L10+N10)/(N10+DG12)</f>
        <v>1</v>
      </c>
      <c r="DJ12" s="164" t="e">
        <f t="shared" si="173"/>
        <v>#DIV/0!</v>
      </c>
      <c r="DK12" s="164"/>
      <c r="DL12" s="164"/>
      <c r="DM12" s="164"/>
      <c r="DN12" s="164"/>
      <c r="DO12" s="164" t="e">
        <f t="shared" si="174"/>
        <v>#DIV/0!</v>
      </c>
      <c r="DP12" s="164" t="e">
        <f t="shared" si="175"/>
        <v>#DIV/0!</v>
      </c>
      <c r="DQ12" s="164" t="e">
        <f t="shared" si="176"/>
        <v>#DIV/0!</v>
      </c>
      <c r="DR12" s="164" t="e">
        <f t="shared" si="177"/>
        <v>#DIV/0!</v>
      </c>
      <c r="DS12" s="164"/>
      <c r="DT12" s="164" t="e">
        <f t="shared" si="178"/>
        <v>#DIV/0!</v>
      </c>
      <c r="DU12" s="164" t="e">
        <f t="shared" si="179"/>
        <v>#DIV/0!</v>
      </c>
      <c r="DV12" s="164" t="e">
        <f t="shared" si="180"/>
        <v>#DIV/0!</v>
      </c>
      <c r="DW12" s="164"/>
      <c r="DX12" s="164" t="e">
        <f t="shared" si="181"/>
        <v>#DIV/0!</v>
      </c>
      <c r="DY12" s="164" t="e">
        <f t="shared" si="182"/>
        <v>#DIV/0!</v>
      </c>
      <c r="DZ12" s="164" t="e">
        <f t="shared" si="183"/>
        <v>#DIV/0!</v>
      </c>
      <c r="EA12" s="164"/>
      <c r="EB12" s="164" t="e">
        <f t="shared" si="184"/>
        <v>#DIV/0!</v>
      </c>
      <c r="EC12" s="164" t="e">
        <f t="shared" si="185"/>
        <v>#DIV/0!</v>
      </c>
      <c r="ED12" s="164" t="e">
        <f t="shared" si="186"/>
        <v>#DIV/0!</v>
      </c>
      <c r="EE12" s="164"/>
      <c r="EF12" s="164" t="e">
        <f t="shared" si="187"/>
        <v>#DIV/0!</v>
      </c>
      <c r="EG12" s="164" t="e">
        <f t="shared" si="188"/>
        <v>#DIV/0!</v>
      </c>
      <c r="EH12" s="164" t="e">
        <f t="shared" si="189"/>
        <v>#DIV/0!</v>
      </c>
      <c r="EI12" s="164" t="e">
        <f>-N10/((N10+L10)^2)</f>
        <v>#DIV/0!</v>
      </c>
      <c r="EJ12" s="164">
        <f>1/(DG12+N10)</f>
        <v>1</v>
      </c>
      <c r="EK12" s="164" t="e">
        <f t="shared" si="190"/>
        <v>#DIV/0!</v>
      </c>
      <c r="EL12" s="164" t="e">
        <f>EK12^2*M10^2</f>
        <v>#DIV/0!</v>
      </c>
      <c r="EM12" s="164"/>
      <c r="EN12" s="164" t="e">
        <f t="shared" si="191"/>
        <v>#DIV/0!</v>
      </c>
      <c r="EO12" s="164" t="e">
        <f>L10/((L10+N10)^2)</f>
        <v>#DIV/0!</v>
      </c>
      <c r="EP12" s="164">
        <f>-L10/((N10+DG12)^2)</f>
        <v>0</v>
      </c>
      <c r="EQ12" s="164" t="e">
        <f t="shared" si="192"/>
        <v>#DIV/0!</v>
      </c>
      <c r="ER12" s="164" t="e">
        <f>EQ12^2*O10^2</f>
        <v>#DIV/0!</v>
      </c>
      <c r="ES12" s="164"/>
      <c r="ET12" s="164">
        <v>0</v>
      </c>
      <c r="EU12" s="164">
        <f>-LN(10)*L10*DG12/((DG12+N10)^2)</f>
        <v>0</v>
      </c>
      <c r="EV12" s="164" t="e">
        <f t="shared" si="193"/>
        <v>#DIV/0!</v>
      </c>
      <c r="EW12" s="164" t="e">
        <f>EV12^2*S10^2</f>
        <v>#DIV/0!</v>
      </c>
      <c r="EX12" s="164"/>
      <c r="EY12" s="164"/>
      <c r="EZ12" s="164"/>
      <c r="FA12" s="164">
        <f t="shared" si="194"/>
        <v>1</v>
      </c>
      <c r="FB12" s="164" t="e">
        <f t="shared" si="195"/>
        <v>#DIV/0!</v>
      </c>
      <c r="FC12" s="164">
        <f t="shared" si="196"/>
        <v>1</v>
      </c>
      <c r="FD12" s="164" t="e">
        <f t="shared" si="197"/>
        <v>#DIV/0!</v>
      </c>
      <c r="FE12" s="164"/>
      <c r="FF12" s="164"/>
      <c r="FG12" s="164"/>
      <c r="FH12" s="164"/>
      <c r="FI12" s="164" t="e">
        <f t="shared" si="198"/>
        <v>#DIV/0!</v>
      </c>
      <c r="FJ12" s="164" t="e">
        <f t="shared" si="199"/>
        <v>#DIV/0!</v>
      </c>
      <c r="FK12" s="164" t="e">
        <f t="shared" si="200"/>
        <v>#DIV/0!</v>
      </c>
      <c r="FL12" s="164" t="e">
        <f t="shared" si="201"/>
        <v>#DIV/0!</v>
      </c>
      <c r="FM12" s="164"/>
      <c r="FN12" s="164" t="e">
        <f t="shared" si="202"/>
        <v>#DIV/0!</v>
      </c>
      <c r="FO12" s="164" t="e">
        <f t="shared" si="203"/>
        <v>#DIV/0!</v>
      </c>
      <c r="FP12" s="164" t="e">
        <f t="shared" si="204"/>
        <v>#DIV/0!</v>
      </c>
      <c r="FQ12" s="164"/>
      <c r="FR12" s="164" t="e">
        <f t="shared" si="205"/>
        <v>#DIV/0!</v>
      </c>
      <c r="FS12" s="164" t="e">
        <f t="shared" si="206"/>
        <v>#DIV/0!</v>
      </c>
      <c r="FT12" s="164" t="e">
        <f t="shared" si="207"/>
        <v>#DIV/0!</v>
      </c>
      <c r="FU12" s="164"/>
      <c r="FV12" s="164" t="e">
        <f t="shared" si="208"/>
        <v>#DIV/0!</v>
      </c>
      <c r="FW12" s="164" t="e">
        <f t="shared" si="209"/>
        <v>#DIV/0!</v>
      </c>
      <c r="FX12" s="164" t="e">
        <f t="shared" si="210"/>
        <v>#DIV/0!</v>
      </c>
      <c r="FY12" s="164"/>
      <c r="FZ12" s="164" t="e">
        <f t="shared" si="211"/>
        <v>#DIV/0!</v>
      </c>
      <c r="GA12" s="164" t="e">
        <f t="shared" si="212"/>
        <v>#DIV/0!</v>
      </c>
      <c r="GB12" s="164" t="e">
        <f t="shared" si="213"/>
        <v>#DIV/0!</v>
      </c>
      <c r="GC12" s="164" t="e">
        <f t="shared" si="214"/>
        <v>#DIV/0!</v>
      </c>
      <c r="GD12" s="164">
        <f t="shared" si="215"/>
        <v>1</v>
      </c>
      <c r="GE12" s="164" t="e">
        <f t="shared" si="216"/>
        <v>#DIV/0!</v>
      </c>
      <c r="GF12" s="164" t="e">
        <f>GE12^2*M10^2</f>
        <v>#DIV/0!</v>
      </c>
      <c r="GG12" s="164"/>
      <c r="GH12" s="164" t="e">
        <f t="shared" si="217"/>
        <v>#DIV/0!</v>
      </c>
      <c r="GI12" s="164" t="e">
        <f t="shared" si="218"/>
        <v>#DIV/0!</v>
      </c>
      <c r="GJ12" s="164">
        <f t="shared" si="219"/>
        <v>0</v>
      </c>
      <c r="GK12" s="164" t="e">
        <f t="shared" si="220"/>
        <v>#DIV/0!</v>
      </c>
      <c r="GL12" s="164" t="e">
        <f>GK12^2*O10^2</f>
        <v>#DIV/0!</v>
      </c>
      <c r="GM12" s="164"/>
      <c r="GN12" s="164">
        <f t="shared" si="221"/>
        <v>0</v>
      </c>
      <c r="GO12" s="164">
        <f t="shared" si="222"/>
        <v>0</v>
      </c>
      <c r="GP12" s="164" t="e">
        <f t="shared" si="223"/>
        <v>#DIV/0!</v>
      </c>
      <c r="GQ12" s="164" t="e">
        <f>GP12^2*S10^2</f>
        <v>#DIV/0!</v>
      </c>
      <c r="GR12" s="164"/>
      <c r="GS12" s="164" t="e">
        <f t="shared" si="224"/>
        <v>#DIV/0!</v>
      </c>
      <c r="GT12" s="164" t="e">
        <f t="shared" si="225"/>
        <v>#DIV/0!</v>
      </c>
      <c r="GU12" s="164" t="e">
        <f>GT12^2*Q10^2</f>
        <v>#DIV/0!</v>
      </c>
      <c r="GV12" s="164"/>
      <c r="GW12" s="164"/>
      <c r="GX12" s="164"/>
      <c r="GY12" s="164">
        <f>P10</f>
        <v>0</v>
      </c>
      <c r="GZ12" s="164">
        <f>L10+N10</f>
        <v>0</v>
      </c>
      <c r="HA12" s="164">
        <f>L10</f>
        <v>0</v>
      </c>
      <c r="HB12" s="164">
        <f>N10</f>
        <v>0</v>
      </c>
      <c r="HC12" s="164">
        <f t="shared" si="226"/>
        <v>0</v>
      </c>
      <c r="HD12" s="164">
        <f t="shared" si="227"/>
        <v>0</v>
      </c>
      <c r="HE12" s="164" t="e">
        <f t="shared" si="228"/>
        <v>#DIV/0!</v>
      </c>
      <c r="HF12" s="164">
        <f t="shared" si="229"/>
        <v>0</v>
      </c>
      <c r="HG12" s="164">
        <f t="shared" si="230"/>
        <v>0</v>
      </c>
      <c r="HH12" s="164">
        <f t="shared" si="231"/>
        <v>0</v>
      </c>
      <c r="HI12" s="164">
        <f t="shared" si="232"/>
        <v>0</v>
      </c>
      <c r="HJ12" s="164" t="e">
        <f t="shared" si="233"/>
        <v>#DIV/0!</v>
      </c>
      <c r="HK12" s="164" t="e">
        <f t="shared" si="234"/>
        <v>#DIV/0!</v>
      </c>
      <c r="HL12" s="164" t="e">
        <f t="shared" si="235"/>
        <v>#DIV/0!</v>
      </c>
      <c r="HM12" s="164" t="e">
        <f t="shared" si="236"/>
        <v>#DIV/0!</v>
      </c>
      <c r="HN12" s="164"/>
      <c r="HO12" s="164"/>
      <c r="HP12" s="164"/>
      <c r="HQ12" s="164"/>
      <c r="HR12" s="164" t="e">
        <f t="shared" si="237"/>
        <v>#DIV/0!</v>
      </c>
      <c r="HS12" s="164" t="e">
        <f t="shared" si="238"/>
        <v>#DIV/0!</v>
      </c>
      <c r="HT12" s="164" t="e">
        <f t="shared" si="239"/>
        <v>#DIV/0!</v>
      </c>
      <c r="HU12" s="164" t="e">
        <f t="shared" si="240"/>
        <v>#DIV/0!</v>
      </c>
      <c r="HV12" s="164" t="e">
        <f t="shared" si="241"/>
        <v>#DIV/0!</v>
      </c>
      <c r="HW12" s="164"/>
      <c r="HX12" s="164" t="e">
        <f t="shared" si="242"/>
        <v>#DIV/0!</v>
      </c>
      <c r="HY12" s="164" t="e">
        <f t="shared" si="243"/>
        <v>#DIV/0!</v>
      </c>
      <c r="HZ12" s="164">
        <v>0</v>
      </c>
      <c r="IA12" s="164" t="e">
        <f t="shared" si="4"/>
        <v>#DIV/0!</v>
      </c>
      <c r="IB12" s="164" t="e">
        <f t="shared" si="244"/>
        <v>#DIV/0!</v>
      </c>
      <c r="IC12" s="164"/>
      <c r="ID12" s="164" t="e">
        <f xml:space="preserve"> 1 / (HE12-GY12*HG12)*L10/GZ12</f>
        <v>#DIV/0!</v>
      </c>
      <c r="IE12" s="164" t="e">
        <f t="shared" si="245"/>
        <v>#DIV/0!</v>
      </c>
      <c r="IF12" s="164">
        <v>0</v>
      </c>
      <c r="IG12" s="164" t="e">
        <f t="shared" si="5"/>
        <v>#DIV/0!</v>
      </c>
      <c r="IH12" s="164" t="e">
        <f t="shared" si="246"/>
        <v>#DIV/0!</v>
      </c>
      <c r="II12" s="164"/>
      <c r="IJ12" s="164" t="e">
        <f t="shared" si="247"/>
        <v>#DIV/0!</v>
      </c>
      <c r="IK12" s="164" t="e">
        <f t="shared" si="248"/>
        <v>#DIV/0!</v>
      </c>
      <c r="IL12" s="164">
        <v>0</v>
      </c>
      <c r="IM12" s="164" t="e">
        <f t="shared" si="6"/>
        <v>#DIV/0!</v>
      </c>
      <c r="IN12" s="164" t="e">
        <f t="shared" si="249"/>
        <v>#DIV/0!</v>
      </c>
      <c r="IO12" s="164"/>
      <c r="IP12" s="164" t="e">
        <f t="shared" si="250"/>
        <v>#DIV/0!</v>
      </c>
      <c r="IQ12" s="164" t="e">
        <f t="shared" si="251"/>
        <v>#DIV/0!</v>
      </c>
      <c r="IR12" s="164" t="e">
        <f t="shared" si="252"/>
        <v>#DIV/0!</v>
      </c>
      <c r="IS12" s="164" t="e">
        <f t="shared" si="7"/>
        <v>#DIV/0!</v>
      </c>
      <c r="IT12" s="164" t="e">
        <f>IS12^2*M10^2</f>
        <v>#DIV/0!</v>
      </c>
      <c r="IU12" s="164"/>
      <c r="IV12" s="164" t="e">
        <f t="shared" si="253"/>
        <v>#DIV/0!</v>
      </c>
      <c r="IW12" s="164" t="e">
        <f t="shared" si="254"/>
        <v>#DIV/0!</v>
      </c>
      <c r="IX12" s="164" t="e">
        <f t="shared" si="255"/>
        <v>#DIV/0!</v>
      </c>
      <c r="IY12" s="164" t="e">
        <f t="shared" si="8"/>
        <v>#DIV/0!</v>
      </c>
      <c r="IZ12" s="164" t="e">
        <f>IY12^2*O10^2</f>
        <v>#DIV/0!</v>
      </c>
      <c r="JA12" s="164"/>
      <c r="JB12" s="164" t="e">
        <f t="shared" si="256"/>
        <v>#DIV/0!</v>
      </c>
      <c r="JC12" s="164" t="e">
        <f t="shared" si="257"/>
        <v>#DIV/0!</v>
      </c>
      <c r="JD12" s="164" t="e">
        <f t="shared" si="258"/>
        <v>#DIV/0!</v>
      </c>
      <c r="JE12" s="164" t="e">
        <f t="shared" si="9"/>
        <v>#DIV/0!</v>
      </c>
      <c r="JF12" s="164" t="e">
        <f>JE12^2*Q10^2</f>
        <v>#DIV/0!</v>
      </c>
      <c r="JG12" s="164"/>
      <c r="JH12" s="164"/>
      <c r="JI12" s="164"/>
      <c r="JJ12" s="164">
        <f t="shared" si="259"/>
        <v>1</v>
      </c>
      <c r="JK12" s="164" t="e">
        <f>N10/(L10+N10)</f>
        <v>#DIV/0!</v>
      </c>
      <c r="JL12" s="164">
        <f>(L10+N10+JJ12)/(N10+JJ12)</f>
        <v>1</v>
      </c>
      <c r="JM12" s="164" t="e">
        <f t="shared" si="260"/>
        <v>#DIV/0!</v>
      </c>
      <c r="JN12" s="164"/>
      <c r="JO12" s="164"/>
      <c r="JP12" s="164"/>
      <c r="JQ12" s="164"/>
      <c r="JR12" s="164" t="e">
        <f t="shared" si="261"/>
        <v>#DIV/0!</v>
      </c>
      <c r="JS12" s="164" t="e">
        <f t="shared" si="262"/>
        <v>#DIV/0!</v>
      </c>
      <c r="JT12" s="164" t="e">
        <f t="shared" si="263"/>
        <v>#DIV/0!</v>
      </c>
      <c r="JU12" s="164" t="e">
        <f t="shared" si="264"/>
        <v>#DIV/0!</v>
      </c>
      <c r="JV12" s="164"/>
      <c r="JW12" s="164" t="e">
        <f t="shared" si="265"/>
        <v>#DIV/0!</v>
      </c>
      <c r="JX12" s="164" t="e">
        <f t="shared" si="266"/>
        <v>#DIV/0!</v>
      </c>
      <c r="JY12" s="164" t="e">
        <f t="shared" si="267"/>
        <v>#DIV/0!</v>
      </c>
      <c r="JZ12" s="164"/>
      <c r="KA12" s="164" t="e">
        <f>IG12</f>
        <v>#DIV/0!</v>
      </c>
      <c r="KB12" s="164" t="e">
        <f>KA12*JR12</f>
        <v>#DIV/0!</v>
      </c>
      <c r="KC12" s="164" t="e">
        <f>KB12^2*X12^2</f>
        <v>#DIV/0!</v>
      </c>
      <c r="KD12" s="164"/>
      <c r="KE12" s="164" t="e">
        <f>IM12</f>
        <v>#DIV/0!</v>
      </c>
      <c r="KF12" s="164" t="e">
        <f>KE12*JR12</f>
        <v>#DIV/0!</v>
      </c>
      <c r="KG12" s="164" t="e">
        <f>KF12^2*Z12^2</f>
        <v>#DIV/0!</v>
      </c>
      <c r="KH12" s="164"/>
      <c r="KI12" s="164" t="e">
        <f>IS12</f>
        <v>#DIV/0!</v>
      </c>
      <c r="KJ12" s="164" t="e">
        <f>-N10/(L10+N10)^2</f>
        <v>#DIV/0!</v>
      </c>
      <c r="KK12" s="164">
        <f>1/(JJ12+N10)</f>
        <v>1</v>
      </c>
      <c r="KL12" s="164" t="e">
        <f>KI12*JR12+KJ12*HM12*JL12+KK12*JK12*HM12</f>
        <v>#DIV/0!</v>
      </c>
      <c r="KM12" s="164" t="e">
        <f>KL12^2*M10^2</f>
        <v>#DIV/0!</v>
      </c>
      <c r="KN12" s="164"/>
      <c r="KO12" s="164" t="e">
        <f>IY12</f>
        <v>#DIV/0!</v>
      </c>
      <c r="KP12" s="164" t="e">
        <f>L10/(L10+N10)^2</f>
        <v>#DIV/0!</v>
      </c>
      <c r="KQ12" s="164">
        <f>-L10/(JJ12+N10)^2</f>
        <v>0</v>
      </c>
      <c r="KR12" s="164" t="e">
        <f>KO12*JR12+KP12*JL12*HM12+HM12*KQ12*JK12</f>
        <v>#DIV/0!</v>
      </c>
      <c r="KS12" s="164" t="e">
        <f>KR12^2*O10^2</f>
        <v>#DIV/0!</v>
      </c>
      <c r="KT12" s="164"/>
      <c r="KU12" s="164" t="e">
        <f>JE12</f>
        <v>#DIV/0!</v>
      </c>
      <c r="KV12" s="164" t="e">
        <f>KU12*JR12</f>
        <v>#DIV/0!</v>
      </c>
      <c r="KW12" s="164" t="e">
        <f>KV12^2*Q10^2</f>
        <v>#DIV/0!</v>
      </c>
      <c r="KX12" s="164"/>
      <c r="KY12" s="164" t="e">
        <f>HM12* (N10/(L10+N10)) * ((-LN(10)*JJ12*L10)/(N10+JJ12)^2)</f>
        <v>#DIV/0!</v>
      </c>
      <c r="KZ12" s="164" t="e">
        <f>KY12^2*S10^2</f>
        <v>#DIV/0!</v>
      </c>
      <c r="LA12" s="164"/>
      <c r="LB12" s="164"/>
      <c r="LC12" s="170"/>
      <c r="LD12" s="180"/>
      <c r="LE12" s="174"/>
      <c r="LF12" s="174"/>
      <c r="LG12" s="174"/>
      <c r="LH12" s="174"/>
      <c r="LI12" s="174"/>
      <c r="LJ12" s="174"/>
      <c r="LK12" s="174"/>
      <c r="LL12" s="174"/>
      <c r="LM12" s="174"/>
      <c r="LN12" s="174"/>
      <c r="LO12" s="177"/>
    </row>
    <row r="13" spans="1:327" s="87" customFormat="1" ht="16.5" thickBot="1" x14ac:dyDescent="0.3">
      <c r="A13" s="171" t="s">
        <v>242</v>
      </c>
      <c r="B13" s="14"/>
      <c r="C13" s="169"/>
      <c r="D13" s="2"/>
      <c r="E13" s="169"/>
      <c r="F13" s="196"/>
      <c r="G13" s="196"/>
      <c r="H13" s="196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7"/>
      <c r="T13" s="167">
        <f t="shared" si="138"/>
        <v>0</v>
      </c>
      <c r="U13" s="164">
        <f>U10</f>
        <v>0</v>
      </c>
      <c r="V13" s="164">
        <f t="shared" ref="V13:AA13" si="269">V10</f>
        <v>0</v>
      </c>
      <c r="W13" s="164">
        <f t="shared" si="269"/>
        <v>0</v>
      </c>
      <c r="X13" s="164">
        <f t="shared" si="269"/>
        <v>0</v>
      </c>
      <c r="Y13" s="164">
        <f t="shared" si="269"/>
        <v>0</v>
      </c>
      <c r="Z13" s="164">
        <f t="shared" si="269"/>
        <v>0</v>
      </c>
      <c r="AA13" s="164" t="e">
        <f t="shared" si="269"/>
        <v>#DIV/0!</v>
      </c>
      <c r="AB13" s="165" t="e">
        <f t="shared" si="1"/>
        <v>#DIV/0!</v>
      </c>
      <c r="AC13" s="165"/>
      <c r="AD13" s="165"/>
      <c r="AE13" s="165"/>
      <c r="AF13" s="165"/>
      <c r="AG13" s="164" t="e">
        <f t="shared" si="2"/>
        <v>#DIV/0!</v>
      </c>
      <c r="AH13" s="164" t="e">
        <f t="shared" si="145"/>
        <v>#DIV/0!</v>
      </c>
      <c r="AI13" s="164"/>
      <c r="AJ13" s="164" t="e">
        <f t="shared" si="3"/>
        <v>#DIV/0!</v>
      </c>
      <c r="AK13" s="164" t="e">
        <f>AJ13^2*V10^2</f>
        <v>#DIV/0!</v>
      </c>
      <c r="AL13" s="164"/>
      <c r="AM13" s="164" t="e">
        <f>-AB13/(AA13-U13)*L10/(L10+N10)</f>
        <v>#DIV/0!</v>
      </c>
      <c r="AN13" s="164" t="e">
        <f>AM13^2*X10^2</f>
        <v>#DIV/0!</v>
      </c>
      <c r="AO13" s="164"/>
      <c r="AP13" s="164" t="e">
        <f>-AB13/(AA13-U13)*N10/(L10+N10)</f>
        <v>#DIV/0!</v>
      </c>
      <c r="AQ13" s="164" t="e">
        <f>AP13^2*Z10^2</f>
        <v>#DIV/0!</v>
      </c>
      <c r="AR13" s="164"/>
      <c r="AS13" s="164" t="e">
        <f>-AB13/(AA13-U13)*(W13-AA13)/(L10+N10)</f>
        <v>#DIV/0!</v>
      </c>
      <c r="AT13" s="164" t="e">
        <f>AS13^2*M10^2</f>
        <v>#DIV/0!</v>
      </c>
      <c r="AU13" s="164"/>
      <c r="AV13" s="164" t="e">
        <f>-AB13/(AA13-U13)*(Y13-AA13)/(L10+N10)</f>
        <v>#DIV/0!</v>
      </c>
      <c r="AW13" s="164" t="e">
        <f>AV13^2*O10^2</f>
        <v>#DIV/0!</v>
      </c>
      <c r="AX13" s="164"/>
      <c r="AY13" s="164"/>
      <c r="AZ13" s="164"/>
      <c r="BA13" s="164" t="b">
        <f t="shared" si="146"/>
        <v>0</v>
      </c>
      <c r="BB13" s="164">
        <f>MAX((1-BA13)*P10,P10*0.99999)</f>
        <v>0</v>
      </c>
      <c r="BC13" s="164" t="e">
        <f>AB13*D13/(L10+N10)</f>
        <v>#DIV/0!</v>
      </c>
      <c r="BD13" s="164" t="e">
        <f t="shared" si="147"/>
        <v>#DIV/0!</v>
      </c>
      <c r="BE13" s="164" t="e">
        <f t="shared" si="148"/>
        <v>#DIV/0!</v>
      </c>
      <c r="BF13" s="164" t="e">
        <f t="shared" si="149"/>
        <v>#DIV/0!</v>
      </c>
      <c r="BG13" s="164" t="e">
        <f t="shared" si="150"/>
        <v>#DIV/0!</v>
      </c>
      <c r="BH13" s="164" t="e">
        <f t="shared" si="151"/>
        <v>#DIV/0!</v>
      </c>
      <c r="BI13" s="164"/>
      <c r="BJ13" s="164"/>
      <c r="BK13" s="164"/>
      <c r="BL13" s="164"/>
      <c r="BM13" s="164" t="e">
        <f t="shared" si="152"/>
        <v>#DIV/0!</v>
      </c>
      <c r="BN13" s="164" t="e">
        <f t="shared" si="153"/>
        <v>#DIV/0!</v>
      </c>
      <c r="BO13" s="164" t="e">
        <f t="shared" si="154"/>
        <v>#DIV/0!</v>
      </c>
      <c r="BP13" s="164" t="e">
        <f>BO13^2*Q10^2</f>
        <v>#DIV/0!</v>
      </c>
      <c r="BQ13" s="164"/>
      <c r="BR13" s="164" t="e">
        <f t="shared" si="155"/>
        <v>#DIV/0!</v>
      </c>
      <c r="BS13" s="164" t="e">
        <f t="shared" si="156"/>
        <v>#DIV/0!</v>
      </c>
      <c r="BT13" s="164" t="e">
        <f t="shared" si="157"/>
        <v>#DIV/0!</v>
      </c>
      <c r="BU13" s="164" t="e">
        <f t="shared" si="158"/>
        <v>#DIV/0!</v>
      </c>
      <c r="BV13" s="164" t="e">
        <f>(BB13-1)/(1-BC13)^(BB13)*(D13/(L10+N10))*BU13</f>
        <v>#DIV/0!</v>
      </c>
      <c r="BW13" s="164" t="e">
        <f>-1/((BB13-1)*BC13^2)*(D13/(L10+N10))*BU13</f>
        <v>#DIV/0!</v>
      </c>
      <c r="BX13" s="164" t="e">
        <f t="shared" si="159"/>
        <v>#DIV/0!</v>
      </c>
      <c r="BY13" s="164" t="e">
        <f t="shared" si="160"/>
        <v>#DIV/0!</v>
      </c>
      <c r="BZ13" s="164"/>
      <c r="CA13" s="164" t="e">
        <f t="shared" si="161"/>
        <v>#DIV/0!</v>
      </c>
      <c r="CB13" s="164" t="e">
        <f>(BB13-1)/(1-BC13)^(BB13)*(D13/(L10+N10))*CA13</f>
        <v>#DIV/0!</v>
      </c>
      <c r="CC13" s="164" t="e">
        <f>-1/((BB13-1)*BC13^2)*(D13/(L10+N10))*CA13</f>
        <v>#DIV/0!</v>
      </c>
      <c r="CD13" s="164" t="e">
        <f t="shared" si="162"/>
        <v>#DIV/0!</v>
      </c>
      <c r="CE13" s="164" t="e">
        <f t="shared" si="163"/>
        <v>#DIV/0!</v>
      </c>
      <c r="CF13" s="164"/>
      <c r="CG13" s="164" t="e">
        <f t="shared" si="164"/>
        <v>#DIV/0!</v>
      </c>
      <c r="CH13" s="164" t="e">
        <f>(BB13-1)/(1-BC13)^(BB13)*(D13/(L10+N10))*CG13</f>
        <v>#DIV/0!</v>
      </c>
      <c r="CI13" s="164" t="e">
        <f>-1/((BB13-1)*BC13^2)*(D13/(L10+N10))*CG13</f>
        <v>#DIV/0!</v>
      </c>
      <c r="CJ13" s="164" t="e">
        <f t="shared" si="165"/>
        <v>#DIV/0!</v>
      </c>
      <c r="CK13" s="164" t="e">
        <f t="shared" si="166"/>
        <v>#DIV/0!</v>
      </c>
      <c r="CL13" s="164"/>
      <c r="CM13" s="164" t="e">
        <f t="shared" si="167"/>
        <v>#DIV/0!</v>
      </c>
      <c r="CN13" s="164">
        <v>0</v>
      </c>
      <c r="CO13" s="164">
        <v>0</v>
      </c>
      <c r="CP13" s="164" t="e">
        <f t="shared" si="168"/>
        <v>#DIV/0!</v>
      </c>
      <c r="CQ13" s="164" t="e">
        <f>CP13^2*E10^2</f>
        <v>#DIV/0!</v>
      </c>
      <c r="CR13" s="164"/>
      <c r="CS13" s="164" t="e">
        <f t="shared" si="169"/>
        <v>#DIV/0!</v>
      </c>
      <c r="CT13" s="164" t="e">
        <f>(BB13-1)/(1-BC13)^(BB13)*(-BC13/(L10+N10)+D13/(L10+N10)*CS13)</f>
        <v>#DIV/0!</v>
      </c>
      <c r="CU13" s="164" t="e">
        <f>-1/((BB13-1)*BC13^2)*(-BC13/(L10+N10)+D13/(L10+N10)*CS13)</f>
        <v>#DIV/0!</v>
      </c>
      <c r="CV13" s="164" t="e">
        <f t="shared" si="170"/>
        <v>#DIV/0!</v>
      </c>
      <c r="CW13" s="164" t="e">
        <f>CV13^2*M10^2</f>
        <v>#DIV/0!</v>
      </c>
      <c r="CX13" s="164"/>
      <c r="CY13" s="164" t="e">
        <f t="shared" si="171"/>
        <v>#DIV/0!</v>
      </c>
      <c r="CZ13" s="164" t="e">
        <f>(BB13-1)/(1-BC13)^(BB13)*(-BC13/(L10+N10)+D13/(L10+N10)*CY13)</f>
        <v>#DIV/0!</v>
      </c>
      <c r="DA13" s="164" t="e">
        <f>-1/((BB13-1)*BC13^2)*(-BC13/(L10+N10)+D13/(L10+N10)*CY13)</f>
        <v>#DIV/0!</v>
      </c>
      <c r="DB13" s="164" t="e">
        <f t="shared" si="172"/>
        <v>#DIV/0!</v>
      </c>
      <c r="DC13" s="164" t="e">
        <f>DB13^2*O10^2</f>
        <v>#DIV/0!</v>
      </c>
      <c r="DD13" s="164"/>
      <c r="DE13" s="164"/>
      <c r="DF13" s="164"/>
      <c r="DG13" s="164">
        <f>10^R10</f>
        <v>1</v>
      </c>
      <c r="DH13" s="164" t="e">
        <f>N10/(L10+N10)</f>
        <v>#DIV/0!</v>
      </c>
      <c r="DI13" s="164">
        <f>(DG13+L10+N10)/(N10+DG13)</f>
        <v>1</v>
      </c>
      <c r="DJ13" s="164" t="e">
        <f t="shared" si="173"/>
        <v>#DIV/0!</v>
      </c>
      <c r="DK13" s="164"/>
      <c r="DL13" s="164"/>
      <c r="DM13" s="164"/>
      <c r="DN13" s="164"/>
      <c r="DO13" s="164" t="e">
        <f t="shared" si="174"/>
        <v>#DIV/0!</v>
      </c>
      <c r="DP13" s="164" t="e">
        <f t="shared" si="175"/>
        <v>#DIV/0!</v>
      </c>
      <c r="DQ13" s="164" t="e">
        <f t="shared" si="176"/>
        <v>#DIV/0!</v>
      </c>
      <c r="DR13" s="164" t="e">
        <f t="shared" si="177"/>
        <v>#DIV/0!</v>
      </c>
      <c r="DS13" s="164"/>
      <c r="DT13" s="164" t="e">
        <f t="shared" si="178"/>
        <v>#DIV/0!</v>
      </c>
      <c r="DU13" s="164" t="e">
        <f t="shared" si="179"/>
        <v>#DIV/0!</v>
      </c>
      <c r="DV13" s="164" t="e">
        <f t="shared" si="180"/>
        <v>#DIV/0!</v>
      </c>
      <c r="DW13" s="164"/>
      <c r="DX13" s="164" t="e">
        <f t="shared" si="181"/>
        <v>#DIV/0!</v>
      </c>
      <c r="DY13" s="164" t="e">
        <f t="shared" si="182"/>
        <v>#DIV/0!</v>
      </c>
      <c r="DZ13" s="164" t="e">
        <f t="shared" si="183"/>
        <v>#DIV/0!</v>
      </c>
      <c r="EA13" s="164"/>
      <c r="EB13" s="164" t="e">
        <f t="shared" si="184"/>
        <v>#DIV/0!</v>
      </c>
      <c r="EC13" s="164" t="e">
        <f t="shared" si="185"/>
        <v>#DIV/0!</v>
      </c>
      <c r="ED13" s="164" t="e">
        <f t="shared" si="186"/>
        <v>#DIV/0!</v>
      </c>
      <c r="EE13" s="164"/>
      <c r="EF13" s="164" t="e">
        <f t="shared" si="187"/>
        <v>#DIV/0!</v>
      </c>
      <c r="EG13" s="164" t="e">
        <f t="shared" si="188"/>
        <v>#DIV/0!</v>
      </c>
      <c r="EH13" s="164" t="e">
        <f t="shared" si="189"/>
        <v>#DIV/0!</v>
      </c>
      <c r="EI13" s="164" t="e">
        <f>-N10/((N10+L10)^2)</f>
        <v>#DIV/0!</v>
      </c>
      <c r="EJ13" s="164">
        <f>1/(DG13+N10)</f>
        <v>1</v>
      </c>
      <c r="EK13" s="164" t="e">
        <f t="shared" si="190"/>
        <v>#DIV/0!</v>
      </c>
      <c r="EL13" s="164" t="e">
        <f>EK13^2*M10^2</f>
        <v>#DIV/0!</v>
      </c>
      <c r="EM13" s="164"/>
      <c r="EN13" s="164" t="e">
        <f t="shared" si="191"/>
        <v>#DIV/0!</v>
      </c>
      <c r="EO13" s="164" t="e">
        <f>L10/((L10+N10)^2)</f>
        <v>#DIV/0!</v>
      </c>
      <c r="EP13" s="164">
        <f>-L10/((N10+DG13)^2)</f>
        <v>0</v>
      </c>
      <c r="EQ13" s="164" t="e">
        <f t="shared" si="192"/>
        <v>#DIV/0!</v>
      </c>
      <c r="ER13" s="164" t="e">
        <f>EQ13^2*O10^2</f>
        <v>#DIV/0!</v>
      </c>
      <c r="ES13" s="164"/>
      <c r="ET13" s="164">
        <v>0</v>
      </c>
      <c r="EU13" s="164">
        <f>-LN(10)*L10*DG13/((DG13+N10)^2)</f>
        <v>0</v>
      </c>
      <c r="EV13" s="164" t="e">
        <f t="shared" si="193"/>
        <v>#DIV/0!</v>
      </c>
      <c r="EW13" s="164" t="e">
        <f>EV13^2*S10^2</f>
        <v>#DIV/0!</v>
      </c>
      <c r="EX13" s="164"/>
      <c r="EY13" s="164"/>
      <c r="EZ13" s="164"/>
      <c r="FA13" s="164">
        <f t="shared" si="194"/>
        <v>1</v>
      </c>
      <c r="FB13" s="164" t="e">
        <f t="shared" si="195"/>
        <v>#DIV/0!</v>
      </c>
      <c r="FC13" s="164">
        <f t="shared" si="196"/>
        <v>1</v>
      </c>
      <c r="FD13" s="164" t="e">
        <f t="shared" si="197"/>
        <v>#DIV/0!</v>
      </c>
      <c r="FE13" s="164"/>
      <c r="FF13" s="164"/>
      <c r="FG13" s="164"/>
      <c r="FH13" s="164"/>
      <c r="FI13" s="164" t="e">
        <f t="shared" si="198"/>
        <v>#DIV/0!</v>
      </c>
      <c r="FJ13" s="164" t="e">
        <f t="shared" si="199"/>
        <v>#DIV/0!</v>
      </c>
      <c r="FK13" s="164" t="e">
        <f t="shared" si="200"/>
        <v>#DIV/0!</v>
      </c>
      <c r="FL13" s="164" t="e">
        <f t="shared" si="201"/>
        <v>#DIV/0!</v>
      </c>
      <c r="FM13" s="164"/>
      <c r="FN13" s="164" t="e">
        <f t="shared" si="202"/>
        <v>#DIV/0!</v>
      </c>
      <c r="FO13" s="164" t="e">
        <f t="shared" si="203"/>
        <v>#DIV/0!</v>
      </c>
      <c r="FP13" s="164" t="e">
        <f t="shared" si="204"/>
        <v>#DIV/0!</v>
      </c>
      <c r="FQ13" s="164"/>
      <c r="FR13" s="164" t="e">
        <f t="shared" si="205"/>
        <v>#DIV/0!</v>
      </c>
      <c r="FS13" s="164" t="e">
        <f t="shared" si="206"/>
        <v>#DIV/0!</v>
      </c>
      <c r="FT13" s="164" t="e">
        <f t="shared" si="207"/>
        <v>#DIV/0!</v>
      </c>
      <c r="FU13" s="164"/>
      <c r="FV13" s="164" t="e">
        <f t="shared" si="208"/>
        <v>#DIV/0!</v>
      </c>
      <c r="FW13" s="164" t="e">
        <f t="shared" si="209"/>
        <v>#DIV/0!</v>
      </c>
      <c r="FX13" s="164" t="e">
        <f t="shared" si="210"/>
        <v>#DIV/0!</v>
      </c>
      <c r="FY13" s="164"/>
      <c r="FZ13" s="164" t="e">
        <f t="shared" si="211"/>
        <v>#DIV/0!</v>
      </c>
      <c r="GA13" s="164" t="e">
        <f t="shared" si="212"/>
        <v>#DIV/0!</v>
      </c>
      <c r="GB13" s="164" t="e">
        <f t="shared" si="213"/>
        <v>#DIV/0!</v>
      </c>
      <c r="GC13" s="164" t="e">
        <f t="shared" si="214"/>
        <v>#DIV/0!</v>
      </c>
      <c r="GD13" s="164">
        <f t="shared" si="215"/>
        <v>1</v>
      </c>
      <c r="GE13" s="164" t="e">
        <f t="shared" si="216"/>
        <v>#DIV/0!</v>
      </c>
      <c r="GF13" s="164" t="e">
        <f>GE13^2*M10^2</f>
        <v>#DIV/0!</v>
      </c>
      <c r="GG13" s="164"/>
      <c r="GH13" s="164" t="e">
        <f t="shared" si="217"/>
        <v>#DIV/0!</v>
      </c>
      <c r="GI13" s="164" t="e">
        <f t="shared" si="218"/>
        <v>#DIV/0!</v>
      </c>
      <c r="GJ13" s="164">
        <f t="shared" si="219"/>
        <v>0</v>
      </c>
      <c r="GK13" s="164" t="e">
        <f t="shared" si="220"/>
        <v>#DIV/0!</v>
      </c>
      <c r="GL13" s="164" t="e">
        <f>GK13^2*O10^2</f>
        <v>#DIV/0!</v>
      </c>
      <c r="GM13" s="164"/>
      <c r="GN13" s="164">
        <f t="shared" si="221"/>
        <v>0</v>
      </c>
      <c r="GO13" s="164">
        <f t="shared" si="222"/>
        <v>0</v>
      </c>
      <c r="GP13" s="164" t="e">
        <f t="shared" si="223"/>
        <v>#DIV/0!</v>
      </c>
      <c r="GQ13" s="164" t="e">
        <f>GP13^2*S10^2</f>
        <v>#DIV/0!</v>
      </c>
      <c r="GR13" s="164"/>
      <c r="GS13" s="164" t="e">
        <f t="shared" si="224"/>
        <v>#DIV/0!</v>
      </c>
      <c r="GT13" s="164" t="e">
        <f t="shared" si="225"/>
        <v>#DIV/0!</v>
      </c>
      <c r="GU13" s="164" t="e">
        <f>GT13^2*Q10^2</f>
        <v>#DIV/0!</v>
      </c>
      <c r="GV13" s="164"/>
      <c r="GW13" s="164"/>
      <c r="GX13" s="164"/>
      <c r="GY13" s="164">
        <f>P10</f>
        <v>0</v>
      </c>
      <c r="GZ13" s="164">
        <f>L10+N10</f>
        <v>0</v>
      </c>
      <c r="HA13" s="164">
        <f>L10</f>
        <v>0</v>
      </c>
      <c r="HB13" s="164">
        <f>N10</f>
        <v>0</v>
      </c>
      <c r="HC13" s="164">
        <f t="shared" si="226"/>
        <v>0</v>
      </c>
      <c r="HD13" s="164">
        <f t="shared" si="227"/>
        <v>0</v>
      </c>
      <c r="HE13" s="164" t="e">
        <f t="shared" si="228"/>
        <v>#DIV/0!</v>
      </c>
      <c r="HF13" s="164">
        <f t="shared" si="229"/>
        <v>0</v>
      </c>
      <c r="HG13" s="164">
        <f t="shared" si="230"/>
        <v>0</v>
      </c>
      <c r="HH13" s="164">
        <f t="shared" si="231"/>
        <v>0</v>
      </c>
      <c r="HI13" s="164">
        <f t="shared" si="232"/>
        <v>0</v>
      </c>
      <c r="HJ13" s="164" t="e">
        <f t="shared" si="233"/>
        <v>#DIV/0!</v>
      </c>
      <c r="HK13" s="164" t="e">
        <f t="shared" si="234"/>
        <v>#DIV/0!</v>
      </c>
      <c r="HL13" s="164" t="e">
        <f t="shared" si="235"/>
        <v>#DIV/0!</v>
      </c>
      <c r="HM13" s="164" t="e">
        <f t="shared" si="236"/>
        <v>#DIV/0!</v>
      </c>
      <c r="HN13" s="164"/>
      <c r="HO13" s="164"/>
      <c r="HP13" s="164"/>
      <c r="HQ13" s="164"/>
      <c r="HR13" s="164" t="e">
        <f t="shared" si="237"/>
        <v>#DIV/0!</v>
      </c>
      <c r="HS13" s="164" t="e">
        <f t="shared" si="238"/>
        <v>#DIV/0!</v>
      </c>
      <c r="HT13" s="164" t="e">
        <f t="shared" si="239"/>
        <v>#DIV/0!</v>
      </c>
      <c r="HU13" s="164" t="e">
        <f t="shared" si="240"/>
        <v>#DIV/0!</v>
      </c>
      <c r="HV13" s="164" t="e">
        <f t="shared" si="241"/>
        <v>#DIV/0!</v>
      </c>
      <c r="HW13" s="164"/>
      <c r="HX13" s="164" t="e">
        <f t="shared" si="242"/>
        <v>#DIV/0!</v>
      </c>
      <c r="HY13" s="164" t="e">
        <f t="shared" si="243"/>
        <v>#DIV/0!</v>
      </c>
      <c r="HZ13" s="164">
        <v>0</v>
      </c>
      <c r="IA13" s="164" t="e">
        <f t="shared" si="4"/>
        <v>#DIV/0!</v>
      </c>
      <c r="IB13" s="164" t="e">
        <f t="shared" si="244"/>
        <v>#DIV/0!</v>
      </c>
      <c r="IC13" s="164"/>
      <c r="ID13" s="164" t="e">
        <f xml:space="preserve"> 1 / (HE13-GY13*HG13)*L10/GZ13</f>
        <v>#DIV/0!</v>
      </c>
      <c r="IE13" s="164" t="e">
        <f t="shared" si="245"/>
        <v>#DIV/0!</v>
      </c>
      <c r="IF13" s="164">
        <v>0</v>
      </c>
      <c r="IG13" s="164" t="e">
        <f t="shared" si="5"/>
        <v>#DIV/0!</v>
      </c>
      <c r="IH13" s="164" t="e">
        <f t="shared" si="246"/>
        <v>#DIV/0!</v>
      </c>
      <c r="II13" s="164"/>
      <c r="IJ13" s="164" t="e">
        <f t="shared" si="247"/>
        <v>#DIV/0!</v>
      </c>
      <c r="IK13" s="164" t="e">
        <f t="shared" si="248"/>
        <v>#DIV/0!</v>
      </c>
      <c r="IL13" s="164">
        <v>0</v>
      </c>
      <c r="IM13" s="164" t="e">
        <f t="shared" si="6"/>
        <v>#DIV/0!</v>
      </c>
      <c r="IN13" s="164" t="e">
        <f t="shared" si="249"/>
        <v>#DIV/0!</v>
      </c>
      <c r="IO13" s="164"/>
      <c r="IP13" s="164" t="e">
        <f t="shared" si="250"/>
        <v>#DIV/0!</v>
      </c>
      <c r="IQ13" s="164" t="e">
        <f t="shared" si="251"/>
        <v>#DIV/0!</v>
      </c>
      <c r="IR13" s="164" t="e">
        <f t="shared" si="252"/>
        <v>#DIV/0!</v>
      </c>
      <c r="IS13" s="164" t="e">
        <f t="shared" si="7"/>
        <v>#DIV/0!</v>
      </c>
      <c r="IT13" s="164" t="e">
        <f>IS13^2*M10^2</f>
        <v>#DIV/0!</v>
      </c>
      <c r="IU13" s="164"/>
      <c r="IV13" s="164" t="e">
        <f t="shared" si="253"/>
        <v>#DIV/0!</v>
      </c>
      <c r="IW13" s="164" t="e">
        <f t="shared" si="254"/>
        <v>#DIV/0!</v>
      </c>
      <c r="IX13" s="164" t="e">
        <f t="shared" si="255"/>
        <v>#DIV/0!</v>
      </c>
      <c r="IY13" s="164" t="e">
        <f t="shared" si="8"/>
        <v>#DIV/0!</v>
      </c>
      <c r="IZ13" s="164" t="e">
        <f>IY13^2*O10^2</f>
        <v>#DIV/0!</v>
      </c>
      <c r="JA13" s="164"/>
      <c r="JB13" s="164" t="e">
        <f t="shared" si="256"/>
        <v>#DIV/0!</v>
      </c>
      <c r="JC13" s="164" t="e">
        <f t="shared" si="257"/>
        <v>#DIV/0!</v>
      </c>
      <c r="JD13" s="164" t="e">
        <f t="shared" si="258"/>
        <v>#DIV/0!</v>
      </c>
      <c r="JE13" s="164" t="e">
        <f t="shared" si="9"/>
        <v>#DIV/0!</v>
      </c>
      <c r="JF13" s="164" t="e">
        <f>JE13^2*Q10^2</f>
        <v>#DIV/0!</v>
      </c>
      <c r="JG13" s="164"/>
      <c r="JH13" s="164"/>
      <c r="JI13" s="164"/>
      <c r="JJ13" s="164">
        <f t="shared" si="259"/>
        <v>1</v>
      </c>
      <c r="JK13" s="164" t="e">
        <f>N10/(L10+N10)</f>
        <v>#DIV/0!</v>
      </c>
      <c r="JL13" s="164">
        <f>(L10+N10+JJ13)/(N10+JJ13)</f>
        <v>1</v>
      </c>
      <c r="JM13" s="164" t="e">
        <f t="shared" si="260"/>
        <v>#DIV/0!</v>
      </c>
      <c r="JN13" s="164"/>
      <c r="JO13" s="164"/>
      <c r="JP13" s="164"/>
      <c r="JQ13" s="164"/>
      <c r="JR13" s="164" t="e">
        <f t="shared" si="261"/>
        <v>#DIV/0!</v>
      </c>
      <c r="JS13" s="164" t="e">
        <f t="shared" si="262"/>
        <v>#DIV/0!</v>
      </c>
      <c r="JT13" s="164" t="e">
        <f t="shared" si="263"/>
        <v>#DIV/0!</v>
      </c>
      <c r="JU13" s="164" t="e">
        <f t="shared" si="264"/>
        <v>#DIV/0!</v>
      </c>
      <c r="JV13" s="164"/>
      <c r="JW13" s="164" t="e">
        <f t="shared" si="265"/>
        <v>#DIV/0!</v>
      </c>
      <c r="JX13" s="164" t="e">
        <f t="shared" si="266"/>
        <v>#DIV/0!</v>
      </c>
      <c r="JY13" s="164" t="e">
        <f t="shared" si="267"/>
        <v>#DIV/0!</v>
      </c>
      <c r="JZ13" s="164"/>
      <c r="KA13" s="164" t="e">
        <f>IG13</f>
        <v>#DIV/0!</v>
      </c>
      <c r="KB13" s="164" t="e">
        <f>KA13*JR13</f>
        <v>#DIV/0!</v>
      </c>
      <c r="KC13" s="164" t="e">
        <f>KB13^2*X13^2</f>
        <v>#DIV/0!</v>
      </c>
      <c r="KD13" s="164"/>
      <c r="KE13" s="164" t="e">
        <f>IM13</f>
        <v>#DIV/0!</v>
      </c>
      <c r="KF13" s="164" t="e">
        <f>KE13*JR13</f>
        <v>#DIV/0!</v>
      </c>
      <c r="KG13" s="164" t="e">
        <f>KF13^2*Z13^2</f>
        <v>#DIV/0!</v>
      </c>
      <c r="KH13" s="164"/>
      <c r="KI13" s="164" t="e">
        <f>IS13</f>
        <v>#DIV/0!</v>
      </c>
      <c r="KJ13" s="164" t="e">
        <f>-N10/(L10+N10)^2</f>
        <v>#DIV/0!</v>
      </c>
      <c r="KK13" s="164">
        <f>1/(JJ13+N10)</f>
        <v>1</v>
      </c>
      <c r="KL13" s="164" t="e">
        <f>KI13*JR13+KJ13*HM13*JL13+KK13*JK13*HM13</f>
        <v>#DIV/0!</v>
      </c>
      <c r="KM13" s="164" t="e">
        <f>KL13^2*M10^2</f>
        <v>#DIV/0!</v>
      </c>
      <c r="KN13" s="164"/>
      <c r="KO13" s="164" t="e">
        <f>IY13</f>
        <v>#DIV/0!</v>
      </c>
      <c r="KP13" s="164" t="e">
        <f>L10/(L10+N10)^2</f>
        <v>#DIV/0!</v>
      </c>
      <c r="KQ13" s="164">
        <f>-L10/(JJ13+N10)^2</f>
        <v>0</v>
      </c>
      <c r="KR13" s="164" t="e">
        <f>KO13*JR13+KP13*JL13*HM13+HM13*KQ13*JK13</f>
        <v>#DIV/0!</v>
      </c>
      <c r="KS13" s="164" t="e">
        <f>KR13^2*O10^2</f>
        <v>#DIV/0!</v>
      </c>
      <c r="KT13" s="164"/>
      <c r="KU13" s="164" t="e">
        <f>JE13</f>
        <v>#DIV/0!</v>
      </c>
      <c r="KV13" s="164" t="e">
        <f>KU13*JR13</f>
        <v>#DIV/0!</v>
      </c>
      <c r="KW13" s="164" t="e">
        <f>KV13^2*Q10^2</f>
        <v>#DIV/0!</v>
      </c>
      <c r="KX13" s="164"/>
      <c r="KY13" s="164" t="e">
        <f>HM13* (N10/(L10+N10)) * ((-LN(10)*JJ13*L10)/(N10+JJ13)^2)</f>
        <v>#DIV/0!</v>
      </c>
      <c r="KZ13" s="164" t="e">
        <f>KY13^2*S10^2</f>
        <v>#DIV/0!</v>
      </c>
      <c r="LA13" s="164"/>
      <c r="LB13" s="164"/>
      <c r="LC13" s="170"/>
      <c r="LD13" s="181"/>
      <c r="LE13" s="175"/>
      <c r="LF13" s="175"/>
      <c r="LG13" s="175"/>
      <c r="LH13" s="175"/>
      <c r="LI13" s="175"/>
      <c r="LJ13" s="175"/>
      <c r="LK13" s="175"/>
      <c r="LL13" s="175"/>
      <c r="LM13" s="175"/>
      <c r="LN13" s="175"/>
      <c r="LO13" s="178"/>
    </row>
    <row r="14" spans="1:327" s="87" customFormat="1" ht="15.75" x14ac:dyDescent="0.25">
      <c r="A14" s="172" t="s">
        <v>239</v>
      </c>
      <c r="B14" s="136"/>
      <c r="C14" s="168"/>
      <c r="D14" s="137"/>
      <c r="E14" s="168"/>
      <c r="F14" s="206"/>
      <c r="G14" s="206"/>
      <c r="H14" s="206"/>
      <c r="I14" s="197"/>
      <c r="J14" s="197"/>
      <c r="K14" s="197"/>
      <c r="L14" s="197"/>
      <c r="M14" s="197"/>
      <c r="N14" s="197"/>
      <c r="O14" s="197"/>
      <c r="P14" s="197"/>
      <c r="Q14" s="197"/>
      <c r="R14" s="197"/>
      <c r="S14" s="200"/>
      <c r="T14" s="167">
        <f>C14/100</f>
        <v>0</v>
      </c>
      <c r="U14" s="164">
        <f t="shared" ref="U14:Z14" si="270">F14/100</f>
        <v>0</v>
      </c>
      <c r="V14" s="164">
        <f t="shared" si="270"/>
        <v>0</v>
      </c>
      <c r="W14" s="164">
        <f t="shared" si="270"/>
        <v>0</v>
      </c>
      <c r="X14" s="164">
        <f t="shared" si="270"/>
        <v>0</v>
      </c>
      <c r="Y14" s="164">
        <f t="shared" si="270"/>
        <v>0</v>
      </c>
      <c r="Z14" s="164">
        <f t="shared" si="270"/>
        <v>0</v>
      </c>
      <c r="AA14" s="164" t="e">
        <f>(L14*W14+Y14*N14)/(L14+N14)</f>
        <v>#DIV/0!</v>
      </c>
      <c r="AB14" s="165" t="e">
        <f t="shared" si="1"/>
        <v>#DIV/0!</v>
      </c>
      <c r="AC14" s="165" t="e">
        <f>AVERAGE(AB14:AB17)</f>
        <v>#DIV/0!</v>
      </c>
      <c r="AD14" s="165" t="e">
        <f>STDEV(AB14:AB17)</f>
        <v>#DIV/0!</v>
      </c>
      <c r="AE14" s="165" t="e">
        <f>AD14/SQRT(COUNT(AB14:AB17))</f>
        <v>#DIV/0!</v>
      </c>
      <c r="AF14" s="165" t="e">
        <f>AE14^2</f>
        <v>#DIV/0!</v>
      </c>
      <c r="AG14" s="164" t="e">
        <f t="shared" si="2"/>
        <v>#DIV/0!</v>
      </c>
      <c r="AH14" s="164" t="e">
        <f>AG14^2*E14^2</f>
        <v>#DIV/0!</v>
      </c>
      <c r="AI14" s="164" t="e">
        <f>AVERAGE(AH14:AH17)</f>
        <v>#DIV/0!</v>
      </c>
      <c r="AJ14" s="164" t="e">
        <f t="shared" si="3"/>
        <v>#DIV/0!</v>
      </c>
      <c r="AK14" s="164" t="e">
        <f>AJ14^2*V14^2</f>
        <v>#DIV/0!</v>
      </c>
      <c r="AL14" s="164" t="e">
        <f>AVERAGE(AK14:AK17)</f>
        <v>#DIV/0!</v>
      </c>
      <c r="AM14" s="164" t="e">
        <f>-AB14/(AA14-U14)*L14/(L14+N14)</f>
        <v>#DIV/0!</v>
      </c>
      <c r="AN14" s="164" t="e">
        <f>AM14^2*X14^2</f>
        <v>#DIV/0!</v>
      </c>
      <c r="AO14" s="164" t="e">
        <f>AVERAGE(AN14:AN17)</f>
        <v>#DIV/0!</v>
      </c>
      <c r="AP14" s="164" t="e">
        <f>-AB14/(AA14-U14)*N14/(L14+N14)</f>
        <v>#DIV/0!</v>
      </c>
      <c r="AQ14" s="164" t="e">
        <f>AP14^2*Z14^2</f>
        <v>#DIV/0!</v>
      </c>
      <c r="AR14" s="164" t="e">
        <f>AVERAGE(AQ14:AQ17)</f>
        <v>#DIV/0!</v>
      </c>
      <c r="AS14" s="164" t="e">
        <f>-AB14/(AA14-U14)*(W14-AA14)/(L14+N14)</f>
        <v>#DIV/0!</v>
      </c>
      <c r="AT14" s="164" t="e">
        <f>AS14^2*M14^2</f>
        <v>#DIV/0!</v>
      </c>
      <c r="AU14" s="164" t="e">
        <f>AVERAGE(AT14:AT17)</f>
        <v>#DIV/0!</v>
      </c>
      <c r="AV14" s="164" t="e">
        <f>-AB14/(AA14-U14)*(Y14-AA14)/(L14+N14)</f>
        <v>#DIV/0!</v>
      </c>
      <c r="AW14" s="164" t="e">
        <f>AV14^2*O14^2</f>
        <v>#DIV/0!</v>
      </c>
      <c r="AX14" s="164" t="e">
        <f>AVERAGE(AW14:AW17)</f>
        <v>#DIV/0!</v>
      </c>
      <c r="AY14" s="164" t="e">
        <f>SUM(AX14,AU14,AR14,AO14,AL14,AI14,AF14)</f>
        <v>#DIV/0!</v>
      </c>
      <c r="AZ14" s="166" t="e">
        <f>SQRT(AY14)</f>
        <v>#DIV/0!</v>
      </c>
      <c r="BA14" s="164" t="b">
        <f>P14=1</f>
        <v>0</v>
      </c>
      <c r="BB14" s="164">
        <f>MAX((1-BA14)*P14,P14*0.99999)</f>
        <v>0</v>
      </c>
      <c r="BC14" s="164" t="e">
        <f>AB14*D14/(L14+N14)</f>
        <v>#DIV/0!</v>
      </c>
      <c r="BD14" s="164" t="e">
        <f>-1+(1-BC14)^(1-BB14)</f>
        <v>#DIV/0!</v>
      </c>
      <c r="BE14" s="164" t="e">
        <f>1/((BB14-1)*BC14)</f>
        <v>#DIV/0!</v>
      </c>
      <c r="BF14" s="164" t="e">
        <f>(-1/BC14)*LN(1-BC14)*AB14</f>
        <v>#DIV/0!</v>
      </c>
      <c r="BG14" s="164" t="e">
        <f>AB14*BD14*BE14</f>
        <v>#DIV/0!</v>
      </c>
      <c r="BH14" s="164" t="e">
        <f>(BF14*BA14)+(1-BA14)*BG14</f>
        <v>#DIV/0!</v>
      </c>
      <c r="BI14" s="164" t="e">
        <f>AVERAGE(BH14:BH17)</f>
        <v>#DIV/0!</v>
      </c>
      <c r="BJ14" s="164" t="e">
        <f>STDEV(BH14:BH17)</f>
        <v>#DIV/0!</v>
      </c>
      <c r="BK14" s="164" t="e">
        <f>BJ14/SQRT(COUNT(BH14:BH17))</f>
        <v>#DIV/0!</v>
      </c>
      <c r="BL14" s="164" t="e">
        <f>BK14^2</f>
        <v>#DIV/0!</v>
      </c>
      <c r="BM14" s="164" t="e">
        <f>(-LN(1-BC14)*(1-BC14)^(1-BB14))*AB14/((BB14-1)*BC14)</f>
        <v>#DIV/0!</v>
      </c>
      <c r="BN14" s="164" t="e">
        <f>(1-(1-BC14)^(1-BB14))*AB14/(BC14*(BB14-1)^2)</f>
        <v>#DIV/0!</v>
      </c>
      <c r="BO14" s="164" t="e">
        <f>BM14+BN14</f>
        <v>#DIV/0!</v>
      </c>
      <c r="BP14" s="164" t="e">
        <f>BO14^2*Q14^2</f>
        <v>#DIV/0!</v>
      </c>
      <c r="BQ14" s="164" t="e">
        <f>AVERAGE(BP14:BP17)</f>
        <v>#DIV/0!</v>
      </c>
      <c r="BR14" s="164" t="e">
        <f>BD14*BE14</f>
        <v>#DIV/0!</v>
      </c>
      <c r="BS14" s="164" t="e">
        <f>AB14*BE14</f>
        <v>#DIV/0!</v>
      </c>
      <c r="BT14" s="164" t="e">
        <f>AB14*BD14</f>
        <v>#DIV/0!</v>
      </c>
      <c r="BU14" s="164" t="e">
        <f>AJ14</f>
        <v>#DIV/0!</v>
      </c>
      <c r="BV14" s="164" t="e">
        <f>(BB14-1)/(1-BC14)^(BB14)*(D14/(L14+N14))*BU14</f>
        <v>#DIV/0!</v>
      </c>
      <c r="BW14" s="164" t="e">
        <f>-1/((BB14-1)*BC14^2)*(D14/(L14+N14))*BU14</f>
        <v>#DIV/0!</v>
      </c>
      <c r="BX14" s="164" t="e">
        <f>BU14*BR14+BS14*BV14+BT14*BW14</f>
        <v>#DIV/0!</v>
      </c>
      <c r="BY14" s="164" t="e">
        <f>BX14^2*V14^2</f>
        <v>#DIV/0!</v>
      </c>
      <c r="BZ14" s="164" t="e">
        <f>AVERAGE(BY14:BY17)</f>
        <v>#DIV/0!</v>
      </c>
      <c r="CA14" s="164" t="e">
        <f>AM14</f>
        <v>#DIV/0!</v>
      </c>
      <c r="CB14" s="164" t="e">
        <f>(BB14-1)/(1-BC14)^(BB14)*(D14/(L14+N14))*CA14</f>
        <v>#DIV/0!</v>
      </c>
      <c r="CC14" s="164" t="e">
        <f>-1/((BB14-1)*BC14^2)*(D14/(L14+N14))*CA14</f>
        <v>#DIV/0!</v>
      </c>
      <c r="CD14" s="164" t="e">
        <f>BR14*CA14+BS14*CB14+BT14*CC14</f>
        <v>#DIV/0!</v>
      </c>
      <c r="CE14" s="164" t="e">
        <f>CD14^2*X14^2</f>
        <v>#DIV/0!</v>
      </c>
      <c r="CF14" s="164" t="e">
        <f>AVERAGE(CE14:CE17)</f>
        <v>#DIV/0!</v>
      </c>
      <c r="CG14" s="164" t="e">
        <f>AP14</f>
        <v>#DIV/0!</v>
      </c>
      <c r="CH14" s="164" t="e">
        <f>(BB14-1)/(1-BC14)^(BB14)*(D14/(L14+N14))*CG14</f>
        <v>#DIV/0!</v>
      </c>
      <c r="CI14" s="164" t="e">
        <f>-1/((BB14-1)*BC14^2)*(D14/(L14+N14))*CG14</f>
        <v>#DIV/0!</v>
      </c>
      <c r="CJ14" s="164" t="e">
        <f>BR14*CG14+BS14*CH14+BT14*CI14</f>
        <v>#DIV/0!</v>
      </c>
      <c r="CK14" s="164" t="e">
        <f>CJ14^2*Z14^2</f>
        <v>#DIV/0!</v>
      </c>
      <c r="CL14" s="164" t="e">
        <f>AVERAGE(CK14:CK17)</f>
        <v>#DIV/0!</v>
      </c>
      <c r="CM14" s="164" t="e">
        <f>AG14</f>
        <v>#DIV/0!</v>
      </c>
      <c r="CN14" s="164">
        <v>0</v>
      </c>
      <c r="CO14" s="164">
        <v>0</v>
      </c>
      <c r="CP14" s="164" t="e">
        <f>CM14*BR14</f>
        <v>#DIV/0!</v>
      </c>
      <c r="CQ14" s="164" t="e">
        <f>CP14^2*E14^2</f>
        <v>#DIV/0!</v>
      </c>
      <c r="CR14" s="164" t="e">
        <f>AVERAGE(CQ14:CQ17)</f>
        <v>#DIV/0!</v>
      </c>
      <c r="CS14" s="164" t="e">
        <f>AS14</f>
        <v>#DIV/0!</v>
      </c>
      <c r="CT14" s="164" t="e">
        <f>(BB14-1)/(1-BC14)^(BB14)*(-BC14/(L14+N14)+D14/(L14+N14)*CS14)</f>
        <v>#DIV/0!</v>
      </c>
      <c r="CU14" s="164" t="e">
        <f>-1/((BB14-1)*BC14^2)*(-BC14/(L14+N14)+D14/(L14+N14)*CS14)</f>
        <v>#DIV/0!</v>
      </c>
      <c r="CV14" s="164" t="e">
        <f>BR14*CS14+BS14*CT14+BT14*CU14</f>
        <v>#DIV/0!</v>
      </c>
      <c r="CW14" s="164" t="e">
        <f>CV14^2*M14^2</f>
        <v>#DIV/0!</v>
      </c>
      <c r="CX14" s="164" t="e">
        <f>AVERAGE(CW14:CW17)</f>
        <v>#DIV/0!</v>
      </c>
      <c r="CY14" s="164" t="e">
        <f>AV14</f>
        <v>#DIV/0!</v>
      </c>
      <c r="CZ14" s="164" t="e">
        <f>(BB14-1)/(1-BC14)^(BB14)*(-BC14/(L14+N14)+D14/(L14+N14)*CY14)</f>
        <v>#DIV/0!</v>
      </c>
      <c r="DA14" s="164" t="e">
        <f>-1/((BB14-1)*BC14^2)*(-BC14/(L14+N14)+D14/(L14+N14)*CY14)</f>
        <v>#DIV/0!</v>
      </c>
      <c r="DB14" s="164" t="e">
        <f>BR14*CY14+BS14*CZ14+BT14*DA14</f>
        <v>#DIV/0!</v>
      </c>
      <c r="DC14" s="164" t="e">
        <f>DB14^2*O14^2</f>
        <v>#DIV/0!</v>
      </c>
      <c r="DD14" s="164" t="e">
        <f>AVERAGE(DC14:DC17)</f>
        <v>#DIV/0!</v>
      </c>
      <c r="DE14" s="164" t="e">
        <f>SUM(DD14,CX14,CR14,CL14,CF14,BZ14,BQ14,BL14)</f>
        <v>#DIV/0!</v>
      </c>
      <c r="DF14" s="164" t="e">
        <f>SQRT(DE14)</f>
        <v>#DIV/0!</v>
      </c>
      <c r="DG14" s="164">
        <f>10^R14</f>
        <v>1</v>
      </c>
      <c r="DH14" s="164" t="e">
        <f>N14/(L14+N14)</f>
        <v>#DIV/0!</v>
      </c>
      <c r="DI14" s="164">
        <f>(DG14+L14+N14)/(N14+DG14)</f>
        <v>1</v>
      </c>
      <c r="DJ14" s="164" t="e">
        <f>AB14*DH14*DI14</f>
        <v>#DIV/0!</v>
      </c>
      <c r="DK14" s="164" t="e">
        <f>AVERAGE(DJ14:DJ17)</f>
        <v>#DIV/0!</v>
      </c>
      <c r="DL14" s="164" t="e">
        <f>STDEV(DJ14:DJ17)</f>
        <v>#DIV/0!</v>
      </c>
      <c r="DM14" s="164" t="e">
        <f>DL14/SQRT(COUNT(DJ14:DJ17))</f>
        <v>#DIV/0!</v>
      </c>
      <c r="DN14" s="164" t="e">
        <f>DM14^2</f>
        <v>#DIV/0!</v>
      </c>
      <c r="DO14" s="164" t="e">
        <f>DH14*DI14</f>
        <v>#DIV/0!</v>
      </c>
      <c r="DP14" s="164" t="e">
        <f>AG14</f>
        <v>#DIV/0!</v>
      </c>
      <c r="DQ14" s="164" t="e">
        <f>DO14*DP14</f>
        <v>#DIV/0!</v>
      </c>
      <c r="DR14" s="164" t="e">
        <f>DQ14^2*E14^2</f>
        <v>#DIV/0!</v>
      </c>
      <c r="DS14" s="164" t="e">
        <f>AVERAGE(DR14:DR17)</f>
        <v>#DIV/0!</v>
      </c>
      <c r="DT14" s="164" t="e">
        <f>AJ14</f>
        <v>#DIV/0!</v>
      </c>
      <c r="DU14" s="164" t="e">
        <f>DT14*DO14</f>
        <v>#DIV/0!</v>
      </c>
      <c r="DV14" s="164" t="e">
        <f>DU14^2*V14^2</f>
        <v>#DIV/0!</v>
      </c>
      <c r="DW14" s="164" t="e">
        <f>AVERAGE(DV14:DV17)</f>
        <v>#DIV/0!</v>
      </c>
      <c r="DX14" s="164" t="e">
        <f>AM14</f>
        <v>#DIV/0!</v>
      </c>
      <c r="DY14" s="164" t="e">
        <f>DX14*DO14</f>
        <v>#DIV/0!</v>
      </c>
      <c r="DZ14" s="164" t="e">
        <f>DY14^2*X14^2</f>
        <v>#DIV/0!</v>
      </c>
      <c r="EA14" s="164" t="e">
        <f>AVERAGE(DZ14:DZ17)</f>
        <v>#DIV/0!</v>
      </c>
      <c r="EB14" s="164" t="e">
        <f>AP14</f>
        <v>#DIV/0!</v>
      </c>
      <c r="EC14" s="164" t="e">
        <f>EB14*DO14</f>
        <v>#DIV/0!</v>
      </c>
      <c r="ED14" s="164" t="e">
        <f>EC14^2*Z14^2</f>
        <v>#DIV/0!</v>
      </c>
      <c r="EE14" s="164" t="e">
        <f>AVERAGE(ED14:ED17)</f>
        <v>#DIV/0!</v>
      </c>
      <c r="EF14" s="164" t="e">
        <f>DI14*AB14</f>
        <v>#DIV/0!</v>
      </c>
      <c r="EG14" s="164" t="e">
        <f>DH14*AB14</f>
        <v>#DIV/0!</v>
      </c>
      <c r="EH14" s="164" t="e">
        <f>AS14</f>
        <v>#DIV/0!</v>
      </c>
      <c r="EI14" s="164" t="e">
        <f>-N14/((N14+L14)^2)</f>
        <v>#DIV/0!</v>
      </c>
      <c r="EJ14" s="164">
        <f>1/(DG14+N14)</f>
        <v>1</v>
      </c>
      <c r="EK14" s="164" t="e">
        <f>DO14*EH14+EF14*EI14+EG14*EJ14</f>
        <v>#DIV/0!</v>
      </c>
      <c r="EL14" s="164" t="e">
        <f>EK14^2*M14^2</f>
        <v>#DIV/0!</v>
      </c>
      <c r="EM14" s="164" t="e">
        <f>AVERAGE(EL14:EL17)</f>
        <v>#DIV/0!</v>
      </c>
      <c r="EN14" s="164" t="e">
        <f>AV14</f>
        <v>#DIV/0!</v>
      </c>
      <c r="EO14" s="164" t="e">
        <f>L14/((L14+N14)^2)</f>
        <v>#DIV/0!</v>
      </c>
      <c r="EP14" s="164">
        <f>-L14/((N14+DG14)^2)</f>
        <v>0</v>
      </c>
      <c r="EQ14" s="164" t="e">
        <f>DO14*EN14+EF14*EO14+EG14*EP14</f>
        <v>#DIV/0!</v>
      </c>
      <c r="ER14" s="164" t="e">
        <f>EQ14^2*O14^2</f>
        <v>#DIV/0!</v>
      </c>
      <c r="ES14" s="164" t="e">
        <f>AVERAGE(ER14:ER17)</f>
        <v>#DIV/0!</v>
      </c>
      <c r="ET14" s="164">
        <v>0</v>
      </c>
      <c r="EU14" s="164">
        <f>-LN(10)*L14*DG14/((DG14+N14)^2)</f>
        <v>0</v>
      </c>
      <c r="EV14" s="164" t="e">
        <f>EU14*EG14</f>
        <v>#DIV/0!</v>
      </c>
      <c r="EW14" s="164" t="e">
        <f>EV14^2*S14^2</f>
        <v>#DIV/0!</v>
      </c>
      <c r="EX14" s="164" t="e">
        <f>AVERAGE(EW14:EW17)</f>
        <v>#DIV/0!</v>
      </c>
      <c r="EY14" s="164" t="e">
        <f>SUM(EX14,ES14,EM14,EE14,EA14,DW14,DS14,DN14)</f>
        <v>#DIV/0!</v>
      </c>
      <c r="EZ14" s="164" t="e">
        <f>SQRT(EY14)</f>
        <v>#DIV/0!</v>
      </c>
      <c r="FA14" s="164">
        <f>DG14</f>
        <v>1</v>
      </c>
      <c r="FB14" s="164" t="e">
        <f>DH14</f>
        <v>#DIV/0!</v>
      </c>
      <c r="FC14" s="164">
        <f>DI14</f>
        <v>1</v>
      </c>
      <c r="FD14" s="164" t="e">
        <f>FB14*FC14*BH14</f>
        <v>#DIV/0!</v>
      </c>
      <c r="FE14" s="164" t="e">
        <f>AVERAGE(FD14:FD17)</f>
        <v>#DIV/0!</v>
      </c>
      <c r="FF14" s="164" t="e">
        <f>STDEV(FD14:FD17)</f>
        <v>#DIV/0!</v>
      </c>
      <c r="FG14" s="164" t="e">
        <f>FF14/SQRT(COUNT(FD14:FD17))</f>
        <v>#DIV/0!</v>
      </c>
      <c r="FH14" s="164" t="e">
        <f>FG14^2</f>
        <v>#DIV/0!</v>
      </c>
      <c r="FI14" s="164" t="e">
        <f>FB14*FC14</f>
        <v>#DIV/0!</v>
      </c>
      <c r="FJ14" s="164" t="e">
        <f>CP14</f>
        <v>#DIV/0!</v>
      </c>
      <c r="FK14" s="164" t="e">
        <f>FJ14*FI14</f>
        <v>#DIV/0!</v>
      </c>
      <c r="FL14" s="164" t="e">
        <f>FK14^2*E14^2</f>
        <v>#DIV/0!</v>
      </c>
      <c r="FM14" s="164" t="e">
        <f>AVERAGE(FL14:FL17)</f>
        <v>#DIV/0!</v>
      </c>
      <c r="FN14" s="164" t="e">
        <f>BX14</f>
        <v>#DIV/0!</v>
      </c>
      <c r="FO14" s="164" t="e">
        <f>FN14*FI14</f>
        <v>#DIV/0!</v>
      </c>
      <c r="FP14" s="164" t="e">
        <f>FO14^2*V14^2</f>
        <v>#DIV/0!</v>
      </c>
      <c r="FQ14" s="164" t="e">
        <f>AVERAGE(FP14:FP17)</f>
        <v>#DIV/0!</v>
      </c>
      <c r="FR14" s="164" t="e">
        <f>CD14</f>
        <v>#DIV/0!</v>
      </c>
      <c r="FS14" s="164" t="e">
        <f>FR14*FI14</f>
        <v>#DIV/0!</v>
      </c>
      <c r="FT14" s="164" t="e">
        <f>FS14^2*X14^2</f>
        <v>#DIV/0!</v>
      </c>
      <c r="FU14" s="164" t="e">
        <f>AVERAGE(FT14:FT17)</f>
        <v>#DIV/0!</v>
      </c>
      <c r="FV14" s="164" t="e">
        <f>CJ14</f>
        <v>#DIV/0!</v>
      </c>
      <c r="FW14" s="164" t="e">
        <f>FV14*FI14</f>
        <v>#DIV/0!</v>
      </c>
      <c r="FX14" s="164" t="e">
        <f>FW14^2*Z14^2</f>
        <v>#DIV/0!</v>
      </c>
      <c r="FY14" s="164" t="e">
        <f>AVERAGE(FX14:FX17)</f>
        <v>#DIV/0!</v>
      </c>
      <c r="FZ14" s="164" t="e">
        <f>FC14*BH14</f>
        <v>#DIV/0!</v>
      </c>
      <c r="GA14" s="164" t="e">
        <f>FB14*BH14</f>
        <v>#DIV/0!</v>
      </c>
      <c r="GB14" s="164" t="e">
        <f>CV14</f>
        <v>#DIV/0!</v>
      </c>
      <c r="GC14" s="164" t="e">
        <f>EI14</f>
        <v>#DIV/0!</v>
      </c>
      <c r="GD14" s="164">
        <f>EJ14</f>
        <v>1</v>
      </c>
      <c r="GE14" s="164" t="e">
        <f>FI14*GB14+FZ14*GC14+GA14*GD14</f>
        <v>#DIV/0!</v>
      </c>
      <c r="GF14" s="164" t="e">
        <f>GE14^2*M14^2</f>
        <v>#DIV/0!</v>
      </c>
      <c r="GG14" s="164" t="e">
        <f>AVERAGE(GF14:GF17)</f>
        <v>#DIV/0!</v>
      </c>
      <c r="GH14" s="164" t="e">
        <f>DB14</f>
        <v>#DIV/0!</v>
      </c>
      <c r="GI14" s="164" t="e">
        <f>EO14</f>
        <v>#DIV/0!</v>
      </c>
      <c r="GJ14" s="164">
        <f>EP14</f>
        <v>0</v>
      </c>
      <c r="GK14" s="164" t="e">
        <f>FI14*GH14+FZ14*GI14+GA14*GJ14</f>
        <v>#DIV/0!</v>
      </c>
      <c r="GL14" s="164" t="e">
        <f>GK14^2*O14^2</f>
        <v>#DIV/0!</v>
      </c>
      <c r="GM14" s="164" t="e">
        <f>AVERAGE(GL14:GL17)</f>
        <v>#DIV/0!</v>
      </c>
      <c r="GN14" s="164">
        <f>ET14</f>
        <v>0</v>
      </c>
      <c r="GO14" s="164">
        <f>EU14</f>
        <v>0</v>
      </c>
      <c r="GP14" s="164" t="e">
        <f>GO14*GA14</f>
        <v>#DIV/0!</v>
      </c>
      <c r="GQ14" s="164" t="e">
        <f>GP14^2*S14^2</f>
        <v>#DIV/0!</v>
      </c>
      <c r="GR14" s="164" t="e">
        <f>AVERAGE(GQ14:GQ17)</f>
        <v>#DIV/0!</v>
      </c>
      <c r="GS14" s="164" t="e">
        <f>BO14</f>
        <v>#DIV/0!</v>
      </c>
      <c r="GT14" s="164" t="e">
        <f>GS14*FI14</f>
        <v>#DIV/0!</v>
      </c>
      <c r="GU14" s="164" t="e">
        <f>GT14^2*Q14^2</f>
        <v>#DIV/0!</v>
      </c>
      <c r="GV14" s="164" t="e">
        <f>AVERAGE(GU14:GU17)</f>
        <v>#DIV/0!</v>
      </c>
      <c r="GW14" s="164" t="e">
        <f>SUM(GV14,GR14,GM14,GG14,FY14,FU14,FQ14,FM14,FH14)</f>
        <v>#DIV/0!</v>
      </c>
      <c r="GX14" s="164" t="e">
        <f>SQRT(GW14)</f>
        <v>#DIV/0!</v>
      </c>
      <c r="GY14" s="164">
        <f>P14</f>
        <v>0</v>
      </c>
      <c r="GZ14" s="164">
        <f>L14+N14</f>
        <v>0</v>
      </c>
      <c r="HA14" s="164">
        <f>L14</f>
        <v>0</v>
      </c>
      <c r="HB14" s="164">
        <f>N14</f>
        <v>0</v>
      </c>
      <c r="HC14" s="164">
        <f>D14</f>
        <v>0</v>
      </c>
      <c r="HD14" s="164">
        <f>B14</f>
        <v>0</v>
      </c>
      <c r="HE14" s="164" t="e">
        <f>AA14</f>
        <v>#DIV/0!</v>
      </c>
      <c r="HF14" s="164">
        <f>T14</f>
        <v>0</v>
      </c>
      <c r="HG14" s="164">
        <f>U14</f>
        <v>0</v>
      </c>
      <c r="HH14" s="164">
        <f>W14</f>
        <v>0</v>
      </c>
      <c r="HI14" s="164">
        <f>Y14</f>
        <v>0</v>
      </c>
      <c r="HJ14" s="164" t="e">
        <f>LN((HE14-GY14*HG14)/HD14)</f>
        <v>#DIV/0!</v>
      </c>
      <c r="HK14" s="164" t="e">
        <f>LN( (HG14-HF14)/GZ14 + (HE14-GY14*HF14)/HD14)</f>
        <v>#DIV/0!</v>
      </c>
      <c r="HL14" s="164" t="e">
        <f>HD14*GZ14/(HD14+GY14*GZ14)</f>
        <v>#DIV/0!</v>
      </c>
      <c r="HM14" s="164" t="e">
        <f>(HJ14-HK14)*HL14/HC14</f>
        <v>#DIV/0!</v>
      </c>
      <c r="HN14" s="164" t="e">
        <f>AVERAGE(HM14:HM17)</f>
        <v>#DIV/0!</v>
      </c>
      <c r="HO14" s="164" t="e">
        <f>STDEV(HM14:HM17)</f>
        <v>#DIV/0!</v>
      </c>
      <c r="HP14" s="164" t="e">
        <f>HO14/SQRT(COUNT(HM14:HM17))</f>
        <v>#DIV/0!</v>
      </c>
      <c r="HQ14" s="164" t="e">
        <f>HP14^2</f>
        <v>#DIV/0!</v>
      </c>
      <c r="HR14" s="164" t="e">
        <f>-1/HD14</f>
        <v>#DIV/0!</v>
      </c>
      <c r="HS14" s="164" t="e">
        <f>-(HE14-GY14*HF14) / (HD14* ( ( (HG14-HF14)/GZ14)*HD14 + (HE14-GY14*HF14)))</f>
        <v>#DIV/0!</v>
      </c>
      <c r="HT14" s="164" t="e">
        <f>GY14*GZ14^2 / (HD14+GY14*GZ14)^2</f>
        <v>#DIV/0!</v>
      </c>
      <c r="HU14" s="164" t="e">
        <f>-1/HC14*HM14</f>
        <v>#DIV/0!</v>
      </c>
      <c r="HV14" s="164" t="e">
        <f>HU14^2*E14^2</f>
        <v>#DIV/0!</v>
      </c>
      <c r="HW14" s="164" t="e">
        <f>AVERAGE(HV14:HV17)</f>
        <v>#DIV/0!</v>
      </c>
      <c r="HX14" s="164" t="e">
        <f>GY14 / (GY14*HG14-HE14)</f>
        <v>#DIV/0!</v>
      </c>
      <c r="HY14" s="164" t="e">
        <f>HD14 / ( (HG14-HF14)*HD14 + GZ14*(HE14-GY14*HF14))</f>
        <v>#DIV/0!</v>
      </c>
      <c r="HZ14" s="164">
        <v>0</v>
      </c>
      <c r="IA14" s="164" t="e">
        <f t="shared" si="4"/>
        <v>#DIV/0!</v>
      </c>
      <c r="IB14" s="164" t="e">
        <f>IA14^2*V14^2</f>
        <v>#DIV/0!</v>
      </c>
      <c r="IC14" s="164" t="e">
        <f>AVERAGE(IB14:IB17)</f>
        <v>#DIV/0!</v>
      </c>
      <c r="ID14" s="164" t="e">
        <f xml:space="preserve"> 1 / (HE14-GY14*HG14)*L14/GZ14</f>
        <v>#DIV/0!</v>
      </c>
      <c r="IE14" s="164" t="e">
        <f>HA14 / ((HE14-GY14*HF14)*GZ14 + (HG14-HF14)*HD14)</f>
        <v>#DIV/0!</v>
      </c>
      <c r="IF14" s="164">
        <v>0</v>
      </c>
      <c r="IG14" s="164" t="e">
        <f t="shared" si="5"/>
        <v>#DIV/0!</v>
      </c>
      <c r="IH14" s="164" t="e">
        <f>IG14^2*X14^2</f>
        <v>#DIV/0!</v>
      </c>
      <c r="II14" s="164" t="e">
        <f>AVERAGE(IH14:IH17)</f>
        <v>#DIV/0!</v>
      </c>
      <c r="IJ14" s="164" t="e">
        <f>1 / (HE14-GY14*HG14) * HB14/GZ14</f>
        <v>#DIV/0!</v>
      </c>
      <c r="IK14" s="164" t="e">
        <f>1 / (HE14 + HD14*((HG14-HF14)/GZ14) - GY14*HF14) * HB14/GZ14</f>
        <v>#DIV/0!</v>
      </c>
      <c r="IL14" s="164">
        <v>0</v>
      </c>
      <c r="IM14" s="164" t="e">
        <f t="shared" si="6"/>
        <v>#DIV/0!</v>
      </c>
      <c r="IN14" s="164" t="e">
        <f>IM14^2*Z14^2</f>
        <v>#DIV/0!</v>
      </c>
      <c r="IO14" s="164" t="e">
        <f>AVERAGE(IN14:IN17)</f>
        <v>#DIV/0!</v>
      </c>
      <c r="IP14" s="164" t="e">
        <f>(HI14-HH14)*HB14 / (GZ14*((GY14*HG14-HH14)*HA14 + (GY14*HG14-HI14)*HB14))</f>
        <v>#DIV/0!</v>
      </c>
      <c r="IQ14" s="164" t="e">
        <f>-(HD14*HF14+(HH14-HI14)*HB14-HD14*HG14) / (GZ14*((GY14*HF14-HH14)*HA14 + (GY14*HB14+HD14)*HF14 - HI14*HB14 - HD14*HG14) )</f>
        <v>#DIV/0!</v>
      </c>
      <c r="IR14" s="164" t="e">
        <f>HD14^2 / (GY14*HA14 + GY14*HB14 + HD14)^2</f>
        <v>#DIV/0!</v>
      </c>
      <c r="IS14" s="164" t="e">
        <f t="shared" si="7"/>
        <v>#DIV/0!</v>
      </c>
      <c r="IT14" s="164" t="e">
        <f>IS14^2*M14^2</f>
        <v>#DIV/0!</v>
      </c>
      <c r="IU14" s="164" t="e">
        <f>AVERAGE(IT14:IT17)</f>
        <v>#DIV/0!</v>
      </c>
      <c r="IV14" s="164" t="e">
        <f>-(HI14-HH14)*HA14 / (GZ14*((GY14*HG14-HH14)*HA14 + (GY14*HG14-HI14)*HB14))</f>
        <v>#DIV/0!</v>
      </c>
      <c r="IW14" s="164" t="e">
        <f>-(HD14*HF14+(HI14-HH14)*HA14-HD14*HG14) / (GZ14*((GY14*HF14-HI14)*HB14 + (GY14*HA14+HD14)*HF14 - HH14*HA14 - HD14*HG14))</f>
        <v>#DIV/0!</v>
      </c>
      <c r="IX14" s="164" t="e">
        <f>HD14^2 / (GY14*HA14+GY14*HB14+HD14)^2</f>
        <v>#DIV/0!</v>
      </c>
      <c r="IY14" s="164" t="e">
        <f t="shared" si="8"/>
        <v>#DIV/0!</v>
      </c>
      <c r="IZ14" s="164" t="e">
        <f>IY14^2*O14^2</f>
        <v>#DIV/0!</v>
      </c>
      <c r="JA14" s="164" t="e">
        <f>AVERAGE(IZ14:IZ17)</f>
        <v>#DIV/0!</v>
      </c>
      <c r="JB14" s="164" t="e">
        <f>HG14/(GY14*HG14-HE14)</f>
        <v>#DIV/0!</v>
      </c>
      <c r="JC14" s="164" t="e">
        <f>HF14/(GY14*HF14-HE14-HD14*(HG14-HF14)/GZ14)</f>
        <v>#DIV/0!</v>
      </c>
      <c r="JD14" s="164" t="e">
        <f>-HD14*GZ14^2 / ((GZ14*GY14+HD14)^2)</f>
        <v>#DIV/0!</v>
      </c>
      <c r="JE14" s="164" t="e">
        <f t="shared" si="9"/>
        <v>#DIV/0!</v>
      </c>
      <c r="JF14" s="164" t="e">
        <f>JE14^2*Q14^2</f>
        <v>#DIV/0!</v>
      </c>
      <c r="JG14" s="164" t="e">
        <f>AVERAGE(JF14:JF17)</f>
        <v>#DIV/0!</v>
      </c>
      <c r="JH14" s="164" t="e">
        <f>SUM(JG14,JA14,IU14,IO14,II14,IC14,HW14,HQ14)</f>
        <v>#DIV/0!</v>
      </c>
      <c r="JI14" s="164" t="e">
        <f>SQRT(JH14)</f>
        <v>#DIV/0!</v>
      </c>
      <c r="JJ14" s="164">
        <f>FA14</f>
        <v>1</v>
      </c>
      <c r="JK14" s="164" t="e">
        <f>N14/(L14+N14)</f>
        <v>#DIV/0!</v>
      </c>
      <c r="JL14" s="164">
        <f>(L14+N14+JJ14)/(N14+JJ14)</f>
        <v>1</v>
      </c>
      <c r="JM14" s="164" t="e">
        <f>HM14*JK14*JL14</f>
        <v>#DIV/0!</v>
      </c>
      <c r="JN14" s="164" t="e">
        <f>AVERAGE(JM14:JM17)</f>
        <v>#DIV/0!</v>
      </c>
      <c r="JO14" s="164" t="e">
        <f>STDEV(JM14:JM17)</f>
        <v>#DIV/0!</v>
      </c>
      <c r="JP14" s="164" t="e">
        <f>JO14/SQRT(COUNT(JM14:JM17))</f>
        <v>#DIV/0!</v>
      </c>
      <c r="JQ14" s="164" t="e">
        <f>JP14^2</f>
        <v>#DIV/0!</v>
      </c>
      <c r="JR14" s="164" t="e">
        <f>JK14*JL14</f>
        <v>#DIV/0!</v>
      </c>
      <c r="JS14" s="164" t="e">
        <f>HU14</f>
        <v>#DIV/0!</v>
      </c>
      <c r="JT14" s="164" t="e">
        <f>JS14*JR14</f>
        <v>#DIV/0!</v>
      </c>
      <c r="JU14" s="164" t="e">
        <f>JT14^2*E14^2</f>
        <v>#DIV/0!</v>
      </c>
      <c r="JV14" s="164" t="e">
        <f>AVERAGE(JU14:JU17)</f>
        <v>#DIV/0!</v>
      </c>
      <c r="JW14" s="164" t="e">
        <f>IA14</f>
        <v>#DIV/0!</v>
      </c>
      <c r="JX14" s="164" t="e">
        <f>JW14*JR14</f>
        <v>#DIV/0!</v>
      </c>
      <c r="JY14" s="164" t="e">
        <f>JX14^2*V14^2</f>
        <v>#DIV/0!</v>
      </c>
      <c r="JZ14" s="164" t="e">
        <f>AVERAGE(JY14:JY17)</f>
        <v>#DIV/0!</v>
      </c>
      <c r="KA14" s="164" t="e">
        <f>IG14</f>
        <v>#DIV/0!</v>
      </c>
      <c r="KB14" s="164" t="e">
        <f>KA14*JR14</f>
        <v>#DIV/0!</v>
      </c>
      <c r="KC14" s="164" t="e">
        <f>KB14^2*X14^2</f>
        <v>#DIV/0!</v>
      </c>
      <c r="KD14" s="164" t="e">
        <f>AVERAGE(KC14:KC17)</f>
        <v>#DIV/0!</v>
      </c>
      <c r="KE14" s="164" t="e">
        <f>IM14</f>
        <v>#DIV/0!</v>
      </c>
      <c r="KF14" s="164" t="e">
        <f>KE14*JR14</f>
        <v>#DIV/0!</v>
      </c>
      <c r="KG14" s="164" t="e">
        <f>KF14^2*Z14^2</f>
        <v>#DIV/0!</v>
      </c>
      <c r="KH14" s="164" t="e">
        <f>AVERAGE(KG14:KG17)</f>
        <v>#DIV/0!</v>
      </c>
      <c r="KI14" s="164" t="e">
        <f>IS14</f>
        <v>#DIV/0!</v>
      </c>
      <c r="KJ14" s="164" t="e">
        <f>-N14/(L14+N14)^2</f>
        <v>#DIV/0!</v>
      </c>
      <c r="KK14" s="164">
        <f>1/(JJ14+N14)</f>
        <v>1</v>
      </c>
      <c r="KL14" s="164" t="e">
        <f>KI14*JR14+KJ14*HM14*JL14+KK14*JK14*HM14</f>
        <v>#DIV/0!</v>
      </c>
      <c r="KM14" s="164" t="e">
        <f>KL14^2*M14^2</f>
        <v>#DIV/0!</v>
      </c>
      <c r="KN14" s="164" t="e">
        <f>AVERAGE(KM14:KM17)</f>
        <v>#DIV/0!</v>
      </c>
      <c r="KO14" s="164" t="e">
        <f>IY14</f>
        <v>#DIV/0!</v>
      </c>
      <c r="KP14" s="164" t="e">
        <f>L14/(L14+N14)^2</f>
        <v>#DIV/0!</v>
      </c>
      <c r="KQ14" s="164">
        <f>-L14/(JJ14+N14)^2</f>
        <v>0</v>
      </c>
      <c r="KR14" s="164" t="e">
        <f>KO14*JR14+KP14*JL14*HM14+HM14*KQ14*JK14</f>
        <v>#DIV/0!</v>
      </c>
      <c r="KS14" s="164" t="e">
        <f>KR14^2*O14^2</f>
        <v>#DIV/0!</v>
      </c>
      <c r="KT14" s="164" t="e">
        <f>AVERAGE(KS14:KS17)</f>
        <v>#DIV/0!</v>
      </c>
      <c r="KU14" s="164" t="e">
        <f>JE14</f>
        <v>#DIV/0!</v>
      </c>
      <c r="KV14" s="164" t="e">
        <f>KU14*JR14</f>
        <v>#DIV/0!</v>
      </c>
      <c r="KW14" s="164" t="e">
        <f>KV14^2*Q14^2</f>
        <v>#DIV/0!</v>
      </c>
      <c r="KX14" s="164" t="e">
        <f>AVERAGE(KW14:KW17)</f>
        <v>#DIV/0!</v>
      </c>
      <c r="KY14" s="164" t="e">
        <f>HM14* (N14/(L14+N14)) * ((-LN(10)*JJ14*L14)/(N14+JJ14)^2)</f>
        <v>#DIV/0!</v>
      </c>
      <c r="KZ14" s="164" t="e">
        <f>KY14^2*S14^2</f>
        <v>#DIV/0!</v>
      </c>
      <c r="LA14" s="164" t="e">
        <f>AVERAGE(KZ14:KZ17)</f>
        <v>#DIV/0!</v>
      </c>
      <c r="LB14" s="164" t="e">
        <f>SUM(LA14,KX14,KT14,KN14,KD14,JZ14,JV14,JQ14)</f>
        <v>#DIV/0!</v>
      </c>
      <c r="LC14" s="170" t="e">
        <f>SQRT(LB14)</f>
        <v>#DIV/0!</v>
      </c>
      <c r="LD14" s="203" t="e">
        <f>AC14*1000</f>
        <v>#DIV/0!</v>
      </c>
      <c r="LE14" s="188" t="e">
        <f>AZ14*1000</f>
        <v>#DIV/0!</v>
      </c>
      <c r="LF14" s="188" t="e">
        <f>BI14*1000</f>
        <v>#DIV/0!</v>
      </c>
      <c r="LG14" s="188" t="e">
        <f>DF14*1000</f>
        <v>#DIV/0!</v>
      </c>
      <c r="LH14" s="188" t="e">
        <f>HN14*1000</f>
        <v>#DIV/0!</v>
      </c>
      <c r="LI14" s="188" t="e">
        <f>JI14*1000</f>
        <v>#DIV/0!</v>
      </c>
      <c r="LJ14" s="188" t="e">
        <f>DK14*1000</f>
        <v>#DIV/0!</v>
      </c>
      <c r="LK14" s="188" t="e">
        <f>EZ14*1000</f>
        <v>#DIV/0!</v>
      </c>
      <c r="LL14" s="188" t="e">
        <f>FE14*1000</f>
        <v>#DIV/0!</v>
      </c>
      <c r="LM14" s="188" t="e">
        <f>GX14*1000</f>
        <v>#DIV/0!</v>
      </c>
      <c r="LN14" s="188" t="e">
        <f>JN14*1000</f>
        <v>#DIV/0!</v>
      </c>
      <c r="LO14" s="191" t="e">
        <f>LC14*1000</f>
        <v>#DIV/0!</v>
      </c>
    </row>
    <row r="15" spans="1:327" s="87" customFormat="1" ht="15.75" x14ac:dyDescent="0.25">
      <c r="A15" s="172" t="s">
        <v>240</v>
      </c>
      <c r="B15" s="107"/>
      <c r="C15" s="145"/>
      <c r="D15" s="106"/>
      <c r="E15" s="145"/>
      <c r="F15" s="207"/>
      <c r="G15" s="207"/>
      <c r="H15" s="207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201"/>
      <c r="T15" s="167">
        <f t="shared" ref="T15:T17" si="271">C15/100</f>
        <v>0</v>
      </c>
      <c r="U15" s="164">
        <f>U14</f>
        <v>0</v>
      </c>
      <c r="V15" s="164">
        <f t="shared" ref="V15" si="272">V14</f>
        <v>0</v>
      </c>
      <c r="W15" s="164">
        <f t="shared" ref="W15" si="273">W14</f>
        <v>0</v>
      </c>
      <c r="X15" s="164">
        <f t="shared" ref="X15" si="274">X14</f>
        <v>0</v>
      </c>
      <c r="Y15" s="164">
        <f t="shared" ref="Y15" si="275">Y14</f>
        <v>0</v>
      </c>
      <c r="Z15" s="164">
        <f t="shared" ref="Z15" si="276">Z14</f>
        <v>0</v>
      </c>
      <c r="AA15" s="164" t="e">
        <f t="shared" ref="AA15" si="277">AA14</f>
        <v>#DIV/0!</v>
      </c>
      <c r="AB15" s="165" t="e">
        <f t="shared" si="1"/>
        <v>#DIV/0!</v>
      </c>
      <c r="AC15" s="165"/>
      <c r="AD15" s="165"/>
      <c r="AE15" s="165"/>
      <c r="AF15" s="165"/>
      <c r="AG15" s="164" t="e">
        <f t="shared" si="2"/>
        <v>#DIV/0!</v>
      </c>
      <c r="AH15" s="164" t="e">
        <f t="shared" ref="AH15:AH17" si="278">AG15^2*E15^2</f>
        <v>#DIV/0!</v>
      </c>
      <c r="AI15" s="164"/>
      <c r="AJ15" s="164" t="e">
        <f t="shared" si="3"/>
        <v>#DIV/0!</v>
      </c>
      <c r="AK15" s="164" t="e">
        <f>AJ15^2*V14^2</f>
        <v>#DIV/0!</v>
      </c>
      <c r="AL15" s="164"/>
      <c r="AM15" s="164" t="e">
        <f>-AB15/(AA15-U15)*L14/(L14+N14)</f>
        <v>#DIV/0!</v>
      </c>
      <c r="AN15" s="164" t="e">
        <f>AM15^2*X14^2</f>
        <v>#DIV/0!</v>
      </c>
      <c r="AO15" s="164"/>
      <c r="AP15" s="164" t="e">
        <f>-AB15/(AA15-U15)*N14/(L14+N14)</f>
        <v>#DIV/0!</v>
      </c>
      <c r="AQ15" s="164" t="e">
        <f>AP15^2*Z14^2</f>
        <v>#DIV/0!</v>
      </c>
      <c r="AR15" s="164"/>
      <c r="AS15" s="164" t="e">
        <f>-AB15/(AA15-U15)*(W15-AA15)/(L14+N14)</f>
        <v>#DIV/0!</v>
      </c>
      <c r="AT15" s="164" t="e">
        <f>AS15^2*M14^2</f>
        <v>#DIV/0!</v>
      </c>
      <c r="AU15" s="164"/>
      <c r="AV15" s="164" t="e">
        <f>-AB15/(AA15-U15)*(Y15-AA15)/(L14+N14)</f>
        <v>#DIV/0!</v>
      </c>
      <c r="AW15" s="164" t="e">
        <f>AV15^2*O14^2</f>
        <v>#DIV/0!</v>
      </c>
      <c r="AX15" s="164"/>
      <c r="AY15" s="164"/>
      <c r="AZ15" s="164"/>
      <c r="BA15" s="164" t="b">
        <f t="shared" ref="BA15:BA17" si="279">P15=1</f>
        <v>0</v>
      </c>
      <c r="BB15" s="164">
        <f>MAX((1-BA15)*P14,P14*0.99999)</f>
        <v>0</v>
      </c>
      <c r="BC15" s="164" t="e">
        <f>AB15*D15/(L14+N14)</f>
        <v>#DIV/0!</v>
      </c>
      <c r="BD15" s="164" t="e">
        <f t="shared" ref="BD15:BD17" si="280">-1+(1-BC15)^(1-BB15)</f>
        <v>#DIV/0!</v>
      </c>
      <c r="BE15" s="164" t="e">
        <f t="shared" ref="BE15:BE17" si="281">1/((BB15-1)*BC15)</f>
        <v>#DIV/0!</v>
      </c>
      <c r="BF15" s="164" t="e">
        <f t="shared" ref="BF15:BF17" si="282">(-1/BC15)*LN(1-BC15)*AB15</f>
        <v>#DIV/0!</v>
      </c>
      <c r="BG15" s="164" t="e">
        <f t="shared" ref="BG15:BG17" si="283">AB15*BD15*BE15</f>
        <v>#DIV/0!</v>
      </c>
      <c r="BH15" s="164" t="e">
        <f t="shared" ref="BH15:BH17" si="284">(BF15*BA15)+(1-BA15)*BG15</f>
        <v>#DIV/0!</v>
      </c>
      <c r="BI15" s="164"/>
      <c r="BJ15" s="164"/>
      <c r="BK15" s="164"/>
      <c r="BL15" s="164"/>
      <c r="BM15" s="164" t="e">
        <f t="shared" ref="BM15:BM17" si="285">(-LN(1-BC15)*(1-BC15)^(1-BB15))*AB15/((BB15-1)*BC15)</f>
        <v>#DIV/0!</v>
      </c>
      <c r="BN15" s="164" t="e">
        <f t="shared" ref="BN15:BN17" si="286">(1-(1-BC15)^(1-BB15))*AB15/(BC15*(BB15-1)^2)</f>
        <v>#DIV/0!</v>
      </c>
      <c r="BO15" s="164" t="e">
        <f t="shared" ref="BO15:BO17" si="287">BM15+BN15</f>
        <v>#DIV/0!</v>
      </c>
      <c r="BP15" s="164" t="e">
        <f>BO15^2*Q14^2</f>
        <v>#DIV/0!</v>
      </c>
      <c r="BQ15" s="164"/>
      <c r="BR15" s="164" t="e">
        <f t="shared" ref="BR15:BR17" si="288">BD15*BE15</f>
        <v>#DIV/0!</v>
      </c>
      <c r="BS15" s="164" t="e">
        <f t="shared" ref="BS15:BS17" si="289">AB15*BE15</f>
        <v>#DIV/0!</v>
      </c>
      <c r="BT15" s="164" t="e">
        <f t="shared" ref="BT15:BT17" si="290">AB15*BD15</f>
        <v>#DIV/0!</v>
      </c>
      <c r="BU15" s="164" t="e">
        <f t="shared" ref="BU15:BU17" si="291">AJ15</f>
        <v>#DIV/0!</v>
      </c>
      <c r="BV15" s="164" t="e">
        <f>(BB15-1)/(1-BC15)^(BB15)*(D15/(L14+N14))*BU15</f>
        <v>#DIV/0!</v>
      </c>
      <c r="BW15" s="164" t="e">
        <f>-1/((BB15-1)*BC15^2)*(D15/(L14+N14))*BU15</f>
        <v>#DIV/0!</v>
      </c>
      <c r="BX15" s="164" t="e">
        <f t="shared" ref="BX15:BX17" si="292">BU15*BR15+BS15*BV15+BT15*BW15</f>
        <v>#DIV/0!</v>
      </c>
      <c r="BY15" s="164" t="e">
        <f t="shared" ref="BY15:BY17" si="293">BX15^2*V15^2</f>
        <v>#DIV/0!</v>
      </c>
      <c r="BZ15" s="164"/>
      <c r="CA15" s="164" t="e">
        <f t="shared" ref="CA15:CA17" si="294">AM15</f>
        <v>#DIV/0!</v>
      </c>
      <c r="CB15" s="164" t="e">
        <f>(BB15-1)/(1-BC15)^(BB15)*(D15/(L14+N14))*CA15</f>
        <v>#DIV/0!</v>
      </c>
      <c r="CC15" s="164" t="e">
        <f>-1/((BB15-1)*BC15^2)*(D15/(L14+N14))*CA15</f>
        <v>#DIV/0!</v>
      </c>
      <c r="CD15" s="164" t="e">
        <f t="shared" ref="CD15:CD17" si="295">BR15*CA15+BS15*CB15+BT15*CC15</f>
        <v>#DIV/0!</v>
      </c>
      <c r="CE15" s="164" t="e">
        <f t="shared" ref="CE15:CE17" si="296">CD15^2*X15^2</f>
        <v>#DIV/0!</v>
      </c>
      <c r="CF15" s="164"/>
      <c r="CG15" s="164" t="e">
        <f t="shared" ref="CG15:CG17" si="297">AP15</f>
        <v>#DIV/0!</v>
      </c>
      <c r="CH15" s="164" t="e">
        <f>(BB15-1)/(1-BC15)^(BB15)*(D15/(L14+N14))*CG15</f>
        <v>#DIV/0!</v>
      </c>
      <c r="CI15" s="164" t="e">
        <f>-1/((BB15-1)*BC15^2)*(D15/(L14+N14))*CG15</f>
        <v>#DIV/0!</v>
      </c>
      <c r="CJ15" s="164" t="e">
        <f t="shared" ref="CJ15:CJ17" si="298">BR15*CG15+BS15*CH15+BT15*CI15</f>
        <v>#DIV/0!</v>
      </c>
      <c r="CK15" s="164" t="e">
        <f t="shared" ref="CK15:CK17" si="299">CJ15^2*Z15^2</f>
        <v>#DIV/0!</v>
      </c>
      <c r="CL15" s="164"/>
      <c r="CM15" s="164" t="e">
        <f t="shared" ref="CM15:CM17" si="300">AG15</f>
        <v>#DIV/0!</v>
      </c>
      <c r="CN15" s="164">
        <v>0</v>
      </c>
      <c r="CO15" s="164">
        <v>0</v>
      </c>
      <c r="CP15" s="164" t="e">
        <f t="shared" ref="CP15:CP17" si="301">CM15*BR15</f>
        <v>#DIV/0!</v>
      </c>
      <c r="CQ15" s="164" t="e">
        <f>CP15^2*E14^2</f>
        <v>#DIV/0!</v>
      </c>
      <c r="CR15" s="164"/>
      <c r="CS15" s="164" t="e">
        <f t="shared" ref="CS15:CS17" si="302">AS15</f>
        <v>#DIV/0!</v>
      </c>
      <c r="CT15" s="164" t="e">
        <f>(BB15-1)/(1-BC15)^(BB15)*(-BC15/(L14+N14)+D15/(L14+N14)*CS15)</f>
        <v>#DIV/0!</v>
      </c>
      <c r="CU15" s="164" t="e">
        <f>-1/((BB15-1)*BC15^2)*(-BC15/(L14+N14)+D15/(L14+N14)*CS15)</f>
        <v>#DIV/0!</v>
      </c>
      <c r="CV15" s="164" t="e">
        <f t="shared" ref="CV15:CV17" si="303">BR15*CS15+BS15*CT15+BT15*CU15</f>
        <v>#DIV/0!</v>
      </c>
      <c r="CW15" s="164" t="e">
        <f>CV15^2*M14^2</f>
        <v>#DIV/0!</v>
      </c>
      <c r="CX15" s="164"/>
      <c r="CY15" s="164" t="e">
        <f t="shared" ref="CY15:CY17" si="304">AV15</f>
        <v>#DIV/0!</v>
      </c>
      <c r="CZ15" s="164" t="e">
        <f>(BB15-1)/(1-BC15)^(BB15)*(-BC15/(L14+N14)+D15/(L14+N14)*CY15)</f>
        <v>#DIV/0!</v>
      </c>
      <c r="DA15" s="164" t="e">
        <f>-1/((BB15-1)*BC15^2)*(-BC15/(L14+N14)+D15/(L14+N14)*CY15)</f>
        <v>#DIV/0!</v>
      </c>
      <c r="DB15" s="164" t="e">
        <f t="shared" ref="DB15:DB17" si="305">BR15*CY15+BS15*CZ15+BT15*DA15</f>
        <v>#DIV/0!</v>
      </c>
      <c r="DC15" s="164" t="e">
        <f>DB15^2*O14^2</f>
        <v>#DIV/0!</v>
      </c>
      <c r="DD15" s="164"/>
      <c r="DE15" s="164"/>
      <c r="DF15" s="164"/>
      <c r="DG15" s="164">
        <f>10^R14</f>
        <v>1</v>
      </c>
      <c r="DH15" s="164" t="e">
        <f>N14/(L14+N14)</f>
        <v>#DIV/0!</v>
      </c>
      <c r="DI15" s="164">
        <f>(DG15+L14+N14)/(N14+DG15)</f>
        <v>1</v>
      </c>
      <c r="DJ15" s="164" t="e">
        <f t="shared" ref="DJ15:DJ17" si="306">AB15*DH15*DI15</f>
        <v>#DIV/0!</v>
      </c>
      <c r="DK15" s="164"/>
      <c r="DL15" s="164"/>
      <c r="DM15" s="164"/>
      <c r="DN15" s="164"/>
      <c r="DO15" s="164" t="e">
        <f t="shared" ref="DO15:DO17" si="307">DH15*DI15</f>
        <v>#DIV/0!</v>
      </c>
      <c r="DP15" s="164" t="e">
        <f t="shared" ref="DP15:DP17" si="308">AG15</f>
        <v>#DIV/0!</v>
      </c>
      <c r="DQ15" s="164" t="e">
        <f t="shared" ref="DQ15:DQ17" si="309">DO15*DP15</f>
        <v>#DIV/0!</v>
      </c>
      <c r="DR15" s="164" t="e">
        <f t="shared" ref="DR15:DR17" si="310">DQ15^2*E15^2</f>
        <v>#DIV/0!</v>
      </c>
      <c r="DS15" s="164"/>
      <c r="DT15" s="164" t="e">
        <f t="shared" ref="DT15:DT17" si="311">AJ15</f>
        <v>#DIV/0!</v>
      </c>
      <c r="DU15" s="164" t="e">
        <f t="shared" ref="DU15:DU17" si="312">DT15*DO15</f>
        <v>#DIV/0!</v>
      </c>
      <c r="DV15" s="164" t="e">
        <f t="shared" ref="DV15:DV17" si="313">DU15^2*V15^2</f>
        <v>#DIV/0!</v>
      </c>
      <c r="DW15" s="164"/>
      <c r="DX15" s="164" t="e">
        <f t="shared" ref="DX15:DX17" si="314">AM15</f>
        <v>#DIV/0!</v>
      </c>
      <c r="DY15" s="164" t="e">
        <f t="shared" ref="DY15:DY17" si="315">DX15*DO15</f>
        <v>#DIV/0!</v>
      </c>
      <c r="DZ15" s="164" t="e">
        <f t="shared" ref="DZ15:DZ17" si="316">DY15^2*X15^2</f>
        <v>#DIV/0!</v>
      </c>
      <c r="EA15" s="164"/>
      <c r="EB15" s="164" t="e">
        <f t="shared" ref="EB15:EB17" si="317">AP15</f>
        <v>#DIV/0!</v>
      </c>
      <c r="EC15" s="164" t="e">
        <f t="shared" ref="EC15:EC17" si="318">EB15*DO15</f>
        <v>#DIV/0!</v>
      </c>
      <c r="ED15" s="164" t="e">
        <f t="shared" ref="ED15:ED17" si="319">EC15^2*Z15^2</f>
        <v>#DIV/0!</v>
      </c>
      <c r="EE15" s="164"/>
      <c r="EF15" s="164" t="e">
        <f t="shared" ref="EF15:EF17" si="320">DI15*AB15</f>
        <v>#DIV/0!</v>
      </c>
      <c r="EG15" s="164" t="e">
        <f t="shared" ref="EG15:EG17" si="321">DH15*AB15</f>
        <v>#DIV/0!</v>
      </c>
      <c r="EH15" s="164" t="e">
        <f t="shared" ref="EH15:EH17" si="322">AS15</f>
        <v>#DIV/0!</v>
      </c>
      <c r="EI15" s="164" t="e">
        <f>-N14/((N14+L14)^2)</f>
        <v>#DIV/0!</v>
      </c>
      <c r="EJ15" s="164">
        <f>1/(DG15+N14)</f>
        <v>1</v>
      </c>
      <c r="EK15" s="164" t="e">
        <f t="shared" ref="EK15:EK17" si="323">DO15*EH15+EF15*EI15+EG15*EJ15</f>
        <v>#DIV/0!</v>
      </c>
      <c r="EL15" s="164" t="e">
        <f>EK15^2*M14^2</f>
        <v>#DIV/0!</v>
      </c>
      <c r="EM15" s="164"/>
      <c r="EN15" s="164" t="e">
        <f t="shared" ref="EN15:EN17" si="324">AV15</f>
        <v>#DIV/0!</v>
      </c>
      <c r="EO15" s="164" t="e">
        <f>L14/((L14+N14)^2)</f>
        <v>#DIV/0!</v>
      </c>
      <c r="EP15" s="164">
        <f>-L14/((N14+DG15)^2)</f>
        <v>0</v>
      </c>
      <c r="EQ15" s="164" t="e">
        <f t="shared" ref="EQ15:EQ17" si="325">DO15*EN15+EF15*EO15+EG15*EP15</f>
        <v>#DIV/0!</v>
      </c>
      <c r="ER15" s="164" t="e">
        <f>EQ15^2*O14^2</f>
        <v>#DIV/0!</v>
      </c>
      <c r="ES15" s="164"/>
      <c r="ET15" s="164">
        <v>0</v>
      </c>
      <c r="EU15" s="164">
        <f>-LN(10)*L14*DG15/((DG15+N14)^2)</f>
        <v>0</v>
      </c>
      <c r="EV15" s="164" t="e">
        <f t="shared" ref="EV15:EV17" si="326">EU15*EG15</f>
        <v>#DIV/0!</v>
      </c>
      <c r="EW15" s="164" t="e">
        <f>EV15^2*S14^2</f>
        <v>#DIV/0!</v>
      </c>
      <c r="EX15" s="164"/>
      <c r="EY15" s="164"/>
      <c r="EZ15" s="164"/>
      <c r="FA15" s="164">
        <f t="shared" ref="FA15:FA17" si="327">DG15</f>
        <v>1</v>
      </c>
      <c r="FB15" s="164" t="e">
        <f t="shared" ref="FB15:FB17" si="328">DH15</f>
        <v>#DIV/0!</v>
      </c>
      <c r="FC15" s="164">
        <f t="shared" ref="FC15:FC17" si="329">DI15</f>
        <v>1</v>
      </c>
      <c r="FD15" s="164" t="e">
        <f t="shared" ref="FD15:FD17" si="330">FB15*FC15*BH15</f>
        <v>#DIV/0!</v>
      </c>
      <c r="FE15" s="164"/>
      <c r="FF15" s="164"/>
      <c r="FG15" s="164"/>
      <c r="FH15" s="164"/>
      <c r="FI15" s="164" t="e">
        <f t="shared" ref="FI15:FI17" si="331">FB15*FC15</f>
        <v>#DIV/0!</v>
      </c>
      <c r="FJ15" s="164" t="e">
        <f t="shared" ref="FJ15:FJ17" si="332">CP15</f>
        <v>#DIV/0!</v>
      </c>
      <c r="FK15" s="164" t="e">
        <f t="shared" ref="FK15:FK17" si="333">FJ15*FI15</f>
        <v>#DIV/0!</v>
      </c>
      <c r="FL15" s="164" t="e">
        <f t="shared" ref="FL15:FL17" si="334">FK15^2*E15^2</f>
        <v>#DIV/0!</v>
      </c>
      <c r="FM15" s="164"/>
      <c r="FN15" s="164" t="e">
        <f t="shared" ref="FN15:FN17" si="335">BX15</f>
        <v>#DIV/0!</v>
      </c>
      <c r="FO15" s="164" t="e">
        <f t="shared" ref="FO15:FO17" si="336">FN15*FI15</f>
        <v>#DIV/0!</v>
      </c>
      <c r="FP15" s="164" t="e">
        <f t="shared" ref="FP15:FP17" si="337">FO15^2*V15^2</f>
        <v>#DIV/0!</v>
      </c>
      <c r="FQ15" s="164"/>
      <c r="FR15" s="164" t="e">
        <f t="shared" ref="FR15:FR17" si="338">CD15</f>
        <v>#DIV/0!</v>
      </c>
      <c r="FS15" s="164" t="e">
        <f t="shared" ref="FS15:FS17" si="339">FR15*FI15</f>
        <v>#DIV/0!</v>
      </c>
      <c r="FT15" s="164" t="e">
        <f t="shared" ref="FT15:FT17" si="340">FS15^2*X15^2</f>
        <v>#DIV/0!</v>
      </c>
      <c r="FU15" s="164"/>
      <c r="FV15" s="164" t="e">
        <f t="shared" ref="FV15:FV17" si="341">CJ15</f>
        <v>#DIV/0!</v>
      </c>
      <c r="FW15" s="164" t="e">
        <f t="shared" ref="FW15:FW17" si="342">FV15*FI15</f>
        <v>#DIV/0!</v>
      </c>
      <c r="FX15" s="164" t="e">
        <f t="shared" ref="FX15:FX17" si="343">FW15^2*Z15^2</f>
        <v>#DIV/0!</v>
      </c>
      <c r="FY15" s="164"/>
      <c r="FZ15" s="164" t="e">
        <f t="shared" ref="FZ15:FZ17" si="344">FC15*BH15</f>
        <v>#DIV/0!</v>
      </c>
      <c r="GA15" s="164" t="e">
        <f t="shared" ref="GA15:GA17" si="345">FB15*BH15</f>
        <v>#DIV/0!</v>
      </c>
      <c r="GB15" s="164" t="e">
        <f t="shared" ref="GB15:GB17" si="346">CV15</f>
        <v>#DIV/0!</v>
      </c>
      <c r="GC15" s="164" t="e">
        <f t="shared" ref="GC15:GC17" si="347">EI15</f>
        <v>#DIV/0!</v>
      </c>
      <c r="GD15" s="164">
        <f t="shared" ref="GD15:GD17" si="348">EJ15</f>
        <v>1</v>
      </c>
      <c r="GE15" s="164" t="e">
        <f t="shared" ref="GE15:GE17" si="349">FI15*GB15+FZ15*GC15+GA15*GD15</f>
        <v>#DIV/0!</v>
      </c>
      <c r="GF15" s="164" t="e">
        <f>GE15^2*M14^2</f>
        <v>#DIV/0!</v>
      </c>
      <c r="GG15" s="164"/>
      <c r="GH15" s="164" t="e">
        <f t="shared" ref="GH15:GH17" si="350">DB15</f>
        <v>#DIV/0!</v>
      </c>
      <c r="GI15" s="164" t="e">
        <f t="shared" ref="GI15:GI17" si="351">EO15</f>
        <v>#DIV/0!</v>
      </c>
      <c r="GJ15" s="164">
        <f t="shared" ref="GJ15:GJ17" si="352">EP15</f>
        <v>0</v>
      </c>
      <c r="GK15" s="164" t="e">
        <f t="shared" ref="GK15:GK17" si="353">FI15*GH15+FZ15*GI15+GA15*GJ15</f>
        <v>#DIV/0!</v>
      </c>
      <c r="GL15" s="164" t="e">
        <f>GK15^2*O14^2</f>
        <v>#DIV/0!</v>
      </c>
      <c r="GM15" s="164"/>
      <c r="GN15" s="164">
        <f t="shared" ref="GN15:GN17" si="354">ET15</f>
        <v>0</v>
      </c>
      <c r="GO15" s="164">
        <f t="shared" ref="GO15:GO17" si="355">EU15</f>
        <v>0</v>
      </c>
      <c r="GP15" s="164" t="e">
        <f t="shared" ref="GP15:GP17" si="356">GO15*GA15</f>
        <v>#DIV/0!</v>
      </c>
      <c r="GQ15" s="164" t="e">
        <f>GP15^2*S14^2</f>
        <v>#DIV/0!</v>
      </c>
      <c r="GR15" s="164"/>
      <c r="GS15" s="164" t="e">
        <f t="shared" ref="GS15:GS17" si="357">BO15</f>
        <v>#DIV/0!</v>
      </c>
      <c r="GT15" s="164" t="e">
        <f t="shared" ref="GT15:GT17" si="358">GS15*FI15</f>
        <v>#DIV/0!</v>
      </c>
      <c r="GU15" s="164" t="e">
        <f>GT15^2*Q14^2</f>
        <v>#DIV/0!</v>
      </c>
      <c r="GV15" s="164"/>
      <c r="GW15" s="164"/>
      <c r="GX15" s="164"/>
      <c r="GY15" s="164">
        <f>P14</f>
        <v>0</v>
      </c>
      <c r="GZ15" s="164">
        <f>L14+N14</f>
        <v>0</v>
      </c>
      <c r="HA15" s="164">
        <f>L14</f>
        <v>0</v>
      </c>
      <c r="HB15" s="164">
        <f>N14</f>
        <v>0</v>
      </c>
      <c r="HC15" s="164">
        <f t="shared" ref="HC15:HC17" si="359">D15</f>
        <v>0</v>
      </c>
      <c r="HD15" s="164">
        <f t="shared" ref="HD15:HD17" si="360">B15</f>
        <v>0</v>
      </c>
      <c r="HE15" s="164" t="e">
        <f t="shared" ref="HE15:HE17" si="361">AA15</f>
        <v>#DIV/0!</v>
      </c>
      <c r="HF15" s="164">
        <f t="shared" ref="HF15:HF17" si="362">T15</f>
        <v>0</v>
      </c>
      <c r="HG15" s="164">
        <f t="shared" ref="HG15:HG17" si="363">U15</f>
        <v>0</v>
      </c>
      <c r="HH15" s="164">
        <f t="shared" ref="HH15:HH17" si="364">W15</f>
        <v>0</v>
      </c>
      <c r="HI15" s="164">
        <f t="shared" ref="HI15:HI17" si="365">Y15</f>
        <v>0</v>
      </c>
      <c r="HJ15" s="164" t="e">
        <f t="shared" ref="HJ15:HJ17" si="366">LN((HE15-GY15*HG15)/HD15)</f>
        <v>#DIV/0!</v>
      </c>
      <c r="HK15" s="164" t="e">
        <f t="shared" ref="HK15:HK17" si="367">LN( (HG15-HF15)/GZ15 + (HE15-GY15*HF15)/HD15)</f>
        <v>#DIV/0!</v>
      </c>
      <c r="HL15" s="164" t="e">
        <f t="shared" ref="HL15:HL17" si="368">HD15*GZ15/(HD15+GY15*GZ15)</f>
        <v>#DIV/0!</v>
      </c>
      <c r="HM15" s="164" t="e">
        <f t="shared" ref="HM15:HM17" si="369">(HJ15-HK15)*HL15/HC15</f>
        <v>#DIV/0!</v>
      </c>
      <c r="HN15" s="164"/>
      <c r="HO15" s="164"/>
      <c r="HP15" s="164"/>
      <c r="HQ15" s="164"/>
      <c r="HR15" s="164" t="e">
        <f t="shared" ref="HR15:HR17" si="370">-1/HD15</f>
        <v>#DIV/0!</v>
      </c>
      <c r="HS15" s="164" t="e">
        <f t="shared" ref="HS15:HS17" si="371">-(HE15-GY15*HF15) / (HD15* ( ( (HG15-HF15)/GZ15)*HD15 + (HE15-GY15*HF15)))</f>
        <v>#DIV/0!</v>
      </c>
      <c r="HT15" s="164" t="e">
        <f t="shared" ref="HT15:HT17" si="372">GY15*GZ15^2 / (HD15+GY15*GZ15)^2</f>
        <v>#DIV/0!</v>
      </c>
      <c r="HU15" s="164" t="e">
        <f t="shared" ref="HU15:HU17" si="373">-1/HC15*HM15</f>
        <v>#DIV/0!</v>
      </c>
      <c r="HV15" s="164" t="e">
        <f t="shared" ref="HV15:HV17" si="374">HU15^2*E15^2</f>
        <v>#DIV/0!</v>
      </c>
      <c r="HW15" s="164"/>
      <c r="HX15" s="164" t="e">
        <f t="shared" ref="HX15:HX17" si="375">GY15 / (GY15*HG15-HE15)</f>
        <v>#DIV/0!</v>
      </c>
      <c r="HY15" s="164" t="e">
        <f t="shared" ref="HY15:HY17" si="376">HD15 / ( (HG15-HF15)*HD15 + GZ15*(HE15-GY15*HF15))</f>
        <v>#DIV/0!</v>
      </c>
      <c r="HZ15" s="164">
        <v>0</v>
      </c>
      <c r="IA15" s="164" t="e">
        <f t="shared" si="4"/>
        <v>#DIV/0!</v>
      </c>
      <c r="IB15" s="164" t="e">
        <f t="shared" ref="IB15:IB17" si="377">IA15^2*V15^2</f>
        <v>#DIV/0!</v>
      </c>
      <c r="IC15" s="164"/>
      <c r="ID15" s="164" t="e">
        <f xml:space="preserve"> 1 / (HE15-GY15*HG15)*L14/GZ15</f>
        <v>#DIV/0!</v>
      </c>
      <c r="IE15" s="164" t="e">
        <f t="shared" ref="IE15:IE17" si="378">HA15 / ((HE15-GY15*HF15)*GZ15 + (HG15-HF15)*HD15)</f>
        <v>#DIV/0!</v>
      </c>
      <c r="IF15" s="164">
        <v>0</v>
      </c>
      <c r="IG15" s="164" t="e">
        <f t="shared" si="5"/>
        <v>#DIV/0!</v>
      </c>
      <c r="IH15" s="164" t="e">
        <f t="shared" ref="IH15:IH17" si="379">IG15^2*X15^2</f>
        <v>#DIV/0!</v>
      </c>
      <c r="II15" s="164"/>
      <c r="IJ15" s="164" t="e">
        <f t="shared" ref="IJ15:IJ17" si="380">1 / (HE15-GY15*HG15) * HB15/GZ15</f>
        <v>#DIV/0!</v>
      </c>
      <c r="IK15" s="164" t="e">
        <f t="shared" ref="IK15:IK17" si="381">1 / (HE15 + HD15*((HG15-HF15)/GZ15) - GY15*HF15) * HB15/GZ15</f>
        <v>#DIV/0!</v>
      </c>
      <c r="IL15" s="164">
        <v>0</v>
      </c>
      <c r="IM15" s="164" t="e">
        <f t="shared" si="6"/>
        <v>#DIV/0!</v>
      </c>
      <c r="IN15" s="164" t="e">
        <f t="shared" ref="IN15:IN17" si="382">IM15^2*Z15^2</f>
        <v>#DIV/0!</v>
      </c>
      <c r="IO15" s="164"/>
      <c r="IP15" s="164" t="e">
        <f t="shared" ref="IP15:IP17" si="383">(HI15-HH15)*HB15 / (GZ15*((GY15*HG15-HH15)*HA15 + (GY15*HG15-HI15)*HB15))</f>
        <v>#DIV/0!</v>
      </c>
      <c r="IQ15" s="164" t="e">
        <f t="shared" ref="IQ15:IQ17" si="384">-(HD15*HF15+(HH15-HI15)*HB15-HD15*HG15) / (GZ15*((GY15*HF15-HH15)*HA15 + (GY15*HB15+HD15)*HF15 - HI15*HB15 - HD15*HG15) )</f>
        <v>#DIV/0!</v>
      </c>
      <c r="IR15" s="164" t="e">
        <f t="shared" ref="IR15:IR17" si="385">HD15^2 / (GY15*HA15 + GY15*HB15 + HD15)^2</f>
        <v>#DIV/0!</v>
      </c>
      <c r="IS15" s="164" t="e">
        <f t="shared" si="7"/>
        <v>#DIV/0!</v>
      </c>
      <c r="IT15" s="164" t="e">
        <f>IS15^2*M14^2</f>
        <v>#DIV/0!</v>
      </c>
      <c r="IU15" s="164"/>
      <c r="IV15" s="164" t="e">
        <f t="shared" ref="IV15:IV17" si="386">-(HI15-HH15)*HA15 / (GZ15*((GY15*HG15-HH15)*HA15 + (GY15*HG15-HI15)*HB15))</f>
        <v>#DIV/0!</v>
      </c>
      <c r="IW15" s="164" t="e">
        <f t="shared" ref="IW15:IW17" si="387">-(HD15*HF15+(HI15-HH15)*HA15-HD15*HG15) / (GZ15*((GY15*HF15-HI15)*HB15 + (GY15*HA15+HD15)*HF15 - HH15*HA15 - HD15*HG15))</f>
        <v>#DIV/0!</v>
      </c>
      <c r="IX15" s="164" t="e">
        <f t="shared" ref="IX15:IX17" si="388">HD15^2 / (GY15*HA15+GY15*HB15+HD15)^2</f>
        <v>#DIV/0!</v>
      </c>
      <c r="IY15" s="164" t="e">
        <f t="shared" si="8"/>
        <v>#DIV/0!</v>
      </c>
      <c r="IZ15" s="164" t="e">
        <f>IY15^2*O14^2</f>
        <v>#DIV/0!</v>
      </c>
      <c r="JA15" s="164"/>
      <c r="JB15" s="164" t="e">
        <f t="shared" ref="JB15:JB17" si="389">HG15/(GY15*HG15-HE15)</f>
        <v>#DIV/0!</v>
      </c>
      <c r="JC15" s="164" t="e">
        <f t="shared" ref="JC15:JC17" si="390">HF15/(GY15*HF15-HE15-HD15*(HG15-HF15)/GZ15)</f>
        <v>#DIV/0!</v>
      </c>
      <c r="JD15" s="164" t="e">
        <f t="shared" ref="JD15:JD17" si="391">-HD15*GZ15^2 / ((GZ15*GY15+HD15)^2)</f>
        <v>#DIV/0!</v>
      </c>
      <c r="JE15" s="164" t="e">
        <f t="shared" si="9"/>
        <v>#DIV/0!</v>
      </c>
      <c r="JF15" s="164" t="e">
        <f>JE15^2*Q14^2</f>
        <v>#DIV/0!</v>
      </c>
      <c r="JG15" s="164"/>
      <c r="JH15" s="164"/>
      <c r="JI15" s="164"/>
      <c r="JJ15" s="164">
        <f t="shared" ref="JJ15:JJ17" si="392">FA15</f>
        <v>1</v>
      </c>
      <c r="JK15" s="164" t="e">
        <f>N14/(L14+N14)</f>
        <v>#DIV/0!</v>
      </c>
      <c r="JL15" s="164">
        <f>(L14+N14+JJ15)/(N14+JJ15)</f>
        <v>1</v>
      </c>
      <c r="JM15" s="164" t="e">
        <f t="shared" ref="JM15:JM17" si="393">HM15*JK15*JL15</f>
        <v>#DIV/0!</v>
      </c>
      <c r="JN15" s="164"/>
      <c r="JO15" s="164"/>
      <c r="JP15" s="164"/>
      <c r="JQ15" s="164"/>
      <c r="JR15" s="164" t="e">
        <f t="shared" ref="JR15:JR17" si="394">JK15*JL15</f>
        <v>#DIV/0!</v>
      </c>
      <c r="JS15" s="164" t="e">
        <f t="shared" ref="JS15:JS17" si="395">HU15</f>
        <v>#DIV/0!</v>
      </c>
      <c r="JT15" s="164" t="e">
        <f t="shared" ref="JT15:JT17" si="396">JS15*JR15</f>
        <v>#DIV/0!</v>
      </c>
      <c r="JU15" s="164" t="e">
        <f t="shared" ref="JU15:JU17" si="397">JT15^2*E15^2</f>
        <v>#DIV/0!</v>
      </c>
      <c r="JV15" s="164"/>
      <c r="JW15" s="164" t="e">
        <f t="shared" ref="JW15:JW17" si="398">IA15</f>
        <v>#DIV/0!</v>
      </c>
      <c r="JX15" s="164" t="e">
        <f t="shared" ref="JX15:JX17" si="399">JW15*JR15</f>
        <v>#DIV/0!</v>
      </c>
      <c r="JY15" s="164" t="e">
        <f t="shared" ref="JY15:JY17" si="400">JX15^2*V15^2</f>
        <v>#DIV/0!</v>
      </c>
      <c r="JZ15" s="164"/>
      <c r="KA15" s="164" t="e">
        <f>IG15</f>
        <v>#DIV/0!</v>
      </c>
      <c r="KB15" s="164" t="e">
        <f>KA15*JR15</f>
        <v>#DIV/0!</v>
      </c>
      <c r="KC15" s="164" t="e">
        <f>KB15^2*X15^2</f>
        <v>#DIV/0!</v>
      </c>
      <c r="KD15" s="164"/>
      <c r="KE15" s="164" t="e">
        <f>IM15</f>
        <v>#DIV/0!</v>
      </c>
      <c r="KF15" s="164" t="e">
        <f>KE15*JR15</f>
        <v>#DIV/0!</v>
      </c>
      <c r="KG15" s="164" t="e">
        <f>KF15^2*Z15^2</f>
        <v>#DIV/0!</v>
      </c>
      <c r="KH15" s="164"/>
      <c r="KI15" s="164" t="e">
        <f>IS15</f>
        <v>#DIV/0!</v>
      </c>
      <c r="KJ15" s="164" t="e">
        <f>-N14/(L14+N14)^2</f>
        <v>#DIV/0!</v>
      </c>
      <c r="KK15" s="164">
        <f>1/(JJ15+N14)</f>
        <v>1</v>
      </c>
      <c r="KL15" s="164" t="e">
        <f>KI15*JR15+KJ15*HM15*JL15+KK15*JK15*HM15</f>
        <v>#DIV/0!</v>
      </c>
      <c r="KM15" s="164" t="e">
        <f>KL15^2*M14^2</f>
        <v>#DIV/0!</v>
      </c>
      <c r="KN15" s="164"/>
      <c r="KO15" s="164" t="e">
        <f>IY15</f>
        <v>#DIV/0!</v>
      </c>
      <c r="KP15" s="164" t="e">
        <f>L14/(L14+N14)^2</f>
        <v>#DIV/0!</v>
      </c>
      <c r="KQ15" s="164">
        <f>-L14/(JJ15+N14)^2</f>
        <v>0</v>
      </c>
      <c r="KR15" s="164" t="e">
        <f>KO15*JR15+KP15*JL15*HM15+HM15*KQ15*JK15</f>
        <v>#DIV/0!</v>
      </c>
      <c r="KS15" s="164" t="e">
        <f>KR15^2*O14^2</f>
        <v>#DIV/0!</v>
      </c>
      <c r="KT15" s="164"/>
      <c r="KU15" s="164" t="e">
        <f>JE15</f>
        <v>#DIV/0!</v>
      </c>
      <c r="KV15" s="164" t="e">
        <f>KU15*JR15</f>
        <v>#DIV/0!</v>
      </c>
      <c r="KW15" s="164" t="e">
        <f>KV15^2*Q14^2</f>
        <v>#DIV/0!</v>
      </c>
      <c r="KX15" s="164"/>
      <c r="KY15" s="164" t="e">
        <f>HM15* (N14/(L14+N14)) * ((-LN(10)*JJ15*L14)/(N14+JJ15)^2)</f>
        <v>#DIV/0!</v>
      </c>
      <c r="KZ15" s="164" t="e">
        <f>KY15^2*S14^2</f>
        <v>#DIV/0!</v>
      </c>
      <c r="LA15" s="164"/>
      <c r="LB15" s="164"/>
      <c r="LC15" s="170"/>
      <c r="LD15" s="204"/>
      <c r="LE15" s="189"/>
      <c r="LF15" s="189"/>
      <c r="LG15" s="189"/>
      <c r="LH15" s="189"/>
      <c r="LI15" s="189"/>
      <c r="LJ15" s="189"/>
      <c r="LK15" s="189"/>
      <c r="LL15" s="189"/>
      <c r="LM15" s="189"/>
      <c r="LN15" s="189"/>
      <c r="LO15" s="192"/>
    </row>
    <row r="16" spans="1:327" s="87" customFormat="1" ht="15.75" x14ac:dyDescent="0.25">
      <c r="A16" s="172" t="s">
        <v>241</v>
      </c>
      <c r="B16" s="107"/>
      <c r="C16" s="145"/>
      <c r="D16" s="106"/>
      <c r="E16" s="145"/>
      <c r="F16" s="207"/>
      <c r="G16" s="207"/>
      <c r="H16" s="207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201"/>
      <c r="T16" s="167">
        <f t="shared" si="271"/>
        <v>0</v>
      </c>
      <c r="U16" s="164">
        <f>U14</f>
        <v>0</v>
      </c>
      <c r="V16" s="164">
        <f t="shared" ref="V16:AA16" si="401">V14</f>
        <v>0</v>
      </c>
      <c r="W16" s="164">
        <f t="shared" si="401"/>
        <v>0</v>
      </c>
      <c r="X16" s="164">
        <f t="shared" si="401"/>
        <v>0</v>
      </c>
      <c r="Y16" s="164">
        <f t="shared" si="401"/>
        <v>0</v>
      </c>
      <c r="Z16" s="164">
        <f t="shared" si="401"/>
        <v>0</v>
      </c>
      <c r="AA16" s="164" t="e">
        <f t="shared" si="401"/>
        <v>#DIV/0!</v>
      </c>
      <c r="AB16" s="165" t="e">
        <f t="shared" si="1"/>
        <v>#DIV/0!</v>
      </c>
      <c r="AC16" s="165"/>
      <c r="AD16" s="165"/>
      <c r="AE16" s="165"/>
      <c r="AF16" s="165"/>
      <c r="AG16" s="164" t="e">
        <f t="shared" si="2"/>
        <v>#DIV/0!</v>
      </c>
      <c r="AH16" s="164" t="e">
        <f t="shared" si="278"/>
        <v>#DIV/0!</v>
      </c>
      <c r="AI16" s="164"/>
      <c r="AJ16" s="164" t="e">
        <f t="shared" si="3"/>
        <v>#DIV/0!</v>
      </c>
      <c r="AK16" s="164" t="e">
        <f>AJ16^2*V14^2</f>
        <v>#DIV/0!</v>
      </c>
      <c r="AL16" s="164"/>
      <c r="AM16" s="164" t="e">
        <f>-AB16/(AA16-U16)*L14/(L14+N14)</f>
        <v>#DIV/0!</v>
      </c>
      <c r="AN16" s="164" t="e">
        <f>AM16^2*X14^2</f>
        <v>#DIV/0!</v>
      </c>
      <c r="AO16" s="164"/>
      <c r="AP16" s="164" t="e">
        <f>-AB16/(AA16-U16)*N14/(L14+N14)</f>
        <v>#DIV/0!</v>
      </c>
      <c r="AQ16" s="164" t="e">
        <f>AP16^2*Z14^2</f>
        <v>#DIV/0!</v>
      </c>
      <c r="AR16" s="164"/>
      <c r="AS16" s="164" t="e">
        <f>-AB16/(AA16-U16)*(W16-AA16)/(L14+N14)</f>
        <v>#DIV/0!</v>
      </c>
      <c r="AT16" s="164" t="e">
        <f>AS16^2*M14^2</f>
        <v>#DIV/0!</v>
      </c>
      <c r="AU16" s="164"/>
      <c r="AV16" s="164" t="e">
        <f>-AB16/(AA16-U16)*(Y16-AA16)/(L14+N14)</f>
        <v>#DIV/0!</v>
      </c>
      <c r="AW16" s="164" t="e">
        <f>AV16^2*O14^2</f>
        <v>#DIV/0!</v>
      </c>
      <c r="AX16" s="164"/>
      <c r="AY16" s="164"/>
      <c r="AZ16" s="164"/>
      <c r="BA16" s="164" t="b">
        <f t="shared" si="279"/>
        <v>0</v>
      </c>
      <c r="BB16" s="164">
        <f>MAX((1-BA16)*P14,P14*0.99999)</f>
        <v>0</v>
      </c>
      <c r="BC16" s="164" t="e">
        <f>AB16*D16/(L14+N14)</f>
        <v>#DIV/0!</v>
      </c>
      <c r="BD16" s="164" t="e">
        <f t="shared" si="280"/>
        <v>#DIV/0!</v>
      </c>
      <c r="BE16" s="164" t="e">
        <f t="shared" si="281"/>
        <v>#DIV/0!</v>
      </c>
      <c r="BF16" s="164" t="e">
        <f t="shared" si="282"/>
        <v>#DIV/0!</v>
      </c>
      <c r="BG16" s="164" t="e">
        <f t="shared" si="283"/>
        <v>#DIV/0!</v>
      </c>
      <c r="BH16" s="164" t="e">
        <f t="shared" si="284"/>
        <v>#DIV/0!</v>
      </c>
      <c r="BI16" s="164"/>
      <c r="BJ16" s="164"/>
      <c r="BK16" s="164"/>
      <c r="BL16" s="164"/>
      <c r="BM16" s="164" t="e">
        <f t="shared" si="285"/>
        <v>#DIV/0!</v>
      </c>
      <c r="BN16" s="164" t="e">
        <f t="shared" si="286"/>
        <v>#DIV/0!</v>
      </c>
      <c r="BO16" s="164" t="e">
        <f t="shared" si="287"/>
        <v>#DIV/0!</v>
      </c>
      <c r="BP16" s="164" t="e">
        <f>BO16^2*Q14^2</f>
        <v>#DIV/0!</v>
      </c>
      <c r="BQ16" s="164"/>
      <c r="BR16" s="164" t="e">
        <f t="shared" si="288"/>
        <v>#DIV/0!</v>
      </c>
      <c r="BS16" s="164" t="e">
        <f t="shared" si="289"/>
        <v>#DIV/0!</v>
      </c>
      <c r="BT16" s="164" t="e">
        <f t="shared" si="290"/>
        <v>#DIV/0!</v>
      </c>
      <c r="BU16" s="164" t="e">
        <f t="shared" si="291"/>
        <v>#DIV/0!</v>
      </c>
      <c r="BV16" s="164" t="e">
        <f>(BB16-1)/(1-BC16)^(BB16)*(D16/(L14+N14))*BU16</f>
        <v>#DIV/0!</v>
      </c>
      <c r="BW16" s="164" t="e">
        <f>-1/((BB16-1)*BC16^2)*(D16/(L14+N14))*BU16</f>
        <v>#DIV/0!</v>
      </c>
      <c r="BX16" s="164" t="e">
        <f t="shared" si="292"/>
        <v>#DIV/0!</v>
      </c>
      <c r="BY16" s="164" t="e">
        <f t="shared" si="293"/>
        <v>#DIV/0!</v>
      </c>
      <c r="BZ16" s="164"/>
      <c r="CA16" s="164" t="e">
        <f t="shared" si="294"/>
        <v>#DIV/0!</v>
      </c>
      <c r="CB16" s="164" t="e">
        <f>(BB16-1)/(1-BC16)^(BB16)*(D16/(L14+N14))*CA16</f>
        <v>#DIV/0!</v>
      </c>
      <c r="CC16" s="164" t="e">
        <f>-1/((BB16-1)*BC16^2)*(D16/(L14+N14))*CA16</f>
        <v>#DIV/0!</v>
      </c>
      <c r="CD16" s="164" t="e">
        <f t="shared" si="295"/>
        <v>#DIV/0!</v>
      </c>
      <c r="CE16" s="164" t="e">
        <f t="shared" si="296"/>
        <v>#DIV/0!</v>
      </c>
      <c r="CF16" s="164"/>
      <c r="CG16" s="164" t="e">
        <f t="shared" si="297"/>
        <v>#DIV/0!</v>
      </c>
      <c r="CH16" s="164" t="e">
        <f>(BB16-1)/(1-BC16)^(BB16)*(D16/(L14+N14))*CG16</f>
        <v>#DIV/0!</v>
      </c>
      <c r="CI16" s="164" t="e">
        <f>-1/((BB16-1)*BC16^2)*(D16/(L14+N14))*CG16</f>
        <v>#DIV/0!</v>
      </c>
      <c r="CJ16" s="164" t="e">
        <f t="shared" si="298"/>
        <v>#DIV/0!</v>
      </c>
      <c r="CK16" s="164" t="e">
        <f t="shared" si="299"/>
        <v>#DIV/0!</v>
      </c>
      <c r="CL16" s="164"/>
      <c r="CM16" s="164" t="e">
        <f t="shared" si="300"/>
        <v>#DIV/0!</v>
      </c>
      <c r="CN16" s="164">
        <v>0</v>
      </c>
      <c r="CO16" s="164">
        <v>0</v>
      </c>
      <c r="CP16" s="164" t="e">
        <f t="shared" si="301"/>
        <v>#DIV/0!</v>
      </c>
      <c r="CQ16" s="164" t="e">
        <f>CP16^2*E14^2</f>
        <v>#DIV/0!</v>
      </c>
      <c r="CR16" s="164"/>
      <c r="CS16" s="164" t="e">
        <f t="shared" si="302"/>
        <v>#DIV/0!</v>
      </c>
      <c r="CT16" s="164" t="e">
        <f>(BB16-1)/(1-BC16)^(BB16)*(-BC16/(L14+N14)+D16/(L14+N14)*CS16)</f>
        <v>#DIV/0!</v>
      </c>
      <c r="CU16" s="164" t="e">
        <f>-1/((BB16-1)*BC16^2)*(-BC16/(L14+N14)+D16/(L14+N14)*CS16)</f>
        <v>#DIV/0!</v>
      </c>
      <c r="CV16" s="164" t="e">
        <f t="shared" si="303"/>
        <v>#DIV/0!</v>
      </c>
      <c r="CW16" s="164" t="e">
        <f>CV16^2*M14^2</f>
        <v>#DIV/0!</v>
      </c>
      <c r="CX16" s="164"/>
      <c r="CY16" s="164" t="e">
        <f t="shared" si="304"/>
        <v>#DIV/0!</v>
      </c>
      <c r="CZ16" s="164" t="e">
        <f>(BB16-1)/(1-BC16)^(BB16)*(-BC16/(L14+N14)+D16/(L14+N14)*CY16)</f>
        <v>#DIV/0!</v>
      </c>
      <c r="DA16" s="164" t="e">
        <f>-1/((BB16-1)*BC16^2)*(-BC16/(L14+N14)+D16/(L14+N14)*CY16)</f>
        <v>#DIV/0!</v>
      </c>
      <c r="DB16" s="164" t="e">
        <f t="shared" si="305"/>
        <v>#DIV/0!</v>
      </c>
      <c r="DC16" s="164" t="e">
        <f>DB16^2*O14^2</f>
        <v>#DIV/0!</v>
      </c>
      <c r="DD16" s="164"/>
      <c r="DE16" s="164"/>
      <c r="DF16" s="164"/>
      <c r="DG16" s="164">
        <f>10^R14</f>
        <v>1</v>
      </c>
      <c r="DH16" s="164" t="e">
        <f>N14/(L14+N14)</f>
        <v>#DIV/0!</v>
      </c>
      <c r="DI16" s="164">
        <f>(DG16+L14+N14)/(N14+DG16)</f>
        <v>1</v>
      </c>
      <c r="DJ16" s="164" t="e">
        <f t="shared" si="306"/>
        <v>#DIV/0!</v>
      </c>
      <c r="DK16" s="164"/>
      <c r="DL16" s="164"/>
      <c r="DM16" s="164"/>
      <c r="DN16" s="164"/>
      <c r="DO16" s="164" t="e">
        <f t="shared" si="307"/>
        <v>#DIV/0!</v>
      </c>
      <c r="DP16" s="164" t="e">
        <f t="shared" si="308"/>
        <v>#DIV/0!</v>
      </c>
      <c r="DQ16" s="164" t="e">
        <f t="shared" si="309"/>
        <v>#DIV/0!</v>
      </c>
      <c r="DR16" s="164" t="e">
        <f t="shared" si="310"/>
        <v>#DIV/0!</v>
      </c>
      <c r="DS16" s="164"/>
      <c r="DT16" s="164" t="e">
        <f t="shared" si="311"/>
        <v>#DIV/0!</v>
      </c>
      <c r="DU16" s="164" t="e">
        <f t="shared" si="312"/>
        <v>#DIV/0!</v>
      </c>
      <c r="DV16" s="164" t="e">
        <f t="shared" si="313"/>
        <v>#DIV/0!</v>
      </c>
      <c r="DW16" s="164"/>
      <c r="DX16" s="164" t="e">
        <f t="shared" si="314"/>
        <v>#DIV/0!</v>
      </c>
      <c r="DY16" s="164" t="e">
        <f t="shared" si="315"/>
        <v>#DIV/0!</v>
      </c>
      <c r="DZ16" s="164" t="e">
        <f t="shared" si="316"/>
        <v>#DIV/0!</v>
      </c>
      <c r="EA16" s="164"/>
      <c r="EB16" s="164" t="e">
        <f t="shared" si="317"/>
        <v>#DIV/0!</v>
      </c>
      <c r="EC16" s="164" t="e">
        <f t="shared" si="318"/>
        <v>#DIV/0!</v>
      </c>
      <c r="ED16" s="164" t="e">
        <f t="shared" si="319"/>
        <v>#DIV/0!</v>
      </c>
      <c r="EE16" s="164"/>
      <c r="EF16" s="164" t="e">
        <f t="shared" si="320"/>
        <v>#DIV/0!</v>
      </c>
      <c r="EG16" s="164" t="e">
        <f t="shared" si="321"/>
        <v>#DIV/0!</v>
      </c>
      <c r="EH16" s="164" t="e">
        <f t="shared" si="322"/>
        <v>#DIV/0!</v>
      </c>
      <c r="EI16" s="164" t="e">
        <f>-N14/((N14+L14)^2)</f>
        <v>#DIV/0!</v>
      </c>
      <c r="EJ16" s="164">
        <f>1/(DG16+N14)</f>
        <v>1</v>
      </c>
      <c r="EK16" s="164" t="e">
        <f t="shared" si="323"/>
        <v>#DIV/0!</v>
      </c>
      <c r="EL16" s="164" t="e">
        <f>EK16^2*M14^2</f>
        <v>#DIV/0!</v>
      </c>
      <c r="EM16" s="164"/>
      <c r="EN16" s="164" t="e">
        <f t="shared" si="324"/>
        <v>#DIV/0!</v>
      </c>
      <c r="EO16" s="164" t="e">
        <f>L14/((L14+N14)^2)</f>
        <v>#DIV/0!</v>
      </c>
      <c r="EP16" s="164">
        <f>-L14/((N14+DG16)^2)</f>
        <v>0</v>
      </c>
      <c r="EQ16" s="164" t="e">
        <f t="shared" si="325"/>
        <v>#DIV/0!</v>
      </c>
      <c r="ER16" s="164" t="e">
        <f>EQ16^2*O14^2</f>
        <v>#DIV/0!</v>
      </c>
      <c r="ES16" s="164"/>
      <c r="ET16" s="164">
        <v>0</v>
      </c>
      <c r="EU16" s="164">
        <f>-LN(10)*L14*DG16/((DG16+N14)^2)</f>
        <v>0</v>
      </c>
      <c r="EV16" s="164" t="e">
        <f t="shared" si="326"/>
        <v>#DIV/0!</v>
      </c>
      <c r="EW16" s="164" t="e">
        <f>EV16^2*S14^2</f>
        <v>#DIV/0!</v>
      </c>
      <c r="EX16" s="164"/>
      <c r="EY16" s="164"/>
      <c r="EZ16" s="164"/>
      <c r="FA16" s="164">
        <f t="shared" si="327"/>
        <v>1</v>
      </c>
      <c r="FB16" s="164" t="e">
        <f t="shared" si="328"/>
        <v>#DIV/0!</v>
      </c>
      <c r="FC16" s="164">
        <f t="shared" si="329"/>
        <v>1</v>
      </c>
      <c r="FD16" s="164" t="e">
        <f t="shared" si="330"/>
        <v>#DIV/0!</v>
      </c>
      <c r="FE16" s="164"/>
      <c r="FF16" s="164"/>
      <c r="FG16" s="164"/>
      <c r="FH16" s="164"/>
      <c r="FI16" s="164" t="e">
        <f t="shared" si="331"/>
        <v>#DIV/0!</v>
      </c>
      <c r="FJ16" s="164" t="e">
        <f t="shared" si="332"/>
        <v>#DIV/0!</v>
      </c>
      <c r="FK16" s="164" t="e">
        <f t="shared" si="333"/>
        <v>#DIV/0!</v>
      </c>
      <c r="FL16" s="164" t="e">
        <f t="shared" si="334"/>
        <v>#DIV/0!</v>
      </c>
      <c r="FM16" s="164"/>
      <c r="FN16" s="164" t="e">
        <f t="shared" si="335"/>
        <v>#DIV/0!</v>
      </c>
      <c r="FO16" s="164" t="e">
        <f t="shared" si="336"/>
        <v>#DIV/0!</v>
      </c>
      <c r="FP16" s="164" t="e">
        <f t="shared" si="337"/>
        <v>#DIV/0!</v>
      </c>
      <c r="FQ16" s="164"/>
      <c r="FR16" s="164" t="e">
        <f t="shared" si="338"/>
        <v>#DIV/0!</v>
      </c>
      <c r="FS16" s="164" t="e">
        <f t="shared" si="339"/>
        <v>#DIV/0!</v>
      </c>
      <c r="FT16" s="164" t="e">
        <f t="shared" si="340"/>
        <v>#DIV/0!</v>
      </c>
      <c r="FU16" s="164"/>
      <c r="FV16" s="164" t="e">
        <f t="shared" si="341"/>
        <v>#DIV/0!</v>
      </c>
      <c r="FW16" s="164" t="e">
        <f t="shared" si="342"/>
        <v>#DIV/0!</v>
      </c>
      <c r="FX16" s="164" t="e">
        <f t="shared" si="343"/>
        <v>#DIV/0!</v>
      </c>
      <c r="FY16" s="164"/>
      <c r="FZ16" s="164" t="e">
        <f t="shared" si="344"/>
        <v>#DIV/0!</v>
      </c>
      <c r="GA16" s="164" t="e">
        <f t="shared" si="345"/>
        <v>#DIV/0!</v>
      </c>
      <c r="GB16" s="164" t="e">
        <f t="shared" si="346"/>
        <v>#DIV/0!</v>
      </c>
      <c r="GC16" s="164" t="e">
        <f t="shared" si="347"/>
        <v>#DIV/0!</v>
      </c>
      <c r="GD16" s="164">
        <f t="shared" si="348"/>
        <v>1</v>
      </c>
      <c r="GE16" s="164" t="e">
        <f t="shared" si="349"/>
        <v>#DIV/0!</v>
      </c>
      <c r="GF16" s="164" t="e">
        <f>GE16^2*M14^2</f>
        <v>#DIV/0!</v>
      </c>
      <c r="GG16" s="164"/>
      <c r="GH16" s="164" t="e">
        <f t="shared" si="350"/>
        <v>#DIV/0!</v>
      </c>
      <c r="GI16" s="164" t="e">
        <f t="shared" si="351"/>
        <v>#DIV/0!</v>
      </c>
      <c r="GJ16" s="164">
        <f t="shared" si="352"/>
        <v>0</v>
      </c>
      <c r="GK16" s="164" t="e">
        <f t="shared" si="353"/>
        <v>#DIV/0!</v>
      </c>
      <c r="GL16" s="164" t="e">
        <f>GK16^2*O14^2</f>
        <v>#DIV/0!</v>
      </c>
      <c r="GM16" s="164"/>
      <c r="GN16" s="164">
        <f t="shared" si="354"/>
        <v>0</v>
      </c>
      <c r="GO16" s="164">
        <f t="shared" si="355"/>
        <v>0</v>
      </c>
      <c r="GP16" s="164" t="e">
        <f t="shared" si="356"/>
        <v>#DIV/0!</v>
      </c>
      <c r="GQ16" s="164" t="e">
        <f>GP16^2*S14^2</f>
        <v>#DIV/0!</v>
      </c>
      <c r="GR16" s="164"/>
      <c r="GS16" s="164" t="e">
        <f t="shared" si="357"/>
        <v>#DIV/0!</v>
      </c>
      <c r="GT16" s="164" t="e">
        <f t="shared" si="358"/>
        <v>#DIV/0!</v>
      </c>
      <c r="GU16" s="164" t="e">
        <f>GT16^2*Q14^2</f>
        <v>#DIV/0!</v>
      </c>
      <c r="GV16" s="164"/>
      <c r="GW16" s="164"/>
      <c r="GX16" s="164"/>
      <c r="GY16" s="164">
        <f>P14</f>
        <v>0</v>
      </c>
      <c r="GZ16" s="164">
        <f>L14+N14</f>
        <v>0</v>
      </c>
      <c r="HA16" s="164">
        <f>L14</f>
        <v>0</v>
      </c>
      <c r="HB16" s="164">
        <f>N14</f>
        <v>0</v>
      </c>
      <c r="HC16" s="164">
        <f t="shared" si="359"/>
        <v>0</v>
      </c>
      <c r="HD16" s="164">
        <f t="shared" si="360"/>
        <v>0</v>
      </c>
      <c r="HE16" s="164" t="e">
        <f t="shared" si="361"/>
        <v>#DIV/0!</v>
      </c>
      <c r="HF16" s="164">
        <f t="shared" si="362"/>
        <v>0</v>
      </c>
      <c r="HG16" s="164">
        <f t="shared" si="363"/>
        <v>0</v>
      </c>
      <c r="HH16" s="164">
        <f t="shared" si="364"/>
        <v>0</v>
      </c>
      <c r="HI16" s="164">
        <f t="shared" si="365"/>
        <v>0</v>
      </c>
      <c r="HJ16" s="164" t="e">
        <f t="shared" si="366"/>
        <v>#DIV/0!</v>
      </c>
      <c r="HK16" s="164" t="e">
        <f t="shared" si="367"/>
        <v>#DIV/0!</v>
      </c>
      <c r="HL16" s="164" t="e">
        <f t="shared" si="368"/>
        <v>#DIV/0!</v>
      </c>
      <c r="HM16" s="164" t="e">
        <f t="shared" si="369"/>
        <v>#DIV/0!</v>
      </c>
      <c r="HN16" s="164"/>
      <c r="HO16" s="164"/>
      <c r="HP16" s="164"/>
      <c r="HQ16" s="164"/>
      <c r="HR16" s="164" t="e">
        <f t="shared" si="370"/>
        <v>#DIV/0!</v>
      </c>
      <c r="HS16" s="164" t="e">
        <f t="shared" si="371"/>
        <v>#DIV/0!</v>
      </c>
      <c r="HT16" s="164" t="e">
        <f t="shared" si="372"/>
        <v>#DIV/0!</v>
      </c>
      <c r="HU16" s="164" t="e">
        <f t="shared" si="373"/>
        <v>#DIV/0!</v>
      </c>
      <c r="HV16" s="164" t="e">
        <f t="shared" si="374"/>
        <v>#DIV/0!</v>
      </c>
      <c r="HW16" s="164"/>
      <c r="HX16" s="164" t="e">
        <f t="shared" si="375"/>
        <v>#DIV/0!</v>
      </c>
      <c r="HY16" s="164" t="e">
        <f t="shared" si="376"/>
        <v>#DIV/0!</v>
      </c>
      <c r="HZ16" s="164">
        <v>0</v>
      </c>
      <c r="IA16" s="164" t="e">
        <f t="shared" si="4"/>
        <v>#DIV/0!</v>
      </c>
      <c r="IB16" s="164" t="e">
        <f t="shared" si="377"/>
        <v>#DIV/0!</v>
      </c>
      <c r="IC16" s="164"/>
      <c r="ID16" s="164" t="e">
        <f xml:space="preserve"> 1 / (HE16-GY16*HG16)*L14/GZ16</f>
        <v>#DIV/0!</v>
      </c>
      <c r="IE16" s="164" t="e">
        <f t="shared" si="378"/>
        <v>#DIV/0!</v>
      </c>
      <c r="IF16" s="164">
        <v>0</v>
      </c>
      <c r="IG16" s="164" t="e">
        <f t="shared" si="5"/>
        <v>#DIV/0!</v>
      </c>
      <c r="IH16" s="164" t="e">
        <f t="shared" si="379"/>
        <v>#DIV/0!</v>
      </c>
      <c r="II16" s="164"/>
      <c r="IJ16" s="164" t="e">
        <f t="shared" si="380"/>
        <v>#DIV/0!</v>
      </c>
      <c r="IK16" s="164" t="e">
        <f t="shared" si="381"/>
        <v>#DIV/0!</v>
      </c>
      <c r="IL16" s="164">
        <v>0</v>
      </c>
      <c r="IM16" s="164" t="e">
        <f t="shared" si="6"/>
        <v>#DIV/0!</v>
      </c>
      <c r="IN16" s="164" t="e">
        <f t="shared" si="382"/>
        <v>#DIV/0!</v>
      </c>
      <c r="IO16" s="164"/>
      <c r="IP16" s="164" t="e">
        <f t="shared" si="383"/>
        <v>#DIV/0!</v>
      </c>
      <c r="IQ16" s="164" t="e">
        <f t="shared" si="384"/>
        <v>#DIV/0!</v>
      </c>
      <c r="IR16" s="164" t="e">
        <f t="shared" si="385"/>
        <v>#DIV/0!</v>
      </c>
      <c r="IS16" s="164" t="e">
        <f t="shared" si="7"/>
        <v>#DIV/0!</v>
      </c>
      <c r="IT16" s="164" t="e">
        <f>IS16^2*M14^2</f>
        <v>#DIV/0!</v>
      </c>
      <c r="IU16" s="164"/>
      <c r="IV16" s="164" t="e">
        <f t="shared" si="386"/>
        <v>#DIV/0!</v>
      </c>
      <c r="IW16" s="164" t="e">
        <f t="shared" si="387"/>
        <v>#DIV/0!</v>
      </c>
      <c r="IX16" s="164" t="e">
        <f t="shared" si="388"/>
        <v>#DIV/0!</v>
      </c>
      <c r="IY16" s="164" t="e">
        <f t="shared" si="8"/>
        <v>#DIV/0!</v>
      </c>
      <c r="IZ16" s="164" t="e">
        <f>IY16^2*O14^2</f>
        <v>#DIV/0!</v>
      </c>
      <c r="JA16" s="164"/>
      <c r="JB16" s="164" t="e">
        <f t="shared" si="389"/>
        <v>#DIV/0!</v>
      </c>
      <c r="JC16" s="164" t="e">
        <f t="shared" si="390"/>
        <v>#DIV/0!</v>
      </c>
      <c r="JD16" s="164" t="e">
        <f t="shared" si="391"/>
        <v>#DIV/0!</v>
      </c>
      <c r="JE16" s="164" t="e">
        <f t="shared" si="9"/>
        <v>#DIV/0!</v>
      </c>
      <c r="JF16" s="164" t="e">
        <f>JE16^2*Q14^2</f>
        <v>#DIV/0!</v>
      </c>
      <c r="JG16" s="164"/>
      <c r="JH16" s="164"/>
      <c r="JI16" s="164"/>
      <c r="JJ16" s="164">
        <f t="shared" si="392"/>
        <v>1</v>
      </c>
      <c r="JK16" s="164" t="e">
        <f>N14/(L14+N14)</f>
        <v>#DIV/0!</v>
      </c>
      <c r="JL16" s="164">
        <f>(L14+N14+JJ16)/(N14+JJ16)</f>
        <v>1</v>
      </c>
      <c r="JM16" s="164" t="e">
        <f t="shared" si="393"/>
        <v>#DIV/0!</v>
      </c>
      <c r="JN16" s="164"/>
      <c r="JO16" s="164"/>
      <c r="JP16" s="164"/>
      <c r="JQ16" s="164"/>
      <c r="JR16" s="164" t="e">
        <f t="shared" si="394"/>
        <v>#DIV/0!</v>
      </c>
      <c r="JS16" s="164" t="e">
        <f t="shared" si="395"/>
        <v>#DIV/0!</v>
      </c>
      <c r="JT16" s="164" t="e">
        <f t="shared" si="396"/>
        <v>#DIV/0!</v>
      </c>
      <c r="JU16" s="164" t="e">
        <f t="shared" si="397"/>
        <v>#DIV/0!</v>
      </c>
      <c r="JV16" s="164"/>
      <c r="JW16" s="164" t="e">
        <f t="shared" si="398"/>
        <v>#DIV/0!</v>
      </c>
      <c r="JX16" s="164" t="e">
        <f t="shared" si="399"/>
        <v>#DIV/0!</v>
      </c>
      <c r="JY16" s="164" t="e">
        <f t="shared" si="400"/>
        <v>#DIV/0!</v>
      </c>
      <c r="JZ16" s="164"/>
      <c r="KA16" s="164" t="e">
        <f>IG16</f>
        <v>#DIV/0!</v>
      </c>
      <c r="KB16" s="164" t="e">
        <f>KA16*JR16</f>
        <v>#DIV/0!</v>
      </c>
      <c r="KC16" s="164" t="e">
        <f>KB16^2*X16^2</f>
        <v>#DIV/0!</v>
      </c>
      <c r="KD16" s="164"/>
      <c r="KE16" s="164" t="e">
        <f>IM16</f>
        <v>#DIV/0!</v>
      </c>
      <c r="KF16" s="164" t="e">
        <f>KE16*JR16</f>
        <v>#DIV/0!</v>
      </c>
      <c r="KG16" s="164" t="e">
        <f>KF16^2*Z16^2</f>
        <v>#DIV/0!</v>
      </c>
      <c r="KH16" s="164"/>
      <c r="KI16" s="164" t="e">
        <f>IS16</f>
        <v>#DIV/0!</v>
      </c>
      <c r="KJ16" s="164" t="e">
        <f>-N14/(L14+N14)^2</f>
        <v>#DIV/0!</v>
      </c>
      <c r="KK16" s="164">
        <f>1/(JJ16+N14)</f>
        <v>1</v>
      </c>
      <c r="KL16" s="164" t="e">
        <f>KI16*JR16+KJ16*HM16*JL16+KK16*JK16*HM16</f>
        <v>#DIV/0!</v>
      </c>
      <c r="KM16" s="164" t="e">
        <f>KL16^2*M14^2</f>
        <v>#DIV/0!</v>
      </c>
      <c r="KN16" s="164"/>
      <c r="KO16" s="164" t="e">
        <f>IY16</f>
        <v>#DIV/0!</v>
      </c>
      <c r="KP16" s="164" t="e">
        <f>L14/(L14+N14)^2</f>
        <v>#DIV/0!</v>
      </c>
      <c r="KQ16" s="164">
        <f>-L14/(JJ16+N14)^2</f>
        <v>0</v>
      </c>
      <c r="KR16" s="164" t="e">
        <f>KO16*JR16+KP16*JL16*HM16+HM16*KQ16*JK16</f>
        <v>#DIV/0!</v>
      </c>
      <c r="KS16" s="164" t="e">
        <f>KR16^2*O14^2</f>
        <v>#DIV/0!</v>
      </c>
      <c r="KT16" s="164"/>
      <c r="KU16" s="164" t="e">
        <f>JE16</f>
        <v>#DIV/0!</v>
      </c>
      <c r="KV16" s="164" t="e">
        <f>KU16*JR16</f>
        <v>#DIV/0!</v>
      </c>
      <c r="KW16" s="164" t="e">
        <f>KV16^2*Q14^2</f>
        <v>#DIV/0!</v>
      </c>
      <c r="KX16" s="164"/>
      <c r="KY16" s="164" t="e">
        <f>HM16* (N14/(L14+N14)) * ((-LN(10)*JJ16*L14)/(N14+JJ16)^2)</f>
        <v>#DIV/0!</v>
      </c>
      <c r="KZ16" s="164" t="e">
        <f>KY16^2*S14^2</f>
        <v>#DIV/0!</v>
      </c>
      <c r="LA16" s="164"/>
      <c r="LB16" s="164"/>
      <c r="LC16" s="170"/>
      <c r="LD16" s="204"/>
      <c r="LE16" s="189"/>
      <c r="LF16" s="189"/>
      <c r="LG16" s="189"/>
      <c r="LH16" s="189"/>
      <c r="LI16" s="189"/>
      <c r="LJ16" s="189"/>
      <c r="LK16" s="189"/>
      <c r="LL16" s="189"/>
      <c r="LM16" s="189"/>
      <c r="LN16" s="189"/>
      <c r="LO16" s="192"/>
    </row>
    <row r="17" spans="1:327" s="87" customFormat="1" ht="16.5" thickBot="1" x14ac:dyDescent="0.3">
      <c r="A17" s="172" t="s">
        <v>242</v>
      </c>
      <c r="B17" s="138"/>
      <c r="C17" s="146"/>
      <c r="D17" s="139"/>
      <c r="E17" s="146"/>
      <c r="F17" s="208"/>
      <c r="G17" s="208"/>
      <c r="H17" s="208"/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202"/>
      <c r="T17" s="167">
        <f t="shared" si="271"/>
        <v>0</v>
      </c>
      <c r="U17" s="164">
        <f>U14</f>
        <v>0</v>
      </c>
      <c r="V17" s="164">
        <f t="shared" ref="V17:AA17" si="402">V14</f>
        <v>0</v>
      </c>
      <c r="W17" s="164">
        <f t="shared" si="402"/>
        <v>0</v>
      </c>
      <c r="X17" s="164">
        <f t="shared" si="402"/>
        <v>0</v>
      </c>
      <c r="Y17" s="164">
        <f t="shared" si="402"/>
        <v>0</v>
      </c>
      <c r="Z17" s="164">
        <f t="shared" si="402"/>
        <v>0</v>
      </c>
      <c r="AA17" s="164" t="e">
        <f t="shared" si="402"/>
        <v>#DIV/0!</v>
      </c>
      <c r="AB17" s="165" t="e">
        <f t="shared" si="1"/>
        <v>#DIV/0!</v>
      </c>
      <c r="AC17" s="165"/>
      <c r="AD17" s="165"/>
      <c r="AE17" s="165"/>
      <c r="AF17" s="165"/>
      <c r="AG17" s="164" t="e">
        <f t="shared" si="2"/>
        <v>#DIV/0!</v>
      </c>
      <c r="AH17" s="164" t="e">
        <f t="shared" si="278"/>
        <v>#DIV/0!</v>
      </c>
      <c r="AI17" s="164"/>
      <c r="AJ17" s="164" t="e">
        <f t="shared" si="3"/>
        <v>#DIV/0!</v>
      </c>
      <c r="AK17" s="164" t="e">
        <f>AJ17^2*V14^2</f>
        <v>#DIV/0!</v>
      </c>
      <c r="AL17" s="164"/>
      <c r="AM17" s="164" t="e">
        <f>-AB17/(AA17-U17)*L14/(L14+N14)</f>
        <v>#DIV/0!</v>
      </c>
      <c r="AN17" s="164" t="e">
        <f>AM17^2*X14^2</f>
        <v>#DIV/0!</v>
      </c>
      <c r="AO17" s="164"/>
      <c r="AP17" s="164" t="e">
        <f>-AB17/(AA17-U17)*N14/(L14+N14)</f>
        <v>#DIV/0!</v>
      </c>
      <c r="AQ17" s="164" t="e">
        <f>AP17^2*Z14^2</f>
        <v>#DIV/0!</v>
      </c>
      <c r="AR17" s="164"/>
      <c r="AS17" s="164" t="e">
        <f>-AB17/(AA17-U17)*(W17-AA17)/(L14+N14)</f>
        <v>#DIV/0!</v>
      </c>
      <c r="AT17" s="164" t="e">
        <f>AS17^2*M14^2</f>
        <v>#DIV/0!</v>
      </c>
      <c r="AU17" s="164"/>
      <c r="AV17" s="164" t="e">
        <f>-AB17/(AA17-U17)*(Y17-AA17)/(L14+N14)</f>
        <v>#DIV/0!</v>
      </c>
      <c r="AW17" s="164" t="e">
        <f>AV17^2*O14^2</f>
        <v>#DIV/0!</v>
      </c>
      <c r="AX17" s="164"/>
      <c r="AY17" s="164"/>
      <c r="AZ17" s="164"/>
      <c r="BA17" s="164" t="b">
        <f t="shared" si="279"/>
        <v>0</v>
      </c>
      <c r="BB17" s="164">
        <f>MAX((1-BA17)*P14,P14*0.99999)</f>
        <v>0</v>
      </c>
      <c r="BC17" s="164" t="e">
        <f>AB17*D17/(L14+N14)</f>
        <v>#DIV/0!</v>
      </c>
      <c r="BD17" s="164" t="e">
        <f t="shared" si="280"/>
        <v>#DIV/0!</v>
      </c>
      <c r="BE17" s="164" t="e">
        <f t="shared" si="281"/>
        <v>#DIV/0!</v>
      </c>
      <c r="BF17" s="164" t="e">
        <f t="shared" si="282"/>
        <v>#DIV/0!</v>
      </c>
      <c r="BG17" s="164" t="e">
        <f t="shared" si="283"/>
        <v>#DIV/0!</v>
      </c>
      <c r="BH17" s="164" t="e">
        <f t="shared" si="284"/>
        <v>#DIV/0!</v>
      </c>
      <c r="BI17" s="164"/>
      <c r="BJ17" s="164"/>
      <c r="BK17" s="164"/>
      <c r="BL17" s="164"/>
      <c r="BM17" s="164" t="e">
        <f t="shared" si="285"/>
        <v>#DIV/0!</v>
      </c>
      <c r="BN17" s="164" t="e">
        <f t="shared" si="286"/>
        <v>#DIV/0!</v>
      </c>
      <c r="BO17" s="164" t="e">
        <f t="shared" si="287"/>
        <v>#DIV/0!</v>
      </c>
      <c r="BP17" s="164" t="e">
        <f>BO17^2*Q14^2</f>
        <v>#DIV/0!</v>
      </c>
      <c r="BQ17" s="164"/>
      <c r="BR17" s="164" t="e">
        <f t="shared" si="288"/>
        <v>#DIV/0!</v>
      </c>
      <c r="BS17" s="164" t="e">
        <f t="shared" si="289"/>
        <v>#DIV/0!</v>
      </c>
      <c r="BT17" s="164" t="e">
        <f t="shared" si="290"/>
        <v>#DIV/0!</v>
      </c>
      <c r="BU17" s="164" t="e">
        <f t="shared" si="291"/>
        <v>#DIV/0!</v>
      </c>
      <c r="BV17" s="164" t="e">
        <f>(BB17-1)/(1-BC17)^(BB17)*(D17/(L14+N14))*BU17</f>
        <v>#DIV/0!</v>
      </c>
      <c r="BW17" s="164" t="e">
        <f>-1/((BB17-1)*BC17^2)*(D17/(L14+N14))*BU17</f>
        <v>#DIV/0!</v>
      </c>
      <c r="BX17" s="164" t="e">
        <f t="shared" si="292"/>
        <v>#DIV/0!</v>
      </c>
      <c r="BY17" s="164" t="e">
        <f t="shared" si="293"/>
        <v>#DIV/0!</v>
      </c>
      <c r="BZ17" s="164"/>
      <c r="CA17" s="164" t="e">
        <f t="shared" si="294"/>
        <v>#DIV/0!</v>
      </c>
      <c r="CB17" s="164" t="e">
        <f>(BB17-1)/(1-BC17)^(BB17)*(D17/(L14+N14))*CA17</f>
        <v>#DIV/0!</v>
      </c>
      <c r="CC17" s="164" t="e">
        <f>-1/((BB17-1)*BC17^2)*(D17/(L14+N14))*CA17</f>
        <v>#DIV/0!</v>
      </c>
      <c r="CD17" s="164" t="e">
        <f t="shared" si="295"/>
        <v>#DIV/0!</v>
      </c>
      <c r="CE17" s="164" t="e">
        <f t="shared" si="296"/>
        <v>#DIV/0!</v>
      </c>
      <c r="CF17" s="164"/>
      <c r="CG17" s="164" t="e">
        <f t="shared" si="297"/>
        <v>#DIV/0!</v>
      </c>
      <c r="CH17" s="164" t="e">
        <f>(BB17-1)/(1-BC17)^(BB17)*(D17/(L14+N14))*CG17</f>
        <v>#DIV/0!</v>
      </c>
      <c r="CI17" s="164" t="e">
        <f>-1/((BB17-1)*BC17^2)*(D17/(L14+N14))*CG17</f>
        <v>#DIV/0!</v>
      </c>
      <c r="CJ17" s="164" t="e">
        <f t="shared" si="298"/>
        <v>#DIV/0!</v>
      </c>
      <c r="CK17" s="164" t="e">
        <f t="shared" si="299"/>
        <v>#DIV/0!</v>
      </c>
      <c r="CL17" s="164"/>
      <c r="CM17" s="164" t="e">
        <f t="shared" si="300"/>
        <v>#DIV/0!</v>
      </c>
      <c r="CN17" s="164">
        <v>0</v>
      </c>
      <c r="CO17" s="164">
        <v>0</v>
      </c>
      <c r="CP17" s="164" t="e">
        <f t="shared" si="301"/>
        <v>#DIV/0!</v>
      </c>
      <c r="CQ17" s="164" t="e">
        <f>CP17^2*E14^2</f>
        <v>#DIV/0!</v>
      </c>
      <c r="CR17" s="164"/>
      <c r="CS17" s="164" t="e">
        <f t="shared" si="302"/>
        <v>#DIV/0!</v>
      </c>
      <c r="CT17" s="164" t="e">
        <f>(BB17-1)/(1-BC17)^(BB17)*(-BC17/(L14+N14)+D17/(L14+N14)*CS17)</f>
        <v>#DIV/0!</v>
      </c>
      <c r="CU17" s="164" t="e">
        <f>-1/((BB17-1)*BC17^2)*(-BC17/(L14+N14)+D17/(L14+N14)*CS17)</f>
        <v>#DIV/0!</v>
      </c>
      <c r="CV17" s="164" t="e">
        <f t="shared" si="303"/>
        <v>#DIV/0!</v>
      </c>
      <c r="CW17" s="164" t="e">
        <f>CV17^2*M14^2</f>
        <v>#DIV/0!</v>
      </c>
      <c r="CX17" s="164"/>
      <c r="CY17" s="164" t="e">
        <f t="shared" si="304"/>
        <v>#DIV/0!</v>
      </c>
      <c r="CZ17" s="164" t="e">
        <f>(BB17-1)/(1-BC17)^(BB17)*(-BC17/(L14+N14)+D17/(L14+N14)*CY17)</f>
        <v>#DIV/0!</v>
      </c>
      <c r="DA17" s="164" t="e">
        <f>-1/((BB17-1)*BC17^2)*(-BC17/(L14+N14)+D17/(L14+N14)*CY17)</f>
        <v>#DIV/0!</v>
      </c>
      <c r="DB17" s="164" t="e">
        <f t="shared" si="305"/>
        <v>#DIV/0!</v>
      </c>
      <c r="DC17" s="164" t="e">
        <f>DB17^2*O14^2</f>
        <v>#DIV/0!</v>
      </c>
      <c r="DD17" s="164"/>
      <c r="DE17" s="164"/>
      <c r="DF17" s="164"/>
      <c r="DG17" s="164">
        <f>10^R14</f>
        <v>1</v>
      </c>
      <c r="DH17" s="164" t="e">
        <f>N14/(L14+N14)</f>
        <v>#DIV/0!</v>
      </c>
      <c r="DI17" s="164">
        <f>(DG17+L14+N14)/(N14+DG17)</f>
        <v>1</v>
      </c>
      <c r="DJ17" s="164" t="e">
        <f t="shared" si="306"/>
        <v>#DIV/0!</v>
      </c>
      <c r="DK17" s="164"/>
      <c r="DL17" s="164"/>
      <c r="DM17" s="164"/>
      <c r="DN17" s="164"/>
      <c r="DO17" s="164" t="e">
        <f t="shared" si="307"/>
        <v>#DIV/0!</v>
      </c>
      <c r="DP17" s="164" t="e">
        <f t="shared" si="308"/>
        <v>#DIV/0!</v>
      </c>
      <c r="DQ17" s="164" t="e">
        <f t="shared" si="309"/>
        <v>#DIV/0!</v>
      </c>
      <c r="DR17" s="164" t="e">
        <f t="shared" si="310"/>
        <v>#DIV/0!</v>
      </c>
      <c r="DS17" s="164"/>
      <c r="DT17" s="164" t="e">
        <f t="shared" si="311"/>
        <v>#DIV/0!</v>
      </c>
      <c r="DU17" s="164" t="e">
        <f t="shared" si="312"/>
        <v>#DIV/0!</v>
      </c>
      <c r="DV17" s="164" t="e">
        <f t="shared" si="313"/>
        <v>#DIV/0!</v>
      </c>
      <c r="DW17" s="164"/>
      <c r="DX17" s="164" t="e">
        <f t="shared" si="314"/>
        <v>#DIV/0!</v>
      </c>
      <c r="DY17" s="164" t="e">
        <f t="shared" si="315"/>
        <v>#DIV/0!</v>
      </c>
      <c r="DZ17" s="164" t="e">
        <f t="shared" si="316"/>
        <v>#DIV/0!</v>
      </c>
      <c r="EA17" s="164"/>
      <c r="EB17" s="164" t="e">
        <f t="shared" si="317"/>
        <v>#DIV/0!</v>
      </c>
      <c r="EC17" s="164" t="e">
        <f t="shared" si="318"/>
        <v>#DIV/0!</v>
      </c>
      <c r="ED17" s="164" t="e">
        <f t="shared" si="319"/>
        <v>#DIV/0!</v>
      </c>
      <c r="EE17" s="164"/>
      <c r="EF17" s="164" t="e">
        <f t="shared" si="320"/>
        <v>#DIV/0!</v>
      </c>
      <c r="EG17" s="164" t="e">
        <f t="shared" si="321"/>
        <v>#DIV/0!</v>
      </c>
      <c r="EH17" s="164" t="e">
        <f t="shared" si="322"/>
        <v>#DIV/0!</v>
      </c>
      <c r="EI17" s="164" t="e">
        <f>-N14/((N14+L14)^2)</f>
        <v>#DIV/0!</v>
      </c>
      <c r="EJ17" s="164">
        <f>1/(DG17+N14)</f>
        <v>1</v>
      </c>
      <c r="EK17" s="164" t="e">
        <f t="shared" si="323"/>
        <v>#DIV/0!</v>
      </c>
      <c r="EL17" s="164" t="e">
        <f>EK17^2*M14^2</f>
        <v>#DIV/0!</v>
      </c>
      <c r="EM17" s="164"/>
      <c r="EN17" s="164" t="e">
        <f t="shared" si="324"/>
        <v>#DIV/0!</v>
      </c>
      <c r="EO17" s="164" t="e">
        <f>L14/((L14+N14)^2)</f>
        <v>#DIV/0!</v>
      </c>
      <c r="EP17" s="164">
        <f>-L14/((N14+DG17)^2)</f>
        <v>0</v>
      </c>
      <c r="EQ17" s="164" t="e">
        <f t="shared" si="325"/>
        <v>#DIV/0!</v>
      </c>
      <c r="ER17" s="164" t="e">
        <f>EQ17^2*O14^2</f>
        <v>#DIV/0!</v>
      </c>
      <c r="ES17" s="164"/>
      <c r="ET17" s="164">
        <v>0</v>
      </c>
      <c r="EU17" s="164">
        <f>-LN(10)*L14*DG17/((DG17+N14)^2)</f>
        <v>0</v>
      </c>
      <c r="EV17" s="164" t="e">
        <f t="shared" si="326"/>
        <v>#DIV/0!</v>
      </c>
      <c r="EW17" s="164" t="e">
        <f>EV17^2*S14^2</f>
        <v>#DIV/0!</v>
      </c>
      <c r="EX17" s="164"/>
      <c r="EY17" s="164"/>
      <c r="EZ17" s="164"/>
      <c r="FA17" s="164">
        <f t="shared" si="327"/>
        <v>1</v>
      </c>
      <c r="FB17" s="164" t="e">
        <f t="shared" si="328"/>
        <v>#DIV/0!</v>
      </c>
      <c r="FC17" s="164">
        <f t="shared" si="329"/>
        <v>1</v>
      </c>
      <c r="FD17" s="164" t="e">
        <f t="shared" si="330"/>
        <v>#DIV/0!</v>
      </c>
      <c r="FE17" s="164"/>
      <c r="FF17" s="164"/>
      <c r="FG17" s="164"/>
      <c r="FH17" s="164"/>
      <c r="FI17" s="164" t="e">
        <f t="shared" si="331"/>
        <v>#DIV/0!</v>
      </c>
      <c r="FJ17" s="164" t="e">
        <f t="shared" si="332"/>
        <v>#DIV/0!</v>
      </c>
      <c r="FK17" s="164" t="e">
        <f t="shared" si="333"/>
        <v>#DIV/0!</v>
      </c>
      <c r="FL17" s="164" t="e">
        <f t="shared" si="334"/>
        <v>#DIV/0!</v>
      </c>
      <c r="FM17" s="164"/>
      <c r="FN17" s="164" t="e">
        <f t="shared" si="335"/>
        <v>#DIV/0!</v>
      </c>
      <c r="FO17" s="164" t="e">
        <f t="shared" si="336"/>
        <v>#DIV/0!</v>
      </c>
      <c r="FP17" s="164" t="e">
        <f t="shared" si="337"/>
        <v>#DIV/0!</v>
      </c>
      <c r="FQ17" s="164"/>
      <c r="FR17" s="164" t="e">
        <f t="shared" si="338"/>
        <v>#DIV/0!</v>
      </c>
      <c r="FS17" s="164" t="e">
        <f t="shared" si="339"/>
        <v>#DIV/0!</v>
      </c>
      <c r="FT17" s="164" t="e">
        <f t="shared" si="340"/>
        <v>#DIV/0!</v>
      </c>
      <c r="FU17" s="164"/>
      <c r="FV17" s="164" t="e">
        <f t="shared" si="341"/>
        <v>#DIV/0!</v>
      </c>
      <c r="FW17" s="164" t="e">
        <f t="shared" si="342"/>
        <v>#DIV/0!</v>
      </c>
      <c r="FX17" s="164" t="e">
        <f t="shared" si="343"/>
        <v>#DIV/0!</v>
      </c>
      <c r="FY17" s="164"/>
      <c r="FZ17" s="164" t="e">
        <f t="shared" si="344"/>
        <v>#DIV/0!</v>
      </c>
      <c r="GA17" s="164" t="e">
        <f t="shared" si="345"/>
        <v>#DIV/0!</v>
      </c>
      <c r="GB17" s="164" t="e">
        <f t="shared" si="346"/>
        <v>#DIV/0!</v>
      </c>
      <c r="GC17" s="164" t="e">
        <f t="shared" si="347"/>
        <v>#DIV/0!</v>
      </c>
      <c r="GD17" s="164">
        <f t="shared" si="348"/>
        <v>1</v>
      </c>
      <c r="GE17" s="164" t="e">
        <f t="shared" si="349"/>
        <v>#DIV/0!</v>
      </c>
      <c r="GF17" s="164" t="e">
        <f>GE17^2*M14^2</f>
        <v>#DIV/0!</v>
      </c>
      <c r="GG17" s="164"/>
      <c r="GH17" s="164" t="e">
        <f t="shared" si="350"/>
        <v>#DIV/0!</v>
      </c>
      <c r="GI17" s="164" t="e">
        <f t="shared" si="351"/>
        <v>#DIV/0!</v>
      </c>
      <c r="GJ17" s="164">
        <f t="shared" si="352"/>
        <v>0</v>
      </c>
      <c r="GK17" s="164" t="e">
        <f t="shared" si="353"/>
        <v>#DIV/0!</v>
      </c>
      <c r="GL17" s="164" t="e">
        <f>GK17^2*O14^2</f>
        <v>#DIV/0!</v>
      </c>
      <c r="GM17" s="164"/>
      <c r="GN17" s="164">
        <f t="shared" si="354"/>
        <v>0</v>
      </c>
      <c r="GO17" s="164">
        <f t="shared" si="355"/>
        <v>0</v>
      </c>
      <c r="GP17" s="164" t="e">
        <f t="shared" si="356"/>
        <v>#DIV/0!</v>
      </c>
      <c r="GQ17" s="164" t="e">
        <f>GP17^2*S14^2</f>
        <v>#DIV/0!</v>
      </c>
      <c r="GR17" s="164"/>
      <c r="GS17" s="164" t="e">
        <f t="shared" si="357"/>
        <v>#DIV/0!</v>
      </c>
      <c r="GT17" s="164" t="e">
        <f t="shared" si="358"/>
        <v>#DIV/0!</v>
      </c>
      <c r="GU17" s="164" t="e">
        <f>GT17^2*Q14^2</f>
        <v>#DIV/0!</v>
      </c>
      <c r="GV17" s="164"/>
      <c r="GW17" s="164"/>
      <c r="GX17" s="164"/>
      <c r="GY17" s="164">
        <f>P14</f>
        <v>0</v>
      </c>
      <c r="GZ17" s="164">
        <f>L14+N14</f>
        <v>0</v>
      </c>
      <c r="HA17" s="164">
        <f>L14</f>
        <v>0</v>
      </c>
      <c r="HB17" s="164">
        <f>N14</f>
        <v>0</v>
      </c>
      <c r="HC17" s="164">
        <f t="shared" si="359"/>
        <v>0</v>
      </c>
      <c r="HD17" s="164">
        <f t="shared" si="360"/>
        <v>0</v>
      </c>
      <c r="HE17" s="164" t="e">
        <f t="shared" si="361"/>
        <v>#DIV/0!</v>
      </c>
      <c r="HF17" s="164">
        <f t="shared" si="362"/>
        <v>0</v>
      </c>
      <c r="HG17" s="164">
        <f t="shared" si="363"/>
        <v>0</v>
      </c>
      <c r="HH17" s="164">
        <f t="shared" si="364"/>
        <v>0</v>
      </c>
      <c r="HI17" s="164">
        <f t="shared" si="365"/>
        <v>0</v>
      </c>
      <c r="HJ17" s="164" t="e">
        <f t="shared" si="366"/>
        <v>#DIV/0!</v>
      </c>
      <c r="HK17" s="164" t="e">
        <f t="shared" si="367"/>
        <v>#DIV/0!</v>
      </c>
      <c r="HL17" s="164" t="e">
        <f t="shared" si="368"/>
        <v>#DIV/0!</v>
      </c>
      <c r="HM17" s="164" t="e">
        <f t="shared" si="369"/>
        <v>#DIV/0!</v>
      </c>
      <c r="HN17" s="164"/>
      <c r="HO17" s="164"/>
      <c r="HP17" s="164"/>
      <c r="HQ17" s="164"/>
      <c r="HR17" s="164" t="e">
        <f t="shared" si="370"/>
        <v>#DIV/0!</v>
      </c>
      <c r="HS17" s="164" t="e">
        <f t="shared" si="371"/>
        <v>#DIV/0!</v>
      </c>
      <c r="HT17" s="164" t="e">
        <f t="shared" si="372"/>
        <v>#DIV/0!</v>
      </c>
      <c r="HU17" s="164" t="e">
        <f t="shared" si="373"/>
        <v>#DIV/0!</v>
      </c>
      <c r="HV17" s="164" t="e">
        <f t="shared" si="374"/>
        <v>#DIV/0!</v>
      </c>
      <c r="HW17" s="164"/>
      <c r="HX17" s="164" t="e">
        <f t="shared" si="375"/>
        <v>#DIV/0!</v>
      </c>
      <c r="HY17" s="164" t="e">
        <f t="shared" si="376"/>
        <v>#DIV/0!</v>
      </c>
      <c r="HZ17" s="164">
        <v>0</v>
      </c>
      <c r="IA17" s="164" t="e">
        <f t="shared" si="4"/>
        <v>#DIV/0!</v>
      </c>
      <c r="IB17" s="164" t="e">
        <f t="shared" si="377"/>
        <v>#DIV/0!</v>
      </c>
      <c r="IC17" s="164"/>
      <c r="ID17" s="164" t="e">
        <f xml:space="preserve"> 1 / (HE17-GY17*HG17)*L14/GZ17</f>
        <v>#DIV/0!</v>
      </c>
      <c r="IE17" s="164" t="e">
        <f t="shared" si="378"/>
        <v>#DIV/0!</v>
      </c>
      <c r="IF17" s="164">
        <v>0</v>
      </c>
      <c r="IG17" s="164" t="e">
        <f t="shared" si="5"/>
        <v>#DIV/0!</v>
      </c>
      <c r="IH17" s="164" t="e">
        <f t="shared" si="379"/>
        <v>#DIV/0!</v>
      </c>
      <c r="II17" s="164"/>
      <c r="IJ17" s="164" t="e">
        <f t="shared" si="380"/>
        <v>#DIV/0!</v>
      </c>
      <c r="IK17" s="164" t="e">
        <f t="shared" si="381"/>
        <v>#DIV/0!</v>
      </c>
      <c r="IL17" s="164">
        <v>0</v>
      </c>
      <c r="IM17" s="164" t="e">
        <f t="shared" si="6"/>
        <v>#DIV/0!</v>
      </c>
      <c r="IN17" s="164" t="e">
        <f t="shared" si="382"/>
        <v>#DIV/0!</v>
      </c>
      <c r="IO17" s="164"/>
      <c r="IP17" s="164" t="e">
        <f t="shared" si="383"/>
        <v>#DIV/0!</v>
      </c>
      <c r="IQ17" s="164" t="e">
        <f t="shared" si="384"/>
        <v>#DIV/0!</v>
      </c>
      <c r="IR17" s="164" t="e">
        <f t="shared" si="385"/>
        <v>#DIV/0!</v>
      </c>
      <c r="IS17" s="164" t="e">
        <f t="shared" si="7"/>
        <v>#DIV/0!</v>
      </c>
      <c r="IT17" s="164" t="e">
        <f>IS17^2*M14^2</f>
        <v>#DIV/0!</v>
      </c>
      <c r="IU17" s="164"/>
      <c r="IV17" s="164" t="e">
        <f t="shared" si="386"/>
        <v>#DIV/0!</v>
      </c>
      <c r="IW17" s="164" t="e">
        <f t="shared" si="387"/>
        <v>#DIV/0!</v>
      </c>
      <c r="IX17" s="164" t="e">
        <f t="shared" si="388"/>
        <v>#DIV/0!</v>
      </c>
      <c r="IY17" s="164" t="e">
        <f t="shared" si="8"/>
        <v>#DIV/0!</v>
      </c>
      <c r="IZ17" s="164" t="e">
        <f>IY17^2*O14^2</f>
        <v>#DIV/0!</v>
      </c>
      <c r="JA17" s="164"/>
      <c r="JB17" s="164" t="e">
        <f t="shared" si="389"/>
        <v>#DIV/0!</v>
      </c>
      <c r="JC17" s="164" t="e">
        <f t="shared" si="390"/>
        <v>#DIV/0!</v>
      </c>
      <c r="JD17" s="164" t="e">
        <f t="shared" si="391"/>
        <v>#DIV/0!</v>
      </c>
      <c r="JE17" s="164" t="e">
        <f t="shared" si="9"/>
        <v>#DIV/0!</v>
      </c>
      <c r="JF17" s="164" t="e">
        <f>JE17^2*Q14^2</f>
        <v>#DIV/0!</v>
      </c>
      <c r="JG17" s="164"/>
      <c r="JH17" s="164"/>
      <c r="JI17" s="164"/>
      <c r="JJ17" s="164">
        <f t="shared" si="392"/>
        <v>1</v>
      </c>
      <c r="JK17" s="164" t="e">
        <f>N14/(L14+N14)</f>
        <v>#DIV/0!</v>
      </c>
      <c r="JL17" s="164">
        <f>(L14+N14+JJ17)/(N14+JJ17)</f>
        <v>1</v>
      </c>
      <c r="JM17" s="164" t="e">
        <f t="shared" si="393"/>
        <v>#DIV/0!</v>
      </c>
      <c r="JN17" s="164"/>
      <c r="JO17" s="164"/>
      <c r="JP17" s="164"/>
      <c r="JQ17" s="164"/>
      <c r="JR17" s="164" t="e">
        <f t="shared" si="394"/>
        <v>#DIV/0!</v>
      </c>
      <c r="JS17" s="164" t="e">
        <f t="shared" si="395"/>
        <v>#DIV/0!</v>
      </c>
      <c r="JT17" s="164" t="e">
        <f t="shared" si="396"/>
        <v>#DIV/0!</v>
      </c>
      <c r="JU17" s="164" t="e">
        <f t="shared" si="397"/>
        <v>#DIV/0!</v>
      </c>
      <c r="JV17" s="164"/>
      <c r="JW17" s="164" t="e">
        <f t="shared" si="398"/>
        <v>#DIV/0!</v>
      </c>
      <c r="JX17" s="164" t="e">
        <f t="shared" si="399"/>
        <v>#DIV/0!</v>
      </c>
      <c r="JY17" s="164" t="e">
        <f t="shared" si="400"/>
        <v>#DIV/0!</v>
      </c>
      <c r="JZ17" s="164"/>
      <c r="KA17" s="164" t="e">
        <f>IG17</f>
        <v>#DIV/0!</v>
      </c>
      <c r="KB17" s="164" t="e">
        <f>KA17*JR17</f>
        <v>#DIV/0!</v>
      </c>
      <c r="KC17" s="164" t="e">
        <f>KB17^2*X17^2</f>
        <v>#DIV/0!</v>
      </c>
      <c r="KD17" s="164"/>
      <c r="KE17" s="164" t="e">
        <f>IM17</f>
        <v>#DIV/0!</v>
      </c>
      <c r="KF17" s="164" t="e">
        <f>KE17*JR17</f>
        <v>#DIV/0!</v>
      </c>
      <c r="KG17" s="164" t="e">
        <f>KF17^2*Z17^2</f>
        <v>#DIV/0!</v>
      </c>
      <c r="KH17" s="164"/>
      <c r="KI17" s="164" t="e">
        <f>IS17</f>
        <v>#DIV/0!</v>
      </c>
      <c r="KJ17" s="164" t="e">
        <f>-N14/(L14+N14)^2</f>
        <v>#DIV/0!</v>
      </c>
      <c r="KK17" s="164">
        <f>1/(JJ17+N14)</f>
        <v>1</v>
      </c>
      <c r="KL17" s="164" t="e">
        <f>KI17*JR17+KJ17*HM17*JL17+KK17*JK17*HM17</f>
        <v>#DIV/0!</v>
      </c>
      <c r="KM17" s="164" t="e">
        <f>KL17^2*M14^2</f>
        <v>#DIV/0!</v>
      </c>
      <c r="KN17" s="164"/>
      <c r="KO17" s="164" t="e">
        <f>IY17</f>
        <v>#DIV/0!</v>
      </c>
      <c r="KP17" s="164" t="e">
        <f>L14/(L14+N14)^2</f>
        <v>#DIV/0!</v>
      </c>
      <c r="KQ17" s="164">
        <f>-L14/(JJ17+N14)^2</f>
        <v>0</v>
      </c>
      <c r="KR17" s="164" t="e">
        <f>KO17*JR17+KP17*JL17*HM17+HM17*KQ17*JK17</f>
        <v>#DIV/0!</v>
      </c>
      <c r="KS17" s="164" t="e">
        <f>KR17^2*O14^2</f>
        <v>#DIV/0!</v>
      </c>
      <c r="KT17" s="164"/>
      <c r="KU17" s="164" t="e">
        <f>JE17</f>
        <v>#DIV/0!</v>
      </c>
      <c r="KV17" s="164" t="e">
        <f>KU17*JR17</f>
        <v>#DIV/0!</v>
      </c>
      <c r="KW17" s="164" t="e">
        <f>KV17^2*Q14^2</f>
        <v>#DIV/0!</v>
      </c>
      <c r="KX17" s="164"/>
      <c r="KY17" s="164" t="e">
        <f>HM17* (N14/(L14+N14)) * ((-LN(10)*JJ17*L14)/(N14+JJ17)^2)</f>
        <v>#DIV/0!</v>
      </c>
      <c r="KZ17" s="164" t="e">
        <f>KY17^2*S14^2</f>
        <v>#DIV/0!</v>
      </c>
      <c r="LA17" s="164"/>
      <c r="LB17" s="164"/>
      <c r="LC17" s="170"/>
      <c r="LD17" s="205"/>
      <c r="LE17" s="190"/>
      <c r="LF17" s="190"/>
      <c r="LG17" s="190"/>
      <c r="LH17" s="190"/>
      <c r="LI17" s="190"/>
      <c r="LJ17" s="190"/>
      <c r="LK17" s="190"/>
      <c r="LL17" s="190"/>
      <c r="LM17" s="190"/>
      <c r="LN17" s="190"/>
      <c r="LO17" s="193"/>
    </row>
    <row r="18" spans="1:327" s="87" customFormat="1" ht="15.75" x14ac:dyDescent="0.25">
      <c r="A18" s="171" t="s">
        <v>239</v>
      </c>
      <c r="B18" s="142"/>
      <c r="C18" s="147"/>
      <c r="D18" s="143"/>
      <c r="E18" s="147"/>
      <c r="F18" s="194"/>
      <c r="G18" s="194"/>
      <c r="H18" s="194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5"/>
      <c r="T18" s="167">
        <f>C18/100</f>
        <v>0</v>
      </c>
      <c r="U18" s="164">
        <f t="shared" ref="U18:Z18" si="403">F18/100</f>
        <v>0</v>
      </c>
      <c r="V18" s="164">
        <f t="shared" si="403"/>
        <v>0</v>
      </c>
      <c r="W18" s="164">
        <f t="shared" si="403"/>
        <v>0</v>
      </c>
      <c r="X18" s="164">
        <f t="shared" si="403"/>
        <v>0</v>
      </c>
      <c r="Y18" s="164">
        <f t="shared" si="403"/>
        <v>0</v>
      </c>
      <c r="Z18" s="164">
        <f t="shared" si="403"/>
        <v>0</v>
      </c>
      <c r="AA18" s="164" t="e">
        <f>(L18*W18+Y18*N18)/(L18+N18)</f>
        <v>#DIV/0!</v>
      </c>
      <c r="AB18" s="165" t="e">
        <f t="shared" si="1"/>
        <v>#DIV/0!</v>
      </c>
      <c r="AC18" s="165" t="e">
        <f>AVERAGE(AB18:AB21)</f>
        <v>#DIV/0!</v>
      </c>
      <c r="AD18" s="165" t="e">
        <f>STDEV(AB18:AB21)</f>
        <v>#DIV/0!</v>
      </c>
      <c r="AE18" s="165" t="e">
        <f>AD18/SQRT(COUNT(AB18:AB21))</f>
        <v>#DIV/0!</v>
      </c>
      <c r="AF18" s="165" t="e">
        <f>AE18^2</f>
        <v>#DIV/0!</v>
      </c>
      <c r="AG18" s="164" t="e">
        <f t="shared" si="2"/>
        <v>#DIV/0!</v>
      </c>
      <c r="AH18" s="164" t="e">
        <f>AG18^2*E18^2</f>
        <v>#DIV/0!</v>
      </c>
      <c r="AI18" s="164" t="e">
        <f>AVERAGE(AH18:AH21)</f>
        <v>#DIV/0!</v>
      </c>
      <c r="AJ18" s="164" t="e">
        <f t="shared" si="3"/>
        <v>#DIV/0!</v>
      </c>
      <c r="AK18" s="164" t="e">
        <f>AJ18^2*V18^2</f>
        <v>#DIV/0!</v>
      </c>
      <c r="AL18" s="164" t="e">
        <f>AVERAGE(AK18:AK21)</f>
        <v>#DIV/0!</v>
      </c>
      <c r="AM18" s="164" t="e">
        <f>-AB18/(AA18-U18)*L18/(L18+N18)</f>
        <v>#DIV/0!</v>
      </c>
      <c r="AN18" s="164" t="e">
        <f>AM18^2*X18^2</f>
        <v>#DIV/0!</v>
      </c>
      <c r="AO18" s="164" t="e">
        <f>AVERAGE(AN18:AN21)</f>
        <v>#DIV/0!</v>
      </c>
      <c r="AP18" s="164" t="e">
        <f>-AB18/(AA18-U18)*N18/(L18+N18)</f>
        <v>#DIV/0!</v>
      </c>
      <c r="AQ18" s="164" t="e">
        <f>AP18^2*Z18^2</f>
        <v>#DIV/0!</v>
      </c>
      <c r="AR18" s="164" t="e">
        <f>AVERAGE(AQ18:AQ21)</f>
        <v>#DIV/0!</v>
      </c>
      <c r="AS18" s="164" t="e">
        <f>-AB18/(AA18-U18)*(W18-AA18)/(L18+N18)</f>
        <v>#DIV/0!</v>
      </c>
      <c r="AT18" s="164" t="e">
        <f>AS18^2*M18^2</f>
        <v>#DIV/0!</v>
      </c>
      <c r="AU18" s="164" t="e">
        <f>AVERAGE(AT18:AT21)</f>
        <v>#DIV/0!</v>
      </c>
      <c r="AV18" s="164" t="e">
        <f>-AB18/(AA18-U18)*(Y18-AA18)/(L18+N18)</f>
        <v>#DIV/0!</v>
      </c>
      <c r="AW18" s="164" t="e">
        <f>AV18^2*O18^2</f>
        <v>#DIV/0!</v>
      </c>
      <c r="AX18" s="164" t="e">
        <f>AVERAGE(AW18:AW21)</f>
        <v>#DIV/0!</v>
      </c>
      <c r="AY18" s="164" t="e">
        <f>SUM(AX18,AU18,AR18,AO18,AL18,AI18,AF18)</f>
        <v>#DIV/0!</v>
      </c>
      <c r="AZ18" s="166" t="e">
        <f>SQRT(AY18)</f>
        <v>#DIV/0!</v>
      </c>
      <c r="BA18" s="164" t="b">
        <f>P18=1</f>
        <v>0</v>
      </c>
      <c r="BB18" s="164">
        <f>MAX((1-BA18)*P18,P18*0.99999)</f>
        <v>0</v>
      </c>
      <c r="BC18" s="164" t="e">
        <f>AB18*D18/(L18+N18)</f>
        <v>#DIV/0!</v>
      </c>
      <c r="BD18" s="164" t="e">
        <f>-1+(1-BC18)^(1-BB18)</f>
        <v>#DIV/0!</v>
      </c>
      <c r="BE18" s="164" t="e">
        <f>1/((BB18-1)*BC18)</f>
        <v>#DIV/0!</v>
      </c>
      <c r="BF18" s="164" t="e">
        <f>(-1/BC18)*LN(1-BC18)*AB18</f>
        <v>#DIV/0!</v>
      </c>
      <c r="BG18" s="164" t="e">
        <f>AB18*BD18*BE18</f>
        <v>#DIV/0!</v>
      </c>
      <c r="BH18" s="164" t="e">
        <f>(BF18*BA18)+(1-BA18)*BG18</f>
        <v>#DIV/0!</v>
      </c>
      <c r="BI18" s="164" t="e">
        <f>AVERAGE(BH18:BH21)</f>
        <v>#DIV/0!</v>
      </c>
      <c r="BJ18" s="164" t="e">
        <f>STDEV(BH18:BH21)</f>
        <v>#DIV/0!</v>
      </c>
      <c r="BK18" s="164" t="e">
        <f>BJ18/SQRT(COUNT(BH18:BH21))</f>
        <v>#DIV/0!</v>
      </c>
      <c r="BL18" s="164" t="e">
        <f>BK18^2</f>
        <v>#DIV/0!</v>
      </c>
      <c r="BM18" s="164" t="e">
        <f>(-LN(1-BC18)*(1-BC18)^(1-BB18))*AB18/((BB18-1)*BC18)</f>
        <v>#DIV/0!</v>
      </c>
      <c r="BN18" s="164" t="e">
        <f>(1-(1-BC18)^(1-BB18))*AB18/(BC18*(BB18-1)^2)</f>
        <v>#DIV/0!</v>
      </c>
      <c r="BO18" s="164" t="e">
        <f>BM18+BN18</f>
        <v>#DIV/0!</v>
      </c>
      <c r="BP18" s="164" t="e">
        <f>BO18^2*Q18^2</f>
        <v>#DIV/0!</v>
      </c>
      <c r="BQ18" s="164" t="e">
        <f>AVERAGE(BP18:BP21)</f>
        <v>#DIV/0!</v>
      </c>
      <c r="BR18" s="164" t="e">
        <f>BD18*BE18</f>
        <v>#DIV/0!</v>
      </c>
      <c r="BS18" s="164" t="e">
        <f>AB18*BE18</f>
        <v>#DIV/0!</v>
      </c>
      <c r="BT18" s="164" t="e">
        <f>AB18*BD18</f>
        <v>#DIV/0!</v>
      </c>
      <c r="BU18" s="164" t="e">
        <f>AJ18</f>
        <v>#DIV/0!</v>
      </c>
      <c r="BV18" s="164" t="e">
        <f>(BB18-1)/(1-BC18)^(BB18)*(D18/(L18+N18))*BU18</f>
        <v>#DIV/0!</v>
      </c>
      <c r="BW18" s="164" t="e">
        <f>-1/((BB18-1)*BC18^2)*(D18/(L18+N18))*BU18</f>
        <v>#DIV/0!</v>
      </c>
      <c r="BX18" s="164" t="e">
        <f>BU18*BR18+BS18*BV18+BT18*BW18</f>
        <v>#DIV/0!</v>
      </c>
      <c r="BY18" s="164" t="e">
        <f>BX18^2*V18^2</f>
        <v>#DIV/0!</v>
      </c>
      <c r="BZ18" s="164" t="e">
        <f>AVERAGE(BY18:BY21)</f>
        <v>#DIV/0!</v>
      </c>
      <c r="CA18" s="164" t="e">
        <f>AM18</f>
        <v>#DIV/0!</v>
      </c>
      <c r="CB18" s="164" t="e">
        <f>(BB18-1)/(1-BC18)^(BB18)*(D18/(L18+N18))*CA18</f>
        <v>#DIV/0!</v>
      </c>
      <c r="CC18" s="164" t="e">
        <f>-1/((BB18-1)*BC18^2)*(D18/(L18+N18))*CA18</f>
        <v>#DIV/0!</v>
      </c>
      <c r="CD18" s="164" t="e">
        <f>BR18*CA18+BS18*CB18+BT18*CC18</f>
        <v>#DIV/0!</v>
      </c>
      <c r="CE18" s="164" t="e">
        <f>CD18^2*X18^2</f>
        <v>#DIV/0!</v>
      </c>
      <c r="CF18" s="164" t="e">
        <f>AVERAGE(CE18:CE21)</f>
        <v>#DIV/0!</v>
      </c>
      <c r="CG18" s="164" t="e">
        <f>AP18</f>
        <v>#DIV/0!</v>
      </c>
      <c r="CH18" s="164" t="e">
        <f>(BB18-1)/(1-BC18)^(BB18)*(D18/(L18+N18))*CG18</f>
        <v>#DIV/0!</v>
      </c>
      <c r="CI18" s="164" t="e">
        <f>-1/((BB18-1)*BC18^2)*(D18/(L18+N18))*CG18</f>
        <v>#DIV/0!</v>
      </c>
      <c r="CJ18" s="164" t="e">
        <f>BR18*CG18+BS18*CH18+BT18*CI18</f>
        <v>#DIV/0!</v>
      </c>
      <c r="CK18" s="164" t="e">
        <f>CJ18^2*Z18^2</f>
        <v>#DIV/0!</v>
      </c>
      <c r="CL18" s="164" t="e">
        <f>AVERAGE(CK18:CK21)</f>
        <v>#DIV/0!</v>
      </c>
      <c r="CM18" s="164" t="e">
        <f>AG18</f>
        <v>#DIV/0!</v>
      </c>
      <c r="CN18" s="164">
        <v>0</v>
      </c>
      <c r="CO18" s="164">
        <v>0</v>
      </c>
      <c r="CP18" s="164" t="e">
        <f>CM18*BR18</f>
        <v>#DIV/0!</v>
      </c>
      <c r="CQ18" s="164" t="e">
        <f>CP18^2*E18^2</f>
        <v>#DIV/0!</v>
      </c>
      <c r="CR18" s="164" t="e">
        <f>AVERAGE(CQ18:CQ21)</f>
        <v>#DIV/0!</v>
      </c>
      <c r="CS18" s="164" t="e">
        <f>AS18</f>
        <v>#DIV/0!</v>
      </c>
      <c r="CT18" s="164" t="e">
        <f>(BB18-1)/(1-BC18)^(BB18)*(-BC18/(L18+N18)+D18/(L18+N18)*CS18)</f>
        <v>#DIV/0!</v>
      </c>
      <c r="CU18" s="164" t="e">
        <f>-1/((BB18-1)*BC18^2)*(-BC18/(L18+N18)+D18/(L18+N18)*CS18)</f>
        <v>#DIV/0!</v>
      </c>
      <c r="CV18" s="164" t="e">
        <f>BR18*CS18+BS18*CT18+BT18*CU18</f>
        <v>#DIV/0!</v>
      </c>
      <c r="CW18" s="164" t="e">
        <f>CV18^2*M18^2</f>
        <v>#DIV/0!</v>
      </c>
      <c r="CX18" s="164" t="e">
        <f>AVERAGE(CW18:CW21)</f>
        <v>#DIV/0!</v>
      </c>
      <c r="CY18" s="164" t="e">
        <f>AV18</f>
        <v>#DIV/0!</v>
      </c>
      <c r="CZ18" s="164" t="e">
        <f>(BB18-1)/(1-BC18)^(BB18)*(-BC18/(L18+N18)+D18/(L18+N18)*CY18)</f>
        <v>#DIV/0!</v>
      </c>
      <c r="DA18" s="164" t="e">
        <f>-1/((BB18-1)*BC18^2)*(-BC18/(L18+N18)+D18/(L18+N18)*CY18)</f>
        <v>#DIV/0!</v>
      </c>
      <c r="DB18" s="164" t="e">
        <f>BR18*CY18+BS18*CZ18+BT18*DA18</f>
        <v>#DIV/0!</v>
      </c>
      <c r="DC18" s="164" t="e">
        <f>DB18^2*O18^2</f>
        <v>#DIV/0!</v>
      </c>
      <c r="DD18" s="164" t="e">
        <f>AVERAGE(DC18:DC21)</f>
        <v>#DIV/0!</v>
      </c>
      <c r="DE18" s="164" t="e">
        <f>SUM(DD18,CX18,CR18,CL18,CF18,BZ18,BQ18,BL18)</f>
        <v>#DIV/0!</v>
      </c>
      <c r="DF18" s="164" t="e">
        <f>SQRT(DE18)</f>
        <v>#DIV/0!</v>
      </c>
      <c r="DG18" s="164">
        <f>10^R18</f>
        <v>1</v>
      </c>
      <c r="DH18" s="164" t="e">
        <f>N18/(L18+N18)</f>
        <v>#DIV/0!</v>
      </c>
      <c r="DI18" s="164">
        <f>(DG18+L18+N18)/(N18+DG18)</f>
        <v>1</v>
      </c>
      <c r="DJ18" s="164" t="e">
        <f>AB18*DH18*DI18</f>
        <v>#DIV/0!</v>
      </c>
      <c r="DK18" s="164" t="e">
        <f>AVERAGE(DJ18:DJ21)</f>
        <v>#DIV/0!</v>
      </c>
      <c r="DL18" s="164" t="e">
        <f>STDEV(DJ18:DJ21)</f>
        <v>#DIV/0!</v>
      </c>
      <c r="DM18" s="164" t="e">
        <f>DL18/SQRT(COUNT(DJ18:DJ21))</f>
        <v>#DIV/0!</v>
      </c>
      <c r="DN18" s="164" t="e">
        <f>DM18^2</f>
        <v>#DIV/0!</v>
      </c>
      <c r="DO18" s="164" t="e">
        <f>DH18*DI18</f>
        <v>#DIV/0!</v>
      </c>
      <c r="DP18" s="164" t="e">
        <f>AG18</f>
        <v>#DIV/0!</v>
      </c>
      <c r="DQ18" s="164" t="e">
        <f>DO18*DP18</f>
        <v>#DIV/0!</v>
      </c>
      <c r="DR18" s="164" t="e">
        <f>DQ18^2*E18^2</f>
        <v>#DIV/0!</v>
      </c>
      <c r="DS18" s="164" t="e">
        <f>AVERAGE(DR18:DR21)</f>
        <v>#DIV/0!</v>
      </c>
      <c r="DT18" s="164" t="e">
        <f>AJ18</f>
        <v>#DIV/0!</v>
      </c>
      <c r="DU18" s="164" t="e">
        <f>DT18*DO18</f>
        <v>#DIV/0!</v>
      </c>
      <c r="DV18" s="164" t="e">
        <f>DU18^2*V18^2</f>
        <v>#DIV/0!</v>
      </c>
      <c r="DW18" s="164" t="e">
        <f>AVERAGE(DV18:DV21)</f>
        <v>#DIV/0!</v>
      </c>
      <c r="DX18" s="164" t="e">
        <f>AM18</f>
        <v>#DIV/0!</v>
      </c>
      <c r="DY18" s="164" t="e">
        <f>DX18*DO18</f>
        <v>#DIV/0!</v>
      </c>
      <c r="DZ18" s="164" t="e">
        <f>DY18^2*X18^2</f>
        <v>#DIV/0!</v>
      </c>
      <c r="EA18" s="164" t="e">
        <f>AVERAGE(DZ18:DZ21)</f>
        <v>#DIV/0!</v>
      </c>
      <c r="EB18" s="164" t="e">
        <f>AP18</f>
        <v>#DIV/0!</v>
      </c>
      <c r="EC18" s="164" t="e">
        <f>EB18*DO18</f>
        <v>#DIV/0!</v>
      </c>
      <c r="ED18" s="164" t="e">
        <f>EC18^2*Z18^2</f>
        <v>#DIV/0!</v>
      </c>
      <c r="EE18" s="164" t="e">
        <f>AVERAGE(ED18:ED21)</f>
        <v>#DIV/0!</v>
      </c>
      <c r="EF18" s="164" t="e">
        <f>DI18*AB18</f>
        <v>#DIV/0!</v>
      </c>
      <c r="EG18" s="164" t="e">
        <f>DH18*AB18</f>
        <v>#DIV/0!</v>
      </c>
      <c r="EH18" s="164" t="e">
        <f>AS18</f>
        <v>#DIV/0!</v>
      </c>
      <c r="EI18" s="164" t="e">
        <f>-N18/((N18+L18)^2)</f>
        <v>#DIV/0!</v>
      </c>
      <c r="EJ18" s="164">
        <f>1/(DG18+N18)</f>
        <v>1</v>
      </c>
      <c r="EK18" s="164" t="e">
        <f>DO18*EH18+EF18*EI18+EG18*EJ18</f>
        <v>#DIV/0!</v>
      </c>
      <c r="EL18" s="164" t="e">
        <f>EK18^2*M18^2</f>
        <v>#DIV/0!</v>
      </c>
      <c r="EM18" s="164" t="e">
        <f>AVERAGE(EL18:EL21)</f>
        <v>#DIV/0!</v>
      </c>
      <c r="EN18" s="164" t="e">
        <f>AV18</f>
        <v>#DIV/0!</v>
      </c>
      <c r="EO18" s="164" t="e">
        <f>L18/((L18+N18)^2)</f>
        <v>#DIV/0!</v>
      </c>
      <c r="EP18" s="164">
        <f>-L18/((N18+DG18)^2)</f>
        <v>0</v>
      </c>
      <c r="EQ18" s="164" t="e">
        <f>DO18*EN18+EF18*EO18+EG18*EP18</f>
        <v>#DIV/0!</v>
      </c>
      <c r="ER18" s="164" t="e">
        <f>EQ18^2*O18^2</f>
        <v>#DIV/0!</v>
      </c>
      <c r="ES18" s="164" t="e">
        <f>AVERAGE(ER18:ER21)</f>
        <v>#DIV/0!</v>
      </c>
      <c r="ET18" s="164">
        <v>0</v>
      </c>
      <c r="EU18" s="164">
        <f>-LN(10)*L18*DG18/((DG18+N18)^2)</f>
        <v>0</v>
      </c>
      <c r="EV18" s="164" t="e">
        <f>EU18*EG18</f>
        <v>#DIV/0!</v>
      </c>
      <c r="EW18" s="164" t="e">
        <f>EV18^2*S18^2</f>
        <v>#DIV/0!</v>
      </c>
      <c r="EX18" s="164" t="e">
        <f>AVERAGE(EW18:EW21)</f>
        <v>#DIV/0!</v>
      </c>
      <c r="EY18" s="164" t="e">
        <f>SUM(EX18,ES18,EM18,EE18,EA18,DW18,DS18,DN18)</f>
        <v>#DIV/0!</v>
      </c>
      <c r="EZ18" s="164" t="e">
        <f>SQRT(EY18)</f>
        <v>#DIV/0!</v>
      </c>
      <c r="FA18" s="164">
        <f>DG18</f>
        <v>1</v>
      </c>
      <c r="FB18" s="164" t="e">
        <f>DH18</f>
        <v>#DIV/0!</v>
      </c>
      <c r="FC18" s="164">
        <f>DI18</f>
        <v>1</v>
      </c>
      <c r="FD18" s="164" t="e">
        <f>FB18*FC18*BH18</f>
        <v>#DIV/0!</v>
      </c>
      <c r="FE18" s="164" t="e">
        <f>AVERAGE(FD18:FD21)</f>
        <v>#DIV/0!</v>
      </c>
      <c r="FF18" s="164" t="e">
        <f>STDEV(FD18:FD21)</f>
        <v>#DIV/0!</v>
      </c>
      <c r="FG18" s="164" t="e">
        <f>FF18/SQRT(COUNT(FD18:FD21))</f>
        <v>#DIV/0!</v>
      </c>
      <c r="FH18" s="164" t="e">
        <f>FG18^2</f>
        <v>#DIV/0!</v>
      </c>
      <c r="FI18" s="164" t="e">
        <f>FB18*FC18</f>
        <v>#DIV/0!</v>
      </c>
      <c r="FJ18" s="164" t="e">
        <f>CP18</f>
        <v>#DIV/0!</v>
      </c>
      <c r="FK18" s="164" t="e">
        <f>FJ18*FI18</f>
        <v>#DIV/0!</v>
      </c>
      <c r="FL18" s="164" t="e">
        <f>FK18^2*E18^2</f>
        <v>#DIV/0!</v>
      </c>
      <c r="FM18" s="164" t="e">
        <f>AVERAGE(FL18:FL21)</f>
        <v>#DIV/0!</v>
      </c>
      <c r="FN18" s="164" t="e">
        <f>BX18</f>
        <v>#DIV/0!</v>
      </c>
      <c r="FO18" s="164" t="e">
        <f>FN18*FI18</f>
        <v>#DIV/0!</v>
      </c>
      <c r="FP18" s="164" t="e">
        <f>FO18^2*V18^2</f>
        <v>#DIV/0!</v>
      </c>
      <c r="FQ18" s="164" t="e">
        <f>AVERAGE(FP18:FP21)</f>
        <v>#DIV/0!</v>
      </c>
      <c r="FR18" s="164" t="e">
        <f>CD18</f>
        <v>#DIV/0!</v>
      </c>
      <c r="FS18" s="164" t="e">
        <f>FR18*FI18</f>
        <v>#DIV/0!</v>
      </c>
      <c r="FT18" s="164" t="e">
        <f>FS18^2*X18^2</f>
        <v>#DIV/0!</v>
      </c>
      <c r="FU18" s="164" t="e">
        <f>AVERAGE(FT18:FT21)</f>
        <v>#DIV/0!</v>
      </c>
      <c r="FV18" s="164" t="e">
        <f>CJ18</f>
        <v>#DIV/0!</v>
      </c>
      <c r="FW18" s="164" t="e">
        <f>FV18*FI18</f>
        <v>#DIV/0!</v>
      </c>
      <c r="FX18" s="164" t="e">
        <f>FW18^2*Z18^2</f>
        <v>#DIV/0!</v>
      </c>
      <c r="FY18" s="164" t="e">
        <f>AVERAGE(FX18:FX21)</f>
        <v>#DIV/0!</v>
      </c>
      <c r="FZ18" s="164" t="e">
        <f>FC18*BH18</f>
        <v>#DIV/0!</v>
      </c>
      <c r="GA18" s="164" t="e">
        <f>FB18*BH18</f>
        <v>#DIV/0!</v>
      </c>
      <c r="GB18" s="164" t="e">
        <f>CV18</f>
        <v>#DIV/0!</v>
      </c>
      <c r="GC18" s="164" t="e">
        <f>EI18</f>
        <v>#DIV/0!</v>
      </c>
      <c r="GD18" s="164">
        <f>EJ18</f>
        <v>1</v>
      </c>
      <c r="GE18" s="164" t="e">
        <f>FI18*GB18+FZ18*GC18+GA18*GD18</f>
        <v>#DIV/0!</v>
      </c>
      <c r="GF18" s="164" t="e">
        <f>GE18^2*M18^2</f>
        <v>#DIV/0!</v>
      </c>
      <c r="GG18" s="164" t="e">
        <f>AVERAGE(GF18:GF21)</f>
        <v>#DIV/0!</v>
      </c>
      <c r="GH18" s="164" t="e">
        <f>DB18</f>
        <v>#DIV/0!</v>
      </c>
      <c r="GI18" s="164" t="e">
        <f>EO18</f>
        <v>#DIV/0!</v>
      </c>
      <c r="GJ18" s="164">
        <f>EP18</f>
        <v>0</v>
      </c>
      <c r="GK18" s="164" t="e">
        <f>FI18*GH18+FZ18*GI18+GA18*GJ18</f>
        <v>#DIV/0!</v>
      </c>
      <c r="GL18" s="164" t="e">
        <f>GK18^2*O18^2</f>
        <v>#DIV/0!</v>
      </c>
      <c r="GM18" s="164" t="e">
        <f>AVERAGE(GL18:GL21)</f>
        <v>#DIV/0!</v>
      </c>
      <c r="GN18" s="164">
        <f>ET18</f>
        <v>0</v>
      </c>
      <c r="GO18" s="164">
        <f>EU18</f>
        <v>0</v>
      </c>
      <c r="GP18" s="164" t="e">
        <f>GO18*GA18</f>
        <v>#DIV/0!</v>
      </c>
      <c r="GQ18" s="164" t="e">
        <f>GP18^2*S18^2</f>
        <v>#DIV/0!</v>
      </c>
      <c r="GR18" s="164" t="e">
        <f>AVERAGE(GQ18:GQ21)</f>
        <v>#DIV/0!</v>
      </c>
      <c r="GS18" s="164" t="e">
        <f>BO18</f>
        <v>#DIV/0!</v>
      </c>
      <c r="GT18" s="164" t="e">
        <f>GS18*FI18</f>
        <v>#DIV/0!</v>
      </c>
      <c r="GU18" s="164" t="e">
        <f>GT18^2*Q18^2</f>
        <v>#DIV/0!</v>
      </c>
      <c r="GV18" s="164" t="e">
        <f>AVERAGE(GU18:GU21)</f>
        <v>#DIV/0!</v>
      </c>
      <c r="GW18" s="164" t="e">
        <f>SUM(GV18,GR18,GM18,GG18,FY18,FU18,FQ18,FM18,FH18)</f>
        <v>#DIV/0!</v>
      </c>
      <c r="GX18" s="164" t="e">
        <f>SQRT(GW18)</f>
        <v>#DIV/0!</v>
      </c>
      <c r="GY18" s="164">
        <f>P18</f>
        <v>0</v>
      </c>
      <c r="GZ18" s="164">
        <f>L18+N18</f>
        <v>0</v>
      </c>
      <c r="HA18" s="164">
        <f>L18</f>
        <v>0</v>
      </c>
      <c r="HB18" s="164">
        <f>N18</f>
        <v>0</v>
      </c>
      <c r="HC18" s="164">
        <f>D18</f>
        <v>0</v>
      </c>
      <c r="HD18" s="164">
        <f>B18</f>
        <v>0</v>
      </c>
      <c r="HE18" s="164" t="e">
        <f>AA18</f>
        <v>#DIV/0!</v>
      </c>
      <c r="HF18" s="164">
        <f>T18</f>
        <v>0</v>
      </c>
      <c r="HG18" s="164">
        <f>U18</f>
        <v>0</v>
      </c>
      <c r="HH18" s="164">
        <f>W18</f>
        <v>0</v>
      </c>
      <c r="HI18" s="164">
        <f>Y18</f>
        <v>0</v>
      </c>
      <c r="HJ18" s="164" t="e">
        <f>LN((HE18-GY18*HG18)/HD18)</f>
        <v>#DIV/0!</v>
      </c>
      <c r="HK18" s="164" t="e">
        <f>LN( (HG18-HF18)/GZ18 + (HE18-GY18*HF18)/HD18)</f>
        <v>#DIV/0!</v>
      </c>
      <c r="HL18" s="164" t="e">
        <f>HD18*GZ18/(HD18+GY18*GZ18)</f>
        <v>#DIV/0!</v>
      </c>
      <c r="HM18" s="164" t="e">
        <f>(HJ18-HK18)*HL18/HC18</f>
        <v>#DIV/0!</v>
      </c>
      <c r="HN18" s="164" t="e">
        <f>AVERAGE(HM18:HM21)</f>
        <v>#DIV/0!</v>
      </c>
      <c r="HO18" s="164" t="e">
        <f>STDEV(HM18:HM21)</f>
        <v>#DIV/0!</v>
      </c>
      <c r="HP18" s="164" t="e">
        <f>HO18/SQRT(COUNT(HM18:HM21))</f>
        <v>#DIV/0!</v>
      </c>
      <c r="HQ18" s="164" t="e">
        <f>HP18^2</f>
        <v>#DIV/0!</v>
      </c>
      <c r="HR18" s="164" t="e">
        <f>-1/HD18</f>
        <v>#DIV/0!</v>
      </c>
      <c r="HS18" s="164" t="e">
        <f>-(HE18-GY18*HF18) / (HD18* ( ( (HG18-HF18)/GZ18)*HD18 + (HE18-GY18*HF18)))</f>
        <v>#DIV/0!</v>
      </c>
      <c r="HT18" s="164" t="e">
        <f>GY18*GZ18^2 / (HD18+GY18*GZ18)^2</f>
        <v>#DIV/0!</v>
      </c>
      <c r="HU18" s="164" t="e">
        <f>-1/HC18*HM18</f>
        <v>#DIV/0!</v>
      </c>
      <c r="HV18" s="164" t="e">
        <f>HU18^2*E18^2</f>
        <v>#DIV/0!</v>
      </c>
      <c r="HW18" s="164" t="e">
        <f>AVERAGE(HV18:HV21)</f>
        <v>#DIV/0!</v>
      </c>
      <c r="HX18" s="164" t="e">
        <f>GY18 / (GY18*HG18-HE18)</f>
        <v>#DIV/0!</v>
      </c>
      <c r="HY18" s="164" t="e">
        <f>HD18 / ( (HG18-HF18)*HD18 + GZ18*(HE18-GY18*HF18))</f>
        <v>#DIV/0!</v>
      </c>
      <c r="HZ18" s="164">
        <v>0</v>
      </c>
      <c r="IA18" s="164" t="e">
        <f t="shared" si="4"/>
        <v>#DIV/0!</v>
      </c>
      <c r="IB18" s="164" t="e">
        <f>IA18^2*V18^2</f>
        <v>#DIV/0!</v>
      </c>
      <c r="IC18" s="164" t="e">
        <f>AVERAGE(IB18:IB21)</f>
        <v>#DIV/0!</v>
      </c>
      <c r="ID18" s="164" t="e">
        <f xml:space="preserve"> 1 / (HE18-GY18*HG18)*L18/GZ18</f>
        <v>#DIV/0!</v>
      </c>
      <c r="IE18" s="164" t="e">
        <f>HA18 / ((HE18-GY18*HF18)*GZ18 + (HG18-HF18)*HD18)</f>
        <v>#DIV/0!</v>
      </c>
      <c r="IF18" s="164">
        <v>0</v>
      </c>
      <c r="IG18" s="164" t="e">
        <f t="shared" si="5"/>
        <v>#DIV/0!</v>
      </c>
      <c r="IH18" s="164" t="e">
        <f>IG18^2*X18^2</f>
        <v>#DIV/0!</v>
      </c>
      <c r="II18" s="164" t="e">
        <f>AVERAGE(IH18:IH21)</f>
        <v>#DIV/0!</v>
      </c>
      <c r="IJ18" s="164" t="e">
        <f>1 / (HE18-GY18*HG18) * HB18/GZ18</f>
        <v>#DIV/0!</v>
      </c>
      <c r="IK18" s="164" t="e">
        <f>1 / (HE18 + HD18*((HG18-HF18)/GZ18) - GY18*HF18) * HB18/GZ18</f>
        <v>#DIV/0!</v>
      </c>
      <c r="IL18" s="164">
        <v>0</v>
      </c>
      <c r="IM18" s="164" t="e">
        <f t="shared" si="6"/>
        <v>#DIV/0!</v>
      </c>
      <c r="IN18" s="164" t="e">
        <f>IM18^2*Z18^2</f>
        <v>#DIV/0!</v>
      </c>
      <c r="IO18" s="164" t="e">
        <f>AVERAGE(IN18:IN21)</f>
        <v>#DIV/0!</v>
      </c>
      <c r="IP18" s="164" t="e">
        <f>(HI18-HH18)*HB18 / (GZ18*((GY18*HG18-HH18)*HA18 + (GY18*HG18-HI18)*HB18))</f>
        <v>#DIV/0!</v>
      </c>
      <c r="IQ18" s="164" t="e">
        <f>-(HD18*HF18+(HH18-HI18)*HB18-HD18*HG18) / (GZ18*((GY18*HF18-HH18)*HA18 + (GY18*HB18+HD18)*HF18 - HI18*HB18 - HD18*HG18) )</f>
        <v>#DIV/0!</v>
      </c>
      <c r="IR18" s="164" t="e">
        <f>HD18^2 / (GY18*HA18 + GY18*HB18 + HD18)^2</f>
        <v>#DIV/0!</v>
      </c>
      <c r="IS18" s="164" t="e">
        <f t="shared" si="7"/>
        <v>#DIV/0!</v>
      </c>
      <c r="IT18" s="164" t="e">
        <f>IS18^2*M18^2</f>
        <v>#DIV/0!</v>
      </c>
      <c r="IU18" s="164" t="e">
        <f>AVERAGE(IT18:IT21)</f>
        <v>#DIV/0!</v>
      </c>
      <c r="IV18" s="164" t="e">
        <f>-(HI18-HH18)*HA18 / (GZ18*((GY18*HG18-HH18)*HA18 + (GY18*HG18-HI18)*HB18))</f>
        <v>#DIV/0!</v>
      </c>
      <c r="IW18" s="164" t="e">
        <f>-(HD18*HF18+(HI18-HH18)*HA18-HD18*HG18) / (GZ18*((GY18*HF18-HI18)*HB18 + (GY18*HA18+HD18)*HF18 - HH18*HA18 - HD18*HG18))</f>
        <v>#DIV/0!</v>
      </c>
      <c r="IX18" s="164" t="e">
        <f>HD18^2 / (GY18*HA18+GY18*HB18+HD18)^2</f>
        <v>#DIV/0!</v>
      </c>
      <c r="IY18" s="164" t="e">
        <f t="shared" si="8"/>
        <v>#DIV/0!</v>
      </c>
      <c r="IZ18" s="164" t="e">
        <f>IY18^2*O18^2</f>
        <v>#DIV/0!</v>
      </c>
      <c r="JA18" s="164" t="e">
        <f>AVERAGE(IZ18:IZ21)</f>
        <v>#DIV/0!</v>
      </c>
      <c r="JB18" s="164" t="e">
        <f>HG18/(GY18*HG18-HE18)</f>
        <v>#DIV/0!</v>
      </c>
      <c r="JC18" s="164" t="e">
        <f>HF18/(GY18*HF18-HE18-HD18*(HG18-HF18)/GZ18)</f>
        <v>#DIV/0!</v>
      </c>
      <c r="JD18" s="164" t="e">
        <f>-HD18*GZ18^2 / ((GZ18*GY18+HD18)^2)</f>
        <v>#DIV/0!</v>
      </c>
      <c r="JE18" s="164" t="e">
        <f t="shared" si="9"/>
        <v>#DIV/0!</v>
      </c>
      <c r="JF18" s="164" t="e">
        <f>JE18^2*Q18^2</f>
        <v>#DIV/0!</v>
      </c>
      <c r="JG18" s="164" t="e">
        <f>AVERAGE(JF18:JF21)</f>
        <v>#DIV/0!</v>
      </c>
      <c r="JH18" s="164" t="e">
        <f>SUM(JG18,JA18,IU18,IO18,II18,IC18,HW18,HQ18)</f>
        <v>#DIV/0!</v>
      </c>
      <c r="JI18" s="164" t="e">
        <f>SQRT(JH18)</f>
        <v>#DIV/0!</v>
      </c>
      <c r="JJ18" s="164">
        <f>FA18</f>
        <v>1</v>
      </c>
      <c r="JK18" s="164" t="e">
        <f>N18/(L18+N18)</f>
        <v>#DIV/0!</v>
      </c>
      <c r="JL18" s="164">
        <f>(L18+N18+JJ18)/(N18+JJ18)</f>
        <v>1</v>
      </c>
      <c r="JM18" s="164" t="e">
        <f>HM18*JK18*JL18</f>
        <v>#DIV/0!</v>
      </c>
      <c r="JN18" s="164" t="e">
        <f>AVERAGE(JM18:JM21)</f>
        <v>#DIV/0!</v>
      </c>
      <c r="JO18" s="164" t="e">
        <f>STDEV(JM18:JM21)</f>
        <v>#DIV/0!</v>
      </c>
      <c r="JP18" s="164" t="e">
        <f>JO18/SQRT(COUNT(JM18:JM21))</f>
        <v>#DIV/0!</v>
      </c>
      <c r="JQ18" s="164" t="e">
        <f>JP18^2</f>
        <v>#DIV/0!</v>
      </c>
      <c r="JR18" s="164" t="e">
        <f>JK18*JL18</f>
        <v>#DIV/0!</v>
      </c>
      <c r="JS18" s="164" t="e">
        <f>HU18</f>
        <v>#DIV/0!</v>
      </c>
      <c r="JT18" s="164" t="e">
        <f>JS18*JR18</f>
        <v>#DIV/0!</v>
      </c>
      <c r="JU18" s="164" t="e">
        <f>JT18^2*E18^2</f>
        <v>#DIV/0!</v>
      </c>
      <c r="JV18" s="164" t="e">
        <f>AVERAGE(JU18:JU21)</f>
        <v>#DIV/0!</v>
      </c>
      <c r="JW18" s="164" t="e">
        <f>IA18</f>
        <v>#DIV/0!</v>
      </c>
      <c r="JX18" s="164" t="e">
        <f>JW18*JR18</f>
        <v>#DIV/0!</v>
      </c>
      <c r="JY18" s="164" t="e">
        <f>JX18^2*V18^2</f>
        <v>#DIV/0!</v>
      </c>
      <c r="JZ18" s="164" t="e">
        <f>AVERAGE(JY18:JY21)</f>
        <v>#DIV/0!</v>
      </c>
      <c r="KA18" s="164" t="e">
        <f>IG18</f>
        <v>#DIV/0!</v>
      </c>
      <c r="KB18" s="164" t="e">
        <f>KA18*JR18</f>
        <v>#DIV/0!</v>
      </c>
      <c r="KC18" s="164" t="e">
        <f>KB18^2*X18^2</f>
        <v>#DIV/0!</v>
      </c>
      <c r="KD18" s="164" t="e">
        <f>AVERAGE(KC18:KC21)</f>
        <v>#DIV/0!</v>
      </c>
      <c r="KE18" s="164" t="e">
        <f>IM18</f>
        <v>#DIV/0!</v>
      </c>
      <c r="KF18" s="164" t="e">
        <f>KE18*JR18</f>
        <v>#DIV/0!</v>
      </c>
      <c r="KG18" s="164" t="e">
        <f>KF18^2*Z18^2</f>
        <v>#DIV/0!</v>
      </c>
      <c r="KH18" s="164" t="e">
        <f>AVERAGE(KG18:KG21)</f>
        <v>#DIV/0!</v>
      </c>
      <c r="KI18" s="164" t="e">
        <f>IS18</f>
        <v>#DIV/0!</v>
      </c>
      <c r="KJ18" s="164" t="e">
        <f>-N18/(L18+N18)^2</f>
        <v>#DIV/0!</v>
      </c>
      <c r="KK18" s="164">
        <f>1/(JJ18+N18)</f>
        <v>1</v>
      </c>
      <c r="KL18" s="164" t="e">
        <f>KI18*JR18+KJ18*HM18*JL18+KK18*JK18*HM18</f>
        <v>#DIV/0!</v>
      </c>
      <c r="KM18" s="164" t="e">
        <f>KL18^2*M18^2</f>
        <v>#DIV/0!</v>
      </c>
      <c r="KN18" s="164" t="e">
        <f>AVERAGE(KM18:KM21)</f>
        <v>#DIV/0!</v>
      </c>
      <c r="KO18" s="164" t="e">
        <f>IY18</f>
        <v>#DIV/0!</v>
      </c>
      <c r="KP18" s="164" t="e">
        <f>L18/(L18+N18)^2</f>
        <v>#DIV/0!</v>
      </c>
      <c r="KQ18" s="164">
        <f>-L18/(JJ18+N18)^2</f>
        <v>0</v>
      </c>
      <c r="KR18" s="164" t="e">
        <f>KO18*JR18+KP18*JL18*HM18+HM18*KQ18*JK18</f>
        <v>#DIV/0!</v>
      </c>
      <c r="KS18" s="164" t="e">
        <f>KR18^2*O18^2</f>
        <v>#DIV/0!</v>
      </c>
      <c r="KT18" s="164" t="e">
        <f>AVERAGE(KS18:KS21)</f>
        <v>#DIV/0!</v>
      </c>
      <c r="KU18" s="164" t="e">
        <f>JE18</f>
        <v>#DIV/0!</v>
      </c>
      <c r="KV18" s="164" t="e">
        <f>KU18*JR18</f>
        <v>#DIV/0!</v>
      </c>
      <c r="KW18" s="164" t="e">
        <f>KV18^2*Q18^2</f>
        <v>#DIV/0!</v>
      </c>
      <c r="KX18" s="164" t="e">
        <f>AVERAGE(KW18:KW21)</f>
        <v>#DIV/0!</v>
      </c>
      <c r="KY18" s="164" t="e">
        <f>HM18* (N18/(L18+N18)) * ((-LN(10)*JJ18*L18)/(N18+JJ18)^2)</f>
        <v>#DIV/0!</v>
      </c>
      <c r="KZ18" s="164" t="e">
        <f>KY18^2*S18^2</f>
        <v>#DIV/0!</v>
      </c>
      <c r="LA18" s="164" t="e">
        <f>AVERAGE(KZ18:KZ21)</f>
        <v>#DIV/0!</v>
      </c>
      <c r="LB18" s="164" t="e">
        <f>SUM(LA18,KX18,KT18,KN18,KD18,JZ18,JV18,JQ18)</f>
        <v>#DIV/0!</v>
      </c>
      <c r="LC18" s="170" t="e">
        <f>SQRT(LB18)</f>
        <v>#DIV/0!</v>
      </c>
      <c r="LD18" s="179" t="e">
        <f>AC18*1000</f>
        <v>#DIV/0!</v>
      </c>
      <c r="LE18" s="173" t="e">
        <f>AZ18*1000</f>
        <v>#DIV/0!</v>
      </c>
      <c r="LF18" s="173" t="e">
        <f>BI18*1000</f>
        <v>#DIV/0!</v>
      </c>
      <c r="LG18" s="173" t="e">
        <f>DF18*1000</f>
        <v>#DIV/0!</v>
      </c>
      <c r="LH18" s="173" t="e">
        <f>HN18*1000</f>
        <v>#DIV/0!</v>
      </c>
      <c r="LI18" s="173" t="e">
        <f>JI18*1000</f>
        <v>#DIV/0!</v>
      </c>
      <c r="LJ18" s="173" t="e">
        <f>DK18*1000</f>
        <v>#DIV/0!</v>
      </c>
      <c r="LK18" s="173" t="e">
        <f>EZ18*1000</f>
        <v>#DIV/0!</v>
      </c>
      <c r="LL18" s="173" t="e">
        <f>FE18*1000</f>
        <v>#DIV/0!</v>
      </c>
      <c r="LM18" s="173" t="e">
        <f>GX18*1000</f>
        <v>#DIV/0!</v>
      </c>
      <c r="LN18" s="173" t="e">
        <f>JN18*1000</f>
        <v>#DIV/0!</v>
      </c>
      <c r="LO18" s="176" t="e">
        <f>LC18*1000</f>
        <v>#DIV/0!</v>
      </c>
    </row>
    <row r="19" spans="1:327" s="87" customFormat="1" ht="15.75" x14ac:dyDescent="0.25">
      <c r="A19" s="171" t="s">
        <v>240</v>
      </c>
      <c r="B19" s="12"/>
      <c r="C19" s="148"/>
      <c r="D19" s="1"/>
      <c r="E19" s="148"/>
      <c r="F19" s="195"/>
      <c r="G19" s="195"/>
      <c r="H19" s="195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6"/>
      <c r="T19" s="167">
        <f t="shared" ref="T19:T21" si="404">C19/100</f>
        <v>0</v>
      </c>
      <c r="U19" s="164">
        <f>U18</f>
        <v>0</v>
      </c>
      <c r="V19" s="164">
        <f t="shared" ref="V19" si="405">V18</f>
        <v>0</v>
      </c>
      <c r="W19" s="164">
        <f t="shared" ref="W19" si="406">W18</f>
        <v>0</v>
      </c>
      <c r="X19" s="164">
        <f t="shared" ref="X19" si="407">X18</f>
        <v>0</v>
      </c>
      <c r="Y19" s="164">
        <f t="shared" ref="Y19" si="408">Y18</f>
        <v>0</v>
      </c>
      <c r="Z19" s="164">
        <f t="shared" ref="Z19" si="409">Z18</f>
        <v>0</v>
      </c>
      <c r="AA19" s="164" t="e">
        <f t="shared" ref="AA19" si="410">AA18</f>
        <v>#DIV/0!</v>
      </c>
      <c r="AB19" s="165" t="e">
        <f t="shared" si="1"/>
        <v>#DIV/0!</v>
      </c>
      <c r="AC19" s="165"/>
      <c r="AD19" s="165"/>
      <c r="AE19" s="165"/>
      <c r="AF19" s="165"/>
      <c r="AG19" s="164" t="e">
        <f t="shared" si="2"/>
        <v>#DIV/0!</v>
      </c>
      <c r="AH19" s="164" t="e">
        <f t="shared" ref="AH19:AH21" si="411">AG19^2*E19^2</f>
        <v>#DIV/0!</v>
      </c>
      <c r="AI19" s="164"/>
      <c r="AJ19" s="164" t="e">
        <f t="shared" si="3"/>
        <v>#DIV/0!</v>
      </c>
      <c r="AK19" s="164" t="e">
        <f>AJ19^2*V18^2</f>
        <v>#DIV/0!</v>
      </c>
      <c r="AL19" s="164"/>
      <c r="AM19" s="164" t="e">
        <f>-AB19/(AA19-U19)*L18/(L18+N18)</f>
        <v>#DIV/0!</v>
      </c>
      <c r="AN19" s="164" t="e">
        <f>AM19^2*X18^2</f>
        <v>#DIV/0!</v>
      </c>
      <c r="AO19" s="164"/>
      <c r="AP19" s="164" t="e">
        <f>-AB19/(AA19-U19)*N18/(L18+N18)</f>
        <v>#DIV/0!</v>
      </c>
      <c r="AQ19" s="164" t="e">
        <f>AP19^2*Z18^2</f>
        <v>#DIV/0!</v>
      </c>
      <c r="AR19" s="164"/>
      <c r="AS19" s="164" t="e">
        <f>-AB19/(AA19-U19)*(W19-AA19)/(L18+N18)</f>
        <v>#DIV/0!</v>
      </c>
      <c r="AT19" s="164" t="e">
        <f>AS19^2*M18^2</f>
        <v>#DIV/0!</v>
      </c>
      <c r="AU19" s="164"/>
      <c r="AV19" s="164" t="e">
        <f>-AB19/(AA19-U19)*(Y19-AA19)/(L18+N18)</f>
        <v>#DIV/0!</v>
      </c>
      <c r="AW19" s="164" t="e">
        <f>AV19^2*O18^2</f>
        <v>#DIV/0!</v>
      </c>
      <c r="AX19" s="164"/>
      <c r="AY19" s="164"/>
      <c r="AZ19" s="164"/>
      <c r="BA19" s="164" t="b">
        <f t="shared" ref="BA19:BA21" si="412">P19=1</f>
        <v>0</v>
      </c>
      <c r="BB19" s="164">
        <f>MAX((1-BA19)*P18,P18*0.99999)</f>
        <v>0</v>
      </c>
      <c r="BC19" s="164" t="e">
        <f>AB19*D19/(L18+N18)</f>
        <v>#DIV/0!</v>
      </c>
      <c r="BD19" s="164" t="e">
        <f t="shared" ref="BD19:BD21" si="413">-1+(1-BC19)^(1-BB19)</f>
        <v>#DIV/0!</v>
      </c>
      <c r="BE19" s="164" t="e">
        <f t="shared" ref="BE19:BE21" si="414">1/((BB19-1)*BC19)</f>
        <v>#DIV/0!</v>
      </c>
      <c r="BF19" s="164" t="e">
        <f t="shared" ref="BF19:BF21" si="415">(-1/BC19)*LN(1-BC19)*AB19</f>
        <v>#DIV/0!</v>
      </c>
      <c r="BG19" s="164" t="e">
        <f t="shared" ref="BG19:BG21" si="416">AB19*BD19*BE19</f>
        <v>#DIV/0!</v>
      </c>
      <c r="BH19" s="164" t="e">
        <f t="shared" ref="BH19:BH21" si="417">(BF19*BA19)+(1-BA19)*BG19</f>
        <v>#DIV/0!</v>
      </c>
      <c r="BI19" s="164"/>
      <c r="BJ19" s="164"/>
      <c r="BK19" s="164"/>
      <c r="BL19" s="164"/>
      <c r="BM19" s="164" t="e">
        <f t="shared" ref="BM19:BM21" si="418">(-LN(1-BC19)*(1-BC19)^(1-BB19))*AB19/((BB19-1)*BC19)</f>
        <v>#DIV/0!</v>
      </c>
      <c r="BN19" s="164" t="e">
        <f t="shared" ref="BN19:BN21" si="419">(1-(1-BC19)^(1-BB19))*AB19/(BC19*(BB19-1)^2)</f>
        <v>#DIV/0!</v>
      </c>
      <c r="BO19" s="164" t="e">
        <f t="shared" ref="BO19:BO21" si="420">BM19+BN19</f>
        <v>#DIV/0!</v>
      </c>
      <c r="BP19" s="164" t="e">
        <f>BO19^2*Q18^2</f>
        <v>#DIV/0!</v>
      </c>
      <c r="BQ19" s="164"/>
      <c r="BR19" s="164" t="e">
        <f t="shared" ref="BR19:BR21" si="421">BD19*BE19</f>
        <v>#DIV/0!</v>
      </c>
      <c r="BS19" s="164" t="e">
        <f t="shared" ref="BS19:BS21" si="422">AB19*BE19</f>
        <v>#DIV/0!</v>
      </c>
      <c r="BT19" s="164" t="e">
        <f t="shared" ref="BT19:BT21" si="423">AB19*BD19</f>
        <v>#DIV/0!</v>
      </c>
      <c r="BU19" s="164" t="e">
        <f t="shared" ref="BU19:BU21" si="424">AJ19</f>
        <v>#DIV/0!</v>
      </c>
      <c r="BV19" s="164" t="e">
        <f>(BB19-1)/(1-BC19)^(BB19)*(D19/(L18+N18))*BU19</f>
        <v>#DIV/0!</v>
      </c>
      <c r="BW19" s="164" t="e">
        <f>-1/((BB19-1)*BC19^2)*(D19/(L18+N18))*BU19</f>
        <v>#DIV/0!</v>
      </c>
      <c r="BX19" s="164" t="e">
        <f t="shared" ref="BX19:BX21" si="425">BU19*BR19+BS19*BV19+BT19*BW19</f>
        <v>#DIV/0!</v>
      </c>
      <c r="BY19" s="164" t="e">
        <f t="shared" ref="BY19:BY21" si="426">BX19^2*V19^2</f>
        <v>#DIV/0!</v>
      </c>
      <c r="BZ19" s="164"/>
      <c r="CA19" s="164" t="e">
        <f t="shared" ref="CA19:CA21" si="427">AM19</f>
        <v>#DIV/0!</v>
      </c>
      <c r="CB19" s="164" t="e">
        <f>(BB19-1)/(1-BC19)^(BB19)*(D19/(L18+N18))*CA19</f>
        <v>#DIV/0!</v>
      </c>
      <c r="CC19" s="164" t="e">
        <f>-1/((BB19-1)*BC19^2)*(D19/(L18+N18))*CA19</f>
        <v>#DIV/0!</v>
      </c>
      <c r="CD19" s="164" t="e">
        <f t="shared" ref="CD19:CD21" si="428">BR19*CA19+BS19*CB19+BT19*CC19</f>
        <v>#DIV/0!</v>
      </c>
      <c r="CE19" s="164" t="e">
        <f t="shared" ref="CE19:CE21" si="429">CD19^2*X19^2</f>
        <v>#DIV/0!</v>
      </c>
      <c r="CF19" s="164"/>
      <c r="CG19" s="164" t="e">
        <f t="shared" ref="CG19:CG21" si="430">AP19</f>
        <v>#DIV/0!</v>
      </c>
      <c r="CH19" s="164" t="e">
        <f>(BB19-1)/(1-BC19)^(BB19)*(D19/(L18+N18))*CG19</f>
        <v>#DIV/0!</v>
      </c>
      <c r="CI19" s="164" t="e">
        <f>-1/((BB19-1)*BC19^2)*(D19/(L18+N18))*CG19</f>
        <v>#DIV/0!</v>
      </c>
      <c r="CJ19" s="164" t="e">
        <f t="shared" ref="CJ19:CJ21" si="431">BR19*CG19+BS19*CH19+BT19*CI19</f>
        <v>#DIV/0!</v>
      </c>
      <c r="CK19" s="164" t="e">
        <f t="shared" ref="CK19:CK21" si="432">CJ19^2*Z19^2</f>
        <v>#DIV/0!</v>
      </c>
      <c r="CL19" s="164"/>
      <c r="CM19" s="164" t="e">
        <f t="shared" ref="CM19:CM21" si="433">AG19</f>
        <v>#DIV/0!</v>
      </c>
      <c r="CN19" s="164">
        <v>0</v>
      </c>
      <c r="CO19" s="164">
        <v>0</v>
      </c>
      <c r="CP19" s="164" t="e">
        <f t="shared" ref="CP19:CP21" si="434">CM19*BR19</f>
        <v>#DIV/0!</v>
      </c>
      <c r="CQ19" s="164" t="e">
        <f>CP19^2*E18^2</f>
        <v>#DIV/0!</v>
      </c>
      <c r="CR19" s="164"/>
      <c r="CS19" s="164" t="e">
        <f t="shared" ref="CS19:CS21" si="435">AS19</f>
        <v>#DIV/0!</v>
      </c>
      <c r="CT19" s="164" t="e">
        <f>(BB19-1)/(1-BC19)^(BB19)*(-BC19/(L18+N18)+D19/(L18+N18)*CS19)</f>
        <v>#DIV/0!</v>
      </c>
      <c r="CU19" s="164" t="e">
        <f>-1/((BB19-1)*BC19^2)*(-BC19/(L18+N18)+D19/(L18+N18)*CS19)</f>
        <v>#DIV/0!</v>
      </c>
      <c r="CV19" s="164" t="e">
        <f t="shared" ref="CV19:CV21" si="436">BR19*CS19+BS19*CT19+BT19*CU19</f>
        <v>#DIV/0!</v>
      </c>
      <c r="CW19" s="164" t="e">
        <f>CV19^2*M18^2</f>
        <v>#DIV/0!</v>
      </c>
      <c r="CX19" s="164"/>
      <c r="CY19" s="164" t="e">
        <f t="shared" ref="CY19:CY21" si="437">AV19</f>
        <v>#DIV/0!</v>
      </c>
      <c r="CZ19" s="164" t="e">
        <f>(BB19-1)/(1-BC19)^(BB19)*(-BC19/(L18+N18)+D19/(L18+N18)*CY19)</f>
        <v>#DIV/0!</v>
      </c>
      <c r="DA19" s="164" t="e">
        <f>-1/((BB19-1)*BC19^2)*(-BC19/(L18+N18)+D19/(L18+N18)*CY19)</f>
        <v>#DIV/0!</v>
      </c>
      <c r="DB19" s="164" t="e">
        <f t="shared" ref="DB19:DB21" si="438">BR19*CY19+BS19*CZ19+BT19*DA19</f>
        <v>#DIV/0!</v>
      </c>
      <c r="DC19" s="164" t="e">
        <f>DB19^2*O18^2</f>
        <v>#DIV/0!</v>
      </c>
      <c r="DD19" s="164"/>
      <c r="DE19" s="164"/>
      <c r="DF19" s="164"/>
      <c r="DG19" s="164">
        <f>10^R18</f>
        <v>1</v>
      </c>
      <c r="DH19" s="164" t="e">
        <f>N18/(L18+N18)</f>
        <v>#DIV/0!</v>
      </c>
      <c r="DI19" s="164">
        <f>(DG19+L18+N18)/(N18+DG19)</f>
        <v>1</v>
      </c>
      <c r="DJ19" s="164" t="e">
        <f t="shared" ref="DJ19:DJ21" si="439">AB19*DH19*DI19</f>
        <v>#DIV/0!</v>
      </c>
      <c r="DK19" s="164"/>
      <c r="DL19" s="164"/>
      <c r="DM19" s="164"/>
      <c r="DN19" s="164"/>
      <c r="DO19" s="164" t="e">
        <f t="shared" ref="DO19:DO21" si="440">DH19*DI19</f>
        <v>#DIV/0!</v>
      </c>
      <c r="DP19" s="164" t="e">
        <f t="shared" ref="DP19:DP21" si="441">AG19</f>
        <v>#DIV/0!</v>
      </c>
      <c r="DQ19" s="164" t="e">
        <f t="shared" ref="DQ19:DQ21" si="442">DO19*DP19</f>
        <v>#DIV/0!</v>
      </c>
      <c r="DR19" s="164" t="e">
        <f t="shared" ref="DR19:DR21" si="443">DQ19^2*E19^2</f>
        <v>#DIV/0!</v>
      </c>
      <c r="DS19" s="164"/>
      <c r="DT19" s="164" t="e">
        <f t="shared" ref="DT19:DT21" si="444">AJ19</f>
        <v>#DIV/0!</v>
      </c>
      <c r="DU19" s="164" t="e">
        <f t="shared" ref="DU19:DU21" si="445">DT19*DO19</f>
        <v>#DIV/0!</v>
      </c>
      <c r="DV19" s="164" t="e">
        <f t="shared" ref="DV19:DV21" si="446">DU19^2*V19^2</f>
        <v>#DIV/0!</v>
      </c>
      <c r="DW19" s="164"/>
      <c r="DX19" s="164" t="e">
        <f t="shared" ref="DX19:DX21" si="447">AM19</f>
        <v>#DIV/0!</v>
      </c>
      <c r="DY19" s="164" t="e">
        <f t="shared" ref="DY19:DY21" si="448">DX19*DO19</f>
        <v>#DIV/0!</v>
      </c>
      <c r="DZ19" s="164" t="e">
        <f t="shared" ref="DZ19:DZ21" si="449">DY19^2*X19^2</f>
        <v>#DIV/0!</v>
      </c>
      <c r="EA19" s="164"/>
      <c r="EB19" s="164" t="e">
        <f t="shared" ref="EB19:EB21" si="450">AP19</f>
        <v>#DIV/0!</v>
      </c>
      <c r="EC19" s="164" t="e">
        <f t="shared" ref="EC19:EC21" si="451">EB19*DO19</f>
        <v>#DIV/0!</v>
      </c>
      <c r="ED19" s="164" t="e">
        <f t="shared" ref="ED19:ED21" si="452">EC19^2*Z19^2</f>
        <v>#DIV/0!</v>
      </c>
      <c r="EE19" s="164"/>
      <c r="EF19" s="164" t="e">
        <f t="shared" ref="EF19:EF21" si="453">DI19*AB19</f>
        <v>#DIV/0!</v>
      </c>
      <c r="EG19" s="164" t="e">
        <f t="shared" ref="EG19:EG21" si="454">DH19*AB19</f>
        <v>#DIV/0!</v>
      </c>
      <c r="EH19" s="164" t="e">
        <f t="shared" ref="EH19:EH21" si="455">AS19</f>
        <v>#DIV/0!</v>
      </c>
      <c r="EI19" s="164" t="e">
        <f>-N18/((N18+L18)^2)</f>
        <v>#DIV/0!</v>
      </c>
      <c r="EJ19" s="164">
        <f>1/(DG19+N18)</f>
        <v>1</v>
      </c>
      <c r="EK19" s="164" t="e">
        <f t="shared" ref="EK19:EK21" si="456">DO19*EH19+EF19*EI19+EG19*EJ19</f>
        <v>#DIV/0!</v>
      </c>
      <c r="EL19" s="164" t="e">
        <f>EK19^2*M18^2</f>
        <v>#DIV/0!</v>
      </c>
      <c r="EM19" s="164"/>
      <c r="EN19" s="164" t="e">
        <f t="shared" ref="EN19:EN21" si="457">AV19</f>
        <v>#DIV/0!</v>
      </c>
      <c r="EO19" s="164" t="e">
        <f>L18/((L18+N18)^2)</f>
        <v>#DIV/0!</v>
      </c>
      <c r="EP19" s="164">
        <f>-L18/((N18+DG19)^2)</f>
        <v>0</v>
      </c>
      <c r="EQ19" s="164" t="e">
        <f t="shared" ref="EQ19:EQ21" si="458">DO19*EN19+EF19*EO19+EG19*EP19</f>
        <v>#DIV/0!</v>
      </c>
      <c r="ER19" s="164" t="e">
        <f>EQ19^2*O18^2</f>
        <v>#DIV/0!</v>
      </c>
      <c r="ES19" s="164"/>
      <c r="ET19" s="164">
        <v>0</v>
      </c>
      <c r="EU19" s="164">
        <f>-LN(10)*L18*DG19/((DG19+N18)^2)</f>
        <v>0</v>
      </c>
      <c r="EV19" s="164" t="e">
        <f t="shared" ref="EV19:EV21" si="459">EU19*EG19</f>
        <v>#DIV/0!</v>
      </c>
      <c r="EW19" s="164" t="e">
        <f>EV19^2*S18^2</f>
        <v>#DIV/0!</v>
      </c>
      <c r="EX19" s="164"/>
      <c r="EY19" s="164"/>
      <c r="EZ19" s="164"/>
      <c r="FA19" s="164">
        <f t="shared" ref="FA19:FA21" si="460">DG19</f>
        <v>1</v>
      </c>
      <c r="FB19" s="164" t="e">
        <f t="shared" ref="FB19:FB21" si="461">DH19</f>
        <v>#DIV/0!</v>
      </c>
      <c r="FC19" s="164">
        <f t="shared" ref="FC19:FC21" si="462">DI19</f>
        <v>1</v>
      </c>
      <c r="FD19" s="164" t="e">
        <f t="shared" ref="FD19:FD21" si="463">FB19*FC19*BH19</f>
        <v>#DIV/0!</v>
      </c>
      <c r="FE19" s="164"/>
      <c r="FF19" s="164"/>
      <c r="FG19" s="164"/>
      <c r="FH19" s="164"/>
      <c r="FI19" s="164" t="e">
        <f t="shared" ref="FI19:FI21" si="464">FB19*FC19</f>
        <v>#DIV/0!</v>
      </c>
      <c r="FJ19" s="164" t="e">
        <f t="shared" ref="FJ19:FJ21" si="465">CP19</f>
        <v>#DIV/0!</v>
      </c>
      <c r="FK19" s="164" t="e">
        <f t="shared" ref="FK19:FK21" si="466">FJ19*FI19</f>
        <v>#DIV/0!</v>
      </c>
      <c r="FL19" s="164" t="e">
        <f t="shared" ref="FL19:FL21" si="467">FK19^2*E19^2</f>
        <v>#DIV/0!</v>
      </c>
      <c r="FM19" s="164"/>
      <c r="FN19" s="164" t="e">
        <f t="shared" ref="FN19:FN21" si="468">BX19</f>
        <v>#DIV/0!</v>
      </c>
      <c r="FO19" s="164" t="e">
        <f t="shared" ref="FO19:FO21" si="469">FN19*FI19</f>
        <v>#DIV/0!</v>
      </c>
      <c r="FP19" s="164" t="e">
        <f t="shared" ref="FP19:FP21" si="470">FO19^2*V19^2</f>
        <v>#DIV/0!</v>
      </c>
      <c r="FQ19" s="164"/>
      <c r="FR19" s="164" t="e">
        <f t="shared" ref="FR19:FR21" si="471">CD19</f>
        <v>#DIV/0!</v>
      </c>
      <c r="FS19" s="164" t="e">
        <f t="shared" ref="FS19:FS21" si="472">FR19*FI19</f>
        <v>#DIV/0!</v>
      </c>
      <c r="FT19" s="164" t="e">
        <f t="shared" ref="FT19:FT21" si="473">FS19^2*X19^2</f>
        <v>#DIV/0!</v>
      </c>
      <c r="FU19" s="164"/>
      <c r="FV19" s="164" t="e">
        <f t="shared" ref="FV19:FV21" si="474">CJ19</f>
        <v>#DIV/0!</v>
      </c>
      <c r="FW19" s="164" t="e">
        <f t="shared" ref="FW19:FW21" si="475">FV19*FI19</f>
        <v>#DIV/0!</v>
      </c>
      <c r="FX19" s="164" t="e">
        <f t="shared" ref="FX19:FX21" si="476">FW19^2*Z19^2</f>
        <v>#DIV/0!</v>
      </c>
      <c r="FY19" s="164"/>
      <c r="FZ19" s="164" t="e">
        <f t="shared" ref="FZ19:FZ21" si="477">FC19*BH19</f>
        <v>#DIV/0!</v>
      </c>
      <c r="GA19" s="164" t="e">
        <f t="shared" ref="GA19:GA21" si="478">FB19*BH19</f>
        <v>#DIV/0!</v>
      </c>
      <c r="GB19" s="164" t="e">
        <f t="shared" ref="GB19:GB21" si="479">CV19</f>
        <v>#DIV/0!</v>
      </c>
      <c r="GC19" s="164" t="e">
        <f t="shared" ref="GC19:GC21" si="480">EI19</f>
        <v>#DIV/0!</v>
      </c>
      <c r="GD19" s="164">
        <f t="shared" ref="GD19:GD21" si="481">EJ19</f>
        <v>1</v>
      </c>
      <c r="GE19" s="164" t="e">
        <f t="shared" ref="GE19:GE21" si="482">FI19*GB19+FZ19*GC19+GA19*GD19</f>
        <v>#DIV/0!</v>
      </c>
      <c r="GF19" s="164" t="e">
        <f>GE19^2*M18^2</f>
        <v>#DIV/0!</v>
      </c>
      <c r="GG19" s="164"/>
      <c r="GH19" s="164" t="e">
        <f t="shared" ref="GH19:GH21" si="483">DB19</f>
        <v>#DIV/0!</v>
      </c>
      <c r="GI19" s="164" t="e">
        <f t="shared" ref="GI19:GI21" si="484">EO19</f>
        <v>#DIV/0!</v>
      </c>
      <c r="GJ19" s="164">
        <f t="shared" ref="GJ19:GJ21" si="485">EP19</f>
        <v>0</v>
      </c>
      <c r="GK19" s="164" t="e">
        <f t="shared" ref="GK19:GK21" si="486">FI19*GH19+FZ19*GI19+GA19*GJ19</f>
        <v>#DIV/0!</v>
      </c>
      <c r="GL19" s="164" t="e">
        <f>GK19^2*O18^2</f>
        <v>#DIV/0!</v>
      </c>
      <c r="GM19" s="164"/>
      <c r="GN19" s="164">
        <f t="shared" ref="GN19:GN21" si="487">ET19</f>
        <v>0</v>
      </c>
      <c r="GO19" s="164">
        <f t="shared" ref="GO19:GO21" si="488">EU19</f>
        <v>0</v>
      </c>
      <c r="GP19" s="164" t="e">
        <f t="shared" ref="GP19:GP21" si="489">GO19*GA19</f>
        <v>#DIV/0!</v>
      </c>
      <c r="GQ19" s="164" t="e">
        <f>GP19^2*S18^2</f>
        <v>#DIV/0!</v>
      </c>
      <c r="GR19" s="164"/>
      <c r="GS19" s="164" t="e">
        <f t="shared" ref="GS19:GS21" si="490">BO19</f>
        <v>#DIV/0!</v>
      </c>
      <c r="GT19" s="164" t="e">
        <f t="shared" ref="GT19:GT21" si="491">GS19*FI19</f>
        <v>#DIV/0!</v>
      </c>
      <c r="GU19" s="164" t="e">
        <f>GT19^2*Q18^2</f>
        <v>#DIV/0!</v>
      </c>
      <c r="GV19" s="164"/>
      <c r="GW19" s="164"/>
      <c r="GX19" s="164"/>
      <c r="GY19" s="164">
        <f>P18</f>
        <v>0</v>
      </c>
      <c r="GZ19" s="164">
        <f>L18+N18</f>
        <v>0</v>
      </c>
      <c r="HA19" s="164">
        <f>L18</f>
        <v>0</v>
      </c>
      <c r="HB19" s="164">
        <f>N18</f>
        <v>0</v>
      </c>
      <c r="HC19" s="164">
        <f t="shared" ref="HC19:HC21" si="492">D19</f>
        <v>0</v>
      </c>
      <c r="HD19" s="164">
        <f t="shared" ref="HD19:HD21" si="493">B19</f>
        <v>0</v>
      </c>
      <c r="HE19" s="164" t="e">
        <f t="shared" ref="HE19:HE21" si="494">AA19</f>
        <v>#DIV/0!</v>
      </c>
      <c r="HF19" s="164">
        <f t="shared" ref="HF19:HF21" si="495">T19</f>
        <v>0</v>
      </c>
      <c r="HG19" s="164">
        <f t="shared" ref="HG19:HG21" si="496">U19</f>
        <v>0</v>
      </c>
      <c r="HH19" s="164">
        <f t="shared" ref="HH19:HH21" si="497">W19</f>
        <v>0</v>
      </c>
      <c r="HI19" s="164">
        <f t="shared" ref="HI19:HI21" si="498">Y19</f>
        <v>0</v>
      </c>
      <c r="HJ19" s="164" t="e">
        <f t="shared" ref="HJ19:HJ21" si="499">LN((HE19-GY19*HG19)/HD19)</f>
        <v>#DIV/0!</v>
      </c>
      <c r="HK19" s="164" t="e">
        <f t="shared" ref="HK19:HK21" si="500">LN( (HG19-HF19)/GZ19 + (HE19-GY19*HF19)/HD19)</f>
        <v>#DIV/0!</v>
      </c>
      <c r="HL19" s="164" t="e">
        <f t="shared" ref="HL19:HL21" si="501">HD19*GZ19/(HD19+GY19*GZ19)</f>
        <v>#DIV/0!</v>
      </c>
      <c r="HM19" s="164" t="e">
        <f t="shared" ref="HM19:HM21" si="502">(HJ19-HK19)*HL19/HC19</f>
        <v>#DIV/0!</v>
      </c>
      <c r="HN19" s="164"/>
      <c r="HO19" s="164"/>
      <c r="HP19" s="164"/>
      <c r="HQ19" s="164"/>
      <c r="HR19" s="164" t="e">
        <f t="shared" ref="HR19:HR21" si="503">-1/HD19</f>
        <v>#DIV/0!</v>
      </c>
      <c r="HS19" s="164" t="e">
        <f t="shared" ref="HS19:HS21" si="504">-(HE19-GY19*HF19) / (HD19* ( ( (HG19-HF19)/GZ19)*HD19 + (HE19-GY19*HF19)))</f>
        <v>#DIV/0!</v>
      </c>
      <c r="HT19" s="164" t="e">
        <f t="shared" ref="HT19:HT21" si="505">GY19*GZ19^2 / (HD19+GY19*GZ19)^2</f>
        <v>#DIV/0!</v>
      </c>
      <c r="HU19" s="164" t="e">
        <f t="shared" ref="HU19:HU21" si="506">-1/HC19*HM19</f>
        <v>#DIV/0!</v>
      </c>
      <c r="HV19" s="164" t="e">
        <f t="shared" ref="HV19:HV21" si="507">HU19^2*E19^2</f>
        <v>#DIV/0!</v>
      </c>
      <c r="HW19" s="164"/>
      <c r="HX19" s="164" t="e">
        <f t="shared" ref="HX19:HX21" si="508">GY19 / (GY19*HG19-HE19)</f>
        <v>#DIV/0!</v>
      </c>
      <c r="HY19" s="164" t="e">
        <f t="shared" ref="HY19:HY21" si="509">HD19 / ( (HG19-HF19)*HD19 + GZ19*(HE19-GY19*HF19))</f>
        <v>#DIV/0!</v>
      </c>
      <c r="HZ19" s="164">
        <v>0</v>
      </c>
      <c r="IA19" s="164" t="e">
        <f t="shared" si="4"/>
        <v>#DIV/0!</v>
      </c>
      <c r="IB19" s="164" t="e">
        <f t="shared" ref="IB19:IB21" si="510">IA19^2*V19^2</f>
        <v>#DIV/0!</v>
      </c>
      <c r="IC19" s="164"/>
      <c r="ID19" s="164" t="e">
        <f xml:space="preserve"> 1 / (HE19-GY19*HG19)*L18/GZ19</f>
        <v>#DIV/0!</v>
      </c>
      <c r="IE19" s="164" t="e">
        <f t="shared" ref="IE19:IE21" si="511">HA19 / ((HE19-GY19*HF19)*GZ19 + (HG19-HF19)*HD19)</f>
        <v>#DIV/0!</v>
      </c>
      <c r="IF19" s="164">
        <v>0</v>
      </c>
      <c r="IG19" s="164" t="e">
        <f t="shared" si="5"/>
        <v>#DIV/0!</v>
      </c>
      <c r="IH19" s="164" t="e">
        <f t="shared" ref="IH19:IH21" si="512">IG19^2*X19^2</f>
        <v>#DIV/0!</v>
      </c>
      <c r="II19" s="164"/>
      <c r="IJ19" s="164" t="e">
        <f t="shared" ref="IJ19:IJ21" si="513">1 / (HE19-GY19*HG19) * HB19/GZ19</f>
        <v>#DIV/0!</v>
      </c>
      <c r="IK19" s="164" t="e">
        <f t="shared" ref="IK19:IK21" si="514">1 / (HE19 + HD19*((HG19-HF19)/GZ19) - GY19*HF19) * HB19/GZ19</f>
        <v>#DIV/0!</v>
      </c>
      <c r="IL19" s="164">
        <v>0</v>
      </c>
      <c r="IM19" s="164" t="e">
        <f t="shared" si="6"/>
        <v>#DIV/0!</v>
      </c>
      <c r="IN19" s="164" t="e">
        <f t="shared" ref="IN19:IN21" si="515">IM19^2*Z19^2</f>
        <v>#DIV/0!</v>
      </c>
      <c r="IO19" s="164"/>
      <c r="IP19" s="164" t="e">
        <f t="shared" ref="IP19:IP21" si="516">(HI19-HH19)*HB19 / (GZ19*((GY19*HG19-HH19)*HA19 + (GY19*HG19-HI19)*HB19))</f>
        <v>#DIV/0!</v>
      </c>
      <c r="IQ19" s="164" t="e">
        <f t="shared" ref="IQ19:IQ21" si="517">-(HD19*HF19+(HH19-HI19)*HB19-HD19*HG19) / (GZ19*((GY19*HF19-HH19)*HA19 + (GY19*HB19+HD19)*HF19 - HI19*HB19 - HD19*HG19) )</f>
        <v>#DIV/0!</v>
      </c>
      <c r="IR19" s="164" t="e">
        <f t="shared" ref="IR19:IR21" si="518">HD19^2 / (GY19*HA19 + GY19*HB19 + HD19)^2</f>
        <v>#DIV/0!</v>
      </c>
      <c r="IS19" s="164" t="e">
        <f t="shared" si="7"/>
        <v>#DIV/0!</v>
      </c>
      <c r="IT19" s="164" t="e">
        <f>IS19^2*M18^2</f>
        <v>#DIV/0!</v>
      </c>
      <c r="IU19" s="164"/>
      <c r="IV19" s="164" t="e">
        <f t="shared" ref="IV19:IV21" si="519">-(HI19-HH19)*HA19 / (GZ19*((GY19*HG19-HH19)*HA19 + (GY19*HG19-HI19)*HB19))</f>
        <v>#DIV/0!</v>
      </c>
      <c r="IW19" s="164" t="e">
        <f t="shared" ref="IW19:IW21" si="520">-(HD19*HF19+(HI19-HH19)*HA19-HD19*HG19) / (GZ19*((GY19*HF19-HI19)*HB19 + (GY19*HA19+HD19)*HF19 - HH19*HA19 - HD19*HG19))</f>
        <v>#DIV/0!</v>
      </c>
      <c r="IX19" s="164" t="e">
        <f t="shared" ref="IX19:IX21" si="521">HD19^2 / (GY19*HA19+GY19*HB19+HD19)^2</f>
        <v>#DIV/0!</v>
      </c>
      <c r="IY19" s="164" t="e">
        <f t="shared" si="8"/>
        <v>#DIV/0!</v>
      </c>
      <c r="IZ19" s="164" t="e">
        <f>IY19^2*O18^2</f>
        <v>#DIV/0!</v>
      </c>
      <c r="JA19" s="164"/>
      <c r="JB19" s="164" t="e">
        <f t="shared" ref="JB19:JB21" si="522">HG19/(GY19*HG19-HE19)</f>
        <v>#DIV/0!</v>
      </c>
      <c r="JC19" s="164" t="e">
        <f t="shared" ref="JC19:JC21" si="523">HF19/(GY19*HF19-HE19-HD19*(HG19-HF19)/GZ19)</f>
        <v>#DIV/0!</v>
      </c>
      <c r="JD19" s="164" t="e">
        <f t="shared" ref="JD19:JD21" si="524">-HD19*GZ19^2 / ((GZ19*GY19+HD19)^2)</f>
        <v>#DIV/0!</v>
      </c>
      <c r="JE19" s="164" t="e">
        <f t="shared" si="9"/>
        <v>#DIV/0!</v>
      </c>
      <c r="JF19" s="164" t="e">
        <f>JE19^2*Q18^2</f>
        <v>#DIV/0!</v>
      </c>
      <c r="JG19" s="164"/>
      <c r="JH19" s="164"/>
      <c r="JI19" s="164"/>
      <c r="JJ19" s="164">
        <f t="shared" ref="JJ19:JJ21" si="525">FA19</f>
        <v>1</v>
      </c>
      <c r="JK19" s="164" t="e">
        <f>N18/(L18+N18)</f>
        <v>#DIV/0!</v>
      </c>
      <c r="JL19" s="164">
        <f>(L18+N18+JJ19)/(N18+JJ19)</f>
        <v>1</v>
      </c>
      <c r="JM19" s="164" t="e">
        <f t="shared" ref="JM19:JM21" si="526">HM19*JK19*JL19</f>
        <v>#DIV/0!</v>
      </c>
      <c r="JN19" s="164"/>
      <c r="JO19" s="164"/>
      <c r="JP19" s="164"/>
      <c r="JQ19" s="164"/>
      <c r="JR19" s="164" t="e">
        <f t="shared" ref="JR19:JR21" si="527">JK19*JL19</f>
        <v>#DIV/0!</v>
      </c>
      <c r="JS19" s="164" t="e">
        <f t="shared" ref="JS19:JS21" si="528">HU19</f>
        <v>#DIV/0!</v>
      </c>
      <c r="JT19" s="164" t="e">
        <f t="shared" ref="JT19:JT21" si="529">JS19*JR19</f>
        <v>#DIV/0!</v>
      </c>
      <c r="JU19" s="164" t="e">
        <f t="shared" ref="JU19:JU21" si="530">JT19^2*E19^2</f>
        <v>#DIV/0!</v>
      </c>
      <c r="JV19" s="164"/>
      <c r="JW19" s="164" t="e">
        <f t="shared" ref="JW19:JW21" si="531">IA19</f>
        <v>#DIV/0!</v>
      </c>
      <c r="JX19" s="164" t="e">
        <f t="shared" ref="JX19:JX21" si="532">JW19*JR19</f>
        <v>#DIV/0!</v>
      </c>
      <c r="JY19" s="164" t="e">
        <f t="shared" ref="JY19:JY21" si="533">JX19^2*V19^2</f>
        <v>#DIV/0!</v>
      </c>
      <c r="JZ19" s="164"/>
      <c r="KA19" s="164" t="e">
        <f>IG19</f>
        <v>#DIV/0!</v>
      </c>
      <c r="KB19" s="164" t="e">
        <f>KA19*JR19</f>
        <v>#DIV/0!</v>
      </c>
      <c r="KC19" s="164" t="e">
        <f>KB19^2*X19^2</f>
        <v>#DIV/0!</v>
      </c>
      <c r="KD19" s="164"/>
      <c r="KE19" s="164" t="e">
        <f>IM19</f>
        <v>#DIV/0!</v>
      </c>
      <c r="KF19" s="164" t="e">
        <f>KE19*JR19</f>
        <v>#DIV/0!</v>
      </c>
      <c r="KG19" s="164" t="e">
        <f>KF19^2*Z19^2</f>
        <v>#DIV/0!</v>
      </c>
      <c r="KH19" s="164"/>
      <c r="KI19" s="164" t="e">
        <f>IS19</f>
        <v>#DIV/0!</v>
      </c>
      <c r="KJ19" s="164" t="e">
        <f>-N18/(L18+N18)^2</f>
        <v>#DIV/0!</v>
      </c>
      <c r="KK19" s="164">
        <f>1/(JJ19+N18)</f>
        <v>1</v>
      </c>
      <c r="KL19" s="164" t="e">
        <f>KI19*JR19+KJ19*HM19*JL19+KK19*JK19*HM19</f>
        <v>#DIV/0!</v>
      </c>
      <c r="KM19" s="164" t="e">
        <f>KL19^2*M18^2</f>
        <v>#DIV/0!</v>
      </c>
      <c r="KN19" s="164"/>
      <c r="KO19" s="164" t="e">
        <f>IY19</f>
        <v>#DIV/0!</v>
      </c>
      <c r="KP19" s="164" t="e">
        <f>L18/(L18+N18)^2</f>
        <v>#DIV/0!</v>
      </c>
      <c r="KQ19" s="164">
        <f>-L18/(JJ19+N18)^2</f>
        <v>0</v>
      </c>
      <c r="KR19" s="164" t="e">
        <f>KO19*JR19+KP19*JL19*HM19+HM19*KQ19*JK19</f>
        <v>#DIV/0!</v>
      </c>
      <c r="KS19" s="164" t="e">
        <f>KR19^2*O18^2</f>
        <v>#DIV/0!</v>
      </c>
      <c r="KT19" s="164"/>
      <c r="KU19" s="164" t="e">
        <f>JE19</f>
        <v>#DIV/0!</v>
      </c>
      <c r="KV19" s="164" t="e">
        <f>KU19*JR19</f>
        <v>#DIV/0!</v>
      </c>
      <c r="KW19" s="164" t="e">
        <f>KV19^2*Q18^2</f>
        <v>#DIV/0!</v>
      </c>
      <c r="KX19" s="164"/>
      <c r="KY19" s="164" t="e">
        <f>HM19* (N18/(L18+N18)) * ((-LN(10)*JJ19*L18)/(N18+JJ19)^2)</f>
        <v>#DIV/0!</v>
      </c>
      <c r="KZ19" s="164" t="e">
        <f>KY19^2*S18^2</f>
        <v>#DIV/0!</v>
      </c>
      <c r="LA19" s="164"/>
      <c r="LB19" s="164"/>
      <c r="LC19" s="170"/>
      <c r="LD19" s="180"/>
      <c r="LE19" s="174"/>
      <c r="LF19" s="174"/>
      <c r="LG19" s="174"/>
      <c r="LH19" s="174"/>
      <c r="LI19" s="174"/>
      <c r="LJ19" s="174"/>
      <c r="LK19" s="174"/>
      <c r="LL19" s="174"/>
      <c r="LM19" s="174"/>
      <c r="LN19" s="174"/>
      <c r="LO19" s="177"/>
    </row>
    <row r="20" spans="1:327" s="87" customFormat="1" ht="15.75" x14ac:dyDescent="0.25">
      <c r="A20" s="171" t="s">
        <v>241</v>
      </c>
      <c r="B20" s="12"/>
      <c r="C20" s="148"/>
      <c r="D20" s="1"/>
      <c r="E20" s="148"/>
      <c r="F20" s="195"/>
      <c r="G20" s="195"/>
      <c r="H20" s="195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6"/>
      <c r="T20" s="167">
        <f t="shared" si="404"/>
        <v>0</v>
      </c>
      <c r="U20" s="164">
        <f>U18</f>
        <v>0</v>
      </c>
      <c r="V20" s="164">
        <f t="shared" ref="V20:AA20" si="534">V18</f>
        <v>0</v>
      </c>
      <c r="W20" s="164">
        <f t="shared" si="534"/>
        <v>0</v>
      </c>
      <c r="X20" s="164">
        <f t="shared" si="534"/>
        <v>0</v>
      </c>
      <c r="Y20" s="164">
        <f t="shared" si="534"/>
        <v>0</v>
      </c>
      <c r="Z20" s="164">
        <f t="shared" si="534"/>
        <v>0</v>
      </c>
      <c r="AA20" s="164" t="e">
        <f t="shared" si="534"/>
        <v>#DIV/0!</v>
      </c>
      <c r="AB20" s="165" t="e">
        <f t="shared" si="1"/>
        <v>#DIV/0!</v>
      </c>
      <c r="AC20" s="165"/>
      <c r="AD20" s="165"/>
      <c r="AE20" s="165"/>
      <c r="AF20" s="165"/>
      <c r="AG20" s="164" t="e">
        <f t="shared" si="2"/>
        <v>#DIV/0!</v>
      </c>
      <c r="AH20" s="164" t="e">
        <f t="shared" si="411"/>
        <v>#DIV/0!</v>
      </c>
      <c r="AI20" s="164"/>
      <c r="AJ20" s="164" t="e">
        <f t="shared" si="3"/>
        <v>#DIV/0!</v>
      </c>
      <c r="AK20" s="164" t="e">
        <f>AJ20^2*V18^2</f>
        <v>#DIV/0!</v>
      </c>
      <c r="AL20" s="164"/>
      <c r="AM20" s="164" t="e">
        <f>-AB20/(AA20-U20)*L18/(L18+N18)</f>
        <v>#DIV/0!</v>
      </c>
      <c r="AN20" s="164" t="e">
        <f>AM20^2*X18^2</f>
        <v>#DIV/0!</v>
      </c>
      <c r="AO20" s="164"/>
      <c r="AP20" s="164" t="e">
        <f>-AB20/(AA20-U20)*N18/(L18+N18)</f>
        <v>#DIV/0!</v>
      </c>
      <c r="AQ20" s="164" t="e">
        <f>AP20^2*Z18^2</f>
        <v>#DIV/0!</v>
      </c>
      <c r="AR20" s="164"/>
      <c r="AS20" s="164" t="e">
        <f>-AB20/(AA20-U20)*(W20-AA20)/(L18+N18)</f>
        <v>#DIV/0!</v>
      </c>
      <c r="AT20" s="164" t="e">
        <f>AS20^2*M18^2</f>
        <v>#DIV/0!</v>
      </c>
      <c r="AU20" s="164"/>
      <c r="AV20" s="164" t="e">
        <f>-AB20/(AA20-U20)*(Y20-AA20)/(L18+N18)</f>
        <v>#DIV/0!</v>
      </c>
      <c r="AW20" s="164" t="e">
        <f>AV20^2*O18^2</f>
        <v>#DIV/0!</v>
      </c>
      <c r="AX20" s="164"/>
      <c r="AY20" s="164"/>
      <c r="AZ20" s="164"/>
      <c r="BA20" s="164" t="b">
        <f t="shared" si="412"/>
        <v>0</v>
      </c>
      <c r="BB20" s="164">
        <f>MAX((1-BA20)*P18,P18*0.99999)</f>
        <v>0</v>
      </c>
      <c r="BC20" s="164" t="e">
        <f>AB20*D20/(L18+N18)</f>
        <v>#DIV/0!</v>
      </c>
      <c r="BD20" s="164" t="e">
        <f t="shared" si="413"/>
        <v>#DIV/0!</v>
      </c>
      <c r="BE20" s="164" t="e">
        <f t="shared" si="414"/>
        <v>#DIV/0!</v>
      </c>
      <c r="BF20" s="164" t="e">
        <f t="shared" si="415"/>
        <v>#DIV/0!</v>
      </c>
      <c r="BG20" s="164" t="e">
        <f t="shared" si="416"/>
        <v>#DIV/0!</v>
      </c>
      <c r="BH20" s="164" t="e">
        <f t="shared" si="417"/>
        <v>#DIV/0!</v>
      </c>
      <c r="BI20" s="164"/>
      <c r="BJ20" s="164"/>
      <c r="BK20" s="164"/>
      <c r="BL20" s="164"/>
      <c r="BM20" s="164" t="e">
        <f t="shared" si="418"/>
        <v>#DIV/0!</v>
      </c>
      <c r="BN20" s="164" t="e">
        <f t="shared" si="419"/>
        <v>#DIV/0!</v>
      </c>
      <c r="BO20" s="164" t="e">
        <f t="shared" si="420"/>
        <v>#DIV/0!</v>
      </c>
      <c r="BP20" s="164" t="e">
        <f>BO20^2*Q18^2</f>
        <v>#DIV/0!</v>
      </c>
      <c r="BQ20" s="164"/>
      <c r="BR20" s="164" t="e">
        <f t="shared" si="421"/>
        <v>#DIV/0!</v>
      </c>
      <c r="BS20" s="164" t="e">
        <f t="shared" si="422"/>
        <v>#DIV/0!</v>
      </c>
      <c r="BT20" s="164" t="e">
        <f t="shared" si="423"/>
        <v>#DIV/0!</v>
      </c>
      <c r="BU20" s="164" t="e">
        <f t="shared" si="424"/>
        <v>#DIV/0!</v>
      </c>
      <c r="BV20" s="164" t="e">
        <f>(BB20-1)/(1-BC20)^(BB20)*(D20/(L18+N18))*BU20</f>
        <v>#DIV/0!</v>
      </c>
      <c r="BW20" s="164" t="e">
        <f>-1/((BB20-1)*BC20^2)*(D20/(L18+N18))*BU20</f>
        <v>#DIV/0!</v>
      </c>
      <c r="BX20" s="164" t="e">
        <f t="shared" si="425"/>
        <v>#DIV/0!</v>
      </c>
      <c r="BY20" s="164" t="e">
        <f t="shared" si="426"/>
        <v>#DIV/0!</v>
      </c>
      <c r="BZ20" s="164"/>
      <c r="CA20" s="164" t="e">
        <f t="shared" si="427"/>
        <v>#DIV/0!</v>
      </c>
      <c r="CB20" s="164" t="e">
        <f>(BB20-1)/(1-BC20)^(BB20)*(D20/(L18+N18))*CA20</f>
        <v>#DIV/0!</v>
      </c>
      <c r="CC20" s="164" t="e">
        <f>-1/((BB20-1)*BC20^2)*(D20/(L18+N18))*CA20</f>
        <v>#DIV/0!</v>
      </c>
      <c r="CD20" s="164" t="e">
        <f t="shared" si="428"/>
        <v>#DIV/0!</v>
      </c>
      <c r="CE20" s="164" t="e">
        <f t="shared" si="429"/>
        <v>#DIV/0!</v>
      </c>
      <c r="CF20" s="164"/>
      <c r="CG20" s="164" t="e">
        <f t="shared" si="430"/>
        <v>#DIV/0!</v>
      </c>
      <c r="CH20" s="164" t="e">
        <f>(BB20-1)/(1-BC20)^(BB20)*(D20/(L18+N18))*CG20</f>
        <v>#DIV/0!</v>
      </c>
      <c r="CI20" s="164" t="e">
        <f>-1/((BB20-1)*BC20^2)*(D20/(L18+N18))*CG20</f>
        <v>#DIV/0!</v>
      </c>
      <c r="CJ20" s="164" t="e">
        <f t="shared" si="431"/>
        <v>#DIV/0!</v>
      </c>
      <c r="CK20" s="164" t="e">
        <f t="shared" si="432"/>
        <v>#DIV/0!</v>
      </c>
      <c r="CL20" s="164"/>
      <c r="CM20" s="164" t="e">
        <f t="shared" si="433"/>
        <v>#DIV/0!</v>
      </c>
      <c r="CN20" s="164">
        <v>0</v>
      </c>
      <c r="CO20" s="164">
        <v>0</v>
      </c>
      <c r="CP20" s="164" t="e">
        <f t="shared" si="434"/>
        <v>#DIV/0!</v>
      </c>
      <c r="CQ20" s="164" t="e">
        <f>CP20^2*E18^2</f>
        <v>#DIV/0!</v>
      </c>
      <c r="CR20" s="164"/>
      <c r="CS20" s="164" t="e">
        <f t="shared" si="435"/>
        <v>#DIV/0!</v>
      </c>
      <c r="CT20" s="164" t="e">
        <f>(BB20-1)/(1-BC20)^(BB20)*(-BC20/(L18+N18)+D20/(L18+N18)*CS20)</f>
        <v>#DIV/0!</v>
      </c>
      <c r="CU20" s="164" t="e">
        <f>-1/((BB20-1)*BC20^2)*(-BC20/(L18+N18)+D20/(L18+N18)*CS20)</f>
        <v>#DIV/0!</v>
      </c>
      <c r="CV20" s="164" t="e">
        <f t="shared" si="436"/>
        <v>#DIV/0!</v>
      </c>
      <c r="CW20" s="164" t="e">
        <f>CV20^2*M18^2</f>
        <v>#DIV/0!</v>
      </c>
      <c r="CX20" s="164"/>
      <c r="CY20" s="164" t="e">
        <f t="shared" si="437"/>
        <v>#DIV/0!</v>
      </c>
      <c r="CZ20" s="164" t="e">
        <f>(BB20-1)/(1-BC20)^(BB20)*(-BC20/(L18+N18)+D20/(L18+N18)*CY20)</f>
        <v>#DIV/0!</v>
      </c>
      <c r="DA20" s="164" t="e">
        <f>-1/((BB20-1)*BC20^2)*(-BC20/(L18+N18)+D20/(L18+N18)*CY20)</f>
        <v>#DIV/0!</v>
      </c>
      <c r="DB20" s="164" t="e">
        <f t="shared" si="438"/>
        <v>#DIV/0!</v>
      </c>
      <c r="DC20" s="164" t="e">
        <f>DB20^2*O18^2</f>
        <v>#DIV/0!</v>
      </c>
      <c r="DD20" s="164"/>
      <c r="DE20" s="164"/>
      <c r="DF20" s="164"/>
      <c r="DG20" s="164">
        <f>10^R18</f>
        <v>1</v>
      </c>
      <c r="DH20" s="164" t="e">
        <f>N18/(L18+N18)</f>
        <v>#DIV/0!</v>
      </c>
      <c r="DI20" s="164">
        <f>(DG20+L18+N18)/(N18+DG20)</f>
        <v>1</v>
      </c>
      <c r="DJ20" s="164" t="e">
        <f t="shared" si="439"/>
        <v>#DIV/0!</v>
      </c>
      <c r="DK20" s="164"/>
      <c r="DL20" s="164"/>
      <c r="DM20" s="164"/>
      <c r="DN20" s="164"/>
      <c r="DO20" s="164" t="e">
        <f t="shared" si="440"/>
        <v>#DIV/0!</v>
      </c>
      <c r="DP20" s="164" t="e">
        <f t="shared" si="441"/>
        <v>#DIV/0!</v>
      </c>
      <c r="DQ20" s="164" t="e">
        <f t="shared" si="442"/>
        <v>#DIV/0!</v>
      </c>
      <c r="DR20" s="164" t="e">
        <f t="shared" si="443"/>
        <v>#DIV/0!</v>
      </c>
      <c r="DS20" s="164"/>
      <c r="DT20" s="164" t="e">
        <f t="shared" si="444"/>
        <v>#DIV/0!</v>
      </c>
      <c r="DU20" s="164" t="e">
        <f t="shared" si="445"/>
        <v>#DIV/0!</v>
      </c>
      <c r="DV20" s="164" t="e">
        <f t="shared" si="446"/>
        <v>#DIV/0!</v>
      </c>
      <c r="DW20" s="164"/>
      <c r="DX20" s="164" t="e">
        <f t="shared" si="447"/>
        <v>#DIV/0!</v>
      </c>
      <c r="DY20" s="164" t="e">
        <f t="shared" si="448"/>
        <v>#DIV/0!</v>
      </c>
      <c r="DZ20" s="164" t="e">
        <f t="shared" si="449"/>
        <v>#DIV/0!</v>
      </c>
      <c r="EA20" s="164"/>
      <c r="EB20" s="164" t="e">
        <f t="shared" si="450"/>
        <v>#DIV/0!</v>
      </c>
      <c r="EC20" s="164" t="e">
        <f t="shared" si="451"/>
        <v>#DIV/0!</v>
      </c>
      <c r="ED20" s="164" t="e">
        <f t="shared" si="452"/>
        <v>#DIV/0!</v>
      </c>
      <c r="EE20" s="164"/>
      <c r="EF20" s="164" t="e">
        <f t="shared" si="453"/>
        <v>#DIV/0!</v>
      </c>
      <c r="EG20" s="164" t="e">
        <f t="shared" si="454"/>
        <v>#DIV/0!</v>
      </c>
      <c r="EH20" s="164" t="e">
        <f t="shared" si="455"/>
        <v>#DIV/0!</v>
      </c>
      <c r="EI20" s="164" t="e">
        <f>-N18/((N18+L18)^2)</f>
        <v>#DIV/0!</v>
      </c>
      <c r="EJ20" s="164">
        <f>1/(DG20+N18)</f>
        <v>1</v>
      </c>
      <c r="EK20" s="164" t="e">
        <f t="shared" si="456"/>
        <v>#DIV/0!</v>
      </c>
      <c r="EL20" s="164" t="e">
        <f>EK20^2*M18^2</f>
        <v>#DIV/0!</v>
      </c>
      <c r="EM20" s="164"/>
      <c r="EN20" s="164" t="e">
        <f t="shared" si="457"/>
        <v>#DIV/0!</v>
      </c>
      <c r="EO20" s="164" t="e">
        <f>L18/((L18+N18)^2)</f>
        <v>#DIV/0!</v>
      </c>
      <c r="EP20" s="164">
        <f>-L18/((N18+DG20)^2)</f>
        <v>0</v>
      </c>
      <c r="EQ20" s="164" t="e">
        <f t="shared" si="458"/>
        <v>#DIV/0!</v>
      </c>
      <c r="ER20" s="164" t="e">
        <f>EQ20^2*O18^2</f>
        <v>#DIV/0!</v>
      </c>
      <c r="ES20" s="164"/>
      <c r="ET20" s="164">
        <v>0</v>
      </c>
      <c r="EU20" s="164">
        <f>-LN(10)*L18*DG20/((DG20+N18)^2)</f>
        <v>0</v>
      </c>
      <c r="EV20" s="164" t="e">
        <f t="shared" si="459"/>
        <v>#DIV/0!</v>
      </c>
      <c r="EW20" s="164" t="e">
        <f>EV20^2*S18^2</f>
        <v>#DIV/0!</v>
      </c>
      <c r="EX20" s="164"/>
      <c r="EY20" s="164"/>
      <c r="EZ20" s="164"/>
      <c r="FA20" s="164">
        <f t="shared" si="460"/>
        <v>1</v>
      </c>
      <c r="FB20" s="164" t="e">
        <f t="shared" si="461"/>
        <v>#DIV/0!</v>
      </c>
      <c r="FC20" s="164">
        <f t="shared" si="462"/>
        <v>1</v>
      </c>
      <c r="FD20" s="164" t="e">
        <f t="shared" si="463"/>
        <v>#DIV/0!</v>
      </c>
      <c r="FE20" s="164"/>
      <c r="FF20" s="164"/>
      <c r="FG20" s="164"/>
      <c r="FH20" s="164"/>
      <c r="FI20" s="164" t="e">
        <f t="shared" si="464"/>
        <v>#DIV/0!</v>
      </c>
      <c r="FJ20" s="164" t="e">
        <f t="shared" si="465"/>
        <v>#DIV/0!</v>
      </c>
      <c r="FK20" s="164" t="e">
        <f t="shared" si="466"/>
        <v>#DIV/0!</v>
      </c>
      <c r="FL20" s="164" t="e">
        <f t="shared" si="467"/>
        <v>#DIV/0!</v>
      </c>
      <c r="FM20" s="164"/>
      <c r="FN20" s="164" t="e">
        <f t="shared" si="468"/>
        <v>#DIV/0!</v>
      </c>
      <c r="FO20" s="164" t="e">
        <f t="shared" si="469"/>
        <v>#DIV/0!</v>
      </c>
      <c r="FP20" s="164" t="e">
        <f t="shared" si="470"/>
        <v>#DIV/0!</v>
      </c>
      <c r="FQ20" s="164"/>
      <c r="FR20" s="164" t="e">
        <f t="shared" si="471"/>
        <v>#DIV/0!</v>
      </c>
      <c r="FS20" s="164" t="e">
        <f t="shared" si="472"/>
        <v>#DIV/0!</v>
      </c>
      <c r="FT20" s="164" t="e">
        <f t="shared" si="473"/>
        <v>#DIV/0!</v>
      </c>
      <c r="FU20" s="164"/>
      <c r="FV20" s="164" t="e">
        <f t="shared" si="474"/>
        <v>#DIV/0!</v>
      </c>
      <c r="FW20" s="164" t="e">
        <f t="shared" si="475"/>
        <v>#DIV/0!</v>
      </c>
      <c r="FX20" s="164" t="e">
        <f t="shared" si="476"/>
        <v>#DIV/0!</v>
      </c>
      <c r="FY20" s="164"/>
      <c r="FZ20" s="164" t="e">
        <f t="shared" si="477"/>
        <v>#DIV/0!</v>
      </c>
      <c r="GA20" s="164" t="e">
        <f t="shared" si="478"/>
        <v>#DIV/0!</v>
      </c>
      <c r="GB20" s="164" t="e">
        <f t="shared" si="479"/>
        <v>#DIV/0!</v>
      </c>
      <c r="GC20" s="164" t="e">
        <f t="shared" si="480"/>
        <v>#DIV/0!</v>
      </c>
      <c r="GD20" s="164">
        <f t="shared" si="481"/>
        <v>1</v>
      </c>
      <c r="GE20" s="164" t="e">
        <f t="shared" si="482"/>
        <v>#DIV/0!</v>
      </c>
      <c r="GF20" s="164" t="e">
        <f>GE20^2*M18^2</f>
        <v>#DIV/0!</v>
      </c>
      <c r="GG20" s="164"/>
      <c r="GH20" s="164" t="e">
        <f t="shared" si="483"/>
        <v>#DIV/0!</v>
      </c>
      <c r="GI20" s="164" t="e">
        <f t="shared" si="484"/>
        <v>#DIV/0!</v>
      </c>
      <c r="GJ20" s="164">
        <f t="shared" si="485"/>
        <v>0</v>
      </c>
      <c r="GK20" s="164" t="e">
        <f t="shared" si="486"/>
        <v>#DIV/0!</v>
      </c>
      <c r="GL20" s="164" t="e">
        <f>GK20^2*O18^2</f>
        <v>#DIV/0!</v>
      </c>
      <c r="GM20" s="164"/>
      <c r="GN20" s="164">
        <f t="shared" si="487"/>
        <v>0</v>
      </c>
      <c r="GO20" s="164">
        <f t="shared" si="488"/>
        <v>0</v>
      </c>
      <c r="GP20" s="164" t="e">
        <f t="shared" si="489"/>
        <v>#DIV/0!</v>
      </c>
      <c r="GQ20" s="164" t="e">
        <f>GP20^2*S18^2</f>
        <v>#DIV/0!</v>
      </c>
      <c r="GR20" s="164"/>
      <c r="GS20" s="164" t="e">
        <f t="shared" si="490"/>
        <v>#DIV/0!</v>
      </c>
      <c r="GT20" s="164" t="e">
        <f t="shared" si="491"/>
        <v>#DIV/0!</v>
      </c>
      <c r="GU20" s="164" t="e">
        <f>GT20^2*Q18^2</f>
        <v>#DIV/0!</v>
      </c>
      <c r="GV20" s="164"/>
      <c r="GW20" s="164"/>
      <c r="GX20" s="164"/>
      <c r="GY20" s="164">
        <f>P18</f>
        <v>0</v>
      </c>
      <c r="GZ20" s="164">
        <f>L18+N18</f>
        <v>0</v>
      </c>
      <c r="HA20" s="164">
        <f>L18</f>
        <v>0</v>
      </c>
      <c r="HB20" s="164">
        <f>N18</f>
        <v>0</v>
      </c>
      <c r="HC20" s="164">
        <f t="shared" si="492"/>
        <v>0</v>
      </c>
      <c r="HD20" s="164">
        <f t="shared" si="493"/>
        <v>0</v>
      </c>
      <c r="HE20" s="164" t="e">
        <f t="shared" si="494"/>
        <v>#DIV/0!</v>
      </c>
      <c r="HF20" s="164">
        <f t="shared" si="495"/>
        <v>0</v>
      </c>
      <c r="HG20" s="164">
        <f t="shared" si="496"/>
        <v>0</v>
      </c>
      <c r="HH20" s="164">
        <f t="shared" si="497"/>
        <v>0</v>
      </c>
      <c r="HI20" s="164">
        <f t="shared" si="498"/>
        <v>0</v>
      </c>
      <c r="HJ20" s="164" t="e">
        <f t="shared" si="499"/>
        <v>#DIV/0!</v>
      </c>
      <c r="HK20" s="164" t="e">
        <f t="shared" si="500"/>
        <v>#DIV/0!</v>
      </c>
      <c r="HL20" s="164" t="e">
        <f t="shared" si="501"/>
        <v>#DIV/0!</v>
      </c>
      <c r="HM20" s="164" t="e">
        <f t="shared" si="502"/>
        <v>#DIV/0!</v>
      </c>
      <c r="HN20" s="164"/>
      <c r="HO20" s="164"/>
      <c r="HP20" s="164"/>
      <c r="HQ20" s="164"/>
      <c r="HR20" s="164" t="e">
        <f t="shared" si="503"/>
        <v>#DIV/0!</v>
      </c>
      <c r="HS20" s="164" t="e">
        <f t="shared" si="504"/>
        <v>#DIV/0!</v>
      </c>
      <c r="HT20" s="164" t="e">
        <f t="shared" si="505"/>
        <v>#DIV/0!</v>
      </c>
      <c r="HU20" s="164" t="e">
        <f t="shared" si="506"/>
        <v>#DIV/0!</v>
      </c>
      <c r="HV20" s="164" t="e">
        <f t="shared" si="507"/>
        <v>#DIV/0!</v>
      </c>
      <c r="HW20" s="164"/>
      <c r="HX20" s="164" t="e">
        <f t="shared" si="508"/>
        <v>#DIV/0!</v>
      </c>
      <c r="HY20" s="164" t="e">
        <f t="shared" si="509"/>
        <v>#DIV/0!</v>
      </c>
      <c r="HZ20" s="164">
        <v>0</v>
      </c>
      <c r="IA20" s="164" t="e">
        <f t="shared" si="4"/>
        <v>#DIV/0!</v>
      </c>
      <c r="IB20" s="164" t="e">
        <f t="shared" si="510"/>
        <v>#DIV/0!</v>
      </c>
      <c r="IC20" s="164"/>
      <c r="ID20" s="164" t="e">
        <f xml:space="preserve"> 1 / (HE20-GY20*HG20)*L18/GZ20</f>
        <v>#DIV/0!</v>
      </c>
      <c r="IE20" s="164" t="e">
        <f t="shared" si="511"/>
        <v>#DIV/0!</v>
      </c>
      <c r="IF20" s="164">
        <v>0</v>
      </c>
      <c r="IG20" s="164" t="e">
        <f t="shared" si="5"/>
        <v>#DIV/0!</v>
      </c>
      <c r="IH20" s="164" t="e">
        <f t="shared" si="512"/>
        <v>#DIV/0!</v>
      </c>
      <c r="II20" s="164"/>
      <c r="IJ20" s="164" t="e">
        <f t="shared" si="513"/>
        <v>#DIV/0!</v>
      </c>
      <c r="IK20" s="164" t="e">
        <f t="shared" si="514"/>
        <v>#DIV/0!</v>
      </c>
      <c r="IL20" s="164">
        <v>0</v>
      </c>
      <c r="IM20" s="164" t="e">
        <f t="shared" si="6"/>
        <v>#DIV/0!</v>
      </c>
      <c r="IN20" s="164" t="e">
        <f t="shared" si="515"/>
        <v>#DIV/0!</v>
      </c>
      <c r="IO20" s="164"/>
      <c r="IP20" s="164" t="e">
        <f t="shared" si="516"/>
        <v>#DIV/0!</v>
      </c>
      <c r="IQ20" s="164" t="e">
        <f t="shared" si="517"/>
        <v>#DIV/0!</v>
      </c>
      <c r="IR20" s="164" t="e">
        <f t="shared" si="518"/>
        <v>#DIV/0!</v>
      </c>
      <c r="IS20" s="164" t="e">
        <f t="shared" si="7"/>
        <v>#DIV/0!</v>
      </c>
      <c r="IT20" s="164" t="e">
        <f>IS20^2*M18^2</f>
        <v>#DIV/0!</v>
      </c>
      <c r="IU20" s="164"/>
      <c r="IV20" s="164" t="e">
        <f t="shared" si="519"/>
        <v>#DIV/0!</v>
      </c>
      <c r="IW20" s="164" t="e">
        <f t="shared" si="520"/>
        <v>#DIV/0!</v>
      </c>
      <c r="IX20" s="164" t="e">
        <f t="shared" si="521"/>
        <v>#DIV/0!</v>
      </c>
      <c r="IY20" s="164" t="e">
        <f t="shared" si="8"/>
        <v>#DIV/0!</v>
      </c>
      <c r="IZ20" s="164" t="e">
        <f>IY20^2*O18^2</f>
        <v>#DIV/0!</v>
      </c>
      <c r="JA20" s="164"/>
      <c r="JB20" s="164" t="e">
        <f t="shared" si="522"/>
        <v>#DIV/0!</v>
      </c>
      <c r="JC20" s="164" t="e">
        <f t="shared" si="523"/>
        <v>#DIV/0!</v>
      </c>
      <c r="JD20" s="164" t="e">
        <f t="shared" si="524"/>
        <v>#DIV/0!</v>
      </c>
      <c r="JE20" s="164" t="e">
        <f t="shared" si="9"/>
        <v>#DIV/0!</v>
      </c>
      <c r="JF20" s="164" t="e">
        <f>JE20^2*Q18^2</f>
        <v>#DIV/0!</v>
      </c>
      <c r="JG20" s="164"/>
      <c r="JH20" s="164"/>
      <c r="JI20" s="164"/>
      <c r="JJ20" s="164">
        <f t="shared" si="525"/>
        <v>1</v>
      </c>
      <c r="JK20" s="164" t="e">
        <f>N18/(L18+N18)</f>
        <v>#DIV/0!</v>
      </c>
      <c r="JL20" s="164">
        <f>(L18+N18+JJ20)/(N18+JJ20)</f>
        <v>1</v>
      </c>
      <c r="JM20" s="164" t="e">
        <f t="shared" si="526"/>
        <v>#DIV/0!</v>
      </c>
      <c r="JN20" s="164"/>
      <c r="JO20" s="164"/>
      <c r="JP20" s="164"/>
      <c r="JQ20" s="164"/>
      <c r="JR20" s="164" t="e">
        <f t="shared" si="527"/>
        <v>#DIV/0!</v>
      </c>
      <c r="JS20" s="164" t="e">
        <f t="shared" si="528"/>
        <v>#DIV/0!</v>
      </c>
      <c r="JT20" s="164" t="e">
        <f t="shared" si="529"/>
        <v>#DIV/0!</v>
      </c>
      <c r="JU20" s="164" t="e">
        <f t="shared" si="530"/>
        <v>#DIV/0!</v>
      </c>
      <c r="JV20" s="164"/>
      <c r="JW20" s="164" t="e">
        <f t="shared" si="531"/>
        <v>#DIV/0!</v>
      </c>
      <c r="JX20" s="164" t="e">
        <f t="shared" si="532"/>
        <v>#DIV/0!</v>
      </c>
      <c r="JY20" s="164" t="e">
        <f t="shared" si="533"/>
        <v>#DIV/0!</v>
      </c>
      <c r="JZ20" s="164"/>
      <c r="KA20" s="164" t="e">
        <f>IG20</f>
        <v>#DIV/0!</v>
      </c>
      <c r="KB20" s="164" t="e">
        <f>KA20*JR20</f>
        <v>#DIV/0!</v>
      </c>
      <c r="KC20" s="164" t="e">
        <f>KB20^2*X20^2</f>
        <v>#DIV/0!</v>
      </c>
      <c r="KD20" s="164"/>
      <c r="KE20" s="164" t="e">
        <f>IM20</f>
        <v>#DIV/0!</v>
      </c>
      <c r="KF20" s="164" t="e">
        <f>KE20*JR20</f>
        <v>#DIV/0!</v>
      </c>
      <c r="KG20" s="164" t="e">
        <f>KF20^2*Z20^2</f>
        <v>#DIV/0!</v>
      </c>
      <c r="KH20" s="164"/>
      <c r="KI20" s="164" t="e">
        <f>IS20</f>
        <v>#DIV/0!</v>
      </c>
      <c r="KJ20" s="164" t="e">
        <f>-N18/(L18+N18)^2</f>
        <v>#DIV/0!</v>
      </c>
      <c r="KK20" s="164">
        <f>1/(JJ20+N18)</f>
        <v>1</v>
      </c>
      <c r="KL20" s="164" t="e">
        <f>KI20*JR20+KJ20*HM20*JL20+KK20*JK20*HM20</f>
        <v>#DIV/0!</v>
      </c>
      <c r="KM20" s="164" t="e">
        <f>KL20^2*M18^2</f>
        <v>#DIV/0!</v>
      </c>
      <c r="KN20" s="164"/>
      <c r="KO20" s="164" t="e">
        <f>IY20</f>
        <v>#DIV/0!</v>
      </c>
      <c r="KP20" s="164" t="e">
        <f>L18/(L18+N18)^2</f>
        <v>#DIV/0!</v>
      </c>
      <c r="KQ20" s="164">
        <f>-L18/(JJ20+N18)^2</f>
        <v>0</v>
      </c>
      <c r="KR20" s="164" t="e">
        <f>KO20*JR20+KP20*JL20*HM20+HM20*KQ20*JK20</f>
        <v>#DIV/0!</v>
      </c>
      <c r="KS20" s="164" t="e">
        <f>KR20^2*O18^2</f>
        <v>#DIV/0!</v>
      </c>
      <c r="KT20" s="164"/>
      <c r="KU20" s="164" t="e">
        <f>JE20</f>
        <v>#DIV/0!</v>
      </c>
      <c r="KV20" s="164" t="e">
        <f>KU20*JR20</f>
        <v>#DIV/0!</v>
      </c>
      <c r="KW20" s="164" t="e">
        <f>KV20^2*Q18^2</f>
        <v>#DIV/0!</v>
      </c>
      <c r="KX20" s="164"/>
      <c r="KY20" s="164" t="e">
        <f>HM20* (N18/(L18+N18)) * ((-LN(10)*JJ20*L18)/(N18+JJ20)^2)</f>
        <v>#DIV/0!</v>
      </c>
      <c r="KZ20" s="164" t="e">
        <f>KY20^2*S18^2</f>
        <v>#DIV/0!</v>
      </c>
      <c r="LA20" s="164"/>
      <c r="LB20" s="164"/>
      <c r="LC20" s="170"/>
      <c r="LD20" s="180"/>
      <c r="LE20" s="174"/>
      <c r="LF20" s="174"/>
      <c r="LG20" s="174"/>
      <c r="LH20" s="174"/>
      <c r="LI20" s="174"/>
      <c r="LJ20" s="174"/>
      <c r="LK20" s="174"/>
      <c r="LL20" s="174"/>
      <c r="LM20" s="174"/>
      <c r="LN20" s="174"/>
      <c r="LO20" s="177"/>
    </row>
    <row r="21" spans="1:327" s="87" customFormat="1" ht="16.5" thickBot="1" x14ac:dyDescent="0.3">
      <c r="A21" s="171" t="s">
        <v>242</v>
      </c>
      <c r="B21" s="14"/>
      <c r="C21" s="169"/>
      <c r="D21" s="2"/>
      <c r="E21" s="169"/>
      <c r="F21" s="196"/>
      <c r="G21" s="196"/>
      <c r="H21" s="196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7"/>
      <c r="T21" s="167">
        <f t="shared" si="404"/>
        <v>0</v>
      </c>
      <c r="U21" s="164">
        <f>U18</f>
        <v>0</v>
      </c>
      <c r="V21" s="164">
        <f t="shared" ref="V21:AA21" si="535">V18</f>
        <v>0</v>
      </c>
      <c r="W21" s="164">
        <f t="shared" si="535"/>
        <v>0</v>
      </c>
      <c r="X21" s="164">
        <f t="shared" si="535"/>
        <v>0</v>
      </c>
      <c r="Y21" s="164">
        <f t="shared" si="535"/>
        <v>0</v>
      </c>
      <c r="Z21" s="164">
        <f t="shared" si="535"/>
        <v>0</v>
      </c>
      <c r="AA21" s="164" t="e">
        <f t="shared" si="535"/>
        <v>#DIV/0!</v>
      </c>
      <c r="AB21" s="165" t="e">
        <f t="shared" si="1"/>
        <v>#DIV/0!</v>
      </c>
      <c r="AC21" s="165"/>
      <c r="AD21" s="165"/>
      <c r="AE21" s="165"/>
      <c r="AF21" s="165"/>
      <c r="AG21" s="164" t="e">
        <f t="shared" si="2"/>
        <v>#DIV/0!</v>
      </c>
      <c r="AH21" s="164" t="e">
        <f t="shared" si="411"/>
        <v>#DIV/0!</v>
      </c>
      <c r="AI21" s="164"/>
      <c r="AJ21" s="164" t="e">
        <f t="shared" si="3"/>
        <v>#DIV/0!</v>
      </c>
      <c r="AK21" s="164" t="e">
        <f>AJ21^2*V18^2</f>
        <v>#DIV/0!</v>
      </c>
      <c r="AL21" s="164"/>
      <c r="AM21" s="164" t="e">
        <f>-AB21/(AA21-U21)*L18/(L18+N18)</f>
        <v>#DIV/0!</v>
      </c>
      <c r="AN21" s="164" t="e">
        <f>AM21^2*X18^2</f>
        <v>#DIV/0!</v>
      </c>
      <c r="AO21" s="164"/>
      <c r="AP21" s="164" t="e">
        <f>-AB21/(AA21-U21)*N18/(L18+N18)</f>
        <v>#DIV/0!</v>
      </c>
      <c r="AQ21" s="164" t="e">
        <f>AP21^2*Z18^2</f>
        <v>#DIV/0!</v>
      </c>
      <c r="AR21" s="164"/>
      <c r="AS21" s="164" t="e">
        <f>-AB21/(AA21-U21)*(W21-AA21)/(L18+N18)</f>
        <v>#DIV/0!</v>
      </c>
      <c r="AT21" s="164" t="e">
        <f>AS21^2*M18^2</f>
        <v>#DIV/0!</v>
      </c>
      <c r="AU21" s="164"/>
      <c r="AV21" s="164" t="e">
        <f>-AB21/(AA21-U21)*(Y21-AA21)/(L18+N18)</f>
        <v>#DIV/0!</v>
      </c>
      <c r="AW21" s="164" t="e">
        <f>AV21^2*O18^2</f>
        <v>#DIV/0!</v>
      </c>
      <c r="AX21" s="164"/>
      <c r="AY21" s="164"/>
      <c r="AZ21" s="164"/>
      <c r="BA21" s="164" t="b">
        <f t="shared" si="412"/>
        <v>0</v>
      </c>
      <c r="BB21" s="164">
        <f>MAX((1-BA21)*P18,P18*0.99999)</f>
        <v>0</v>
      </c>
      <c r="BC21" s="164" t="e">
        <f>AB21*D21/(L18+N18)</f>
        <v>#DIV/0!</v>
      </c>
      <c r="BD21" s="164" t="e">
        <f t="shared" si="413"/>
        <v>#DIV/0!</v>
      </c>
      <c r="BE21" s="164" t="e">
        <f t="shared" si="414"/>
        <v>#DIV/0!</v>
      </c>
      <c r="BF21" s="164" t="e">
        <f t="shared" si="415"/>
        <v>#DIV/0!</v>
      </c>
      <c r="BG21" s="164" t="e">
        <f t="shared" si="416"/>
        <v>#DIV/0!</v>
      </c>
      <c r="BH21" s="164" t="e">
        <f t="shared" si="417"/>
        <v>#DIV/0!</v>
      </c>
      <c r="BI21" s="164"/>
      <c r="BJ21" s="164"/>
      <c r="BK21" s="164"/>
      <c r="BL21" s="164"/>
      <c r="BM21" s="164" t="e">
        <f t="shared" si="418"/>
        <v>#DIV/0!</v>
      </c>
      <c r="BN21" s="164" t="e">
        <f t="shared" si="419"/>
        <v>#DIV/0!</v>
      </c>
      <c r="BO21" s="164" t="e">
        <f t="shared" si="420"/>
        <v>#DIV/0!</v>
      </c>
      <c r="BP21" s="164" t="e">
        <f>BO21^2*Q18^2</f>
        <v>#DIV/0!</v>
      </c>
      <c r="BQ21" s="164"/>
      <c r="BR21" s="164" t="e">
        <f t="shared" si="421"/>
        <v>#DIV/0!</v>
      </c>
      <c r="BS21" s="164" t="e">
        <f t="shared" si="422"/>
        <v>#DIV/0!</v>
      </c>
      <c r="BT21" s="164" t="e">
        <f t="shared" si="423"/>
        <v>#DIV/0!</v>
      </c>
      <c r="BU21" s="164" t="e">
        <f t="shared" si="424"/>
        <v>#DIV/0!</v>
      </c>
      <c r="BV21" s="164" t="e">
        <f>(BB21-1)/(1-BC21)^(BB21)*(D21/(L18+N18))*BU21</f>
        <v>#DIV/0!</v>
      </c>
      <c r="BW21" s="164" t="e">
        <f>-1/((BB21-1)*BC21^2)*(D21/(L18+N18))*BU21</f>
        <v>#DIV/0!</v>
      </c>
      <c r="BX21" s="164" t="e">
        <f t="shared" si="425"/>
        <v>#DIV/0!</v>
      </c>
      <c r="BY21" s="164" t="e">
        <f t="shared" si="426"/>
        <v>#DIV/0!</v>
      </c>
      <c r="BZ21" s="164"/>
      <c r="CA21" s="164" t="e">
        <f t="shared" si="427"/>
        <v>#DIV/0!</v>
      </c>
      <c r="CB21" s="164" t="e">
        <f>(BB21-1)/(1-BC21)^(BB21)*(D21/(L18+N18))*CA21</f>
        <v>#DIV/0!</v>
      </c>
      <c r="CC21" s="164" t="e">
        <f>-1/((BB21-1)*BC21^2)*(D21/(L18+N18))*CA21</f>
        <v>#DIV/0!</v>
      </c>
      <c r="CD21" s="164" t="e">
        <f t="shared" si="428"/>
        <v>#DIV/0!</v>
      </c>
      <c r="CE21" s="164" t="e">
        <f t="shared" si="429"/>
        <v>#DIV/0!</v>
      </c>
      <c r="CF21" s="164"/>
      <c r="CG21" s="164" t="e">
        <f t="shared" si="430"/>
        <v>#DIV/0!</v>
      </c>
      <c r="CH21" s="164" t="e">
        <f>(BB21-1)/(1-BC21)^(BB21)*(D21/(L18+N18))*CG21</f>
        <v>#DIV/0!</v>
      </c>
      <c r="CI21" s="164" t="e">
        <f>-1/((BB21-1)*BC21^2)*(D21/(L18+N18))*CG21</f>
        <v>#DIV/0!</v>
      </c>
      <c r="CJ21" s="164" t="e">
        <f t="shared" si="431"/>
        <v>#DIV/0!</v>
      </c>
      <c r="CK21" s="164" t="e">
        <f t="shared" si="432"/>
        <v>#DIV/0!</v>
      </c>
      <c r="CL21" s="164"/>
      <c r="CM21" s="164" t="e">
        <f t="shared" si="433"/>
        <v>#DIV/0!</v>
      </c>
      <c r="CN21" s="164">
        <v>0</v>
      </c>
      <c r="CO21" s="164">
        <v>0</v>
      </c>
      <c r="CP21" s="164" t="e">
        <f t="shared" si="434"/>
        <v>#DIV/0!</v>
      </c>
      <c r="CQ21" s="164" t="e">
        <f>CP21^2*E18^2</f>
        <v>#DIV/0!</v>
      </c>
      <c r="CR21" s="164"/>
      <c r="CS21" s="164" t="e">
        <f t="shared" si="435"/>
        <v>#DIV/0!</v>
      </c>
      <c r="CT21" s="164" t="e">
        <f>(BB21-1)/(1-BC21)^(BB21)*(-BC21/(L18+N18)+D21/(L18+N18)*CS21)</f>
        <v>#DIV/0!</v>
      </c>
      <c r="CU21" s="164" t="e">
        <f>-1/((BB21-1)*BC21^2)*(-BC21/(L18+N18)+D21/(L18+N18)*CS21)</f>
        <v>#DIV/0!</v>
      </c>
      <c r="CV21" s="164" t="e">
        <f t="shared" si="436"/>
        <v>#DIV/0!</v>
      </c>
      <c r="CW21" s="164" t="e">
        <f>CV21^2*M18^2</f>
        <v>#DIV/0!</v>
      </c>
      <c r="CX21" s="164"/>
      <c r="CY21" s="164" t="e">
        <f t="shared" si="437"/>
        <v>#DIV/0!</v>
      </c>
      <c r="CZ21" s="164" t="e">
        <f>(BB21-1)/(1-BC21)^(BB21)*(-BC21/(L18+N18)+D21/(L18+N18)*CY21)</f>
        <v>#DIV/0!</v>
      </c>
      <c r="DA21" s="164" t="e">
        <f>-1/((BB21-1)*BC21^2)*(-BC21/(L18+N18)+D21/(L18+N18)*CY21)</f>
        <v>#DIV/0!</v>
      </c>
      <c r="DB21" s="164" t="e">
        <f t="shared" si="438"/>
        <v>#DIV/0!</v>
      </c>
      <c r="DC21" s="164" t="e">
        <f>DB21^2*O18^2</f>
        <v>#DIV/0!</v>
      </c>
      <c r="DD21" s="164"/>
      <c r="DE21" s="164"/>
      <c r="DF21" s="164"/>
      <c r="DG21" s="164">
        <f>10^R18</f>
        <v>1</v>
      </c>
      <c r="DH21" s="164" t="e">
        <f>N18/(L18+N18)</f>
        <v>#DIV/0!</v>
      </c>
      <c r="DI21" s="164">
        <f>(DG21+L18+N18)/(N18+DG21)</f>
        <v>1</v>
      </c>
      <c r="DJ21" s="164" t="e">
        <f t="shared" si="439"/>
        <v>#DIV/0!</v>
      </c>
      <c r="DK21" s="164"/>
      <c r="DL21" s="164"/>
      <c r="DM21" s="164"/>
      <c r="DN21" s="164"/>
      <c r="DO21" s="164" t="e">
        <f t="shared" si="440"/>
        <v>#DIV/0!</v>
      </c>
      <c r="DP21" s="164" t="e">
        <f t="shared" si="441"/>
        <v>#DIV/0!</v>
      </c>
      <c r="DQ21" s="164" t="e">
        <f t="shared" si="442"/>
        <v>#DIV/0!</v>
      </c>
      <c r="DR21" s="164" t="e">
        <f t="shared" si="443"/>
        <v>#DIV/0!</v>
      </c>
      <c r="DS21" s="164"/>
      <c r="DT21" s="164" t="e">
        <f t="shared" si="444"/>
        <v>#DIV/0!</v>
      </c>
      <c r="DU21" s="164" t="e">
        <f t="shared" si="445"/>
        <v>#DIV/0!</v>
      </c>
      <c r="DV21" s="164" t="e">
        <f t="shared" si="446"/>
        <v>#DIV/0!</v>
      </c>
      <c r="DW21" s="164"/>
      <c r="DX21" s="164" t="e">
        <f t="shared" si="447"/>
        <v>#DIV/0!</v>
      </c>
      <c r="DY21" s="164" t="e">
        <f t="shared" si="448"/>
        <v>#DIV/0!</v>
      </c>
      <c r="DZ21" s="164" t="e">
        <f t="shared" si="449"/>
        <v>#DIV/0!</v>
      </c>
      <c r="EA21" s="164"/>
      <c r="EB21" s="164" t="e">
        <f t="shared" si="450"/>
        <v>#DIV/0!</v>
      </c>
      <c r="EC21" s="164" t="e">
        <f t="shared" si="451"/>
        <v>#DIV/0!</v>
      </c>
      <c r="ED21" s="164" t="e">
        <f t="shared" si="452"/>
        <v>#DIV/0!</v>
      </c>
      <c r="EE21" s="164"/>
      <c r="EF21" s="164" t="e">
        <f t="shared" si="453"/>
        <v>#DIV/0!</v>
      </c>
      <c r="EG21" s="164" t="e">
        <f t="shared" si="454"/>
        <v>#DIV/0!</v>
      </c>
      <c r="EH21" s="164" t="e">
        <f t="shared" si="455"/>
        <v>#DIV/0!</v>
      </c>
      <c r="EI21" s="164" t="e">
        <f>-N18/((N18+L18)^2)</f>
        <v>#DIV/0!</v>
      </c>
      <c r="EJ21" s="164">
        <f>1/(DG21+N18)</f>
        <v>1</v>
      </c>
      <c r="EK21" s="164" t="e">
        <f t="shared" si="456"/>
        <v>#DIV/0!</v>
      </c>
      <c r="EL21" s="164" t="e">
        <f>EK21^2*M18^2</f>
        <v>#DIV/0!</v>
      </c>
      <c r="EM21" s="164"/>
      <c r="EN21" s="164" t="e">
        <f t="shared" si="457"/>
        <v>#DIV/0!</v>
      </c>
      <c r="EO21" s="164" t="e">
        <f>L18/((L18+N18)^2)</f>
        <v>#DIV/0!</v>
      </c>
      <c r="EP21" s="164">
        <f>-L18/((N18+DG21)^2)</f>
        <v>0</v>
      </c>
      <c r="EQ21" s="164" t="e">
        <f t="shared" si="458"/>
        <v>#DIV/0!</v>
      </c>
      <c r="ER21" s="164" t="e">
        <f>EQ21^2*O18^2</f>
        <v>#DIV/0!</v>
      </c>
      <c r="ES21" s="164"/>
      <c r="ET21" s="164">
        <v>0</v>
      </c>
      <c r="EU21" s="164">
        <f>-LN(10)*L18*DG21/((DG21+N18)^2)</f>
        <v>0</v>
      </c>
      <c r="EV21" s="164" t="e">
        <f t="shared" si="459"/>
        <v>#DIV/0!</v>
      </c>
      <c r="EW21" s="164" t="e">
        <f>EV21^2*S18^2</f>
        <v>#DIV/0!</v>
      </c>
      <c r="EX21" s="164"/>
      <c r="EY21" s="164"/>
      <c r="EZ21" s="164"/>
      <c r="FA21" s="164">
        <f t="shared" si="460"/>
        <v>1</v>
      </c>
      <c r="FB21" s="164" t="e">
        <f t="shared" si="461"/>
        <v>#DIV/0!</v>
      </c>
      <c r="FC21" s="164">
        <f t="shared" si="462"/>
        <v>1</v>
      </c>
      <c r="FD21" s="164" t="e">
        <f t="shared" si="463"/>
        <v>#DIV/0!</v>
      </c>
      <c r="FE21" s="164"/>
      <c r="FF21" s="164"/>
      <c r="FG21" s="164"/>
      <c r="FH21" s="164"/>
      <c r="FI21" s="164" t="e">
        <f t="shared" si="464"/>
        <v>#DIV/0!</v>
      </c>
      <c r="FJ21" s="164" t="e">
        <f t="shared" si="465"/>
        <v>#DIV/0!</v>
      </c>
      <c r="FK21" s="164" t="e">
        <f t="shared" si="466"/>
        <v>#DIV/0!</v>
      </c>
      <c r="FL21" s="164" t="e">
        <f t="shared" si="467"/>
        <v>#DIV/0!</v>
      </c>
      <c r="FM21" s="164"/>
      <c r="FN21" s="164" t="e">
        <f t="shared" si="468"/>
        <v>#DIV/0!</v>
      </c>
      <c r="FO21" s="164" t="e">
        <f t="shared" si="469"/>
        <v>#DIV/0!</v>
      </c>
      <c r="FP21" s="164" t="e">
        <f t="shared" si="470"/>
        <v>#DIV/0!</v>
      </c>
      <c r="FQ21" s="164"/>
      <c r="FR21" s="164" t="e">
        <f t="shared" si="471"/>
        <v>#DIV/0!</v>
      </c>
      <c r="FS21" s="164" t="e">
        <f t="shared" si="472"/>
        <v>#DIV/0!</v>
      </c>
      <c r="FT21" s="164" t="e">
        <f t="shared" si="473"/>
        <v>#DIV/0!</v>
      </c>
      <c r="FU21" s="164"/>
      <c r="FV21" s="164" t="e">
        <f t="shared" si="474"/>
        <v>#DIV/0!</v>
      </c>
      <c r="FW21" s="164" t="e">
        <f t="shared" si="475"/>
        <v>#DIV/0!</v>
      </c>
      <c r="FX21" s="164" t="e">
        <f t="shared" si="476"/>
        <v>#DIV/0!</v>
      </c>
      <c r="FY21" s="164"/>
      <c r="FZ21" s="164" t="e">
        <f t="shared" si="477"/>
        <v>#DIV/0!</v>
      </c>
      <c r="GA21" s="164" t="e">
        <f t="shared" si="478"/>
        <v>#DIV/0!</v>
      </c>
      <c r="GB21" s="164" t="e">
        <f t="shared" si="479"/>
        <v>#DIV/0!</v>
      </c>
      <c r="GC21" s="164" t="e">
        <f t="shared" si="480"/>
        <v>#DIV/0!</v>
      </c>
      <c r="GD21" s="164">
        <f t="shared" si="481"/>
        <v>1</v>
      </c>
      <c r="GE21" s="164" t="e">
        <f t="shared" si="482"/>
        <v>#DIV/0!</v>
      </c>
      <c r="GF21" s="164" t="e">
        <f>GE21^2*M18^2</f>
        <v>#DIV/0!</v>
      </c>
      <c r="GG21" s="164"/>
      <c r="GH21" s="164" t="e">
        <f t="shared" si="483"/>
        <v>#DIV/0!</v>
      </c>
      <c r="GI21" s="164" t="e">
        <f t="shared" si="484"/>
        <v>#DIV/0!</v>
      </c>
      <c r="GJ21" s="164">
        <f t="shared" si="485"/>
        <v>0</v>
      </c>
      <c r="GK21" s="164" t="e">
        <f t="shared" si="486"/>
        <v>#DIV/0!</v>
      </c>
      <c r="GL21" s="164" t="e">
        <f>GK21^2*O18^2</f>
        <v>#DIV/0!</v>
      </c>
      <c r="GM21" s="164"/>
      <c r="GN21" s="164">
        <f t="shared" si="487"/>
        <v>0</v>
      </c>
      <c r="GO21" s="164">
        <f t="shared" si="488"/>
        <v>0</v>
      </c>
      <c r="GP21" s="164" t="e">
        <f t="shared" si="489"/>
        <v>#DIV/0!</v>
      </c>
      <c r="GQ21" s="164" t="e">
        <f>GP21^2*S18^2</f>
        <v>#DIV/0!</v>
      </c>
      <c r="GR21" s="164"/>
      <c r="GS21" s="164" t="e">
        <f t="shared" si="490"/>
        <v>#DIV/0!</v>
      </c>
      <c r="GT21" s="164" t="e">
        <f t="shared" si="491"/>
        <v>#DIV/0!</v>
      </c>
      <c r="GU21" s="164" t="e">
        <f>GT21^2*Q18^2</f>
        <v>#DIV/0!</v>
      </c>
      <c r="GV21" s="164"/>
      <c r="GW21" s="164"/>
      <c r="GX21" s="164"/>
      <c r="GY21" s="164">
        <f>P18</f>
        <v>0</v>
      </c>
      <c r="GZ21" s="164">
        <f>L18+N18</f>
        <v>0</v>
      </c>
      <c r="HA21" s="164">
        <f>L18</f>
        <v>0</v>
      </c>
      <c r="HB21" s="164">
        <f>N18</f>
        <v>0</v>
      </c>
      <c r="HC21" s="164">
        <f t="shared" si="492"/>
        <v>0</v>
      </c>
      <c r="HD21" s="164">
        <f t="shared" si="493"/>
        <v>0</v>
      </c>
      <c r="HE21" s="164" t="e">
        <f t="shared" si="494"/>
        <v>#DIV/0!</v>
      </c>
      <c r="HF21" s="164">
        <f t="shared" si="495"/>
        <v>0</v>
      </c>
      <c r="HG21" s="164">
        <f t="shared" si="496"/>
        <v>0</v>
      </c>
      <c r="HH21" s="164">
        <f t="shared" si="497"/>
        <v>0</v>
      </c>
      <c r="HI21" s="164">
        <f t="shared" si="498"/>
        <v>0</v>
      </c>
      <c r="HJ21" s="164" t="e">
        <f t="shared" si="499"/>
        <v>#DIV/0!</v>
      </c>
      <c r="HK21" s="164" t="e">
        <f t="shared" si="500"/>
        <v>#DIV/0!</v>
      </c>
      <c r="HL21" s="164" t="e">
        <f t="shared" si="501"/>
        <v>#DIV/0!</v>
      </c>
      <c r="HM21" s="164" t="e">
        <f t="shared" si="502"/>
        <v>#DIV/0!</v>
      </c>
      <c r="HN21" s="164"/>
      <c r="HO21" s="164"/>
      <c r="HP21" s="164"/>
      <c r="HQ21" s="164"/>
      <c r="HR21" s="164" t="e">
        <f t="shared" si="503"/>
        <v>#DIV/0!</v>
      </c>
      <c r="HS21" s="164" t="e">
        <f t="shared" si="504"/>
        <v>#DIV/0!</v>
      </c>
      <c r="HT21" s="164" t="e">
        <f t="shared" si="505"/>
        <v>#DIV/0!</v>
      </c>
      <c r="HU21" s="164" t="e">
        <f t="shared" si="506"/>
        <v>#DIV/0!</v>
      </c>
      <c r="HV21" s="164" t="e">
        <f t="shared" si="507"/>
        <v>#DIV/0!</v>
      </c>
      <c r="HW21" s="164"/>
      <c r="HX21" s="164" t="e">
        <f t="shared" si="508"/>
        <v>#DIV/0!</v>
      </c>
      <c r="HY21" s="164" t="e">
        <f t="shared" si="509"/>
        <v>#DIV/0!</v>
      </c>
      <c r="HZ21" s="164">
        <v>0</v>
      </c>
      <c r="IA21" s="164" t="e">
        <f t="shared" si="4"/>
        <v>#DIV/0!</v>
      </c>
      <c r="IB21" s="164" t="e">
        <f t="shared" si="510"/>
        <v>#DIV/0!</v>
      </c>
      <c r="IC21" s="164"/>
      <c r="ID21" s="164" t="e">
        <f xml:space="preserve"> 1 / (HE21-GY21*HG21)*L18/GZ21</f>
        <v>#DIV/0!</v>
      </c>
      <c r="IE21" s="164" t="e">
        <f t="shared" si="511"/>
        <v>#DIV/0!</v>
      </c>
      <c r="IF21" s="164">
        <v>0</v>
      </c>
      <c r="IG21" s="164" t="e">
        <f t="shared" si="5"/>
        <v>#DIV/0!</v>
      </c>
      <c r="IH21" s="164" t="e">
        <f t="shared" si="512"/>
        <v>#DIV/0!</v>
      </c>
      <c r="II21" s="164"/>
      <c r="IJ21" s="164" t="e">
        <f t="shared" si="513"/>
        <v>#DIV/0!</v>
      </c>
      <c r="IK21" s="164" t="e">
        <f t="shared" si="514"/>
        <v>#DIV/0!</v>
      </c>
      <c r="IL21" s="164">
        <v>0</v>
      </c>
      <c r="IM21" s="164" t="e">
        <f t="shared" si="6"/>
        <v>#DIV/0!</v>
      </c>
      <c r="IN21" s="164" t="e">
        <f t="shared" si="515"/>
        <v>#DIV/0!</v>
      </c>
      <c r="IO21" s="164"/>
      <c r="IP21" s="164" t="e">
        <f t="shared" si="516"/>
        <v>#DIV/0!</v>
      </c>
      <c r="IQ21" s="164" t="e">
        <f t="shared" si="517"/>
        <v>#DIV/0!</v>
      </c>
      <c r="IR21" s="164" t="e">
        <f t="shared" si="518"/>
        <v>#DIV/0!</v>
      </c>
      <c r="IS21" s="164" t="e">
        <f t="shared" si="7"/>
        <v>#DIV/0!</v>
      </c>
      <c r="IT21" s="164" t="e">
        <f>IS21^2*M18^2</f>
        <v>#DIV/0!</v>
      </c>
      <c r="IU21" s="164"/>
      <c r="IV21" s="164" t="e">
        <f t="shared" si="519"/>
        <v>#DIV/0!</v>
      </c>
      <c r="IW21" s="164" t="e">
        <f t="shared" si="520"/>
        <v>#DIV/0!</v>
      </c>
      <c r="IX21" s="164" t="e">
        <f t="shared" si="521"/>
        <v>#DIV/0!</v>
      </c>
      <c r="IY21" s="164" t="e">
        <f t="shared" si="8"/>
        <v>#DIV/0!</v>
      </c>
      <c r="IZ21" s="164" t="e">
        <f>IY21^2*O18^2</f>
        <v>#DIV/0!</v>
      </c>
      <c r="JA21" s="164"/>
      <c r="JB21" s="164" t="e">
        <f t="shared" si="522"/>
        <v>#DIV/0!</v>
      </c>
      <c r="JC21" s="164" t="e">
        <f t="shared" si="523"/>
        <v>#DIV/0!</v>
      </c>
      <c r="JD21" s="164" t="e">
        <f t="shared" si="524"/>
        <v>#DIV/0!</v>
      </c>
      <c r="JE21" s="164" t="e">
        <f t="shared" si="9"/>
        <v>#DIV/0!</v>
      </c>
      <c r="JF21" s="164" t="e">
        <f>JE21^2*Q18^2</f>
        <v>#DIV/0!</v>
      </c>
      <c r="JG21" s="164"/>
      <c r="JH21" s="164"/>
      <c r="JI21" s="164"/>
      <c r="JJ21" s="164">
        <f t="shared" si="525"/>
        <v>1</v>
      </c>
      <c r="JK21" s="164" t="e">
        <f>N18/(L18+N18)</f>
        <v>#DIV/0!</v>
      </c>
      <c r="JL21" s="164">
        <f>(L18+N18+JJ21)/(N18+JJ21)</f>
        <v>1</v>
      </c>
      <c r="JM21" s="164" t="e">
        <f t="shared" si="526"/>
        <v>#DIV/0!</v>
      </c>
      <c r="JN21" s="164"/>
      <c r="JO21" s="164"/>
      <c r="JP21" s="164"/>
      <c r="JQ21" s="164"/>
      <c r="JR21" s="164" t="e">
        <f t="shared" si="527"/>
        <v>#DIV/0!</v>
      </c>
      <c r="JS21" s="164" t="e">
        <f t="shared" si="528"/>
        <v>#DIV/0!</v>
      </c>
      <c r="JT21" s="164" t="e">
        <f t="shared" si="529"/>
        <v>#DIV/0!</v>
      </c>
      <c r="JU21" s="164" t="e">
        <f t="shared" si="530"/>
        <v>#DIV/0!</v>
      </c>
      <c r="JV21" s="164"/>
      <c r="JW21" s="164" t="e">
        <f t="shared" si="531"/>
        <v>#DIV/0!</v>
      </c>
      <c r="JX21" s="164" t="e">
        <f t="shared" si="532"/>
        <v>#DIV/0!</v>
      </c>
      <c r="JY21" s="164" t="e">
        <f t="shared" si="533"/>
        <v>#DIV/0!</v>
      </c>
      <c r="JZ21" s="164"/>
      <c r="KA21" s="164" t="e">
        <f>IG21</f>
        <v>#DIV/0!</v>
      </c>
      <c r="KB21" s="164" t="e">
        <f>KA21*JR21</f>
        <v>#DIV/0!</v>
      </c>
      <c r="KC21" s="164" t="e">
        <f>KB21^2*X21^2</f>
        <v>#DIV/0!</v>
      </c>
      <c r="KD21" s="164"/>
      <c r="KE21" s="164" t="e">
        <f>IM21</f>
        <v>#DIV/0!</v>
      </c>
      <c r="KF21" s="164" t="e">
        <f>KE21*JR21</f>
        <v>#DIV/0!</v>
      </c>
      <c r="KG21" s="164" t="e">
        <f>KF21^2*Z21^2</f>
        <v>#DIV/0!</v>
      </c>
      <c r="KH21" s="164"/>
      <c r="KI21" s="164" t="e">
        <f>IS21</f>
        <v>#DIV/0!</v>
      </c>
      <c r="KJ21" s="164" t="e">
        <f>-N18/(L18+N18)^2</f>
        <v>#DIV/0!</v>
      </c>
      <c r="KK21" s="164">
        <f>1/(JJ21+N18)</f>
        <v>1</v>
      </c>
      <c r="KL21" s="164" t="e">
        <f>KI21*JR21+KJ21*HM21*JL21+KK21*JK21*HM21</f>
        <v>#DIV/0!</v>
      </c>
      <c r="KM21" s="164" t="e">
        <f>KL21^2*M18^2</f>
        <v>#DIV/0!</v>
      </c>
      <c r="KN21" s="164"/>
      <c r="KO21" s="164" t="e">
        <f>IY21</f>
        <v>#DIV/0!</v>
      </c>
      <c r="KP21" s="164" t="e">
        <f>L18/(L18+N18)^2</f>
        <v>#DIV/0!</v>
      </c>
      <c r="KQ21" s="164">
        <f>-L18/(JJ21+N18)^2</f>
        <v>0</v>
      </c>
      <c r="KR21" s="164" t="e">
        <f>KO21*JR21+KP21*JL21*HM21+HM21*KQ21*JK21</f>
        <v>#DIV/0!</v>
      </c>
      <c r="KS21" s="164" t="e">
        <f>KR21^2*O18^2</f>
        <v>#DIV/0!</v>
      </c>
      <c r="KT21" s="164"/>
      <c r="KU21" s="164" t="e">
        <f>JE21</f>
        <v>#DIV/0!</v>
      </c>
      <c r="KV21" s="164" t="e">
        <f>KU21*JR21</f>
        <v>#DIV/0!</v>
      </c>
      <c r="KW21" s="164" t="e">
        <f>KV21^2*Q18^2</f>
        <v>#DIV/0!</v>
      </c>
      <c r="KX21" s="164"/>
      <c r="KY21" s="164" t="e">
        <f>HM21* (N18/(L18+N18)) * ((-LN(10)*JJ21*L18)/(N18+JJ21)^2)</f>
        <v>#DIV/0!</v>
      </c>
      <c r="KZ21" s="164" t="e">
        <f>KY21^2*S18^2</f>
        <v>#DIV/0!</v>
      </c>
      <c r="LA21" s="164"/>
      <c r="LB21" s="164"/>
      <c r="LC21" s="170"/>
      <c r="LD21" s="181"/>
      <c r="LE21" s="175"/>
      <c r="LF21" s="175"/>
      <c r="LG21" s="175"/>
      <c r="LH21" s="175"/>
      <c r="LI21" s="175"/>
      <c r="LJ21" s="175"/>
      <c r="LK21" s="175"/>
      <c r="LL21" s="175"/>
      <c r="LM21" s="175"/>
      <c r="LN21" s="175"/>
      <c r="LO21" s="178"/>
    </row>
    <row r="22" spans="1:327" s="87" customFormat="1" ht="15.75" x14ac:dyDescent="0.25">
      <c r="A22" s="172" t="s">
        <v>239</v>
      </c>
      <c r="B22" s="136"/>
      <c r="C22" s="168"/>
      <c r="D22" s="137"/>
      <c r="E22" s="168"/>
      <c r="F22" s="206"/>
      <c r="G22" s="206"/>
      <c r="H22" s="206"/>
      <c r="I22" s="197"/>
      <c r="J22" s="197"/>
      <c r="K22" s="197"/>
      <c r="L22" s="197"/>
      <c r="M22" s="197"/>
      <c r="N22" s="197"/>
      <c r="O22" s="197"/>
      <c r="P22" s="197"/>
      <c r="Q22" s="197"/>
      <c r="R22" s="197"/>
      <c r="S22" s="200"/>
      <c r="T22" s="167">
        <f>C22/100</f>
        <v>0</v>
      </c>
      <c r="U22" s="164">
        <f t="shared" ref="U22:Z22" si="536">F22/100</f>
        <v>0</v>
      </c>
      <c r="V22" s="164">
        <f t="shared" si="536"/>
        <v>0</v>
      </c>
      <c r="W22" s="164">
        <f t="shared" si="536"/>
        <v>0</v>
      </c>
      <c r="X22" s="164">
        <f t="shared" si="536"/>
        <v>0</v>
      </c>
      <c r="Y22" s="164">
        <f t="shared" si="536"/>
        <v>0</v>
      </c>
      <c r="Z22" s="164">
        <f t="shared" si="536"/>
        <v>0</v>
      </c>
      <c r="AA22" s="164" t="e">
        <f>(L22*W22+Y22*N22)/(L22+N22)</f>
        <v>#DIV/0!</v>
      </c>
      <c r="AB22" s="165" t="e">
        <f t="shared" si="1"/>
        <v>#DIV/0!</v>
      </c>
      <c r="AC22" s="165" t="e">
        <f>AVERAGE(AB22:AB25)</f>
        <v>#DIV/0!</v>
      </c>
      <c r="AD22" s="165" t="e">
        <f>STDEV(AB22:AB25)</f>
        <v>#DIV/0!</v>
      </c>
      <c r="AE22" s="165" t="e">
        <f>AD22/SQRT(COUNT(AB22:AB25))</f>
        <v>#DIV/0!</v>
      </c>
      <c r="AF22" s="165" t="e">
        <f>AE22^2</f>
        <v>#DIV/0!</v>
      </c>
      <c r="AG22" s="164" t="e">
        <f t="shared" si="2"/>
        <v>#DIV/0!</v>
      </c>
      <c r="AH22" s="164" t="e">
        <f>AG22^2*E22^2</f>
        <v>#DIV/0!</v>
      </c>
      <c r="AI22" s="164" t="e">
        <f>AVERAGE(AH22:AH25)</f>
        <v>#DIV/0!</v>
      </c>
      <c r="AJ22" s="164" t="e">
        <f t="shared" si="3"/>
        <v>#DIV/0!</v>
      </c>
      <c r="AK22" s="164" t="e">
        <f>AJ22^2*V22^2</f>
        <v>#DIV/0!</v>
      </c>
      <c r="AL22" s="164" t="e">
        <f>AVERAGE(AK22:AK25)</f>
        <v>#DIV/0!</v>
      </c>
      <c r="AM22" s="164" t="e">
        <f>-AB22/(AA22-U22)*L22/(L22+N22)</f>
        <v>#DIV/0!</v>
      </c>
      <c r="AN22" s="164" t="e">
        <f>AM22^2*X22^2</f>
        <v>#DIV/0!</v>
      </c>
      <c r="AO22" s="164" t="e">
        <f>AVERAGE(AN22:AN25)</f>
        <v>#DIV/0!</v>
      </c>
      <c r="AP22" s="164" t="e">
        <f>-AB22/(AA22-U22)*N22/(L22+N22)</f>
        <v>#DIV/0!</v>
      </c>
      <c r="AQ22" s="164" t="e">
        <f>AP22^2*Z22^2</f>
        <v>#DIV/0!</v>
      </c>
      <c r="AR22" s="164" t="e">
        <f>AVERAGE(AQ22:AQ25)</f>
        <v>#DIV/0!</v>
      </c>
      <c r="AS22" s="164" t="e">
        <f>-AB22/(AA22-U22)*(W22-AA22)/(L22+N22)</f>
        <v>#DIV/0!</v>
      </c>
      <c r="AT22" s="164" t="e">
        <f>AS22^2*M22^2</f>
        <v>#DIV/0!</v>
      </c>
      <c r="AU22" s="164" t="e">
        <f>AVERAGE(AT22:AT25)</f>
        <v>#DIV/0!</v>
      </c>
      <c r="AV22" s="164" t="e">
        <f>-AB22/(AA22-U22)*(Y22-AA22)/(L22+N22)</f>
        <v>#DIV/0!</v>
      </c>
      <c r="AW22" s="164" t="e">
        <f>AV22^2*O22^2</f>
        <v>#DIV/0!</v>
      </c>
      <c r="AX22" s="164" t="e">
        <f>AVERAGE(AW22:AW25)</f>
        <v>#DIV/0!</v>
      </c>
      <c r="AY22" s="164" t="e">
        <f>SUM(AX22,AU22,AR22,AO22,AL22,AI22,AF22)</f>
        <v>#DIV/0!</v>
      </c>
      <c r="AZ22" s="166" t="e">
        <f>SQRT(AY22)</f>
        <v>#DIV/0!</v>
      </c>
      <c r="BA22" s="164" t="b">
        <f>P22=1</f>
        <v>0</v>
      </c>
      <c r="BB22" s="164">
        <f>MAX((1-BA22)*P22,P22*0.99999)</f>
        <v>0</v>
      </c>
      <c r="BC22" s="164" t="e">
        <f>AB22*D22/(L22+N22)</f>
        <v>#DIV/0!</v>
      </c>
      <c r="BD22" s="164" t="e">
        <f>-1+(1-BC22)^(1-BB22)</f>
        <v>#DIV/0!</v>
      </c>
      <c r="BE22" s="164" t="e">
        <f>1/((BB22-1)*BC22)</f>
        <v>#DIV/0!</v>
      </c>
      <c r="BF22" s="164" t="e">
        <f>(-1/BC22)*LN(1-BC22)*AB22</f>
        <v>#DIV/0!</v>
      </c>
      <c r="BG22" s="164" t="e">
        <f>AB22*BD22*BE22</f>
        <v>#DIV/0!</v>
      </c>
      <c r="BH22" s="164" t="e">
        <f>(BF22*BA22)+(1-BA22)*BG22</f>
        <v>#DIV/0!</v>
      </c>
      <c r="BI22" s="164" t="e">
        <f>AVERAGE(BH22:BH25)</f>
        <v>#DIV/0!</v>
      </c>
      <c r="BJ22" s="164" t="e">
        <f>STDEV(BH22:BH25)</f>
        <v>#DIV/0!</v>
      </c>
      <c r="BK22" s="164" t="e">
        <f>BJ22/SQRT(COUNT(BH22:BH25))</f>
        <v>#DIV/0!</v>
      </c>
      <c r="BL22" s="164" t="e">
        <f>BK22^2</f>
        <v>#DIV/0!</v>
      </c>
      <c r="BM22" s="164" t="e">
        <f>(-LN(1-BC22)*(1-BC22)^(1-BB22))*AB22/((BB22-1)*BC22)</f>
        <v>#DIV/0!</v>
      </c>
      <c r="BN22" s="164" t="e">
        <f>(1-(1-BC22)^(1-BB22))*AB22/(BC22*(BB22-1)^2)</f>
        <v>#DIV/0!</v>
      </c>
      <c r="BO22" s="164" t="e">
        <f>BM22+BN22</f>
        <v>#DIV/0!</v>
      </c>
      <c r="BP22" s="164" t="e">
        <f>BO22^2*Q22^2</f>
        <v>#DIV/0!</v>
      </c>
      <c r="BQ22" s="164" t="e">
        <f>AVERAGE(BP22:BP25)</f>
        <v>#DIV/0!</v>
      </c>
      <c r="BR22" s="164" t="e">
        <f>BD22*BE22</f>
        <v>#DIV/0!</v>
      </c>
      <c r="BS22" s="164" t="e">
        <f>AB22*BE22</f>
        <v>#DIV/0!</v>
      </c>
      <c r="BT22" s="164" t="e">
        <f>AB22*BD22</f>
        <v>#DIV/0!</v>
      </c>
      <c r="BU22" s="164" t="e">
        <f>AJ22</f>
        <v>#DIV/0!</v>
      </c>
      <c r="BV22" s="164" t="e">
        <f>(BB22-1)/(1-BC22)^(BB22)*(D22/(L22+N22))*BU22</f>
        <v>#DIV/0!</v>
      </c>
      <c r="BW22" s="164" t="e">
        <f>-1/((BB22-1)*BC22^2)*(D22/(L22+N22))*BU22</f>
        <v>#DIV/0!</v>
      </c>
      <c r="BX22" s="164" t="e">
        <f>BU22*BR22+BS22*BV22+BT22*BW22</f>
        <v>#DIV/0!</v>
      </c>
      <c r="BY22" s="164" t="e">
        <f>BX22^2*V22^2</f>
        <v>#DIV/0!</v>
      </c>
      <c r="BZ22" s="164" t="e">
        <f>AVERAGE(BY22:BY25)</f>
        <v>#DIV/0!</v>
      </c>
      <c r="CA22" s="164" t="e">
        <f>AM22</f>
        <v>#DIV/0!</v>
      </c>
      <c r="CB22" s="164" t="e">
        <f>(BB22-1)/(1-BC22)^(BB22)*(D22/(L22+N22))*CA22</f>
        <v>#DIV/0!</v>
      </c>
      <c r="CC22" s="164" t="e">
        <f>-1/((BB22-1)*BC22^2)*(D22/(L22+N22))*CA22</f>
        <v>#DIV/0!</v>
      </c>
      <c r="CD22" s="164" t="e">
        <f>BR22*CA22+BS22*CB22+BT22*CC22</f>
        <v>#DIV/0!</v>
      </c>
      <c r="CE22" s="164" t="e">
        <f>CD22^2*X22^2</f>
        <v>#DIV/0!</v>
      </c>
      <c r="CF22" s="164" t="e">
        <f>AVERAGE(CE22:CE25)</f>
        <v>#DIV/0!</v>
      </c>
      <c r="CG22" s="164" t="e">
        <f>AP22</f>
        <v>#DIV/0!</v>
      </c>
      <c r="CH22" s="164" t="e">
        <f>(BB22-1)/(1-BC22)^(BB22)*(D22/(L22+N22))*CG22</f>
        <v>#DIV/0!</v>
      </c>
      <c r="CI22" s="164" t="e">
        <f>-1/((BB22-1)*BC22^2)*(D22/(L22+N22))*CG22</f>
        <v>#DIV/0!</v>
      </c>
      <c r="CJ22" s="164" t="e">
        <f>BR22*CG22+BS22*CH22+BT22*CI22</f>
        <v>#DIV/0!</v>
      </c>
      <c r="CK22" s="164" t="e">
        <f>CJ22^2*Z22^2</f>
        <v>#DIV/0!</v>
      </c>
      <c r="CL22" s="164" t="e">
        <f>AVERAGE(CK22:CK25)</f>
        <v>#DIV/0!</v>
      </c>
      <c r="CM22" s="164" t="e">
        <f>AG22</f>
        <v>#DIV/0!</v>
      </c>
      <c r="CN22" s="164">
        <v>0</v>
      </c>
      <c r="CO22" s="164">
        <v>0</v>
      </c>
      <c r="CP22" s="164" t="e">
        <f>CM22*BR22</f>
        <v>#DIV/0!</v>
      </c>
      <c r="CQ22" s="164" t="e">
        <f>CP22^2*E22^2</f>
        <v>#DIV/0!</v>
      </c>
      <c r="CR22" s="164" t="e">
        <f>AVERAGE(CQ22:CQ25)</f>
        <v>#DIV/0!</v>
      </c>
      <c r="CS22" s="164" t="e">
        <f>AS22</f>
        <v>#DIV/0!</v>
      </c>
      <c r="CT22" s="164" t="e">
        <f>(BB22-1)/(1-BC22)^(BB22)*(-BC22/(L22+N22)+D22/(L22+N22)*CS22)</f>
        <v>#DIV/0!</v>
      </c>
      <c r="CU22" s="164" t="e">
        <f>-1/((BB22-1)*BC22^2)*(-BC22/(L22+N22)+D22/(L22+N22)*CS22)</f>
        <v>#DIV/0!</v>
      </c>
      <c r="CV22" s="164" t="e">
        <f>BR22*CS22+BS22*CT22+BT22*CU22</f>
        <v>#DIV/0!</v>
      </c>
      <c r="CW22" s="164" t="e">
        <f>CV22^2*M22^2</f>
        <v>#DIV/0!</v>
      </c>
      <c r="CX22" s="164" t="e">
        <f>AVERAGE(CW22:CW25)</f>
        <v>#DIV/0!</v>
      </c>
      <c r="CY22" s="164" t="e">
        <f>AV22</f>
        <v>#DIV/0!</v>
      </c>
      <c r="CZ22" s="164" t="e">
        <f>(BB22-1)/(1-BC22)^(BB22)*(-BC22/(L22+N22)+D22/(L22+N22)*CY22)</f>
        <v>#DIV/0!</v>
      </c>
      <c r="DA22" s="164" t="e">
        <f>-1/((BB22-1)*BC22^2)*(-BC22/(L22+N22)+D22/(L22+N22)*CY22)</f>
        <v>#DIV/0!</v>
      </c>
      <c r="DB22" s="164" t="e">
        <f>BR22*CY22+BS22*CZ22+BT22*DA22</f>
        <v>#DIV/0!</v>
      </c>
      <c r="DC22" s="164" t="e">
        <f>DB22^2*O22^2</f>
        <v>#DIV/0!</v>
      </c>
      <c r="DD22" s="164" t="e">
        <f>AVERAGE(DC22:DC25)</f>
        <v>#DIV/0!</v>
      </c>
      <c r="DE22" s="164" t="e">
        <f>SUM(DD22,CX22,CR22,CL22,CF22,BZ22,BQ22,BL22)</f>
        <v>#DIV/0!</v>
      </c>
      <c r="DF22" s="164" t="e">
        <f>SQRT(DE22)</f>
        <v>#DIV/0!</v>
      </c>
      <c r="DG22" s="164">
        <f>10^R22</f>
        <v>1</v>
      </c>
      <c r="DH22" s="164" t="e">
        <f>N22/(L22+N22)</f>
        <v>#DIV/0!</v>
      </c>
      <c r="DI22" s="164">
        <f>(DG22+L22+N22)/(N22+DG22)</f>
        <v>1</v>
      </c>
      <c r="DJ22" s="164" t="e">
        <f>AB22*DH22*DI22</f>
        <v>#DIV/0!</v>
      </c>
      <c r="DK22" s="164" t="e">
        <f>AVERAGE(DJ22:DJ25)</f>
        <v>#DIV/0!</v>
      </c>
      <c r="DL22" s="164" t="e">
        <f>STDEV(DJ22:DJ25)</f>
        <v>#DIV/0!</v>
      </c>
      <c r="DM22" s="164" t="e">
        <f>DL22/SQRT(COUNT(DJ22:DJ25))</f>
        <v>#DIV/0!</v>
      </c>
      <c r="DN22" s="164" t="e">
        <f>DM22^2</f>
        <v>#DIV/0!</v>
      </c>
      <c r="DO22" s="164" t="e">
        <f>DH22*DI22</f>
        <v>#DIV/0!</v>
      </c>
      <c r="DP22" s="164" t="e">
        <f>AG22</f>
        <v>#DIV/0!</v>
      </c>
      <c r="DQ22" s="164" t="e">
        <f>DO22*DP22</f>
        <v>#DIV/0!</v>
      </c>
      <c r="DR22" s="164" t="e">
        <f>DQ22^2*E22^2</f>
        <v>#DIV/0!</v>
      </c>
      <c r="DS22" s="164" t="e">
        <f>AVERAGE(DR22:DR25)</f>
        <v>#DIV/0!</v>
      </c>
      <c r="DT22" s="164" t="e">
        <f>AJ22</f>
        <v>#DIV/0!</v>
      </c>
      <c r="DU22" s="164" t="e">
        <f>DT22*DO22</f>
        <v>#DIV/0!</v>
      </c>
      <c r="DV22" s="164" t="e">
        <f>DU22^2*V22^2</f>
        <v>#DIV/0!</v>
      </c>
      <c r="DW22" s="164" t="e">
        <f>AVERAGE(DV22:DV25)</f>
        <v>#DIV/0!</v>
      </c>
      <c r="DX22" s="164" t="e">
        <f>AM22</f>
        <v>#DIV/0!</v>
      </c>
      <c r="DY22" s="164" t="e">
        <f>DX22*DO22</f>
        <v>#DIV/0!</v>
      </c>
      <c r="DZ22" s="164" t="e">
        <f>DY22^2*X22^2</f>
        <v>#DIV/0!</v>
      </c>
      <c r="EA22" s="164" t="e">
        <f>AVERAGE(DZ22:DZ25)</f>
        <v>#DIV/0!</v>
      </c>
      <c r="EB22" s="164" t="e">
        <f>AP22</f>
        <v>#DIV/0!</v>
      </c>
      <c r="EC22" s="164" t="e">
        <f>EB22*DO22</f>
        <v>#DIV/0!</v>
      </c>
      <c r="ED22" s="164" t="e">
        <f>EC22^2*Z22^2</f>
        <v>#DIV/0!</v>
      </c>
      <c r="EE22" s="164" t="e">
        <f>AVERAGE(ED22:ED25)</f>
        <v>#DIV/0!</v>
      </c>
      <c r="EF22" s="164" t="e">
        <f>DI22*AB22</f>
        <v>#DIV/0!</v>
      </c>
      <c r="EG22" s="164" t="e">
        <f>DH22*AB22</f>
        <v>#DIV/0!</v>
      </c>
      <c r="EH22" s="164" t="e">
        <f>AS22</f>
        <v>#DIV/0!</v>
      </c>
      <c r="EI22" s="164" t="e">
        <f>-N22/((N22+L22)^2)</f>
        <v>#DIV/0!</v>
      </c>
      <c r="EJ22" s="164">
        <f>1/(DG22+N22)</f>
        <v>1</v>
      </c>
      <c r="EK22" s="164" t="e">
        <f>DO22*EH22+EF22*EI22+EG22*EJ22</f>
        <v>#DIV/0!</v>
      </c>
      <c r="EL22" s="164" t="e">
        <f>EK22^2*M22^2</f>
        <v>#DIV/0!</v>
      </c>
      <c r="EM22" s="164" t="e">
        <f>AVERAGE(EL22:EL25)</f>
        <v>#DIV/0!</v>
      </c>
      <c r="EN22" s="164" t="e">
        <f>AV22</f>
        <v>#DIV/0!</v>
      </c>
      <c r="EO22" s="164" t="e">
        <f>L22/((L22+N22)^2)</f>
        <v>#DIV/0!</v>
      </c>
      <c r="EP22" s="164">
        <f>-L22/((N22+DG22)^2)</f>
        <v>0</v>
      </c>
      <c r="EQ22" s="164" t="e">
        <f>DO22*EN22+EF22*EO22+EG22*EP22</f>
        <v>#DIV/0!</v>
      </c>
      <c r="ER22" s="164" t="e">
        <f>EQ22^2*O22^2</f>
        <v>#DIV/0!</v>
      </c>
      <c r="ES22" s="164" t="e">
        <f>AVERAGE(ER22:ER25)</f>
        <v>#DIV/0!</v>
      </c>
      <c r="ET22" s="164">
        <v>0</v>
      </c>
      <c r="EU22" s="164">
        <f>-LN(10)*L22*DG22/((DG22+N22)^2)</f>
        <v>0</v>
      </c>
      <c r="EV22" s="164" t="e">
        <f>EU22*EG22</f>
        <v>#DIV/0!</v>
      </c>
      <c r="EW22" s="164" t="e">
        <f>EV22^2*S22^2</f>
        <v>#DIV/0!</v>
      </c>
      <c r="EX22" s="164" t="e">
        <f>AVERAGE(EW22:EW25)</f>
        <v>#DIV/0!</v>
      </c>
      <c r="EY22" s="164" t="e">
        <f>SUM(EX22,ES22,EM22,EE22,EA22,DW22,DS22,DN22)</f>
        <v>#DIV/0!</v>
      </c>
      <c r="EZ22" s="164" t="e">
        <f>SQRT(EY22)</f>
        <v>#DIV/0!</v>
      </c>
      <c r="FA22" s="164">
        <f>DG22</f>
        <v>1</v>
      </c>
      <c r="FB22" s="164" t="e">
        <f>DH22</f>
        <v>#DIV/0!</v>
      </c>
      <c r="FC22" s="164">
        <f>DI22</f>
        <v>1</v>
      </c>
      <c r="FD22" s="164" t="e">
        <f>FB22*FC22*BH22</f>
        <v>#DIV/0!</v>
      </c>
      <c r="FE22" s="164" t="e">
        <f>AVERAGE(FD22:FD25)</f>
        <v>#DIV/0!</v>
      </c>
      <c r="FF22" s="164" t="e">
        <f>STDEV(FD22:FD25)</f>
        <v>#DIV/0!</v>
      </c>
      <c r="FG22" s="164" t="e">
        <f>FF22/SQRT(COUNT(FD22:FD25))</f>
        <v>#DIV/0!</v>
      </c>
      <c r="FH22" s="164" t="e">
        <f>FG22^2</f>
        <v>#DIV/0!</v>
      </c>
      <c r="FI22" s="164" t="e">
        <f>FB22*FC22</f>
        <v>#DIV/0!</v>
      </c>
      <c r="FJ22" s="164" t="e">
        <f>CP22</f>
        <v>#DIV/0!</v>
      </c>
      <c r="FK22" s="164" t="e">
        <f>FJ22*FI22</f>
        <v>#DIV/0!</v>
      </c>
      <c r="FL22" s="164" t="e">
        <f>FK22^2*E22^2</f>
        <v>#DIV/0!</v>
      </c>
      <c r="FM22" s="164" t="e">
        <f>AVERAGE(FL22:FL25)</f>
        <v>#DIV/0!</v>
      </c>
      <c r="FN22" s="164" t="e">
        <f>BX22</f>
        <v>#DIV/0!</v>
      </c>
      <c r="FO22" s="164" t="e">
        <f>FN22*FI22</f>
        <v>#DIV/0!</v>
      </c>
      <c r="FP22" s="164" t="e">
        <f>FO22^2*V22^2</f>
        <v>#DIV/0!</v>
      </c>
      <c r="FQ22" s="164" t="e">
        <f>AVERAGE(FP22:FP25)</f>
        <v>#DIV/0!</v>
      </c>
      <c r="FR22" s="164" t="e">
        <f>CD22</f>
        <v>#DIV/0!</v>
      </c>
      <c r="FS22" s="164" t="e">
        <f>FR22*FI22</f>
        <v>#DIV/0!</v>
      </c>
      <c r="FT22" s="164" t="e">
        <f>FS22^2*X22^2</f>
        <v>#DIV/0!</v>
      </c>
      <c r="FU22" s="164" t="e">
        <f>AVERAGE(FT22:FT25)</f>
        <v>#DIV/0!</v>
      </c>
      <c r="FV22" s="164" t="e">
        <f>CJ22</f>
        <v>#DIV/0!</v>
      </c>
      <c r="FW22" s="164" t="e">
        <f>FV22*FI22</f>
        <v>#DIV/0!</v>
      </c>
      <c r="FX22" s="164" t="e">
        <f>FW22^2*Z22^2</f>
        <v>#DIV/0!</v>
      </c>
      <c r="FY22" s="164" t="e">
        <f>AVERAGE(FX22:FX25)</f>
        <v>#DIV/0!</v>
      </c>
      <c r="FZ22" s="164" t="e">
        <f>FC22*BH22</f>
        <v>#DIV/0!</v>
      </c>
      <c r="GA22" s="164" t="e">
        <f>FB22*BH22</f>
        <v>#DIV/0!</v>
      </c>
      <c r="GB22" s="164" t="e">
        <f>CV22</f>
        <v>#DIV/0!</v>
      </c>
      <c r="GC22" s="164" t="e">
        <f>EI22</f>
        <v>#DIV/0!</v>
      </c>
      <c r="GD22" s="164">
        <f>EJ22</f>
        <v>1</v>
      </c>
      <c r="GE22" s="164" t="e">
        <f>FI22*GB22+FZ22*GC22+GA22*GD22</f>
        <v>#DIV/0!</v>
      </c>
      <c r="GF22" s="164" t="e">
        <f>GE22^2*M22^2</f>
        <v>#DIV/0!</v>
      </c>
      <c r="GG22" s="164" t="e">
        <f>AVERAGE(GF22:GF25)</f>
        <v>#DIV/0!</v>
      </c>
      <c r="GH22" s="164" t="e">
        <f>DB22</f>
        <v>#DIV/0!</v>
      </c>
      <c r="GI22" s="164" t="e">
        <f>EO22</f>
        <v>#DIV/0!</v>
      </c>
      <c r="GJ22" s="164">
        <f>EP22</f>
        <v>0</v>
      </c>
      <c r="GK22" s="164" t="e">
        <f>FI22*GH22+FZ22*GI22+GA22*GJ22</f>
        <v>#DIV/0!</v>
      </c>
      <c r="GL22" s="164" t="e">
        <f>GK22^2*O22^2</f>
        <v>#DIV/0!</v>
      </c>
      <c r="GM22" s="164" t="e">
        <f>AVERAGE(GL22:GL25)</f>
        <v>#DIV/0!</v>
      </c>
      <c r="GN22" s="164">
        <f>ET22</f>
        <v>0</v>
      </c>
      <c r="GO22" s="164">
        <f>EU22</f>
        <v>0</v>
      </c>
      <c r="GP22" s="164" t="e">
        <f>GO22*GA22</f>
        <v>#DIV/0!</v>
      </c>
      <c r="GQ22" s="164" t="e">
        <f>GP22^2*S22^2</f>
        <v>#DIV/0!</v>
      </c>
      <c r="GR22" s="164" t="e">
        <f>AVERAGE(GQ22:GQ25)</f>
        <v>#DIV/0!</v>
      </c>
      <c r="GS22" s="164" t="e">
        <f>BO22</f>
        <v>#DIV/0!</v>
      </c>
      <c r="GT22" s="164" t="e">
        <f>GS22*FI22</f>
        <v>#DIV/0!</v>
      </c>
      <c r="GU22" s="164" t="e">
        <f>GT22^2*Q22^2</f>
        <v>#DIV/0!</v>
      </c>
      <c r="GV22" s="164" t="e">
        <f>AVERAGE(GU22:GU25)</f>
        <v>#DIV/0!</v>
      </c>
      <c r="GW22" s="164" t="e">
        <f>SUM(GV22,GR22,GM22,GG22,FY22,FU22,FQ22,FM22,FH22)</f>
        <v>#DIV/0!</v>
      </c>
      <c r="GX22" s="164" t="e">
        <f>SQRT(GW22)</f>
        <v>#DIV/0!</v>
      </c>
      <c r="GY22" s="164">
        <f>P22</f>
        <v>0</v>
      </c>
      <c r="GZ22" s="164">
        <f>L22+N22</f>
        <v>0</v>
      </c>
      <c r="HA22" s="164">
        <f>L22</f>
        <v>0</v>
      </c>
      <c r="HB22" s="164">
        <f>N22</f>
        <v>0</v>
      </c>
      <c r="HC22" s="164">
        <f>D22</f>
        <v>0</v>
      </c>
      <c r="HD22" s="164">
        <f>B22</f>
        <v>0</v>
      </c>
      <c r="HE22" s="164" t="e">
        <f>AA22</f>
        <v>#DIV/0!</v>
      </c>
      <c r="HF22" s="164">
        <f>T22</f>
        <v>0</v>
      </c>
      <c r="HG22" s="164">
        <f>U22</f>
        <v>0</v>
      </c>
      <c r="HH22" s="164">
        <f>W22</f>
        <v>0</v>
      </c>
      <c r="HI22" s="164">
        <f>Y22</f>
        <v>0</v>
      </c>
      <c r="HJ22" s="164" t="e">
        <f>LN((HE22-GY22*HG22)/HD22)</f>
        <v>#DIV/0!</v>
      </c>
      <c r="HK22" s="164" t="e">
        <f>LN( (HG22-HF22)/GZ22 + (HE22-GY22*HF22)/HD22)</f>
        <v>#DIV/0!</v>
      </c>
      <c r="HL22" s="164" t="e">
        <f>HD22*GZ22/(HD22+GY22*GZ22)</f>
        <v>#DIV/0!</v>
      </c>
      <c r="HM22" s="164" t="e">
        <f>(HJ22-HK22)*HL22/HC22</f>
        <v>#DIV/0!</v>
      </c>
      <c r="HN22" s="164" t="e">
        <f>AVERAGE(HM22:HM25)</f>
        <v>#DIV/0!</v>
      </c>
      <c r="HO22" s="164" t="e">
        <f>STDEV(HM22:HM25)</f>
        <v>#DIV/0!</v>
      </c>
      <c r="HP22" s="164" t="e">
        <f>HO22/SQRT(COUNT(HM22:HM25))</f>
        <v>#DIV/0!</v>
      </c>
      <c r="HQ22" s="164" t="e">
        <f>HP22^2</f>
        <v>#DIV/0!</v>
      </c>
      <c r="HR22" s="164" t="e">
        <f>-1/HD22</f>
        <v>#DIV/0!</v>
      </c>
      <c r="HS22" s="164" t="e">
        <f>-(HE22-GY22*HF22) / (HD22* ( ( (HG22-HF22)/GZ22)*HD22 + (HE22-GY22*HF22)))</f>
        <v>#DIV/0!</v>
      </c>
      <c r="HT22" s="164" t="e">
        <f>GY22*GZ22^2 / (HD22+GY22*GZ22)^2</f>
        <v>#DIV/0!</v>
      </c>
      <c r="HU22" s="164" t="e">
        <f>-1/HC22*HM22</f>
        <v>#DIV/0!</v>
      </c>
      <c r="HV22" s="164" t="e">
        <f>HU22^2*E22^2</f>
        <v>#DIV/0!</v>
      </c>
      <c r="HW22" s="164" t="e">
        <f>AVERAGE(HV22:HV25)</f>
        <v>#DIV/0!</v>
      </c>
      <c r="HX22" s="164" t="e">
        <f>GY22 / (GY22*HG22-HE22)</f>
        <v>#DIV/0!</v>
      </c>
      <c r="HY22" s="164" t="e">
        <f>HD22 / ( (HG22-HF22)*HD22 + GZ22*(HE22-GY22*HF22))</f>
        <v>#DIV/0!</v>
      </c>
      <c r="HZ22" s="164">
        <v>0</v>
      </c>
      <c r="IA22" s="164" t="e">
        <f t="shared" si="4"/>
        <v>#DIV/0!</v>
      </c>
      <c r="IB22" s="164" t="e">
        <f>IA22^2*V22^2</f>
        <v>#DIV/0!</v>
      </c>
      <c r="IC22" s="164" t="e">
        <f>AVERAGE(IB22:IB25)</f>
        <v>#DIV/0!</v>
      </c>
      <c r="ID22" s="164" t="e">
        <f xml:space="preserve"> 1 / (HE22-GY22*HG22)*L22/GZ22</f>
        <v>#DIV/0!</v>
      </c>
      <c r="IE22" s="164" t="e">
        <f>HA22 / ((HE22-GY22*HF22)*GZ22 + (HG22-HF22)*HD22)</f>
        <v>#DIV/0!</v>
      </c>
      <c r="IF22" s="164">
        <v>0</v>
      </c>
      <c r="IG22" s="164" t="e">
        <f t="shared" si="5"/>
        <v>#DIV/0!</v>
      </c>
      <c r="IH22" s="164" t="e">
        <f>IG22^2*X22^2</f>
        <v>#DIV/0!</v>
      </c>
      <c r="II22" s="164" t="e">
        <f>AVERAGE(IH22:IH25)</f>
        <v>#DIV/0!</v>
      </c>
      <c r="IJ22" s="164" t="e">
        <f>1 / (HE22-GY22*HG22) * HB22/GZ22</f>
        <v>#DIV/0!</v>
      </c>
      <c r="IK22" s="164" t="e">
        <f>1 / (HE22 + HD22*((HG22-HF22)/GZ22) - GY22*HF22) * HB22/GZ22</f>
        <v>#DIV/0!</v>
      </c>
      <c r="IL22" s="164">
        <v>0</v>
      </c>
      <c r="IM22" s="164" t="e">
        <f t="shared" si="6"/>
        <v>#DIV/0!</v>
      </c>
      <c r="IN22" s="164" t="e">
        <f>IM22^2*Z22^2</f>
        <v>#DIV/0!</v>
      </c>
      <c r="IO22" s="164" t="e">
        <f>AVERAGE(IN22:IN25)</f>
        <v>#DIV/0!</v>
      </c>
      <c r="IP22" s="164" t="e">
        <f>(HI22-HH22)*HB22 / (GZ22*((GY22*HG22-HH22)*HA22 + (GY22*HG22-HI22)*HB22))</f>
        <v>#DIV/0!</v>
      </c>
      <c r="IQ22" s="164" t="e">
        <f>-(HD22*HF22+(HH22-HI22)*HB22-HD22*HG22) / (GZ22*((GY22*HF22-HH22)*HA22 + (GY22*HB22+HD22)*HF22 - HI22*HB22 - HD22*HG22) )</f>
        <v>#DIV/0!</v>
      </c>
      <c r="IR22" s="164" t="e">
        <f>HD22^2 / (GY22*HA22 + GY22*HB22 + HD22)^2</f>
        <v>#DIV/0!</v>
      </c>
      <c r="IS22" s="164" t="e">
        <f t="shared" si="7"/>
        <v>#DIV/0!</v>
      </c>
      <c r="IT22" s="164" t="e">
        <f>IS22^2*M22^2</f>
        <v>#DIV/0!</v>
      </c>
      <c r="IU22" s="164" t="e">
        <f>AVERAGE(IT22:IT25)</f>
        <v>#DIV/0!</v>
      </c>
      <c r="IV22" s="164" t="e">
        <f>-(HI22-HH22)*HA22 / (GZ22*((GY22*HG22-HH22)*HA22 + (GY22*HG22-HI22)*HB22))</f>
        <v>#DIV/0!</v>
      </c>
      <c r="IW22" s="164" t="e">
        <f>-(HD22*HF22+(HI22-HH22)*HA22-HD22*HG22) / (GZ22*((GY22*HF22-HI22)*HB22 + (GY22*HA22+HD22)*HF22 - HH22*HA22 - HD22*HG22))</f>
        <v>#DIV/0!</v>
      </c>
      <c r="IX22" s="164" t="e">
        <f>HD22^2 / (GY22*HA22+GY22*HB22+HD22)^2</f>
        <v>#DIV/0!</v>
      </c>
      <c r="IY22" s="164" t="e">
        <f t="shared" si="8"/>
        <v>#DIV/0!</v>
      </c>
      <c r="IZ22" s="164" t="e">
        <f>IY22^2*O22^2</f>
        <v>#DIV/0!</v>
      </c>
      <c r="JA22" s="164" t="e">
        <f>AVERAGE(IZ22:IZ25)</f>
        <v>#DIV/0!</v>
      </c>
      <c r="JB22" s="164" t="e">
        <f>HG22/(GY22*HG22-HE22)</f>
        <v>#DIV/0!</v>
      </c>
      <c r="JC22" s="164" t="e">
        <f>HF22/(GY22*HF22-HE22-HD22*(HG22-HF22)/GZ22)</f>
        <v>#DIV/0!</v>
      </c>
      <c r="JD22" s="164" t="e">
        <f>-HD22*GZ22^2 / ((GZ22*GY22+HD22)^2)</f>
        <v>#DIV/0!</v>
      </c>
      <c r="JE22" s="164" t="e">
        <f t="shared" si="9"/>
        <v>#DIV/0!</v>
      </c>
      <c r="JF22" s="164" t="e">
        <f>JE22^2*Q22^2</f>
        <v>#DIV/0!</v>
      </c>
      <c r="JG22" s="164" t="e">
        <f>AVERAGE(JF22:JF25)</f>
        <v>#DIV/0!</v>
      </c>
      <c r="JH22" s="164" t="e">
        <f>SUM(JG22,JA22,IU22,IO22,II22,IC22,HW22,HQ22)</f>
        <v>#DIV/0!</v>
      </c>
      <c r="JI22" s="164" t="e">
        <f>SQRT(JH22)</f>
        <v>#DIV/0!</v>
      </c>
      <c r="JJ22" s="164">
        <f>FA22</f>
        <v>1</v>
      </c>
      <c r="JK22" s="164" t="e">
        <f>N22/(L22+N22)</f>
        <v>#DIV/0!</v>
      </c>
      <c r="JL22" s="164">
        <f>(L22+N22+JJ22)/(N22+JJ22)</f>
        <v>1</v>
      </c>
      <c r="JM22" s="164" t="e">
        <f>HM22*JK22*JL22</f>
        <v>#DIV/0!</v>
      </c>
      <c r="JN22" s="164" t="e">
        <f>AVERAGE(JM22:JM25)</f>
        <v>#DIV/0!</v>
      </c>
      <c r="JO22" s="164" t="e">
        <f>STDEV(JM22:JM25)</f>
        <v>#DIV/0!</v>
      </c>
      <c r="JP22" s="164" t="e">
        <f>JO22/SQRT(COUNT(JM22:JM25))</f>
        <v>#DIV/0!</v>
      </c>
      <c r="JQ22" s="164" t="e">
        <f>JP22^2</f>
        <v>#DIV/0!</v>
      </c>
      <c r="JR22" s="164" t="e">
        <f>JK22*JL22</f>
        <v>#DIV/0!</v>
      </c>
      <c r="JS22" s="164" t="e">
        <f>HU22</f>
        <v>#DIV/0!</v>
      </c>
      <c r="JT22" s="164" t="e">
        <f>JS22*JR22</f>
        <v>#DIV/0!</v>
      </c>
      <c r="JU22" s="164" t="e">
        <f>JT22^2*E22^2</f>
        <v>#DIV/0!</v>
      </c>
      <c r="JV22" s="164" t="e">
        <f>AVERAGE(JU22:JU25)</f>
        <v>#DIV/0!</v>
      </c>
      <c r="JW22" s="164" t="e">
        <f>IA22</f>
        <v>#DIV/0!</v>
      </c>
      <c r="JX22" s="164" t="e">
        <f>JW22*JR22</f>
        <v>#DIV/0!</v>
      </c>
      <c r="JY22" s="164" t="e">
        <f>JX22^2*V22^2</f>
        <v>#DIV/0!</v>
      </c>
      <c r="JZ22" s="164" t="e">
        <f>AVERAGE(JY22:JY25)</f>
        <v>#DIV/0!</v>
      </c>
      <c r="KA22" s="164" t="e">
        <f>IG22</f>
        <v>#DIV/0!</v>
      </c>
      <c r="KB22" s="164" t="e">
        <f>KA22*JR22</f>
        <v>#DIV/0!</v>
      </c>
      <c r="KC22" s="164" t="e">
        <f>KB22^2*X22^2</f>
        <v>#DIV/0!</v>
      </c>
      <c r="KD22" s="164" t="e">
        <f>AVERAGE(KC22:KC25)</f>
        <v>#DIV/0!</v>
      </c>
      <c r="KE22" s="164" t="e">
        <f>IM22</f>
        <v>#DIV/0!</v>
      </c>
      <c r="KF22" s="164" t="e">
        <f>KE22*JR22</f>
        <v>#DIV/0!</v>
      </c>
      <c r="KG22" s="164" t="e">
        <f>KF22^2*Z22^2</f>
        <v>#DIV/0!</v>
      </c>
      <c r="KH22" s="164" t="e">
        <f>AVERAGE(KG22:KG25)</f>
        <v>#DIV/0!</v>
      </c>
      <c r="KI22" s="164" t="e">
        <f>IS22</f>
        <v>#DIV/0!</v>
      </c>
      <c r="KJ22" s="164" t="e">
        <f>-N22/(L22+N22)^2</f>
        <v>#DIV/0!</v>
      </c>
      <c r="KK22" s="164">
        <f>1/(JJ22+N22)</f>
        <v>1</v>
      </c>
      <c r="KL22" s="164" t="e">
        <f>KI22*JR22+KJ22*HM22*JL22+KK22*JK22*HM22</f>
        <v>#DIV/0!</v>
      </c>
      <c r="KM22" s="164" t="e">
        <f>KL22^2*M22^2</f>
        <v>#DIV/0!</v>
      </c>
      <c r="KN22" s="164" t="e">
        <f>AVERAGE(KM22:KM25)</f>
        <v>#DIV/0!</v>
      </c>
      <c r="KO22" s="164" t="e">
        <f>IY22</f>
        <v>#DIV/0!</v>
      </c>
      <c r="KP22" s="164" t="e">
        <f>L22/(L22+N22)^2</f>
        <v>#DIV/0!</v>
      </c>
      <c r="KQ22" s="164">
        <f>-L22/(JJ22+N22)^2</f>
        <v>0</v>
      </c>
      <c r="KR22" s="164" t="e">
        <f>KO22*JR22+KP22*JL22*HM22+HM22*KQ22*JK22</f>
        <v>#DIV/0!</v>
      </c>
      <c r="KS22" s="164" t="e">
        <f>KR22^2*O22^2</f>
        <v>#DIV/0!</v>
      </c>
      <c r="KT22" s="164" t="e">
        <f>AVERAGE(KS22:KS25)</f>
        <v>#DIV/0!</v>
      </c>
      <c r="KU22" s="164" t="e">
        <f>JE22</f>
        <v>#DIV/0!</v>
      </c>
      <c r="KV22" s="164" t="e">
        <f>KU22*JR22</f>
        <v>#DIV/0!</v>
      </c>
      <c r="KW22" s="164" t="e">
        <f>KV22^2*Q22^2</f>
        <v>#DIV/0!</v>
      </c>
      <c r="KX22" s="164" t="e">
        <f>AVERAGE(KW22:KW25)</f>
        <v>#DIV/0!</v>
      </c>
      <c r="KY22" s="164" t="e">
        <f>HM22* (N22/(L22+N22)) * ((-LN(10)*JJ22*L22)/(N22+JJ22)^2)</f>
        <v>#DIV/0!</v>
      </c>
      <c r="KZ22" s="164" t="e">
        <f>KY22^2*S22^2</f>
        <v>#DIV/0!</v>
      </c>
      <c r="LA22" s="164" t="e">
        <f>AVERAGE(KZ22:KZ25)</f>
        <v>#DIV/0!</v>
      </c>
      <c r="LB22" s="164" t="e">
        <f>SUM(LA22,KX22,KT22,KN22,KD22,JZ22,JV22,JQ22)</f>
        <v>#DIV/0!</v>
      </c>
      <c r="LC22" s="170" t="e">
        <f>SQRT(LB22)</f>
        <v>#DIV/0!</v>
      </c>
      <c r="LD22" s="203" t="e">
        <f>AC22*1000</f>
        <v>#DIV/0!</v>
      </c>
      <c r="LE22" s="188" t="e">
        <f>AZ22*1000</f>
        <v>#DIV/0!</v>
      </c>
      <c r="LF22" s="188" t="e">
        <f>BI22*1000</f>
        <v>#DIV/0!</v>
      </c>
      <c r="LG22" s="188" t="e">
        <f>DF22*1000</f>
        <v>#DIV/0!</v>
      </c>
      <c r="LH22" s="188" t="e">
        <f>HN22*1000</f>
        <v>#DIV/0!</v>
      </c>
      <c r="LI22" s="188" t="e">
        <f>JI22*1000</f>
        <v>#DIV/0!</v>
      </c>
      <c r="LJ22" s="188" t="e">
        <f>DK22*1000</f>
        <v>#DIV/0!</v>
      </c>
      <c r="LK22" s="188" t="e">
        <f>EZ22*1000</f>
        <v>#DIV/0!</v>
      </c>
      <c r="LL22" s="188" t="e">
        <f>FE22*1000</f>
        <v>#DIV/0!</v>
      </c>
      <c r="LM22" s="188" t="e">
        <f>GX22*1000</f>
        <v>#DIV/0!</v>
      </c>
      <c r="LN22" s="188" t="e">
        <f>JN22*1000</f>
        <v>#DIV/0!</v>
      </c>
      <c r="LO22" s="191" t="e">
        <f>LC22*1000</f>
        <v>#DIV/0!</v>
      </c>
    </row>
    <row r="23" spans="1:327" s="87" customFormat="1" ht="15.75" x14ac:dyDescent="0.25">
      <c r="A23" s="172" t="s">
        <v>240</v>
      </c>
      <c r="B23" s="107"/>
      <c r="C23" s="145"/>
      <c r="D23" s="106"/>
      <c r="E23" s="145"/>
      <c r="F23" s="207"/>
      <c r="G23" s="207"/>
      <c r="H23" s="207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201"/>
      <c r="T23" s="167">
        <f t="shared" ref="T23:T25" si="537">C23/100</f>
        <v>0</v>
      </c>
      <c r="U23" s="164">
        <f>U22</f>
        <v>0</v>
      </c>
      <c r="V23" s="164">
        <f t="shared" ref="V23" si="538">V22</f>
        <v>0</v>
      </c>
      <c r="W23" s="164">
        <f t="shared" ref="W23" si="539">W22</f>
        <v>0</v>
      </c>
      <c r="X23" s="164">
        <f t="shared" ref="X23" si="540">X22</f>
        <v>0</v>
      </c>
      <c r="Y23" s="164">
        <f t="shared" ref="Y23" si="541">Y22</f>
        <v>0</v>
      </c>
      <c r="Z23" s="164">
        <f t="shared" ref="Z23" si="542">Z22</f>
        <v>0</v>
      </c>
      <c r="AA23" s="164" t="e">
        <f t="shared" ref="AA23" si="543">AA22</f>
        <v>#DIV/0!</v>
      </c>
      <c r="AB23" s="165" t="e">
        <f t="shared" si="1"/>
        <v>#DIV/0!</v>
      </c>
      <c r="AC23" s="165"/>
      <c r="AD23" s="165"/>
      <c r="AE23" s="165"/>
      <c r="AF23" s="165"/>
      <c r="AG23" s="164" t="e">
        <f t="shared" si="2"/>
        <v>#DIV/0!</v>
      </c>
      <c r="AH23" s="164" t="e">
        <f t="shared" ref="AH23:AH25" si="544">AG23^2*E23^2</f>
        <v>#DIV/0!</v>
      </c>
      <c r="AI23" s="164"/>
      <c r="AJ23" s="164" t="e">
        <f t="shared" si="3"/>
        <v>#DIV/0!</v>
      </c>
      <c r="AK23" s="164" t="e">
        <f>AJ23^2*V22^2</f>
        <v>#DIV/0!</v>
      </c>
      <c r="AL23" s="164"/>
      <c r="AM23" s="164" t="e">
        <f>-AB23/(AA23-U23)*L22/(L22+N22)</f>
        <v>#DIV/0!</v>
      </c>
      <c r="AN23" s="164" t="e">
        <f>AM23^2*X22^2</f>
        <v>#DIV/0!</v>
      </c>
      <c r="AO23" s="164"/>
      <c r="AP23" s="164" t="e">
        <f>-AB23/(AA23-U23)*N22/(L22+N22)</f>
        <v>#DIV/0!</v>
      </c>
      <c r="AQ23" s="164" t="e">
        <f>AP23^2*Z22^2</f>
        <v>#DIV/0!</v>
      </c>
      <c r="AR23" s="164"/>
      <c r="AS23" s="164" t="e">
        <f>-AB23/(AA23-U23)*(W23-AA23)/(L22+N22)</f>
        <v>#DIV/0!</v>
      </c>
      <c r="AT23" s="164" t="e">
        <f>AS23^2*M22^2</f>
        <v>#DIV/0!</v>
      </c>
      <c r="AU23" s="164"/>
      <c r="AV23" s="164" t="e">
        <f>-AB23/(AA23-U23)*(Y23-AA23)/(L22+N22)</f>
        <v>#DIV/0!</v>
      </c>
      <c r="AW23" s="164" t="e">
        <f>AV23^2*O22^2</f>
        <v>#DIV/0!</v>
      </c>
      <c r="AX23" s="164"/>
      <c r="AY23" s="164"/>
      <c r="AZ23" s="164"/>
      <c r="BA23" s="164" t="b">
        <f t="shared" ref="BA23:BA25" si="545">P23=1</f>
        <v>0</v>
      </c>
      <c r="BB23" s="164">
        <f>MAX((1-BA23)*P22,P22*0.99999)</f>
        <v>0</v>
      </c>
      <c r="BC23" s="164" t="e">
        <f>AB23*D23/(L22+N22)</f>
        <v>#DIV/0!</v>
      </c>
      <c r="BD23" s="164" t="e">
        <f t="shared" ref="BD23:BD25" si="546">-1+(1-BC23)^(1-BB23)</f>
        <v>#DIV/0!</v>
      </c>
      <c r="BE23" s="164" t="e">
        <f t="shared" ref="BE23:BE25" si="547">1/((BB23-1)*BC23)</f>
        <v>#DIV/0!</v>
      </c>
      <c r="BF23" s="164" t="e">
        <f t="shared" ref="BF23:BF25" si="548">(-1/BC23)*LN(1-BC23)*AB23</f>
        <v>#DIV/0!</v>
      </c>
      <c r="BG23" s="164" t="e">
        <f t="shared" ref="BG23:BG25" si="549">AB23*BD23*BE23</f>
        <v>#DIV/0!</v>
      </c>
      <c r="BH23" s="164" t="e">
        <f t="shared" ref="BH23:BH25" si="550">(BF23*BA23)+(1-BA23)*BG23</f>
        <v>#DIV/0!</v>
      </c>
      <c r="BI23" s="164"/>
      <c r="BJ23" s="164"/>
      <c r="BK23" s="164"/>
      <c r="BL23" s="164"/>
      <c r="BM23" s="164" t="e">
        <f t="shared" ref="BM23:BM25" si="551">(-LN(1-BC23)*(1-BC23)^(1-BB23))*AB23/((BB23-1)*BC23)</f>
        <v>#DIV/0!</v>
      </c>
      <c r="BN23" s="164" t="e">
        <f t="shared" ref="BN23:BN25" si="552">(1-(1-BC23)^(1-BB23))*AB23/(BC23*(BB23-1)^2)</f>
        <v>#DIV/0!</v>
      </c>
      <c r="BO23" s="164" t="e">
        <f t="shared" ref="BO23:BO25" si="553">BM23+BN23</f>
        <v>#DIV/0!</v>
      </c>
      <c r="BP23" s="164" t="e">
        <f>BO23^2*Q22^2</f>
        <v>#DIV/0!</v>
      </c>
      <c r="BQ23" s="164"/>
      <c r="BR23" s="164" t="e">
        <f t="shared" ref="BR23:BR25" si="554">BD23*BE23</f>
        <v>#DIV/0!</v>
      </c>
      <c r="BS23" s="164" t="e">
        <f t="shared" ref="BS23:BS25" si="555">AB23*BE23</f>
        <v>#DIV/0!</v>
      </c>
      <c r="BT23" s="164" t="e">
        <f t="shared" ref="BT23:BT25" si="556">AB23*BD23</f>
        <v>#DIV/0!</v>
      </c>
      <c r="BU23" s="164" t="e">
        <f t="shared" ref="BU23:BU25" si="557">AJ23</f>
        <v>#DIV/0!</v>
      </c>
      <c r="BV23" s="164" t="e">
        <f>(BB23-1)/(1-BC23)^(BB23)*(D23/(L22+N22))*BU23</f>
        <v>#DIV/0!</v>
      </c>
      <c r="BW23" s="164" t="e">
        <f>-1/((BB23-1)*BC23^2)*(D23/(L22+N22))*BU23</f>
        <v>#DIV/0!</v>
      </c>
      <c r="BX23" s="164" t="e">
        <f t="shared" ref="BX23:BX25" si="558">BU23*BR23+BS23*BV23+BT23*BW23</f>
        <v>#DIV/0!</v>
      </c>
      <c r="BY23" s="164" t="e">
        <f t="shared" ref="BY23:BY25" si="559">BX23^2*V23^2</f>
        <v>#DIV/0!</v>
      </c>
      <c r="BZ23" s="164"/>
      <c r="CA23" s="164" t="e">
        <f t="shared" ref="CA23:CA25" si="560">AM23</f>
        <v>#DIV/0!</v>
      </c>
      <c r="CB23" s="164" t="e">
        <f>(BB23-1)/(1-BC23)^(BB23)*(D23/(L22+N22))*CA23</f>
        <v>#DIV/0!</v>
      </c>
      <c r="CC23" s="164" t="e">
        <f>-1/((BB23-1)*BC23^2)*(D23/(L22+N22))*CA23</f>
        <v>#DIV/0!</v>
      </c>
      <c r="CD23" s="164" t="e">
        <f t="shared" ref="CD23:CD25" si="561">BR23*CA23+BS23*CB23+BT23*CC23</f>
        <v>#DIV/0!</v>
      </c>
      <c r="CE23" s="164" t="e">
        <f t="shared" ref="CE23:CE25" si="562">CD23^2*X23^2</f>
        <v>#DIV/0!</v>
      </c>
      <c r="CF23" s="164"/>
      <c r="CG23" s="164" t="e">
        <f t="shared" ref="CG23:CG25" si="563">AP23</f>
        <v>#DIV/0!</v>
      </c>
      <c r="CH23" s="164" t="e">
        <f>(BB23-1)/(1-BC23)^(BB23)*(D23/(L22+N22))*CG23</f>
        <v>#DIV/0!</v>
      </c>
      <c r="CI23" s="164" t="e">
        <f>-1/((BB23-1)*BC23^2)*(D23/(L22+N22))*CG23</f>
        <v>#DIV/0!</v>
      </c>
      <c r="CJ23" s="164" t="e">
        <f t="shared" ref="CJ23:CJ25" si="564">BR23*CG23+BS23*CH23+BT23*CI23</f>
        <v>#DIV/0!</v>
      </c>
      <c r="CK23" s="164" t="e">
        <f t="shared" ref="CK23:CK25" si="565">CJ23^2*Z23^2</f>
        <v>#DIV/0!</v>
      </c>
      <c r="CL23" s="164"/>
      <c r="CM23" s="164" t="e">
        <f t="shared" ref="CM23:CM25" si="566">AG23</f>
        <v>#DIV/0!</v>
      </c>
      <c r="CN23" s="164">
        <v>0</v>
      </c>
      <c r="CO23" s="164">
        <v>0</v>
      </c>
      <c r="CP23" s="164" t="e">
        <f t="shared" ref="CP23:CP25" si="567">CM23*BR23</f>
        <v>#DIV/0!</v>
      </c>
      <c r="CQ23" s="164" t="e">
        <f>CP23^2*E22^2</f>
        <v>#DIV/0!</v>
      </c>
      <c r="CR23" s="164"/>
      <c r="CS23" s="164" t="e">
        <f t="shared" ref="CS23:CS25" si="568">AS23</f>
        <v>#DIV/0!</v>
      </c>
      <c r="CT23" s="164" t="e">
        <f>(BB23-1)/(1-BC23)^(BB23)*(-BC23/(L22+N22)+D23/(L22+N22)*CS23)</f>
        <v>#DIV/0!</v>
      </c>
      <c r="CU23" s="164" t="e">
        <f>-1/((BB23-1)*BC23^2)*(-BC23/(L22+N22)+D23/(L22+N22)*CS23)</f>
        <v>#DIV/0!</v>
      </c>
      <c r="CV23" s="164" t="e">
        <f t="shared" ref="CV23:CV25" si="569">BR23*CS23+BS23*CT23+BT23*CU23</f>
        <v>#DIV/0!</v>
      </c>
      <c r="CW23" s="164" t="e">
        <f>CV23^2*M22^2</f>
        <v>#DIV/0!</v>
      </c>
      <c r="CX23" s="164"/>
      <c r="CY23" s="164" t="e">
        <f t="shared" ref="CY23:CY25" si="570">AV23</f>
        <v>#DIV/0!</v>
      </c>
      <c r="CZ23" s="164" t="e">
        <f>(BB23-1)/(1-BC23)^(BB23)*(-BC23/(L22+N22)+D23/(L22+N22)*CY23)</f>
        <v>#DIV/0!</v>
      </c>
      <c r="DA23" s="164" t="e">
        <f>-1/((BB23-1)*BC23^2)*(-BC23/(L22+N22)+D23/(L22+N22)*CY23)</f>
        <v>#DIV/0!</v>
      </c>
      <c r="DB23" s="164" t="e">
        <f t="shared" ref="DB23:DB25" si="571">BR23*CY23+BS23*CZ23+BT23*DA23</f>
        <v>#DIV/0!</v>
      </c>
      <c r="DC23" s="164" t="e">
        <f>DB23^2*O22^2</f>
        <v>#DIV/0!</v>
      </c>
      <c r="DD23" s="164"/>
      <c r="DE23" s="164"/>
      <c r="DF23" s="164"/>
      <c r="DG23" s="164">
        <f>10^R22</f>
        <v>1</v>
      </c>
      <c r="DH23" s="164" t="e">
        <f>N22/(L22+N22)</f>
        <v>#DIV/0!</v>
      </c>
      <c r="DI23" s="164">
        <f>(DG23+L22+N22)/(N22+DG23)</f>
        <v>1</v>
      </c>
      <c r="DJ23" s="164" t="e">
        <f t="shared" ref="DJ23:DJ25" si="572">AB23*DH23*DI23</f>
        <v>#DIV/0!</v>
      </c>
      <c r="DK23" s="164"/>
      <c r="DL23" s="164"/>
      <c r="DM23" s="164"/>
      <c r="DN23" s="164"/>
      <c r="DO23" s="164" t="e">
        <f t="shared" ref="DO23:DO25" si="573">DH23*DI23</f>
        <v>#DIV/0!</v>
      </c>
      <c r="DP23" s="164" t="e">
        <f t="shared" ref="DP23:DP25" si="574">AG23</f>
        <v>#DIV/0!</v>
      </c>
      <c r="DQ23" s="164" t="e">
        <f t="shared" ref="DQ23:DQ25" si="575">DO23*DP23</f>
        <v>#DIV/0!</v>
      </c>
      <c r="DR23" s="164" t="e">
        <f t="shared" ref="DR23:DR25" si="576">DQ23^2*E23^2</f>
        <v>#DIV/0!</v>
      </c>
      <c r="DS23" s="164"/>
      <c r="DT23" s="164" t="e">
        <f t="shared" ref="DT23:DT25" si="577">AJ23</f>
        <v>#DIV/0!</v>
      </c>
      <c r="DU23" s="164" t="e">
        <f t="shared" ref="DU23:DU25" si="578">DT23*DO23</f>
        <v>#DIV/0!</v>
      </c>
      <c r="DV23" s="164" t="e">
        <f t="shared" ref="DV23:DV25" si="579">DU23^2*V23^2</f>
        <v>#DIV/0!</v>
      </c>
      <c r="DW23" s="164"/>
      <c r="DX23" s="164" t="e">
        <f t="shared" ref="DX23:DX25" si="580">AM23</f>
        <v>#DIV/0!</v>
      </c>
      <c r="DY23" s="164" t="e">
        <f t="shared" ref="DY23:DY25" si="581">DX23*DO23</f>
        <v>#DIV/0!</v>
      </c>
      <c r="DZ23" s="164" t="e">
        <f t="shared" ref="DZ23:DZ25" si="582">DY23^2*X23^2</f>
        <v>#DIV/0!</v>
      </c>
      <c r="EA23" s="164"/>
      <c r="EB23" s="164" t="e">
        <f t="shared" ref="EB23:EB25" si="583">AP23</f>
        <v>#DIV/0!</v>
      </c>
      <c r="EC23" s="164" t="e">
        <f t="shared" ref="EC23:EC25" si="584">EB23*DO23</f>
        <v>#DIV/0!</v>
      </c>
      <c r="ED23" s="164" t="e">
        <f t="shared" ref="ED23:ED25" si="585">EC23^2*Z23^2</f>
        <v>#DIV/0!</v>
      </c>
      <c r="EE23" s="164"/>
      <c r="EF23" s="164" t="e">
        <f t="shared" ref="EF23:EF25" si="586">DI23*AB23</f>
        <v>#DIV/0!</v>
      </c>
      <c r="EG23" s="164" t="e">
        <f t="shared" ref="EG23:EG25" si="587">DH23*AB23</f>
        <v>#DIV/0!</v>
      </c>
      <c r="EH23" s="164" t="e">
        <f t="shared" ref="EH23:EH25" si="588">AS23</f>
        <v>#DIV/0!</v>
      </c>
      <c r="EI23" s="164" t="e">
        <f>-N22/((N22+L22)^2)</f>
        <v>#DIV/0!</v>
      </c>
      <c r="EJ23" s="164">
        <f>1/(DG23+N22)</f>
        <v>1</v>
      </c>
      <c r="EK23" s="164" t="e">
        <f t="shared" ref="EK23:EK25" si="589">DO23*EH23+EF23*EI23+EG23*EJ23</f>
        <v>#DIV/0!</v>
      </c>
      <c r="EL23" s="164" t="e">
        <f>EK23^2*M22^2</f>
        <v>#DIV/0!</v>
      </c>
      <c r="EM23" s="164"/>
      <c r="EN23" s="164" t="e">
        <f t="shared" ref="EN23:EN25" si="590">AV23</f>
        <v>#DIV/0!</v>
      </c>
      <c r="EO23" s="164" t="e">
        <f>L22/((L22+N22)^2)</f>
        <v>#DIV/0!</v>
      </c>
      <c r="EP23" s="164">
        <f>-L22/((N22+DG23)^2)</f>
        <v>0</v>
      </c>
      <c r="EQ23" s="164" t="e">
        <f t="shared" ref="EQ23:EQ25" si="591">DO23*EN23+EF23*EO23+EG23*EP23</f>
        <v>#DIV/0!</v>
      </c>
      <c r="ER23" s="164" t="e">
        <f>EQ23^2*O22^2</f>
        <v>#DIV/0!</v>
      </c>
      <c r="ES23" s="164"/>
      <c r="ET23" s="164">
        <v>0</v>
      </c>
      <c r="EU23" s="164">
        <f>-LN(10)*L22*DG23/((DG23+N22)^2)</f>
        <v>0</v>
      </c>
      <c r="EV23" s="164" t="e">
        <f t="shared" ref="EV23:EV25" si="592">EU23*EG23</f>
        <v>#DIV/0!</v>
      </c>
      <c r="EW23" s="164" t="e">
        <f>EV23^2*S22^2</f>
        <v>#DIV/0!</v>
      </c>
      <c r="EX23" s="164"/>
      <c r="EY23" s="164"/>
      <c r="EZ23" s="164"/>
      <c r="FA23" s="164">
        <f t="shared" ref="FA23:FA25" si="593">DG23</f>
        <v>1</v>
      </c>
      <c r="FB23" s="164" t="e">
        <f t="shared" ref="FB23:FB25" si="594">DH23</f>
        <v>#DIV/0!</v>
      </c>
      <c r="FC23" s="164">
        <f t="shared" ref="FC23:FC25" si="595">DI23</f>
        <v>1</v>
      </c>
      <c r="FD23" s="164" t="e">
        <f t="shared" ref="FD23:FD25" si="596">FB23*FC23*BH23</f>
        <v>#DIV/0!</v>
      </c>
      <c r="FE23" s="164"/>
      <c r="FF23" s="164"/>
      <c r="FG23" s="164"/>
      <c r="FH23" s="164"/>
      <c r="FI23" s="164" t="e">
        <f t="shared" ref="FI23:FI25" si="597">FB23*FC23</f>
        <v>#DIV/0!</v>
      </c>
      <c r="FJ23" s="164" t="e">
        <f t="shared" ref="FJ23:FJ25" si="598">CP23</f>
        <v>#DIV/0!</v>
      </c>
      <c r="FK23" s="164" t="e">
        <f t="shared" ref="FK23:FK25" si="599">FJ23*FI23</f>
        <v>#DIV/0!</v>
      </c>
      <c r="FL23" s="164" t="e">
        <f t="shared" ref="FL23:FL25" si="600">FK23^2*E23^2</f>
        <v>#DIV/0!</v>
      </c>
      <c r="FM23" s="164"/>
      <c r="FN23" s="164" t="e">
        <f t="shared" ref="FN23:FN25" si="601">BX23</f>
        <v>#DIV/0!</v>
      </c>
      <c r="FO23" s="164" t="e">
        <f t="shared" ref="FO23:FO25" si="602">FN23*FI23</f>
        <v>#DIV/0!</v>
      </c>
      <c r="FP23" s="164" t="e">
        <f t="shared" ref="FP23:FP25" si="603">FO23^2*V23^2</f>
        <v>#DIV/0!</v>
      </c>
      <c r="FQ23" s="164"/>
      <c r="FR23" s="164" t="e">
        <f t="shared" ref="FR23:FR25" si="604">CD23</f>
        <v>#DIV/0!</v>
      </c>
      <c r="FS23" s="164" t="e">
        <f t="shared" ref="FS23:FS25" si="605">FR23*FI23</f>
        <v>#DIV/0!</v>
      </c>
      <c r="FT23" s="164" t="e">
        <f t="shared" ref="FT23:FT25" si="606">FS23^2*X23^2</f>
        <v>#DIV/0!</v>
      </c>
      <c r="FU23" s="164"/>
      <c r="FV23" s="164" t="e">
        <f t="shared" ref="FV23:FV25" si="607">CJ23</f>
        <v>#DIV/0!</v>
      </c>
      <c r="FW23" s="164" t="e">
        <f t="shared" ref="FW23:FW25" si="608">FV23*FI23</f>
        <v>#DIV/0!</v>
      </c>
      <c r="FX23" s="164" t="e">
        <f t="shared" ref="FX23:FX25" si="609">FW23^2*Z23^2</f>
        <v>#DIV/0!</v>
      </c>
      <c r="FY23" s="164"/>
      <c r="FZ23" s="164" t="e">
        <f t="shared" ref="FZ23:FZ25" si="610">FC23*BH23</f>
        <v>#DIV/0!</v>
      </c>
      <c r="GA23" s="164" t="e">
        <f t="shared" ref="GA23:GA25" si="611">FB23*BH23</f>
        <v>#DIV/0!</v>
      </c>
      <c r="GB23" s="164" t="e">
        <f t="shared" ref="GB23:GB25" si="612">CV23</f>
        <v>#DIV/0!</v>
      </c>
      <c r="GC23" s="164" t="e">
        <f t="shared" ref="GC23:GC25" si="613">EI23</f>
        <v>#DIV/0!</v>
      </c>
      <c r="GD23" s="164">
        <f t="shared" ref="GD23:GD25" si="614">EJ23</f>
        <v>1</v>
      </c>
      <c r="GE23" s="164" t="e">
        <f t="shared" ref="GE23:GE25" si="615">FI23*GB23+FZ23*GC23+GA23*GD23</f>
        <v>#DIV/0!</v>
      </c>
      <c r="GF23" s="164" t="e">
        <f>GE23^2*M22^2</f>
        <v>#DIV/0!</v>
      </c>
      <c r="GG23" s="164"/>
      <c r="GH23" s="164" t="e">
        <f t="shared" ref="GH23:GH25" si="616">DB23</f>
        <v>#DIV/0!</v>
      </c>
      <c r="GI23" s="164" t="e">
        <f t="shared" ref="GI23:GI25" si="617">EO23</f>
        <v>#DIV/0!</v>
      </c>
      <c r="GJ23" s="164">
        <f t="shared" ref="GJ23:GJ25" si="618">EP23</f>
        <v>0</v>
      </c>
      <c r="GK23" s="164" t="e">
        <f t="shared" ref="GK23:GK25" si="619">FI23*GH23+FZ23*GI23+GA23*GJ23</f>
        <v>#DIV/0!</v>
      </c>
      <c r="GL23" s="164" t="e">
        <f>GK23^2*O22^2</f>
        <v>#DIV/0!</v>
      </c>
      <c r="GM23" s="164"/>
      <c r="GN23" s="164">
        <f t="shared" ref="GN23:GN25" si="620">ET23</f>
        <v>0</v>
      </c>
      <c r="GO23" s="164">
        <f t="shared" ref="GO23:GO25" si="621">EU23</f>
        <v>0</v>
      </c>
      <c r="GP23" s="164" t="e">
        <f t="shared" ref="GP23:GP25" si="622">GO23*GA23</f>
        <v>#DIV/0!</v>
      </c>
      <c r="GQ23" s="164" t="e">
        <f>GP23^2*S22^2</f>
        <v>#DIV/0!</v>
      </c>
      <c r="GR23" s="164"/>
      <c r="GS23" s="164" t="e">
        <f t="shared" ref="GS23:GS25" si="623">BO23</f>
        <v>#DIV/0!</v>
      </c>
      <c r="GT23" s="164" t="e">
        <f t="shared" ref="GT23:GT25" si="624">GS23*FI23</f>
        <v>#DIV/0!</v>
      </c>
      <c r="GU23" s="164" t="e">
        <f>GT23^2*Q22^2</f>
        <v>#DIV/0!</v>
      </c>
      <c r="GV23" s="164"/>
      <c r="GW23" s="164"/>
      <c r="GX23" s="164"/>
      <c r="GY23" s="164">
        <f>P22</f>
        <v>0</v>
      </c>
      <c r="GZ23" s="164">
        <f>L22+N22</f>
        <v>0</v>
      </c>
      <c r="HA23" s="164">
        <f>L22</f>
        <v>0</v>
      </c>
      <c r="HB23" s="164">
        <f>N22</f>
        <v>0</v>
      </c>
      <c r="HC23" s="164">
        <f t="shared" ref="HC23:HC25" si="625">D23</f>
        <v>0</v>
      </c>
      <c r="HD23" s="164">
        <f t="shared" ref="HD23:HD25" si="626">B23</f>
        <v>0</v>
      </c>
      <c r="HE23" s="164" t="e">
        <f t="shared" ref="HE23:HE25" si="627">AA23</f>
        <v>#DIV/0!</v>
      </c>
      <c r="HF23" s="164">
        <f t="shared" ref="HF23:HF25" si="628">T23</f>
        <v>0</v>
      </c>
      <c r="HG23" s="164">
        <f t="shared" ref="HG23:HG25" si="629">U23</f>
        <v>0</v>
      </c>
      <c r="HH23" s="164">
        <f t="shared" ref="HH23:HH25" si="630">W23</f>
        <v>0</v>
      </c>
      <c r="HI23" s="164">
        <f t="shared" ref="HI23:HI25" si="631">Y23</f>
        <v>0</v>
      </c>
      <c r="HJ23" s="164" t="e">
        <f t="shared" ref="HJ23:HJ25" si="632">LN((HE23-GY23*HG23)/HD23)</f>
        <v>#DIV/0!</v>
      </c>
      <c r="HK23" s="164" t="e">
        <f t="shared" ref="HK23:HK25" si="633">LN( (HG23-HF23)/GZ23 + (HE23-GY23*HF23)/HD23)</f>
        <v>#DIV/0!</v>
      </c>
      <c r="HL23" s="164" t="e">
        <f t="shared" ref="HL23:HL25" si="634">HD23*GZ23/(HD23+GY23*GZ23)</f>
        <v>#DIV/0!</v>
      </c>
      <c r="HM23" s="164" t="e">
        <f t="shared" ref="HM23:HM25" si="635">(HJ23-HK23)*HL23/HC23</f>
        <v>#DIV/0!</v>
      </c>
      <c r="HN23" s="164"/>
      <c r="HO23" s="164"/>
      <c r="HP23" s="164"/>
      <c r="HQ23" s="164"/>
      <c r="HR23" s="164" t="e">
        <f t="shared" ref="HR23:HR25" si="636">-1/HD23</f>
        <v>#DIV/0!</v>
      </c>
      <c r="HS23" s="164" t="e">
        <f t="shared" ref="HS23:HS25" si="637">-(HE23-GY23*HF23) / (HD23* ( ( (HG23-HF23)/GZ23)*HD23 + (HE23-GY23*HF23)))</f>
        <v>#DIV/0!</v>
      </c>
      <c r="HT23" s="164" t="e">
        <f t="shared" ref="HT23:HT25" si="638">GY23*GZ23^2 / (HD23+GY23*GZ23)^2</f>
        <v>#DIV/0!</v>
      </c>
      <c r="HU23" s="164" t="e">
        <f t="shared" ref="HU23:HU25" si="639">-1/HC23*HM23</f>
        <v>#DIV/0!</v>
      </c>
      <c r="HV23" s="164" t="e">
        <f t="shared" ref="HV23:HV25" si="640">HU23^2*E23^2</f>
        <v>#DIV/0!</v>
      </c>
      <c r="HW23" s="164"/>
      <c r="HX23" s="164" t="e">
        <f t="shared" ref="HX23:HX25" si="641">GY23 / (GY23*HG23-HE23)</f>
        <v>#DIV/0!</v>
      </c>
      <c r="HY23" s="164" t="e">
        <f t="shared" ref="HY23:HY25" si="642">HD23 / ( (HG23-HF23)*HD23 + GZ23*(HE23-GY23*HF23))</f>
        <v>#DIV/0!</v>
      </c>
      <c r="HZ23" s="164">
        <v>0</v>
      </c>
      <c r="IA23" s="164" t="e">
        <f t="shared" si="4"/>
        <v>#DIV/0!</v>
      </c>
      <c r="IB23" s="164" t="e">
        <f t="shared" ref="IB23:IB25" si="643">IA23^2*V23^2</f>
        <v>#DIV/0!</v>
      </c>
      <c r="IC23" s="164"/>
      <c r="ID23" s="164" t="e">
        <f xml:space="preserve"> 1 / (HE23-GY23*HG23)*L22/GZ23</f>
        <v>#DIV/0!</v>
      </c>
      <c r="IE23" s="164" t="e">
        <f t="shared" ref="IE23:IE25" si="644">HA23 / ((HE23-GY23*HF23)*GZ23 + (HG23-HF23)*HD23)</f>
        <v>#DIV/0!</v>
      </c>
      <c r="IF23" s="164">
        <v>0</v>
      </c>
      <c r="IG23" s="164" t="e">
        <f t="shared" si="5"/>
        <v>#DIV/0!</v>
      </c>
      <c r="IH23" s="164" t="e">
        <f t="shared" ref="IH23:IH25" si="645">IG23^2*X23^2</f>
        <v>#DIV/0!</v>
      </c>
      <c r="II23" s="164"/>
      <c r="IJ23" s="164" t="e">
        <f t="shared" ref="IJ23:IJ25" si="646">1 / (HE23-GY23*HG23) * HB23/GZ23</f>
        <v>#DIV/0!</v>
      </c>
      <c r="IK23" s="164" t="e">
        <f t="shared" ref="IK23:IK25" si="647">1 / (HE23 + HD23*((HG23-HF23)/GZ23) - GY23*HF23) * HB23/GZ23</f>
        <v>#DIV/0!</v>
      </c>
      <c r="IL23" s="164">
        <v>0</v>
      </c>
      <c r="IM23" s="164" t="e">
        <f t="shared" si="6"/>
        <v>#DIV/0!</v>
      </c>
      <c r="IN23" s="164" t="e">
        <f t="shared" ref="IN23:IN25" si="648">IM23^2*Z23^2</f>
        <v>#DIV/0!</v>
      </c>
      <c r="IO23" s="164"/>
      <c r="IP23" s="164" t="e">
        <f t="shared" ref="IP23:IP25" si="649">(HI23-HH23)*HB23 / (GZ23*((GY23*HG23-HH23)*HA23 + (GY23*HG23-HI23)*HB23))</f>
        <v>#DIV/0!</v>
      </c>
      <c r="IQ23" s="164" t="e">
        <f t="shared" ref="IQ23:IQ25" si="650">-(HD23*HF23+(HH23-HI23)*HB23-HD23*HG23) / (GZ23*((GY23*HF23-HH23)*HA23 + (GY23*HB23+HD23)*HF23 - HI23*HB23 - HD23*HG23) )</f>
        <v>#DIV/0!</v>
      </c>
      <c r="IR23" s="164" t="e">
        <f t="shared" ref="IR23:IR25" si="651">HD23^2 / (GY23*HA23 + GY23*HB23 + HD23)^2</f>
        <v>#DIV/0!</v>
      </c>
      <c r="IS23" s="164" t="e">
        <f t="shared" si="7"/>
        <v>#DIV/0!</v>
      </c>
      <c r="IT23" s="164" t="e">
        <f>IS23^2*M22^2</f>
        <v>#DIV/0!</v>
      </c>
      <c r="IU23" s="164"/>
      <c r="IV23" s="164" t="e">
        <f t="shared" ref="IV23:IV25" si="652">-(HI23-HH23)*HA23 / (GZ23*((GY23*HG23-HH23)*HA23 + (GY23*HG23-HI23)*HB23))</f>
        <v>#DIV/0!</v>
      </c>
      <c r="IW23" s="164" t="e">
        <f t="shared" ref="IW23:IW25" si="653">-(HD23*HF23+(HI23-HH23)*HA23-HD23*HG23) / (GZ23*((GY23*HF23-HI23)*HB23 + (GY23*HA23+HD23)*HF23 - HH23*HA23 - HD23*HG23))</f>
        <v>#DIV/0!</v>
      </c>
      <c r="IX23" s="164" t="e">
        <f t="shared" ref="IX23:IX25" si="654">HD23^2 / (GY23*HA23+GY23*HB23+HD23)^2</f>
        <v>#DIV/0!</v>
      </c>
      <c r="IY23" s="164" t="e">
        <f t="shared" si="8"/>
        <v>#DIV/0!</v>
      </c>
      <c r="IZ23" s="164" t="e">
        <f>IY23^2*O22^2</f>
        <v>#DIV/0!</v>
      </c>
      <c r="JA23" s="164"/>
      <c r="JB23" s="164" t="e">
        <f t="shared" ref="JB23:JB25" si="655">HG23/(GY23*HG23-HE23)</f>
        <v>#DIV/0!</v>
      </c>
      <c r="JC23" s="164" t="e">
        <f t="shared" ref="JC23:JC25" si="656">HF23/(GY23*HF23-HE23-HD23*(HG23-HF23)/GZ23)</f>
        <v>#DIV/0!</v>
      </c>
      <c r="JD23" s="164" t="e">
        <f t="shared" ref="JD23:JD25" si="657">-HD23*GZ23^2 / ((GZ23*GY23+HD23)^2)</f>
        <v>#DIV/0!</v>
      </c>
      <c r="JE23" s="164" t="e">
        <f t="shared" si="9"/>
        <v>#DIV/0!</v>
      </c>
      <c r="JF23" s="164" t="e">
        <f>JE23^2*Q22^2</f>
        <v>#DIV/0!</v>
      </c>
      <c r="JG23" s="164"/>
      <c r="JH23" s="164"/>
      <c r="JI23" s="164"/>
      <c r="JJ23" s="164">
        <f t="shared" ref="JJ23:JJ25" si="658">FA23</f>
        <v>1</v>
      </c>
      <c r="JK23" s="164" t="e">
        <f>N22/(L22+N22)</f>
        <v>#DIV/0!</v>
      </c>
      <c r="JL23" s="164">
        <f>(L22+N22+JJ23)/(N22+JJ23)</f>
        <v>1</v>
      </c>
      <c r="JM23" s="164" t="e">
        <f t="shared" ref="JM23:JM25" si="659">HM23*JK23*JL23</f>
        <v>#DIV/0!</v>
      </c>
      <c r="JN23" s="164"/>
      <c r="JO23" s="164"/>
      <c r="JP23" s="164"/>
      <c r="JQ23" s="164"/>
      <c r="JR23" s="164" t="e">
        <f t="shared" ref="JR23:JR25" si="660">JK23*JL23</f>
        <v>#DIV/0!</v>
      </c>
      <c r="JS23" s="164" t="e">
        <f t="shared" ref="JS23:JS25" si="661">HU23</f>
        <v>#DIV/0!</v>
      </c>
      <c r="JT23" s="164" t="e">
        <f t="shared" ref="JT23:JT25" si="662">JS23*JR23</f>
        <v>#DIV/0!</v>
      </c>
      <c r="JU23" s="164" t="e">
        <f t="shared" ref="JU23:JU25" si="663">JT23^2*E23^2</f>
        <v>#DIV/0!</v>
      </c>
      <c r="JV23" s="164"/>
      <c r="JW23" s="164" t="e">
        <f t="shared" ref="JW23:JW25" si="664">IA23</f>
        <v>#DIV/0!</v>
      </c>
      <c r="JX23" s="164" t="e">
        <f t="shared" ref="JX23:JX25" si="665">JW23*JR23</f>
        <v>#DIV/0!</v>
      </c>
      <c r="JY23" s="164" t="e">
        <f t="shared" ref="JY23:JY25" si="666">JX23^2*V23^2</f>
        <v>#DIV/0!</v>
      </c>
      <c r="JZ23" s="164"/>
      <c r="KA23" s="164" t="e">
        <f>IG23</f>
        <v>#DIV/0!</v>
      </c>
      <c r="KB23" s="164" t="e">
        <f>KA23*JR23</f>
        <v>#DIV/0!</v>
      </c>
      <c r="KC23" s="164" t="e">
        <f>KB23^2*X23^2</f>
        <v>#DIV/0!</v>
      </c>
      <c r="KD23" s="164"/>
      <c r="KE23" s="164" t="e">
        <f>IM23</f>
        <v>#DIV/0!</v>
      </c>
      <c r="KF23" s="164" t="e">
        <f>KE23*JR23</f>
        <v>#DIV/0!</v>
      </c>
      <c r="KG23" s="164" t="e">
        <f>KF23^2*Z23^2</f>
        <v>#DIV/0!</v>
      </c>
      <c r="KH23" s="164"/>
      <c r="KI23" s="164" t="e">
        <f>IS23</f>
        <v>#DIV/0!</v>
      </c>
      <c r="KJ23" s="164" t="e">
        <f>-N22/(L22+N22)^2</f>
        <v>#DIV/0!</v>
      </c>
      <c r="KK23" s="164">
        <f>1/(JJ23+N22)</f>
        <v>1</v>
      </c>
      <c r="KL23" s="164" t="e">
        <f>KI23*JR23+KJ23*HM23*JL23+KK23*JK23*HM23</f>
        <v>#DIV/0!</v>
      </c>
      <c r="KM23" s="164" t="e">
        <f>KL23^2*M22^2</f>
        <v>#DIV/0!</v>
      </c>
      <c r="KN23" s="164"/>
      <c r="KO23" s="164" t="e">
        <f>IY23</f>
        <v>#DIV/0!</v>
      </c>
      <c r="KP23" s="164" t="e">
        <f>L22/(L22+N22)^2</f>
        <v>#DIV/0!</v>
      </c>
      <c r="KQ23" s="164">
        <f>-L22/(JJ23+N22)^2</f>
        <v>0</v>
      </c>
      <c r="KR23" s="164" t="e">
        <f>KO23*JR23+KP23*JL23*HM23+HM23*KQ23*JK23</f>
        <v>#DIV/0!</v>
      </c>
      <c r="KS23" s="164" t="e">
        <f>KR23^2*O22^2</f>
        <v>#DIV/0!</v>
      </c>
      <c r="KT23" s="164"/>
      <c r="KU23" s="164" t="e">
        <f>JE23</f>
        <v>#DIV/0!</v>
      </c>
      <c r="KV23" s="164" t="e">
        <f>KU23*JR23</f>
        <v>#DIV/0!</v>
      </c>
      <c r="KW23" s="164" t="e">
        <f>KV23^2*Q22^2</f>
        <v>#DIV/0!</v>
      </c>
      <c r="KX23" s="164"/>
      <c r="KY23" s="164" t="e">
        <f>HM23* (N22/(L22+N22)) * ((-LN(10)*JJ23*L22)/(N22+JJ23)^2)</f>
        <v>#DIV/0!</v>
      </c>
      <c r="KZ23" s="164" t="e">
        <f>KY23^2*S22^2</f>
        <v>#DIV/0!</v>
      </c>
      <c r="LA23" s="164"/>
      <c r="LB23" s="164"/>
      <c r="LC23" s="170"/>
      <c r="LD23" s="204"/>
      <c r="LE23" s="189"/>
      <c r="LF23" s="189"/>
      <c r="LG23" s="189"/>
      <c r="LH23" s="189"/>
      <c r="LI23" s="189"/>
      <c r="LJ23" s="189"/>
      <c r="LK23" s="189"/>
      <c r="LL23" s="189"/>
      <c r="LM23" s="189"/>
      <c r="LN23" s="189"/>
      <c r="LO23" s="192"/>
    </row>
    <row r="24" spans="1:327" s="87" customFormat="1" ht="15.75" x14ac:dyDescent="0.25">
      <c r="A24" s="172" t="s">
        <v>241</v>
      </c>
      <c r="B24" s="107"/>
      <c r="C24" s="145"/>
      <c r="D24" s="106"/>
      <c r="E24" s="145"/>
      <c r="F24" s="207"/>
      <c r="G24" s="207"/>
      <c r="H24" s="207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01"/>
      <c r="T24" s="167">
        <f t="shared" si="537"/>
        <v>0</v>
      </c>
      <c r="U24" s="164">
        <f>U22</f>
        <v>0</v>
      </c>
      <c r="V24" s="164">
        <f t="shared" ref="V24:AA24" si="667">V22</f>
        <v>0</v>
      </c>
      <c r="W24" s="164">
        <f t="shared" si="667"/>
        <v>0</v>
      </c>
      <c r="X24" s="164">
        <f t="shared" si="667"/>
        <v>0</v>
      </c>
      <c r="Y24" s="164">
        <f t="shared" si="667"/>
        <v>0</v>
      </c>
      <c r="Z24" s="164">
        <f t="shared" si="667"/>
        <v>0</v>
      </c>
      <c r="AA24" s="164" t="e">
        <f t="shared" si="667"/>
        <v>#DIV/0!</v>
      </c>
      <c r="AB24" s="165" t="e">
        <f t="shared" si="1"/>
        <v>#DIV/0!</v>
      </c>
      <c r="AC24" s="165"/>
      <c r="AD24" s="165"/>
      <c r="AE24" s="165"/>
      <c r="AF24" s="165"/>
      <c r="AG24" s="164" t="e">
        <f t="shared" si="2"/>
        <v>#DIV/0!</v>
      </c>
      <c r="AH24" s="164" t="e">
        <f t="shared" si="544"/>
        <v>#DIV/0!</v>
      </c>
      <c r="AI24" s="164"/>
      <c r="AJ24" s="164" t="e">
        <f t="shared" si="3"/>
        <v>#DIV/0!</v>
      </c>
      <c r="AK24" s="164" t="e">
        <f>AJ24^2*V22^2</f>
        <v>#DIV/0!</v>
      </c>
      <c r="AL24" s="164"/>
      <c r="AM24" s="164" t="e">
        <f>-AB24/(AA24-U24)*L22/(L22+N22)</f>
        <v>#DIV/0!</v>
      </c>
      <c r="AN24" s="164" t="e">
        <f>AM24^2*X22^2</f>
        <v>#DIV/0!</v>
      </c>
      <c r="AO24" s="164"/>
      <c r="AP24" s="164" t="e">
        <f>-AB24/(AA24-U24)*N22/(L22+N22)</f>
        <v>#DIV/0!</v>
      </c>
      <c r="AQ24" s="164" t="e">
        <f>AP24^2*Z22^2</f>
        <v>#DIV/0!</v>
      </c>
      <c r="AR24" s="164"/>
      <c r="AS24" s="164" t="e">
        <f>-AB24/(AA24-U24)*(W24-AA24)/(L22+N22)</f>
        <v>#DIV/0!</v>
      </c>
      <c r="AT24" s="164" t="e">
        <f>AS24^2*M22^2</f>
        <v>#DIV/0!</v>
      </c>
      <c r="AU24" s="164"/>
      <c r="AV24" s="164" t="e">
        <f>-AB24/(AA24-U24)*(Y24-AA24)/(L22+N22)</f>
        <v>#DIV/0!</v>
      </c>
      <c r="AW24" s="164" t="e">
        <f>AV24^2*O22^2</f>
        <v>#DIV/0!</v>
      </c>
      <c r="AX24" s="164"/>
      <c r="AY24" s="164"/>
      <c r="AZ24" s="164"/>
      <c r="BA24" s="164" t="b">
        <f t="shared" si="545"/>
        <v>0</v>
      </c>
      <c r="BB24" s="164">
        <f>MAX((1-BA24)*P22,P22*0.99999)</f>
        <v>0</v>
      </c>
      <c r="BC24" s="164" t="e">
        <f>AB24*D24/(L22+N22)</f>
        <v>#DIV/0!</v>
      </c>
      <c r="BD24" s="164" t="e">
        <f t="shared" si="546"/>
        <v>#DIV/0!</v>
      </c>
      <c r="BE24" s="164" t="e">
        <f t="shared" si="547"/>
        <v>#DIV/0!</v>
      </c>
      <c r="BF24" s="164" t="e">
        <f t="shared" si="548"/>
        <v>#DIV/0!</v>
      </c>
      <c r="BG24" s="164" t="e">
        <f t="shared" si="549"/>
        <v>#DIV/0!</v>
      </c>
      <c r="BH24" s="164" t="e">
        <f t="shared" si="550"/>
        <v>#DIV/0!</v>
      </c>
      <c r="BI24" s="164"/>
      <c r="BJ24" s="164"/>
      <c r="BK24" s="164"/>
      <c r="BL24" s="164"/>
      <c r="BM24" s="164" t="e">
        <f t="shared" si="551"/>
        <v>#DIV/0!</v>
      </c>
      <c r="BN24" s="164" t="e">
        <f t="shared" si="552"/>
        <v>#DIV/0!</v>
      </c>
      <c r="BO24" s="164" t="e">
        <f t="shared" si="553"/>
        <v>#DIV/0!</v>
      </c>
      <c r="BP24" s="164" t="e">
        <f>BO24^2*Q22^2</f>
        <v>#DIV/0!</v>
      </c>
      <c r="BQ24" s="164"/>
      <c r="BR24" s="164" t="e">
        <f t="shared" si="554"/>
        <v>#DIV/0!</v>
      </c>
      <c r="BS24" s="164" t="e">
        <f t="shared" si="555"/>
        <v>#DIV/0!</v>
      </c>
      <c r="BT24" s="164" t="e">
        <f t="shared" si="556"/>
        <v>#DIV/0!</v>
      </c>
      <c r="BU24" s="164" t="e">
        <f t="shared" si="557"/>
        <v>#DIV/0!</v>
      </c>
      <c r="BV24" s="164" t="e">
        <f>(BB24-1)/(1-BC24)^(BB24)*(D24/(L22+N22))*BU24</f>
        <v>#DIV/0!</v>
      </c>
      <c r="BW24" s="164" t="e">
        <f>-1/((BB24-1)*BC24^2)*(D24/(L22+N22))*BU24</f>
        <v>#DIV/0!</v>
      </c>
      <c r="BX24" s="164" t="e">
        <f t="shared" si="558"/>
        <v>#DIV/0!</v>
      </c>
      <c r="BY24" s="164" t="e">
        <f t="shared" si="559"/>
        <v>#DIV/0!</v>
      </c>
      <c r="BZ24" s="164"/>
      <c r="CA24" s="164" t="e">
        <f t="shared" si="560"/>
        <v>#DIV/0!</v>
      </c>
      <c r="CB24" s="164" t="e">
        <f>(BB24-1)/(1-BC24)^(BB24)*(D24/(L22+N22))*CA24</f>
        <v>#DIV/0!</v>
      </c>
      <c r="CC24" s="164" t="e">
        <f>-1/((BB24-1)*BC24^2)*(D24/(L22+N22))*CA24</f>
        <v>#DIV/0!</v>
      </c>
      <c r="CD24" s="164" t="e">
        <f t="shared" si="561"/>
        <v>#DIV/0!</v>
      </c>
      <c r="CE24" s="164" t="e">
        <f t="shared" si="562"/>
        <v>#DIV/0!</v>
      </c>
      <c r="CF24" s="164"/>
      <c r="CG24" s="164" t="e">
        <f t="shared" si="563"/>
        <v>#DIV/0!</v>
      </c>
      <c r="CH24" s="164" t="e">
        <f>(BB24-1)/(1-BC24)^(BB24)*(D24/(L22+N22))*CG24</f>
        <v>#DIV/0!</v>
      </c>
      <c r="CI24" s="164" t="e">
        <f>-1/((BB24-1)*BC24^2)*(D24/(L22+N22))*CG24</f>
        <v>#DIV/0!</v>
      </c>
      <c r="CJ24" s="164" t="e">
        <f t="shared" si="564"/>
        <v>#DIV/0!</v>
      </c>
      <c r="CK24" s="164" t="e">
        <f t="shared" si="565"/>
        <v>#DIV/0!</v>
      </c>
      <c r="CL24" s="164"/>
      <c r="CM24" s="164" t="e">
        <f t="shared" si="566"/>
        <v>#DIV/0!</v>
      </c>
      <c r="CN24" s="164">
        <v>0</v>
      </c>
      <c r="CO24" s="164">
        <v>0</v>
      </c>
      <c r="CP24" s="164" t="e">
        <f t="shared" si="567"/>
        <v>#DIV/0!</v>
      </c>
      <c r="CQ24" s="164" t="e">
        <f>CP24^2*E22^2</f>
        <v>#DIV/0!</v>
      </c>
      <c r="CR24" s="164"/>
      <c r="CS24" s="164" t="e">
        <f t="shared" si="568"/>
        <v>#DIV/0!</v>
      </c>
      <c r="CT24" s="164" t="e">
        <f>(BB24-1)/(1-BC24)^(BB24)*(-BC24/(L22+N22)+D24/(L22+N22)*CS24)</f>
        <v>#DIV/0!</v>
      </c>
      <c r="CU24" s="164" t="e">
        <f>-1/((BB24-1)*BC24^2)*(-BC24/(L22+N22)+D24/(L22+N22)*CS24)</f>
        <v>#DIV/0!</v>
      </c>
      <c r="CV24" s="164" t="e">
        <f t="shared" si="569"/>
        <v>#DIV/0!</v>
      </c>
      <c r="CW24" s="164" t="e">
        <f>CV24^2*M22^2</f>
        <v>#DIV/0!</v>
      </c>
      <c r="CX24" s="164"/>
      <c r="CY24" s="164" t="e">
        <f t="shared" si="570"/>
        <v>#DIV/0!</v>
      </c>
      <c r="CZ24" s="164" t="e">
        <f>(BB24-1)/(1-BC24)^(BB24)*(-BC24/(L22+N22)+D24/(L22+N22)*CY24)</f>
        <v>#DIV/0!</v>
      </c>
      <c r="DA24" s="164" t="e">
        <f>-1/((BB24-1)*BC24^2)*(-BC24/(L22+N22)+D24/(L22+N22)*CY24)</f>
        <v>#DIV/0!</v>
      </c>
      <c r="DB24" s="164" t="e">
        <f t="shared" si="571"/>
        <v>#DIV/0!</v>
      </c>
      <c r="DC24" s="164" t="e">
        <f>DB24^2*O22^2</f>
        <v>#DIV/0!</v>
      </c>
      <c r="DD24" s="164"/>
      <c r="DE24" s="164"/>
      <c r="DF24" s="164"/>
      <c r="DG24" s="164">
        <f>10^R22</f>
        <v>1</v>
      </c>
      <c r="DH24" s="164" t="e">
        <f>N22/(L22+N22)</f>
        <v>#DIV/0!</v>
      </c>
      <c r="DI24" s="164">
        <f>(DG24+L22+N22)/(N22+DG24)</f>
        <v>1</v>
      </c>
      <c r="DJ24" s="164" t="e">
        <f t="shared" si="572"/>
        <v>#DIV/0!</v>
      </c>
      <c r="DK24" s="164"/>
      <c r="DL24" s="164"/>
      <c r="DM24" s="164"/>
      <c r="DN24" s="164"/>
      <c r="DO24" s="164" t="e">
        <f t="shared" si="573"/>
        <v>#DIV/0!</v>
      </c>
      <c r="DP24" s="164" t="e">
        <f t="shared" si="574"/>
        <v>#DIV/0!</v>
      </c>
      <c r="DQ24" s="164" t="e">
        <f t="shared" si="575"/>
        <v>#DIV/0!</v>
      </c>
      <c r="DR24" s="164" t="e">
        <f t="shared" si="576"/>
        <v>#DIV/0!</v>
      </c>
      <c r="DS24" s="164"/>
      <c r="DT24" s="164" t="e">
        <f t="shared" si="577"/>
        <v>#DIV/0!</v>
      </c>
      <c r="DU24" s="164" t="e">
        <f t="shared" si="578"/>
        <v>#DIV/0!</v>
      </c>
      <c r="DV24" s="164" t="e">
        <f t="shared" si="579"/>
        <v>#DIV/0!</v>
      </c>
      <c r="DW24" s="164"/>
      <c r="DX24" s="164" t="e">
        <f t="shared" si="580"/>
        <v>#DIV/0!</v>
      </c>
      <c r="DY24" s="164" t="e">
        <f t="shared" si="581"/>
        <v>#DIV/0!</v>
      </c>
      <c r="DZ24" s="164" t="e">
        <f t="shared" si="582"/>
        <v>#DIV/0!</v>
      </c>
      <c r="EA24" s="164"/>
      <c r="EB24" s="164" t="e">
        <f t="shared" si="583"/>
        <v>#DIV/0!</v>
      </c>
      <c r="EC24" s="164" t="e">
        <f t="shared" si="584"/>
        <v>#DIV/0!</v>
      </c>
      <c r="ED24" s="164" t="e">
        <f t="shared" si="585"/>
        <v>#DIV/0!</v>
      </c>
      <c r="EE24" s="164"/>
      <c r="EF24" s="164" t="e">
        <f t="shared" si="586"/>
        <v>#DIV/0!</v>
      </c>
      <c r="EG24" s="164" t="e">
        <f t="shared" si="587"/>
        <v>#DIV/0!</v>
      </c>
      <c r="EH24" s="164" t="e">
        <f t="shared" si="588"/>
        <v>#DIV/0!</v>
      </c>
      <c r="EI24" s="164" t="e">
        <f>-N22/((N22+L22)^2)</f>
        <v>#DIV/0!</v>
      </c>
      <c r="EJ24" s="164">
        <f>1/(DG24+N22)</f>
        <v>1</v>
      </c>
      <c r="EK24" s="164" t="e">
        <f t="shared" si="589"/>
        <v>#DIV/0!</v>
      </c>
      <c r="EL24" s="164" t="e">
        <f>EK24^2*M22^2</f>
        <v>#DIV/0!</v>
      </c>
      <c r="EM24" s="164"/>
      <c r="EN24" s="164" t="e">
        <f t="shared" si="590"/>
        <v>#DIV/0!</v>
      </c>
      <c r="EO24" s="164" t="e">
        <f>L22/((L22+N22)^2)</f>
        <v>#DIV/0!</v>
      </c>
      <c r="EP24" s="164">
        <f>-L22/((N22+DG24)^2)</f>
        <v>0</v>
      </c>
      <c r="EQ24" s="164" t="e">
        <f t="shared" si="591"/>
        <v>#DIV/0!</v>
      </c>
      <c r="ER24" s="164" t="e">
        <f>EQ24^2*O22^2</f>
        <v>#DIV/0!</v>
      </c>
      <c r="ES24" s="164"/>
      <c r="ET24" s="164">
        <v>0</v>
      </c>
      <c r="EU24" s="164">
        <f>-LN(10)*L22*DG24/((DG24+N22)^2)</f>
        <v>0</v>
      </c>
      <c r="EV24" s="164" t="e">
        <f t="shared" si="592"/>
        <v>#DIV/0!</v>
      </c>
      <c r="EW24" s="164" t="e">
        <f>EV24^2*S22^2</f>
        <v>#DIV/0!</v>
      </c>
      <c r="EX24" s="164"/>
      <c r="EY24" s="164"/>
      <c r="EZ24" s="164"/>
      <c r="FA24" s="164">
        <f t="shared" si="593"/>
        <v>1</v>
      </c>
      <c r="FB24" s="164" t="e">
        <f t="shared" si="594"/>
        <v>#DIV/0!</v>
      </c>
      <c r="FC24" s="164">
        <f t="shared" si="595"/>
        <v>1</v>
      </c>
      <c r="FD24" s="164" t="e">
        <f t="shared" si="596"/>
        <v>#DIV/0!</v>
      </c>
      <c r="FE24" s="164"/>
      <c r="FF24" s="164"/>
      <c r="FG24" s="164"/>
      <c r="FH24" s="164"/>
      <c r="FI24" s="164" t="e">
        <f t="shared" si="597"/>
        <v>#DIV/0!</v>
      </c>
      <c r="FJ24" s="164" t="e">
        <f t="shared" si="598"/>
        <v>#DIV/0!</v>
      </c>
      <c r="FK24" s="164" t="e">
        <f t="shared" si="599"/>
        <v>#DIV/0!</v>
      </c>
      <c r="FL24" s="164" t="e">
        <f t="shared" si="600"/>
        <v>#DIV/0!</v>
      </c>
      <c r="FM24" s="164"/>
      <c r="FN24" s="164" t="e">
        <f t="shared" si="601"/>
        <v>#DIV/0!</v>
      </c>
      <c r="FO24" s="164" t="e">
        <f t="shared" si="602"/>
        <v>#DIV/0!</v>
      </c>
      <c r="FP24" s="164" t="e">
        <f t="shared" si="603"/>
        <v>#DIV/0!</v>
      </c>
      <c r="FQ24" s="164"/>
      <c r="FR24" s="164" t="e">
        <f t="shared" si="604"/>
        <v>#DIV/0!</v>
      </c>
      <c r="FS24" s="164" t="e">
        <f t="shared" si="605"/>
        <v>#DIV/0!</v>
      </c>
      <c r="FT24" s="164" t="e">
        <f t="shared" si="606"/>
        <v>#DIV/0!</v>
      </c>
      <c r="FU24" s="164"/>
      <c r="FV24" s="164" t="e">
        <f t="shared" si="607"/>
        <v>#DIV/0!</v>
      </c>
      <c r="FW24" s="164" t="e">
        <f t="shared" si="608"/>
        <v>#DIV/0!</v>
      </c>
      <c r="FX24" s="164" t="e">
        <f t="shared" si="609"/>
        <v>#DIV/0!</v>
      </c>
      <c r="FY24" s="164"/>
      <c r="FZ24" s="164" t="e">
        <f t="shared" si="610"/>
        <v>#DIV/0!</v>
      </c>
      <c r="GA24" s="164" t="e">
        <f t="shared" si="611"/>
        <v>#DIV/0!</v>
      </c>
      <c r="GB24" s="164" t="e">
        <f t="shared" si="612"/>
        <v>#DIV/0!</v>
      </c>
      <c r="GC24" s="164" t="e">
        <f t="shared" si="613"/>
        <v>#DIV/0!</v>
      </c>
      <c r="GD24" s="164">
        <f t="shared" si="614"/>
        <v>1</v>
      </c>
      <c r="GE24" s="164" t="e">
        <f t="shared" si="615"/>
        <v>#DIV/0!</v>
      </c>
      <c r="GF24" s="164" t="e">
        <f>GE24^2*M22^2</f>
        <v>#DIV/0!</v>
      </c>
      <c r="GG24" s="164"/>
      <c r="GH24" s="164" t="e">
        <f t="shared" si="616"/>
        <v>#DIV/0!</v>
      </c>
      <c r="GI24" s="164" t="e">
        <f t="shared" si="617"/>
        <v>#DIV/0!</v>
      </c>
      <c r="GJ24" s="164">
        <f t="shared" si="618"/>
        <v>0</v>
      </c>
      <c r="GK24" s="164" t="e">
        <f t="shared" si="619"/>
        <v>#DIV/0!</v>
      </c>
      <c r="GL24" s="164" t="e">
        <f>GK24^2*O22^2</f>
        <v>#DIV/0!</v>
      </c>
      <c r="GM24" s="164"/>
      <c r="GN24" s="164">
        <f t="shared" si="620"/>
        <v>0</v>
      </c>
      <c r="GO24" s="164">
        <f t="shared" si="621"/>
        <v>0</v>
      </c>
      <c r="GP24" s="164" t="e">
        <f t="shared" si="622"/>
        <v>#DIV/0!</v>
      </c>
      <c r="GQ24" s="164" t="e">
        <f>GP24^2*S22^2</f>
        <v>#DIV/0!</v>
      </c>
      <c r="GR24" s="164"/>
      <c r="GS24" s="164" t="e">
        <f t="shared" si="623"/>
        <v>#DIV/0!</v>
      </c>
      <c r="GT24" s="164" t="e">
        <f t="shared" si="624"/>
        <v>#DIV/0!</v>
      </c>
      <c r="GU24" s="164" t="e">
        <f>GT24^2*Q22^2</f>
        <v>#DIV/0!</v>
      </c>
      <c r="GV24" s="164"/>
      <c r="GW24" s="164"/>
      <c r="GX24" s="164"/>
      <c r="GY24" s="164">
        <f>P22</f>
        <v>0</v>
      </c>
      <c r="GZ24" s="164">
        <f>L22+N22</f>
        <v>0</v>
      </c>
      <c r="HA24" s="164">
        <f>L22</f>
        <v>0</v>
      </c>
      <c r="HB24" s="164">
        <f>N22</f>
        <v>0</v>
      </c>
      <c r="HC24" s="164">
        <f t="shared" si="625"/>
        <v>0</v>
      </c>
      <c r="HD24" s="164">
        <f t="shared" si="626"/>
        <v>0</v>
      </c>
      <c r="HE24" s="164" t="e">
        <f t="shared" si="627"/>
        <v>#DIV/0!</v>
      </c>
      <c r="HF24" s="164">
        <f t="shared" si="628"/>
        <v>0</v>
      </c>
      <c r="HG24" s="164">
        <f t="shared" si="629"/>
        <v>0</v>
      </c>
      <c r="HH24" s="164">
        <f t="shared" si="630"/>
        <v>0</v>
      </c>
      <c r="HI24" s="164">
        <f t="shared" si="631"/>
        <v>0</v>
      </c>
      <c r="HJ24" s="164" t="e">
        <f t="shared" si="632"/>
        <v>#DIV/0!</v>
      </c>
      <c r="HK24" s="164" t="e">
        <f t="shared" si="633"/>
        <v>#DIV/0!</v>
      </c>
      <c r="HL24" s="164" t="e">
        <f t="shared" si="634"/>
        <v>#DIV/0!</v>
      </c>
      <c r="HM24" s="164" t="e">
        <f t="shared" si="635"/>
        <v>#DIV/0!</v>
      </c>
      <c r="HN24" s="164"/>
      <c r="HO24" s="164"/>
      <c r="HP24" s="164"/>
      <c r="HQ24" s="164"/>
      <c r="HR24" s="164" t="e">
        <f t="shared" si="636"/>
        <v>#DIV/0!</v>
      </c>
      <c r="HS24" s="164" t="e">
        <f t="shared" si="637"/>
        <v>#DIV/0!</v>
      </c>
      <c r="HT24" s="164" t="e">
        <f t="shared" si="638"/>
        <v>#DIV/0!</v>
      </c>
      <c r="HU24" s="164" t="e">
        <f t="shared" si="639"/>
        <v>#DIV/0!</v>
      </c>
      <c r="HV24" s="164" t="e">
        <f t="shared" si="640"/>
        <v>#DIV/0!</v>
      </c>
      <c r="HW24" s="164"/>
      <c r="HX24" s="164" t="e">
        <f t="shared" si="641"/>
        <v>#DIV/0!</v>
      </c>
      <c r="HY24" s="164" t="e">
        <f t="shared" si="642"/>
        <v>#DIV/0!</v>
      </c>
      <c r="HZ24" s="164">
        <v>0</v>
      </c>
      <c r="IA24" s="164" t="e">
        <f t="shared" si="4"/>
        <v>#DIV/0!</v>
      </c>
      <c r="IB24" s="164" t="e">
        <f t="shared" si="643"/>
        <v>#DIV/0!</v>
      </c>
      <c r="IC24" s="164"/>
      <c r="ID24" s="164" t="e">
        <f xml:space="preserve"> 1 / (HE24-GY24*HG24)*L22/GZ24</f>
        <v>#DIV/0!</v>
      </c>
      <c r="IE24" s="164" t="e">
        <f t="shared" si="644"/>
        <v>#DIV/0!</v>
      </c>
      <c r="IF24" s="164">
        <v>0</v>
      </c>
      <c r="IG24" s="164" t="e">
        <f t="shared" si="5"/>
        <v>#DIV/0!</v>
      </c>
      <c r="IH24" s="164" t="e">
        <f t="shared" si="645"/>
        <v>#DIV/0!</v>
      </c>
      <c r="II24" s="164"/>
      <c r="IJ24" s="164" t="e">
        <f t="shared" si="646"/>
        <v>#DIV/0!</v>
      </c>
      <c r="IK24" s="164" t="e">
        <f t="shared" si="647"/>
        <v>#DIV/0!</v>
      </c>
      <c r="IL24" s="164">
        <v>0</v>
      </c>
      <c r="IM24" s="164" t="e">
        <f t="shared" si="6"/>
        <v>#DIV/0!</v>
      </c>
      <c r="IN24" s="164" t="e">
        <f t="shared" si="648"/>
        <v>#DIV/0!</v>
      </c>
      <c r="IO24" s="164"/>
      <c r="IP24" s="164" t="e">
        <f t="shared" si="649"/>
        <v>#DIV/0!</v>
      </c>
      <c r="IQ24" s="164" t="e">
        <f t="shared" si="650"/>
        <v>#DIV/0!</v>
      </c>
      <c r="IR24" s="164" t="e">
        <f t="shared" si="651"/>
        <v>#DIV/0!</v>
      </c>
      <c r="IS24" s="164" t="e">
        <f t="shared" si="7"/>
        <v>#DIV/0!</v>
      </c>
      <c r="IT24" s="164" t="e">
        <f>IS24^2*M22^2</f>
        <v>#DIV/0!</v>
      </c>
      <c r="IU24" s="164"/>
      <c r="IV24" s="164" t="e">
        <f t="shared" si="652"/>
        <v>#DIV/0!</v>
      </c>
      <c r="IW24" s="164" t="e">
        <f t="shared" si="653"/>
        <v>#DIV/0!</v>
      </c>
      <c r="IX24" s="164" t="e">
        <f t="shared" si="654"/>
        <v>#DIV/0!</v>
      </c>
      <c r="IY24" s="164" t="e">
        <f t="shared" si="8"/>
        <v>#DIV/0!</v>
      </c>
      <c r="IZ24" s="164" t="e">
        <f>IY24^2*O22^2</f>
        <v>#DIV/0!</v>
      </c>
      <c r="JA24" s="164"/>
      <c r="JB24" s="164" t="e">
        <f t="shared" si="655"/>
        <v>#DIV/0!</v>
      </c>
      <c r="JC24" s="164" t="e">
        <f t="shared" si="656"/>
        <v>#DIV/0!</v>
      </c>
      <c r="JD24" s="164" t="e">
        <f t="shared" si="657"/>
        <v>#DIV/0!</v>
      </c>
      <c r="JE24" s="164" t="e">
        <f t="shared" si="9"/>
        <v>#DIV/0!</v>
      </c>
      <c r="JF24" s="164" t="e">
        <f>JE24^2*Q22^2</f>
        <v>#DIV/0!</v>
      </c>
      <c r="JG24" s="164"/>
      <c r="JH24" s="164"/>
      <c r="JI24" s="164"/>
      <c r="JJ24" s="164">
        <f t="shared" si="658"/>
        <v>1</v>
      </c>
      <c r="JK24" s="164" t="e">
        <f>N22/(L22+N22)</f>
        <v>#DIV/0!</v>
      </c>
      <c r="JL24" s="164">
        <f>(L22+N22+JJ24)/(N22+JJ24)</f>
        <v>1</v>
      </c>
      <c r="JM24" s="164" t="e">
        <f t="shared" si="659"/>
        <v>#DIV/0!</v>
      </c>
      <c r="JN24" s="164"/>
      <c r="JO24" s="164"/>
      <c r="JP24" s="164"/>
      <c r="JQ24" s="164"/>
      <c r="JR24" s="164" t="e">
        <f t="shared" si="660"/>
        <v>#DIV/0!</v>
      </c>
      <c r="JS24" s="164" t="e">
        <f t="shared" si="661"/>
        <v>#DIV/0!</v>
      </c>
      <c r="JT24" s="164" t="e">
        <f t="shared" si="662"/>
        <v>#DIV/0!</v>
      </c>
      <c r="JU24" s="164" t="e">
        <f t="shared" si="663"/>
        <v>#DIV/0!</v>
      </c>
      <c r="JV24" s="164"/>
      <c r="JW24" s="164" t="e">
        <f t="shared" si="664"/>
        <v>#DIV/0!</v>
      </c>
      <c r="JX24" s="164" t="e">
        <f t="shared" si="665"/>
        <v>#DIV/0!</v>
      </c>
      <c r="JY24" s="164" t="e">
        <f t="shared" si="666"/>
        <v>#DIV/0!</v>
      </c>
      <c r="JZ24" s="164"/>
      <c r="KA24" s="164" t="e">
        <f>IG24</f>
        <v>#DIV/0!</v>
      </c>
      <c r="KB24" s="164" t="e">
        <f>KA24*JR24</f>
        <v>#DIV/0!</v>
      </c>
      <c r="KC24" s="164" t="e">
        <f>KB24^2*X24^2</f>
        <v>#DIV/0!</v>
      </c>
      <c r="KD24" s="164"/>
      <c r="KE24" s="164" t="e">
        <f>IM24</f>
        <v>#DIV/0!</v>
      </c>
      <c r="KF24" s="164" t="e">
        <f>KE24*JR24</f>
        <v>#DIV/0!</v>
      </c>
      <c r="KG24" s="164" t="e">
        <f>KF24^2*Z24^2</f>
        <v>#DIV/0!</v>
      </c>
      <c r="KH24" s="164"/>
      <c r="KI24" s="164" t="e">
        <f>IS24</f>
        <v>#DIV/0!</v>
      </c>
      <c r="KJ24" s="164" t="e">
        <f>-N22/(L22+N22)^2</f>
        <v>#DIV/0!</v>
      </c>
      <c r="KK24" s="164">
        <f>1/(JJ24+N22)</f>
        <v>1</v>
      </c>
      <c r="KL24" s="164" t="e">
        <f>KI24*JR24+KJ24*HM24*JL24+KK24*JK24*HM24</f>
        <v>#DIV/0!</v>
      </c>
      <c r="KM24" s="164" t="e">
        <f>KL24^2*M22^2</f>
        <v>#DIV/0!</v>
      </c>
      <c r="KN24" s="164"/>
      <c r="KO24" s="164" t="e">
        <f>IY24</f>
        <v>#DIV/0!</v>
      </c>
      <c r="KP24" s="164" t="e">
        <f>L22/(L22+N22)^2</f>
        <v>#DIV/0!</v>
      </c>
      <c r="KQ24" s="164">
        <f>-L22/(JJ24+N22)^2</f>
        <v>0</v>
      </c>
      <c r="KR24" s="164" t="e">
        <f>KO24*JR24+KP24*JL24*HM24+HM24*KQ24*JK24</f>
        <v>#DIV/0!</v>
      </c>
      <c r="KS24" s="164" t="e">
        <f>KR24^2*O22^2</f>
        <v>#DIV/0!</v>
      </c>
      <c r="KT24" s="164"/>
      <c r="KU24" s="164" t="e">
        <f>JE24</f>
        <v>#DIV/0!</v>
      </c>
      <c r="KV24" s="164" t="e">
        <f>KU24*JR24</f>
        <v>#DIV/0!</v>
      </c>
      <c r="KW24" s="164" t="e">
        <f>KV24^2*Q22^2</f>
        <v>#DIV/0!</v>
      </c>
      <c r="KX24" s="164"/>
      <c r="KY24" s="164" t="e">
        <f>HM24* (N22/(L22+N22)) * ((-LN(10)*JJ24*L22)/(N22+JJ24)^2)</f>
        <v>#DIV/0!</v>
      </c>
      <c r="KZ24" s="164" t="e">
        <f>KY24^2*S22^2</f>
        <v>#DIV/0!</v>
      </c>
      <c r="LA24" s="164"/>
      <c r="LB24" s="164"/>
      <c r="LC24" s="170"/>
      <c r="LD24" s="204"/>
      <c r="LE24" s="189"/>
      <c r="LF24" s="189"/>
      <c r="LG24" s="189"/>
      <c r="LH24" s="189"/>
      <c r="LI24" s="189"/>
      <c r="LJ24" s="189"/>
      <c r="LK24" s="189"/>
      <c r="LL24" s="189"/>
      <c r="LM24" s="189"/>
      <c r="LN24" s="189"/>
      <c r="LO24" s="192"/>
    </row>
    <row r="25" spans="1:327" s="87" customFormat="1" ht="16.5" thickBot="1" x14ac:dyDescent="0.3">
      <c r="A25" s="172" t="s">
        <v>242</v>
      </c>
      <c r="B25" s="138"/>
      <c r="C25" s="146"/>
      <c r="D25" s="139"/>
      <c r="E25" s="146"/>
      <c r="F25" s="208"/>
      <c r="G25" s="208"/>
      <c r="H25" s="208"/>
      <c r="I25" s="199"/>
      <c r="J25" s="199"/>
      <c r="K25" s="199"/>
      <c r="L25" s="199"/>
      <c r="M25" s="199"/>
      <c r="N25" s="199"/>
      <c r="O25" s="199"/>
      <c r="P25" s="199"/>
      <c r="Q25" s="199"/>
      <c r="R25" s="199"/>
      <c r="S25" s="202"/>
      <c r="T25" s="167">
        <f t="shared" si="537"/>
        <v>0</v>
      </c>
      <c r="U25" s="164">
        <f>U22</f>
        <v>0</v>
      </c>
      <c r="V25" s="164">
        <f t="shared" ref="V25:AA25" si="668">V22</f>
        <v>0</v>
      </c>
      <c r="W25" s="164">
        <f t="shared" si="668"/>
        <v>0</v>
      </c>
      <c r="X25" s="164">
        <f t="shared" si="668"/>
        <v>0</v>
      </c>
      <c r="Y25" s="164">
        <f t="shared" si="668"/>
        <v>0</v>
      </c>
      <c r="Z25" s="164">
        <f t="shared" si="668"/>
        <v>0</v>
      </c>
      <c r="AA25" s="164" t="e">
        <f t="shared" si="668"/>
        <v>#DIV/0!</v>
      </c>
      <c r="AB25" s="165" t="e">
        <f t="shared" si="1"/>
        <v>#DIV/0!</v>
      </c>
      <c r="AC25" s="165"/>
      <c r="AD25" s="165"/>
      <c r="AE25" s="165"/>
      <c r="AF25" s="165"/>
      <c r="AG25" s="164" t="e">
        <f t="shared" si="2"/>
        <v>#DIV/0!</v>
      </c>
      <c r="AH25" s="164" t="e">
        <f t="shared" si="544"/>
        <v>#DIV/0!</v>
      </c>
      <c r="AI25" s="164"/>
      <c r="AJ25" s="164" t="e">
        <f t="shared" si="3"/>
        <v>#DIV/0!</v>
      </c>
      <c r="AK25" s="164" t="e">
        <f>AJ25^2*V22^2</f>
        <v>#DIV/0!</v>
      </c>
      <c r="AL25" s="164"/>
      <c r="AM25" s="164" t="e">
        <f>-AB25/(AA25-U25)*L22/(L22+N22)</f>
        <v>#DIV/0!</v>
      </c>
      <c r="AN25" s="164" t="e">
        <f>AM25^2*X22^2</f>
        <v>#DIV/0!</v>
      </c>
      <c r="AO25" s="164"/>
      <c r="AP25" s="164" t="e">
        <f>-AB25/(AA25-U25)*N22/(L22+N22)</f>
        <v>#DIV/0!</v>
      </c>
      <c r="AQ25" s="164" t="e">
        <f>AP25^2*Z22^2</f>
        <v>#DIV/0!</v>
      </c>
      <c r="AR25" s="164"/>
      <c r="AS25" s="164" t="e">
        <f>-AB25/(AA25-U25)*(W25-AA25)/(L22+N22)</f>
        <v>#DIV/0!</v>
      </c>
      <c r="AT25" s="164" t="e">
        <f>AS25^2*M22^2</f>
        <v>#DIV/0!</v>
      </c>
      <c r="AU25" s="164"/>
      <c r="AV25" s="164" t="e">
        <f>-AB25/(AA25-U25)*(Y25-AA25)/(L22+N22)</f>
        <v>#DIV/0!</v>
      </c>
      <c r="AW25" s="164" t="e">
        <f>AV25^2*O22^2</f>
        <v>#DIV/0!</v>
      </c>
      <c r="AX25" s="164"/>
      <c r="AY25" s="164"/>
      <c r="AZ25" s="164"/>
      <c r="BA25" s="164" t="b">
        <f t="shared" si="545"/>
        <v>0</v>
      </c>
      <c r="BB25" s="164">
        <f>MAX((1-BA25)*P22,P22*0.99999)</f>
        <v>0</v>
      </c>
      <c r="BC25" s="164" t="e">
        <f>AB25*D25/(L22+N22)</f>
        <v>#DIV/0!</v>
      </c>
      <c r="BD25" s="164" t="e">
        <f t="shared" si="546"/>
        <v>#DIV/0!</v>
      </c>
      <c r="BE25" s="164" t="e">
        <f t="shared" si="547"/>
        <v>#DIV/0!</v>
      </c>
      <c r="BF25" s="164" t="e">
        <f t="shared" si="548"/>
        <v>#DIV/0!</v>
      </c>
      <c r="BG25" s="164" t="e">
        <f t="shared" si="549"/>
        <v>#DIV/0!</v>
      </c>
      <c r="BH25" s="164" t="e">
        <f t="shared" si="550"/>
        <v>#DIV/0!</v>
      </c>
      <c r="BI25" s="164"/>
      <c r="BJ25" s="164"/>
      <c r="BK25" s="164"/>
      <c r="BL25" s="164"/>
      <c r="BM25" s="164" t="e">
        <f t="shared" si="551"/>
        <v>#DIV/0!</v>
      </c>
      <c r="BN25" s="164" t="e">
        <f t="shared" si="552"/>
        <v>#DIV/0!</v>
      </c>
      <c r="BO25" s="164" t="e">
        <f t="shared" si="553"/>
        <v>#DIV/0!</v>
      </c>
      <c r="BP25" s="164" t="e">
        <f>BO25^2*Q22^2</f>
        <v>#DIV/0!</v>
      </c>
      <c r="BQ25" s="164"/>
      <c r="BR25" s="164" t="e">
        <f t="shared" si="554"/>
        <v>#DIV/0!</v>
      </c>
      <c r="BS25" s="164" t="e">
        <f t="shared" si="555"/>
        <v>#DIV/0!</v>
      </c>
      <c r="BT25" s="164" t="e">
        <f t="shared" si="556"/>
        <v>#DIV/0!</v>
      </c>
      <c r="BU25" s="164" t="e">
        <f t="shared" si="557"/>
        <v>#DIV/0!</v>
      </c>
      <c r="BV25" s="164" t="e">
        <f>(BB25-1)/(1-BC25)^(BB25)*(D25/(L22+N22))*BU25</f>
        <v>#DIV/0!</v>
      </c>
      <c r="BW25" s="164" t="e">
        <f>-1/((BB25-1)*BC25^2)*(D25/(L22+N22))*BU25</f>
        <v>#DIV/0!</v>
      </c>
      <c r="BX25" s="164" t="e">
        <f t="shared" si="558"/>
        <v>#DIV/0!</v>
      </c>
      <c r="BY25" s="164" t="e">
        <f t="shared" si="559"/>
        <v>#DIV/0!</v>
      </c>
      <c r="BZ25" s="164"/>
      <c r="CA25" s="164" t="e">
        <f t="shared" si="560"/>
        <v>#DIV/0!</v>
      </c>
      <c r="CB25" s="164" t="e">
        <f>(BB25-1)/(1-BC25)^(BB25)*(D25/(L22+N22))*CA25</f>
        <v>#DIV/0!</v>
      </c>
      <c r="CC25" s="164" t="e">
        <f>-1/((BB25-1)*BC25^2)*(D25/(L22+N22))*CA25</f>
        <v>#DIV/0!</v>
      </c>
      <c r="CD25" s="164" t="e">
        <f t="shared" si="561"/>
        <v>#DIV/0!</v>
      </c>
      <c r="CE25" s="164" t="e">
        <f t="shared" si="562"/>
        <v>#DIV/0!</v>
      </c>
      <c r="CF25" s="164"/>
      <c r="CG25" s="164" t="e">
        <f t="shared" si="563"/>
        <v>#DIV/0!</v>
      </c>
      <c r="CH25" s="164" t="e">
        <f>(BB25-1)/(1-BC25)^(BB25)*(D25/(L22+N22))*CG25</f>
        <v>#DIV/0!</v>
      </c>
      <c r="CI25" s="164" t="e">
        <f>-1/((BB25-1)*BC25^2)*(D25/(L22+N22))*CG25</f>
        <v>#DIV/0!</v>
      </c>
      <c r="CJ25" s="164" t="e">
        <f t="shared" si="564"/>
        <v>#DIV/0!</v>
      </c>
      <c r="CK25" s="164" t="e">
        <f t="shared" si="565"/>
        <v>#DIV/0!</v>
      </c>
      <c r="CL25" s="164"/>
      <c r="CM25" s="164" t="e">
        <f t="shared" si="566"/>
        <v>#DIV/0!</v>
      </c>
      <c r="CN25" s="164">
        <v>0</v>
      </c>
      <c r="CO25" s="164">
        <v>0</v>
      </c>
      <c r="CP25" s="164" t="e">
        <f t="shared" si="567"/>
        <v>#DIV/0!</v>
      </c>
      <c r="CQ25" s="164" t="e">
        <f>CP25^2*E22^2</f>
        <v>#DIV/0!</v>
      </c>
      <c r="CR25" s="164"/>
      <c r="CS25" s="164" t="e">
        <f t="shared" si="568"/>
        <v>#DIV/0!</v>
      </c>
      <c r="CT25" s="164" t="e">
        <f>(BB25-1)/(1-BC25)^(BB25)*(-BC25/(L22+N22)+D25/(L22+N22)*CS25)</f>
        <v>#DIV/0!</v>
      </c>
      <c r="CU25" s="164" t="e">
        <f>-1/((BB25-1)*BC25^2)*(-BC25/(L22+N22)+D25/(L22+N22)*CS25)</f>
        <v>#DIV/0!</v>
      </c>
      <c r="CV25" s="164" t="e">
        <f t="shared" si="569"/>
        <v>#DIV/0!</v>
      </c>
      <c r="CW25" s="164" t="e">
        <f>CV25^2*M22^2</f>
        <v>#DIV/0!</v>
      </c>
      <c r="CX25" s="164"/>
      <c r="CY25" s="164" t="e">
        <f t="shared" si="570"/>
        <v>#DIV/0!</v>
      </c>
      <c r="CZ25" s="164" t="e">
        <f>(BB25-1)/(1-BC25)^(BB25)*(-BC25/(L22+N22)+D25/(L22+N22)*CY25)</f>
        <v>#DIV/0!</v>
      </c>
      <c r="DA25" s="164" t="e">
        <f>-1/((BB25-1)*BC25^2)*(-BC25/(L22+N22)+D25/(L22+N22)*CY25)</f>
        <v>#DIV/0!</v>
      </c>
      <c r="DB25" s="164" t="e">
        <f t="shared" si="571"/>
        <v>#DIV/0!</v>
      </c>
      <c r="DC25" s="164" t="e">
        <f>DB25^2*O22^2</f>
        <v>#DIV/0!</v>
      </c>
      <c r="DD25" s="164"/>
      <c r="DE25" s="164"/>
      <c r="DF25" s="164"/>
      <c r="DG25" s="164">
        <f>10^R22</f>
        <v>1</v>
      </c>
      <c r="DH25" s="164" t="e">
        <f>N22/(L22+N22)</f>
        <v>#DIV/0!</v>
      </c>
      <c r="DI25" s="164">
        <f>(DG25+L22+N22)/(N22+DG25)</f>
        <v>1</v>
      </c>
      <c r="DJ25" s="164" t="e">
        <f t="shared" si="572"/>
        <v>#DIV/0!</v>
      </c>
      <c r="DK25" s="164"/>
      <c r="DL25" s="164"/>
      <c r="DM25" s="164"/>
      <c r="DN25" s="164"/>
      <c r="DO25" s="164" t="e">
        <f t="shared" si="573"/>
        <v>#DIV/0!</v>
      </c>
      <c r="DP25" s="164" t="e">
        <f t="shared" si="574"/>
        <v>#DIV/0!</v>
      </c>
      <c r="DQ25" s="164" t="e">
        <f t="shared" si="575"/>
        <v>#DIV/0!</v>
      </c>
      <c r="DR25" s="164" t="e">
        <f t="shared" si="576"/>
        <v>#DIV/0!</v>
      </c>
      <c r="DS25" s="164"/>
      <c r="DT25" s="164" t="e">
        <f t="shared" si="577"/>
        <v>#DIV/0!</v>
      </c>
      <c r="DU25" s="164" t="e">
        <f t="shared" si="578"/>
        <v>#DIV/0!</v>
      </c>
      <c r="DV25" s="164" t="e">
        <f t="shared" si="579"/>
        <v>#DIV/0!</v>
      </c>
      <c r="DW25" s="164"/>
      <c r="DX25" s="164" t="e">
        <f t="shared" si="580"/>
        <v>#DIV/0!</v>
      </c>
      <c r="DY25" s="164" t="e">
        <f t="shared" si="581"/>
        <v>#DIV/0!</v>
      </c>
      <c r="DZ25" s="164" t="e">
        <f t="shared" si="582"/>
        <v>#DIV/0!</v>
      </c>
      <c r="EA25" s="164"/>
      <c r="EB25" s="164" t="e">
        <f t="shared" si="583"/>
        <v>#DIV/0!</v>
      </c>
      <c r="EC25" s="164" t="e">
        <f t="shared" si="584"/>
        <v>#DIV/0!</v>
      </c>
      <c r="ED25" s="164" t="e">
        <f t="shared" si="585"/>
        <v>#DIV/0!</v>
      </c>
      <c r="EE25" s="164"/>
      <c r="EF25" s="164" t="e">
        <f t="shared" si="586"/>
        <v>#DIV/0!</v>
      </c>
      <c r="EG25" s="164" t="e">
        <f t="shared" si="587"/>
        <v>#DIV/0!</v>
      </c>
      <c r="EH25" s="164" t="e">
        <f t="shared" si="588"/>
        <v>#DIV/0!</v>
      </c>
      <c r="EI25" s="164" t="e">
        <f>-N22/((N22+L22)^2)</f>
        <v>#DIV/0!</v>
      </c>
      <c r="EJ25" s="164">
        <f>1/(DG25+N22)</f>
        <v>1</v>
      </c>
      <c r="EK25" s="164" t="e">
        <f t="shared" si="589"/>
        <v>#DIV/0!</v>
      </c>
      <c r="EL25" s="164" t="e">
        <f>EK25^2*M22^2</f>
        <v>#DIV/0!</v>
      </c>
      <c r="EM25" s="164"/>
      <c r="EN25" s="164" t="e">
        <f t="shared" si="590"/>
        <v>#DIV/0!</v>
      </c>
      <c r="EO25" s="164" t="e">
        <f>L22/((L22+N22)^2)</f>
        <v>#DIV/0!</v>
      </c>
      <c r="EP25" s="164">
        <f>-L22/((N22+DG25)^2)</f>
        <v>0</v>
      </c>
      <c r="EQ25" s="164" t="e">
        <f t="shared" si="591"/>
        <v>#DIV/0!</v>
      </c>
      <c r="ER25" s="164" t="e">
        <f>EQ25^2*O22^2</f>
        <v>#DIV/0!</v>
      </c>
      <c r="ES25" s="164"/>
      <c r="ET25" s="164">
        <v>0</v>
      </c>
      <c r="EU25" s="164">
        <f>-LN(10)*L22*DG25/((DG25+N22)^2)</f>
        <v>0</v>
      </c>
      <c r="EV25" s="164" t="e">
        <f t="shared" si="592"/>
        <v>#DIV/0!</v>
      </c>
      <c r="EW25" s="164" t="e">
        <f>EV25^2*S22^2</f>
        <v>#DIV/0!</v>
      </c>
      <c r="EX25" s="164"/>
      <c r="EY25" s="164"/>
      <c r="EZ25" s="164"/>
      <c r="FA25" s="164">
        <f t="shared" si="593"/>
        <v>1</v>
      </c>
      <c r="FB25" s="164" t="e">
        <f t="shared" si="594"/>
        <v>#DIV/0!</v>
      </c>
      <c r="FC25" s="164">
        <f t="shared" si="595"/>
        <v>1</v>
      </c>
      <c r="FD25" s="164" t="e">
        <f t="shared" si="596"/>
        <v>#DIV/0!</v>
      </c>
      <c r="FE25" s="164"/>
      <c r="FF25" s="164"/>
      <c r="FG25" s="164"/>
      <c r="FH25" s="164"/>
      <c r="FI25" s="164" t="e">
        <f t="shared" si="597"/>
        <v>#DIV/0!</v>
      </c>
      <c r="FJ25" s="164" t="e">
        <f t="shared" si="598"/>
        <v>#DIV/0!</v>
      </c>
      <c r="FK25" s="164" t="e">
        <f t="shared" si="599"/>
        <v>#DIV/0!</v>
      </c>
      <c r="FL25" s="164" t="e">
        <f t="shared" si="600"/>
        <v>#DIV/0!</v>
      </c>
      <c r="FM25" s="164"/>
      <c r="FN25" s="164" t="e">
        <f t="shared" si="601"/>
        <v>#DIV/0!</v>
      </c>
      <c r="FO25" s="164" t="e">
        <f t="shared" si="602"/>
        <v>#DIV/0!</v>
      </c>
      <c r="FP25" s="164" t="e">
        <f t="shared" si="603"/>
        <v>#DIV/0!</v>
      </c>
      <c r="FQ25" s="164"/>
      <c r="FR25" s="164" t="e">
        <f t="shared" si="604"/>
        <v>#DIV/0!</v>
      </c>
      <c r="FS25" s="164" t="e">
        <f t="shared" si="605"/>
        <v>#DIV/0!</v>
      </c>
      <c r="FT25" s="164" t="e">
        <f t="shared" si="606"/>
        <v>#DIV/0!</v>
      </c>
      <c r="FU25" s="164"/>
      <c r="FV25" s="164" t="e">
        <f t="shared" si="607"/>
        <v>#DIV/0!</v>
      </c>
      <c r="FW25" s="164" t="e">
        <f t="shared" si="608"/>
        <v>#DIV/0!</v>
      </c>
      <c r="FX25" s="164" t="e">
        <f t="shared" si="609"/>
        <v>#DIV/0!</v>
      </c>
      <c r="FY25" s="164"/>
      <c r="FZ25" s="164" t="e">
        <f t="shared" si="610"/>
        <v>#DIV/0!</v>
      </c>
      <c r="GA25" s="164" t="e">
        <f t="shared" si="611"/>
        <v>#DIV/0!</v>
      </c>
      <c r="GB25" s="164" t="e">
        <f t="shared" si="612"/>
        <v>#DIV/0!</v>
      </c>
      <c r="GC25" s="164" t="e">
        <f t="shared" si="613"/>
        <v>#DIV/0!</v>
      </c>
      <c r="GD25" s="164">
        <f t="shared" si="614"/>
        <v>1</v>
      </c>
      <c r="GE25" s="164" t="e">
        <f t="shared" si="615"/>
        <v>#DIV/0!</v>
      </c>
      <c r="GF25" s="164" t="e">
        <f>GE25^2*M22^2</f>
        <v>#DIV/0!</v>
      </c>
      <c r="GG25" s="164"/>
      <c r="GH25" s="164" t="e">
        <f t="shared" si="616"/>
        <v>#DIV/0!</v>
      </c>
      <c r="GI25" s="164" t="e">
        <f t="shared" si="617"/>
        <v>#DIV/0!</v>
      </c>
      <c r="GJ25" s="164">
        <f t="shared" si="618"/>
        <v>0</v>
      </c>
      <c r="GK25" s="164" t="e">
        <f t="shared" si="619"/>
        <v>#DIV/0!</v>
      </c>
      <c r="GL25" s="164" t="e">
        <f>GK25^2*O22^2</f>
        <v>#DIV/0!</v>
      </c>
      <c r="GM25" s="164"/>
      <c r="GN25" s="164">
        <f t="shared" si="620"/>
        <v>0</v>
      </c>
      <c r="GO25" s="164">
        <f t="shared" si="621"/>
        <v>0</v>
      </c>
      <c r="GP25" s="164" t="e">
        <f t="shared" si="622"/>
        <v>#DIV/0!</v>
      </c>
      <c r="GQ25" s="164" t="e">
        <f>GP25^2*S22^2</f>
        <v>#DIV/0!</v>
      </c>
      <c r="GR25" s="164"/>
      <c r="GS25" s="164" t="e">
        <f t="shared" si="623"/>
        <v>#DIV/0!</v>
      </c>
      <c r="GT25" s="164" t="e">
        <f t="shared" si="624"/>
        <v>#DIV/0!</v>
      </c>
      <c r="GU25" s="164" t="e">
        <f>GT25^2*Q22^2</f>
        <v>#DIV/0!</v>
      </c>
      <c r="GV25" s="164"/>
      <c r="GW25" s="164"/>
      <c r="GX25" s="164"/>
      <c r="GY25" s="164">
        <f>P22</f>
        <v>0</v>
      </c>
      <c r="GZ25" s="164">
        <f>L22+N22</f>
        <v>0</v>
      </c>
      <c r="HA25" s="164">
        <f>L22</f>
        <v>0</v>
      </c>
      <c r="HB25" s="164">
        <f>N22</f>
        <v>0</v>
      </c>
      <c r="HC25" s="164">
        <f t="shared" si="625"/>
        <v>0</v>
      </c>
      <c r="HD25" s="164">
        <f t="shared" si="626"/>
        <v>0</v>
      </c>
      <c r="HE25" s="164" t="e">
        <f t="shared" si="627"/>
        <v>#DIV/0!</v>
      </c>
      <c r="HF25" s="164">
        <f t="shared" si="628"/>
        <v>0</v>
      </c>
      <c r="HG25" s="164">
        <f t="shared" si="629"/>
        <v>0</v>
      </c>
      <c r="HH25" s="164">
        <f t="shared" si="630"/>
        <v>0</v>
      </c>
      <c r="HI25" s="164">
        <f t="shared" si="631"/>
        <v>0</v>
      </c>
      <c r="HJ25" s="164" t="e">
        <f t="shared" si="632"/>
        <v>#DIV/0!</v>
      </c>
      <c r="HK25" s="164" t="e">
        <f t="shared" si="633"/>
        <v>#DIV/0!</v>
      </c>
      <c r="HL25" s="164" t="e">
        <f t="shared" si="634"/>
        <v>#DIV/0!</v>
      </c>
      <c r="HM25" s="164" t="e">
        <f t="shared" si="635"/>
        <v>#DIV/0!</v>
      </c>
      <c r="HN25" s="164"/>
      <c r="HO25" s="164"/>
      <c r="HP25" s="164"/>
      <c r="HQ25" s="164"/>
      <c r="HR25" s="164" t="e">
        <f t="shared" si="636"/>
        <v>#DIV/0!</v>
      </c>
      <c r="HS25" s="164" t="e">
        <f t="shared" si="637"/>
        <v>#DIV/0!</v>
      </c>
      <c r="HT25" s="164" t="e">
        <f t="shared" si="638"/>
        <v>#DIV/0!</v>
      </c>
      <c r="HU25" s="164" t="e">
        <f t="shared" si="639"/>
        <v>#DIV/0!</v>
      </c>
      <c r="HV25" s="164" t="e">
        <f t="shared" si="640"/>
        <v>#DIV/0!</v>
      </c>
      <c r="HW25" s="164"/>
      <c r="HX25" s="164" t="e">
        <f t="shared" si="641"/>
        <v>#DIV/0!</v>
      </c>
      <c r="HY25" s="164" t="e">
        <f t="shared" si="642"/>
        <v>#DIV/0!</v>
      </c>
      <c r="HZ25" s="164">
        <v>0</v>
      </c>
      <c r="IA25" s="164" t="e">
        <f t="shared" si="4"/>
        <v>#DIV/0!</v>
      </c>
      <c r="IB25" s="164" t="e">
        <f t="shared" si="643"/>
        <v>#DIV/0!</v>
      </c>
      <c r="IC25" s="164"/>
      <c r="ID25" s="164" t="e">
        <f xml:space="preserve"> 1 / (HE25-GY25*HG25)*L22/GZ25</f>
        <v>#DIV/0!</v>
      </c>
      <c r="IE25" s="164" t="e">
        <f t="shared" si="644"/>
        <v>#DIV/0!</v>
      </c>
      <c r="IF25" s="164">
        <v>0</v>
      </c>
      <c r="IG25" s="164" t="e">
        <f t="shared" si="5"/>
        <v>#DIV/0!</v>
      </c>
      <c r="IH25" s="164" t="e">
        <f t="shared" si="645"/>
        <v>#DIV/0!</v>
      </c>
      <c r="II25" s="164"/>
      <c r="IJ25" s="164" t="e">
        <f t="shared" si="646"/>
        <v>#DIV/0!</v>
      </c>
      <c r="IK25" s="164" t="e">
        <f t="shared" si="647"/>
        <v>#DIV/0!</v>
      </c>
      <c r="IL25" s="164">
        <v>0</v>
      </c>
      <c r="IM25" s="164" t="e">
        <f t="shared" si="6"/>
        <v>#DIV/0!</v>
      </c>
      <c r="IN25" s="164" t="e">
        <f t="shared" si="648"/>
        <v>#DIV/0!</v>
      </c>
      <c r="IO25" s="164"/>
      <c r="IP25" s="164" t="e">
        <f t="shared" si="649"/>
        <v>#DIV/0!</v>
      </c>
      <c r="IQ25" s="164" t="e">
        <f t="shared" si="650"/>
        <v>#DIV/0!</v>
      </c>
      <c r="IR25" s="164" t="e">
        <f t="shared" si="651"/>
        <v>#DIV/0!</v>
      </c>
      <c r="IS25" s="164" t="e">
        <f t="shared" si="7"/>
        <v>#DIV/0!</v>
      </c>
      <c r="IT25" s="164" t="e">
        <f>IS25^2*M22^2</f>
        <v>#DIV/0!</v>
      </c>
      <c r="IU25" s="164"/>
      <c r="IV25" s="164" t="e">
        <f t="shared" si="652"/>
        <v>#DIV/0!</v>
      </c>
      <c r="IW25" s="164" t="e">
        <f t="shared" si="653"/>
        <v>#DIV/0!</v>
      </c>
      <c r="IX25" s="164" t="e">
        <f t="shared" si="654"/>
        <v>#DIV/0!</v>
      </c>
      <c r="IY25" s="164" t="e">
        <f t="shared" si="8"/>
        <v>#DIV/0!</v>
      </c>
      <c r="IZ25" s="164" t="e">
        <f>IY25^2*O22^2</f>
        <v>#DIV/0!</v>
      </c>
      <c r="JA25" s="164"/>
      <c r="JB25" s="164" t="e">
        <f t="shared" si="655"/>
        <v>#DIV/0!</v>
      </c>
      <c r="JC25" s="164" t="e">
        <f t="shared" si="656"/>
        <v>#DIV/0!</v>
      </c>
      <c r="JD25" s="164" t="e">
        <f t="shared" si="657"/>
        <v>#DIV/0!</v>
      </c>
      <c r="JE25" s="164" t="e">
        <f t="shared" si="9"/>
        <v>#DIV/0!</v>
      </c>
      <c r="JF25" s="164" t="e">
        <f>JE25^2*Q22^2</f>
        <v>#DIV/0!</v>
      </c>
      <c r="JG25" s="164"/>
      <c r="JH25" s="164"/>
      <c r="JI25" s="164"/>
      <c r="JJ25" s="164">
        <f t="shared" si="658"/>
        <v>1</v>
      </c>
      <c r="JK25" s="164" t="e">
        <f>N22/(L22+N22)</f>
        <v>#DIV/0!</v>
      </c>
      <c r="JL25" s="164">
        <f>(L22+N22+JJ25)/(N22+JJ25)</f>
        <v>1</v>
      </c>
      <c r="JM25" s="164" t="e">
        <f t="shared" si="659"/>
        <v>#DIV/0!</v>
      </c>
      <c r="JN25" s="164"/>
      <c r="JO25" s="164"/>
      <c r="JP25" s="164"/>
      <c r="JQ25" s="164"/>
      <c r="JR25" s="164" t="e">
        <f t="shared" si="660"/>
        <v>#DIV/0!</v>
      </c>
      <c r="JS25" s="164" t="e">
        <f t="shared" si="661"/>
        <v>#DIV/0!</v>
      </c>
      <c r="JT25" s="164" t="e">
        <f t="shared" si="662"/>
        <v>#DIV/0!</v>
      </c>
      <c r="JU25" s="164" t="e">
        <f t="shared" si="663"/>
        <v>#DIV/0!</v>
      </c>
      <c r="JV25" s="164"/>
      <c r="JW25" s="164" t="e">
        <f t="shared" si="664"/>
        <v>#DIV/0!</v>
      </c>
      <c r="JX25" s="164" t="e">
        <f t="shared" si="665"/>
        <v>#DIV/0!</v>
      </c>
      <c r="JY25" s="164" t="e">
        <f t="shared" si="666"/>
        <v>#DIV/0!</v>
      </c>
      <c r="JZ25" s="164"/>
      <c r="KA25" s="164" t="e">
        <f>IG25</f>
        <v>#DIV/0!</v>
      </c>
      <c r="KB25" s="164" t="e">
        <f>KA25*JR25</f>
        <v>#DIV/0!</v>
      </c>
      <c r="KC25" s="164" t="e">
        <f>KB25^2*X25^2</f>
        <v>#DIV/0!</v>
      </c>
      <c r="KD25" s="164"/>
      <c r="KE25" s="164" t="e">
        <f>IM25</f>
        <v>#DIV/0!</v>
      </c>
      <c r="KF25" s="164" t="e">
        <f>KE25*JR25</f>
        <v>#DIV/0!</v>
      </c>
      <c r="KG25" s="164" t="e">
        <f>KF25^2*Z25^2</f>
        <v>#DIV/0!</v>
      </c>
      <c r="KH25" s="164"/>
      <c r="KI25" s="164" t="e">
        <f>IS25</f>
        <v>#DIV/0!</v>
      </c>
      <c r="KJ25" s="164" t="e">
        <f>-N22/(L22+N22)^2</f>
        <v>#DIV/0!</v>
      </c>
      <c r="KK25" s="164">
        <f>1/(JJ25+N22)</f>
        <v>1</v>
      </c>
      <c r="KL25" s="164" t="e">
        <f>KI25*JR25+KJ25*HM25*JL25+KK25*JK25*HM25</f>
        <v>#DIV/0!</v>
      </c>
      <c r="KM25" s="164" t="e">
        <f>KL25^2*M22^2</f>
        <v>#DIV/0!</v>
      </c>
      <c r="KN25" s="164"/>
      <c r="KO25" s="164" t="e">
        <f>IY25</f>
        <v>#DIV/0!</v>
      </c>
      <c r="KP25" s="164" t="e">
        <f>L22/(L22+N22)^2</f>
        <v>#DIV/0!</v>
      </c>
      <c r="KQ25" s="164">
        <f>-L22/(JJ25+N22)^2</f>
        <v>0</v>
      </c>
      <c r="KR25" s="164" t="e">
        <f>KO25*JR25+KP25*JL25*HM25+HM25*KQ25*JK25</f>
        <v>#DIV/0!</v>
      </c>
      <c r="KS25" s="164" t="e">
        <f>KR25^2*O22^2</f>
        <v>#DIV/0!</v>
      </c>
      <c r="KT25" s="164"/>
      <c r="KU25" s="164" t="e">
        <f>JE25</f>
        <v>#DIV/0!</v>
      </c>
      <c r="KV25" s="164" t="e">
        <f>KU25*JR25</f>
        <v>#DIV/0!</v>
      </c>
      <c r="KW25" s="164" t="e">
        <f>KV25^2*Q22^2</f>
        <v>#DIV/0!</v>
      </c>
      <c r="KX25" s="164"/>
      <c r="KY25" s="164" t="e">
        <f>HM25* (N22/(L22+N22)) * ((-LN(10)*JJ25*L22)/(N22+JJ25)^2)</f>
        <v>#DIV/0!</v>
      </c>
      <c r="KZ25" s="164" t="e">
        <f>KY25^2*S22^2</f>
        <v>#DIV/0!</v>
      </c>
      <c r="LA25" s="164"/>
      <c r="LB25" s="164"/>
      <c r="LC25" s="170"/>
      <c r="LD25" s="205"/>
      <c r="LE25" s="190"/>
      <c r="LF25" s="190"/>
      <c r="LG25" s="190"/>
      <c r="LH25" s="190"/>
      <c r="LI25" s="190"/>
      <c r="LJ25" s="190"/>
      <c r="LK25" s="190"/>
      <c r="LL25" s="190"/>
      <c r="LM25" s="190"/>
      <c r="LN25" s="190"/>
      <c r="LO25" s="193"/>
    </row>
    <row r="26" spans="1:327" s="87" customFormat="1" ht="15.75" x14ac:dyDescent="0.25">
      <c r="A26" s="171" t="s">
        <v>239</v>
      </c>
      <c r="B26" s="142"/>
      <c r="C26" s="147"/>
      <c r="D26" s="143"/>
      <c r="E26" s="147"/>
      <c r="F26" s="194"/>
      <c r="G26" s="194"/>
      <c r="H26" s="194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5"/>
      <c r="T26" s="167">
        <f>C26/100</f>
        <v>0</v>
      </c>
      <c r="U26" s="164">
        <f t="shared" ref="U26:Z26" si="669">F26/100</f>
        <v>0</v>
      </c>
      <c r="V26" s="164">
        <f t="shared" si="669"/>
        <v>0</v>
      </c>
      <c r="W26" s="164">
        <f t="shared" si="669"/>
        <v>0</v>
      </c>
      <c r="X26" s="164">
        <f t="shared" si="669"/>
        <v>0</v>
      </c>
      <c r="Y26" s="164">
        <f t="shared" si="669"/>
        <v>0</v>
      </c>
      <c r="Z26" s="164">
        <f t="shared" si="669"/>
        <v>0</v>
      </c>
      <c r="AA26" s="164" t="e">
        <f>(L26*W26+Y26*N26)/(L26+N26)</f>
        <v>#DIV/0!</v>
      </c>
      <c r="AB26" s="165" t="e">
        <f t="shared" si="1"/>
        <v>#DIV/0!</v>
      </c>
      <c r="AC26" s="165" t="e">
        <f>AVERAGE(AB26:AB29)</f>
        <v>#DIV/0!</v>
      </c>
      <c r="AD26" s="165" t="e">
        <f>STDEV(AB26:AB29)</f>
        <v>#DIV/0!</v>
      </c>
      <c r="AE26" s="165" t="e">
        <f>AD26/SQRT(COUNT(AB26:AB29))</f>
        <v>#DIV/0!</v>
      </c>
      <c r="AF26" s="165" t="e">
        <f>AE26^2</f>
        <v>#DIV/0!</v>
      </c>
      <c r="AG26" s="164" t="e">
        <f t="shared" si="2"/>
        <v>#DIV/0!</v>
      </c>
      <c r="AH26" s="164" t="e">
        <f>AG26^2*E26^2</f>
        <v>#DIV/0!</v>
      </c>
      <c r="AI26" s="164" t="e">
        <f>AVERAGE(AH26:AH29)</f>
        <v>#DIV/0!</v>
      </c>
      <c r="AJ26" s="164" t="e">
        <f t="shared" si="3"/>
        <v>#DIV/0!</v>
      </c>
      <c r="AK26" s="164" t="e">
        <f>AJ26^2*V26^2</f>
        <v>#DIV/0!</v>
      </c>
      <c r="AL26" s="164" t="e">
        <f>AVERAGE(AK26:AK29)</f>
        <v>#DIV/0!</v>
      </c>
      <c r="AM26" s="164" t="e">
        <f>-AB26/(AA26-U26)*L26/(L26+N26)</f>
        <v>#DIV/0!</v>
      </c>
      <c r="AN26" s="164" t="e">
        <f>AM26^2*X26^2</f>
        <v>#DIV/0!</v>
      </c>
      <c r="AO26" s="164" t="e">
        <f>AVERAGE(AN26:AN29)</f>
        <v>#DIV/0!</v>
      </c>
      <c r="AP26" s="164" t="e">
        <f>-AB26/(AA26-U26)*N26/(L26+N26)</f>
        <v>#DIV/0!</v>
      </c>
      <c r="AQ26" s="164" t="e">
        <f>AP26^2*Z26^2</f>
        <v>#DIV/0!</v>
      </c>
      <c r="AR26" s="164" t="e">
        <f>AVERAGE(AQ26:AQ29)</f>
        <v>#DIV/0!</v>
      </c>
      <c r="AS26" s="164" t="e">
        <f>-AB26/(AA26-U26)*(W26-AA26)/(L26+N26)</f>
        <v>#DIV/0!</v>
      </c>
      <c r="AT26" s="164" t="e">
        <f>AS26^2*M26^2</f>
        <v>#DIV/0!</v>
      </c>
      <c r="AU26" s="164" t="e">
        <f>AVERAGE(AT26:AT29)</f>
        <v>#DIV/0!</v>
      </c>
      <c r="AV26" s="164" t="e">
        <f>-AB26/(AA26-U26)*(Y26-AA26)/(L26+N26)</f>
        <v>#DIV/0!</v>
      </c>
      <c r="AW26" s="164" t="e">
        <f>AV26^2*O26^2</f>
        <v>#DIV/0!</v>
      </c>
      <c r="AX26" s="164" t="e">
        <f>AVERAGE(AW26:AW29)</f>
        <v>#DIV/0!</v>
      </c>
      <c r="AY26" s="164" t="e">
        <f>SUM(AX26,AU26,AR26,AO26,AL26,AI26,AF26)</f>
        <v>#DIV/0!</v>
      </c>
      <c r="AZ26" s="166" t="e">
        <f>SQRT(AY26)</f>
        <v>#DIV/0!</v>
      </c>
      <c r="BA26" s="164" t="b">
        <f>P26=1</f>
        <v>0</v>
      </c>
      <c r="BB26" s="164">
        <f>MAX((1-BA26)*P26,P26*0.99999)</f>
        <v>0</v>
      </c>
      <c r="BC26" s="164" t="e">
        <f>AB26*D26/(L26+N26)</f>
        <v>#DIV/0!</v>
      </c>
      <c r="BD26" s="164" t="e">
        <f>-1+(1-BC26)^(1-BB26)</f>
        <v>#DIV/0!</v>
      </c>
      <c r="BE26" s="164" t="e">
        <f>1/((BB26-1)*BC26)</f>
        <v>#DIV/0!</v>
      </c>
      <c r="BF26" s="164" t="e">
        <f>(-1/BC26)*LN(1-BC26)*AB26</f>
        <v>#DIV/0!</v>
      </c>
      <c r="BG26" s="164" t="e">
        <f>AB26*BD26*BE26</f>
        <v>#DIV/0!</v>
      </c>
      <c r="BH26" s="164" t="e">
        <f>(BF26*BA26)+(1-BA26)*BG26</f>
        <v>#DIV/0!</v>
      </c>
      <c r="BI26" s="164" t="e">
        <f>AVERAGE(BH26:BH29)</f>
        <v>#DIV/0!</v>
      </c>
      <c r="BJ26" s="164" t="e">
        <f>STDEV(BH26:BH29)</f>
        <v>#DIV/0!</v>
      </c>
      <c r="BK26" s="164" t="e">
        <f>BJ26/SQRT(COUNT(BH26:BH29))</f>
        <v>#DIV/0!</v>
      </c>
      <c r="BL26" s="164" t="e">
        <f>BK26^2</f>
        <v>#DIV/0!</v>
      </c>
      <c r="BM26" s="164" t="e">
        <f>(-LN(1-BC26)*(1-BC26)^(1-BB26))*AB26/((BB26-1)*BC26)</f>
        <v>#DIV/0!</v>
      </c>
      <c r="BN26" s="164" t="e">
        <f>(1-(1-BC26)^(1-BB26))*AB26/(BC26*(BB26-1)^2)</f>
        <v>#DIV/0!</v>
      </c>
      <c r="BO26" s="164" t="e">
        <f>BM26+BN26</f>
        <v>#DIV/0!</v>
      </c>
      <c r="BP26" s="164" t="e">
        <f>BO26^2*Q26^2</f>
        <v>#DIV/0!</v>
      </c>
      <c r="BQ26" s="164" t="e">
        <f>AVERAGE(BP26:BP29)</f>
        <v>#DIV/0!</v>
      </c>
      <c r="BR26" s="164" t="e">
        <f>BD26*BE26</f>
        <v>#DIV/0!</v>
      </c>
      <c r="BS26" s="164" t="e">
        <f>AB26*BE26</f>
        <v>#DIV/0!</v>
      </c>
      <c r="BT26" s="164" t="e">
        <f>AB26*BD26</f>
        <v>#DIV/0!</v>
      </c>
      <c r="BU26" s="164" t="e">
        <f>AJ26</f>
        <v>#DIV/0!</v>
      </c>
      <c r="BV26" s="164" t="e">
        <f>(BB26-1)/(1-BC26)^(BB26)*(D26/(L26+N26))*BU26</f>
        <v>#DIV/0!</v>
      </c>
      <c r="BW26" s="164" t="e">
        <f>-1/((BB26-1)*BC26^2)*(D26/(L26+N26))*BU26</f>
        <v>#DIV/0!</v>
      </c>
      <c r="BX26" s="164" t="e">
        <f>BU26*BR26+BS26*BV26+BT26*BW26</f>
        <v>#DIV/0!</v>
      </c>
      <c r="BY26" s="164" t="e">
        <f>BX26^2*V26^2</f>
        <v>#DIV/0!</v>
      </c>
      <c r="BZ26" s="164" t="e">
        <f>AVERAGE(BY26:BY29)</f>
        <v>#DIV/0!</v>
      </c>
      <c r="CA26" s="164" t="e">
        <f>AM26</f>
        <v>#DIV/0!</v>
      </c>
      <c r="CB26" s="164" t="e">
        <f>(BB26-1)/(1-BC26)^(BB26)*(D26/(L26+N26))*CA26</f>
        <v>#DIV/0!</v>
      </c>
      <c r="CC26" s="164" t="e">
        <f>-1/((BB26-1)*BC26^2)*(D26/(L26+N26))*CA26</f>
        <v>#DIV/0!</v>
      </c>
      <c r="CD26" s="164" t="e">
        <f>BR26*CA26+BS26*CB26+BT26*CC26</f>
        <v>#DIV/0!</v>
      </c>
      <c r="CE26" s="164" t="e">
        <f>CD26^2*X26^2</f>
        <v>#DIV/0!</v>
      </c>
      <c r="CF26" s="164" t="e">
        <f>AVERAGE(CE26:CE29)</f>
        <v>#DIV/0!</v>
      </c>
      <c r="CG26" s="164" t="e">
        <f>AP26</f>
        <v>#DIV/0!</v>
      </c>
      <c r="CH26" s="164" t="e">
        <f>(BB26-1)/(1-BC26)^(BB26)*(D26/(L26+N26))*CG26</f>
        <v>#DIV/0!</v>
      </c>
      <c r="CI26" s="164" t="e">
        <f>-1/((BB26-1)*BC26^2)*(D26/(L26+N26))*CG26</f>
        <v>#DIV/0!</v>
      </c>
      <c r="CJ26" s="164" t="e">
        <f>BR26*CG26+BS26*CH26+BT26*CI26</f>
        <v>#DIV/0!</v>
      </c>
      <c r="CK26" s="164" t="e">
        <f>CJ26^2*Z26^2</f>
        <v>#DIV/0!</v>
      </c>
      <c r="CL26" s="164" t="e">
        <f>AVERAGE(CK26:CK29)</f>
        <v>#DIV/0!</v>
      </c>
      <c r="CM26" s="164" t="e">
        <f>AG26</f>
        <v>#DIV/0!</v>
      </c>
      <c r="CN26" s="164">
        <v>0</v>
      </c>
      <c r="CO26" s="164">
        <v>0</v>
      </c>
      <c r="CP26" s="164" t="e">
        <f>CM26*BR26</f>
        <v>#DIV/0!</v>
      </c>
      <c r="CQ26" s="164" t="e">
        <f>CP26^2*E26^2</f>
        <v>#DIV/0!</v>
      </c>
      <c r="CR26" s="164" t="e">
        <f>AVERAGE(CQ26:CQ29)</f>
        <v>#DIV/0!</v>
      </c>
      <c r="CS26" s="164" t="e">
        <f>AS26</f>
        <v>#DIV/0!</v>
      </c>
      <c r="CT26" s="164" t="e">
        <f>(BB26-1)/(1-BC26)^(BB26)*(-BC26/(L26+N26)+D26/(L26+N26)*CS26)</f>
        <v>#DIV/0!</v>
      </c>
      <c r="CU26" s="164" t="e">
        <f>-1/((BB26-1)*BC26^2)*(-BC26/(L26+N26)+D26/(L26+N26)*CS26)</f>
        <v>#DIV/0!</v>
      </c>
      <c r="CV26" s="164" t="e">
        <f>BR26*CS26+BS26*CT26+BT26*CU26</f>
        <v>#DIV/0!</v>
      </c>
      <c r="CW26" s="164" t="e">
        <f>CV26^2*M26^2</f>
        <v>#DIV/0!</v>
      </c>
      <c r="CX26" s="164" t="e">
        <f>AVERAGE(CW26:CW29)</f>
        <v>#DIV/0!</v>
      </c>
      <c r="CY26" s="164" t="e">
        <f>AV26</f>
        <v>#DIV/0!</v>
      </c>
      <c r="CZ26" s="164" t="e">
        <f>(BB26-1)/(1-BC26)^(BB26)*(-BC26/(L26+N26)+D26/(L26+N26)*CY26)</f>
        <v>#DIV/0!</v>
      </c>
      <c r="DA26" s="164" t="e">
        <f>-1/((BB26-1)*BC26^2)*(-BC26/(L26+N26)+D26/(L26+N26)*CY26)</f>
        <v>#DIV/0!</v>
      </c>
      <c r="DB26" s="164" t="e">
        <f>BR26*CY26+BS26*CZ26+BT26*DA26</f>
        <v>#DIV/0!</v>
      </c>
      <c r="DC26" s="164" t="e">
        <f>DB26^2*O26^2</f>
        <v>#DIV/0!</v>
      </c>
      <c r="DD26" s="164" t="e">
        <f>AVERAGE(DC26:DC29)</f>
        <v>#DIV/0!</v>
      </c>
      <c r="DE26" s="164" t="e">
        <f>SUM(DD26,CX26,CR26,CL26,CF26,BZ26,BQ26,BL26)</f>
        <v>#DIV/0!</v>
      </c>
      <c r="DF26" s="164" t="e">
        <f>SQRT(DE26)</f>
        <v>#DIV/0!</v>
      </c>
      <c r="DG26" s="164">
        <f>10^R26</f>
        <v>1</v>
      </c>
      <c r="DH26" s="164" t="e">
        <f>N26/(L26+N26)</f>
        <v>#DIV/0!</v>
      </c>
      <c r="DI26" s="164">
        <f>(DG26+L26+N26)/(N26+DG26)</f>
        <v>1</v>
      </c>
      <c r="DJ26" s="164" t="e">
        <f>AB26*DH26*DI26</f>
        <v>#DIV/0!</v>
      </c>
      <c r="DK26" s="164" t="e">
        <f>AVERAGE(DJ26:DJ29)</f>
        <v>#DIV/0!</v>
      </c>
      <c r="DL26" s="164" t="e">
        <f>STDEV(DJ26:DJ29)</f>
        <v>#DIV/0!</v>
      </c>
      <c r="DM26" s="164" t="e">
        <f>DL26/SQRT(COUNT(DJ26:DJ29))</f>
        <v>#DIV/0!</v>
      </c>
      <c r="DN26" s="164" t="e">
        <f>DM26^2</f>
        <v>#DIV/0!</v>
      </c>
      <c r="DO26" s="164" t="e">
        <f>DH26*DI26</f>
        <v>#DIV/0!</v>
      </c>
      <c r="DP26" s="164" t="e">
        <f>AG26</f>
        <v>#DIV/0!</v>
      </c>
      <c r="DQ26" s="164" t="e">
        <f>DO26*DP26</f>
        <v>#DIV/0!</v>
      </c>
      <c r="DR26" s="164" t="e">
        <f>DQ26^2*E26^2</f>
        <v>#DIV/0!</v>
      </c>
      <c r="DS26" s="164" t="e">
        <f>AVERAGE(DR26:DR29)</f>
        <v>#DIV/0!</v>
      </c>
      <c r="DT26" s="164" t="e">
        <f>AJ26</f>
        <v>#DIV/0!</v>
      </c>
      <c r="DU26" s="164" t="e">
        <f>DT26*DO26</f>
        <v>#DIV/0!</v>
      </c>
      <c r="DV26" s="164" t="e">
        <f>DU26^2*V26^2</f>
        <v>#DIV/0!</v>
      </c>
      <c r="DW26" s="164" t="e">
        <f>AVERAGE(DV26:DV29)</f>
        <v>#DIV/0!</v>
      </c>
      <c r="DX26" s="164" t="e">
        <f>AM26</f>
        <v>#DIV/0!</v>
      </c>
      <c r="DY26" s="164" t="e">
        <f>DX26*DO26</f>
        <v>#DIV/0!</v>
      </c>
      <c r="DZ26" s="164" t="e">
        <f>DY26^2*X26^2</f>
        <v>#DIV/0!</v>
      </c>
      <c r="EA26" s="164" t="e">
        <f>AVERAGE(DZ26:DZ29)</f>
        <v>#DIV/0!</v>
      </c>
      <c r="EB26" s="164" t="e">
        <f>AP26</f>
        <v>#DIV/0!</v>
      </c>
      <c r="EC26" s="164" t="e">
        <f>EB26*DO26</f>
        <v>#DIV/0!</v>
      </c>
      <c r="ED26" s="164" t="e">
        <f>EC26^2*Z26^2</f>
        <v>#DIV/0!</v>
      </c>
      <c r="EE26" s="164" t="e">
        <f>AVERAGE(ED26:ED29)</f>
        <v>#DIV/0!</v>
      </c>
      <c r="EF26" s="164" t="e">
        <f>DI26*AB26</f>
        <v>#DIV/0!</v>
      </c>
      <c r="EG26" s="164" t="e">
        <f>DH26*AB26</f>
        <v>#DIV/0!</v>
      </c>
      <c r="EH26" s="164" t="e">
        <f>AS26</f>
        <v>#DIV/0!</v>
      </c>
      <c r="EI26" s="164" t="e">
        <f>-N26/((N26+L26)^2)</f>
        <v>#DIV/0!</v>
      </c>
      <c r="EJ26" s="164">
        <f>1/(DG26+N26)</f>
        <v>1</v>
      </c>
      <c r="EK26" s="164" t="e">
        <f>DO26*EH26+EF26*EI26+EG26*EJ26</f>
        <v>#DIV/0!</v>
      </c>
      <c r="EL26" s="164" t="e">
        <f>EK26^2*M26^2</f>
        <v>#DIV/0!</v>
      </c>
      <c r="EM26" s="164" t="e">
        <f>AVERAGE(EL26:EL29)</f>
        <v>#DIV/0!</v>
      </c>
      <c r="EN26" s="164" t="e">
        <f>AV26</f>
        <v>#DIV/0!</v>
      </c>
      <c r="EO26" s="164" t="e">
        <f>L26/((L26+N26)^2)</f>
        <v>#DIV/0!</v>
      </c>
      <c r="EP26" s="164">
        <f>-L26/((N26+DG26)^2)</f>
        <v>0</v>
      </c>
      <c r="EQ26" s="164" t="e">
        <f>DO26*EN26+EF26*EO26+EG26*EP26</f>
        <v>#DIV/0!</v>
      </c>
      <c r="ER26" s="164" t="e">
        <f>EQ26^2*O26^2</f>
        <v>#DIV/0!</v>
      </c>
      <c r="ES26" s="164" t="e">
        <f>AVERAGE(ER26:ER29)</f>
        <v>#DIV/0!</v>
      </c>
      <c r="ET26" s="164">
        <v>0</v>
      </c>
      <c r="EU26" s="164">
        <f>-LN(10)*L26*DG26/((DG26+N26)^2)</f>
        <v>0</v>
      </c>
      <c r="EV26" s="164" t="e">
        <f>EU26*EG26</f>
        <v>#DIV/0!</v>
      </c>
      <c r="EW26" s="164" t="e">
        <f>EV26^2*S26^2</f>
        <v>#DIV/0!</v>
      </c>
      <c r="EX26" s="164" t="e">
        <f>AVERAGE(EW26:EW29)</f>
        <v>#DIV/0!</v>
      </c>
      <c r="EY26" s="164" t="e">
        <f>SUM(EX26,ES26,EM26,EE26,EA26,DW26,DS26,DN26)</f>
        <v>#DIV/0!</v>
      </c>
      <c r="EZ26" s="164" t="e">
        <f>SQRT(EY26)</f>
        <v>#DIV/0!</v>
      </c>
      <c r="FA26" s="164">
        <f>DG26</f>
        <v>1</v>
      </c>
      <c r="FB26" s="164" t="e">
        <f>DH26</f>
        <v>#DIV/0!</v>
      </c>
      <c r="FC26" s="164">
        <f>DI26</f>
        <v>1</v>
      </c>
      <c r="FD26" s="164" t="e">
        <f>FB26*FC26*BH26</f>
        <v>#DIV/0!</v>
      </c>
      <c r="FE26" s="164" t="e">
        <f>AVERAGE(FD26:FD29)</f>
        <v>#DIV/0!</v>
      </c>
      <c r="FF26" s="164" t="e">
        <f>STDEV(FD26:FD29)</f>
        <v>#DIV/0!</v>
      </c>
      <c r="FG26" s="164" t="e">
        <f>FF26/SQRT(COUNT(FD26:FD29))</f>
        <v>#DIV/0!</v>
      </c>
      <c r="FH26" s="164" t="e">
        <f>FG26^2</f>
        <v>#DIV/0!</v>
      </c>
      <c r="FI26" s="164" t="e">
        <f>FB26*FC26</f>
        <v>#DIV/0!</v>
      </c>
      <c r="FJ26" s="164" t="e">
        <f>CP26</f>
        <v>#DIV/0!</v>
      </c>
      <c r="FK26" s="164" t="e">
        <f>FJ26*FI26</f>
        <v>#DIV/0!</v>
      </c>
      <c r="FL26" s="164" t="e">
        <f>FK26^2*E26^2</f>
        <v>#DIV/0!</v>
      </c>
      <c r="FM26" s="164" t="e">
        <f>AVERAGE(FL26:FL29)</f>
        <v>#DIV/0!</v>
      </c>
      <c r="FN26" s="164" t="e">
        <f>BX26</f>
        <v>#DIV/0!</v>
      </c>
      <c r="FO26" s="164" t="e">
        <f>FN26*FI26</f>
        <v>#DIV/0!</v>
      </c>
      <c r="FP26" s="164" t="e">
        <f>FO26^2*V26^2</f>
        <v>#DIV/0!</v>
      </c>
      <c r="FQ26" s="164" t="e">
        <f>AVERAGE(FP26:FP29)</f>
        <v>#DIV/0!</v>
      </c>
      <c r="FR26" s="164" t="e">
        <f>CD26</f>
        <v>#DIV/0!</v>
      </c>
      <c r="FS26" s="164" t="e">
        <f>FR26*FI26</f>
        <v>#DIV/0!</v>
      </c>
      <c r="FT26" s="164" t="e">
        <f>FS26^2*X26^2</f>
        <v>#DIV/0!</v>
      </c>
      <c r="FU26" s="164" t="e">
        <f>AVERAGE(FT26:FT29)</f>
        <v>#DIV/0!</v>
      </c>
      <c r="FV26" s="164" t="e">
        <f>CJ26</f>
        <v>#DIV/0!</v>
      </c>
      <c r="FW26" s="164" t="e">
        <f>FV26*FI26</f>
        <v>#DIV/0!</v>
      </c>
      <c r="FX26" s="164" t="e">
        <f>FW26^2*Z26^2</f>
        <v>#DIV/0!</v>
      </c>
      <c r="FY26" s="164" t="e">
        <f>AVERAGE(FX26:FX29)</f>
        <v>#DIV/0!</v>
      </c>
      <c r="FZ26" s="164" t="e">
        <f>FC26*BH26</f>
        <v>#DIV/0!</v>
      </c>
      <c r="GA26" s="164" t="e">
        <f>FB26*BH26</f>
        <v>#DIV/0!</v>
      </c>
      <c r="GB26" s="164" t="e">
        <f>CV26</f>
        <v>#DIV/0!</v>
      </c>
      <c r="GC26" s="164" t="e">
        <f>EI26</f>
        <v>#DIV/0!</v>
      </c>
      <c r="GD26" s="164">
        <f>EJ26</f>
        <v>1</v>
      </c>
      <c r="GE26" s="164" t="e">
        <f>FI26*GB26+FZ26*GC26+GA26*GD26</f>
        <v>#DIV/0!</v>
      </c>
      <c r="GF26" s="164" t="e">
        <f>GE26^2*M26^2</f>
        <v>#DIV/0!</v>
      </c>
      <c r="GG26" s="164" t="e">
        <f>AVERAGE(GF26:GF29)</f>
        <v>#DIV/0!</v>
      </c>
      <c r="GH26" s="164" t="e">
        <f>DB26</f>
        <v>#DIV/0!</v>
      </c>
      <c r="GI26" s="164" t="e">
        <f>EO26</f>
        <v>#DIV/0!</v>
      </c>
      <c r="GJ26" s="164">
        <f>EP26</f>
        <v>0</v>
      </c>
      <c r="GK26" s="164" t="e">
        <f>FI26*GH26+FZ26*GI26+GA26*GJ26</f>
        <v>#DIV/0!</v>
      </c>
      <c r="GL26" s="164" t="e">
        <f>GK26^2*O26^2</f>
        <v>#DIV/0!</v>
      </c>
      <c r="GM26" s="164" t="e">
        <f>AVERAGE(GL26:GL29)</f>
        <v>#DIV/0!</v>
      </c>
      <c r="GN26" s="164">
        <f>ET26</f>
        <v>0</v>
      </c>
      <c r="GO26" s="164">
        <f>EU26</f>
        <v>0</v>
      </c>
      <c r="GP26" s="164" t="e">
        <f>GO26*GA26</f>
        <v>#DIV/0!</v>
      </c>
      <c r="GQ26" s="164" t="e">
        <f>GP26^2*S26^2</f>
        <v>#DIV/0!</v>
      </c>
      <c r="GR26" s="164" t="e">
        <f>AVERAGE(GQ26:GQ29)</f>
        <v>#DIV/0!</v>
      </c>
      <c r="GS26" s="164" t="e">
        <f>BO26</f>
        <v>#DIV/0!</v>
      </c>
      <c r="GT26" s="164" t="e">
        <f>GS26*FI26</f>
        <v>#DIV/0!</v>
      </c>
      <c r="GU26" s="164" t="e">
        <f>GT26^2*Q26^2</f>
        <v>#DIV/0!</v>
      </c>
      <c r="GV26" s="164" t="e">
        <f>AVERAGE(GU26:GU29)</f>
        <v>#DIV/0!</v>
      </c>
      <c r="GW26" s="164" t="e">
        <f>SUM(GV26,GR26,GM26,GG26,FY26,FU26,FQ26,FM26,FH26)</f>
        <v>#DIV/0!</v>
      </c>
      <c r="GX26" s="164" t="e">
        <f>SQRT(GW26)</f>
        <v>#DIV/0!</v>
      </c>
      <c r="GY26" s="164">
        <f>P26</f>
        <v>0</v>
      </c>
      <c r="GZ26" s="164">
        <f>L26+N26</f>
        <v>0</v>
      </c>
      <c r="HA26" s="164">
        <f>L26</f>
        <v>0</v>
      </c>
      <c r="HB26" s="164">
        <f>N26</f>
        <v>0</v>
      </c>
      <c r="HC26" s="164">
        <f>D26</f>
        <v>0</v>
      </c>
      <c r="HD26" s="164">
        <f>B26</f>
        <v>0</v>
      </c>
      <c r="HE26" s="164" t="e">
        <f>AA26</f>
        <v>#DIV/0!</v>
      </c>
      <c r="HF26" s="164">
        <f>T26</f>
        <v>0</v>
      </c>
      <c r="HG26" s="164">
        <f>U26</f>
        <v>0</v>
      </c>
      <c r="HH26" s="164">
        <f>W26</f>
        <v>0</v>
      </c>
      <c r="HI26" s="164">
        <f>Y26</f>
        <v>0</v>
      </c>
      <c r="HJ26" s="164" t="e">
        <f>LN((HE26-GY26*HG26)/HD26)</f>
        <v>#DIV/0!</v>
      </c>
      <c r="HK26" s="164" t="e">
        <f>LN( (HG26-HF26)/GZ26 + (HE26-GY26*HF26)/HD26)</f>
        <v>#DIV/0!</v>
      </c>
      <c r="HL26" s="164" t="e">
        <f>HD26*GZ26/(HD26+GY26*GZ26)</f>
        <v>#DIV/0!</v>
      </c>
      <c r="HM26" s="164" t="e">
        <f>(HJ26-HK26)*HL26/HC26</f>
        <v>#DIV/0!</v>
      </c>
      <c r="HN26" s="164" t="e">
        <f>AVERAGE(HM26:HM29)</f>
        <v>#DIV/0!</v>
      </c>
      <c r="HO26" s="164" t="e">
        <f>STDEV(HM26:HM29)</f>
        <v>#DIV/0!</v>
      </c>
      <c r="HP26" s="164" t="e">
        <f>HO26/SQRT(COUNT(HM26:HM29))</f>
        <v>#DIV/0!</v>
      </c>
      <c r="HQ26" s="164" t="e">
        <f>HP26^2</f>
        <v>#DIV/0!</v>
      </c>
      <c r="HR26" s="164" t="e">
        <f>-1/HD26</f>
        <v>#DIV/0!</v>
      </c>
      <c r="HS26" s="164" t="e">
        <f>-(HE26-GY26*HF26) / (HD26* ( ( (HG26-HF26)/GZ26)*HD26 + (HE26-GY26*HF26)))</f>
        <v>#DIV/0!</v>
      </c>
      <c r="HT26" s="164" t="e">
        <f>GY26*GZ26^2 / (HD26+GY26*GZ26)^2</f>
        <v>#DIV/0!</v>
      </c>
      <c r="HU26" s="164" t="e">
        <f>-1/HC26*HM26</f>
        <v>#DIV/0!</v>
      </c>
      <c r="HV26" s="164" t="e">
        <f>HU26^2*E26^2</f>
        <v>#DIV/0!</v>
      </c>
      <c r="HW26" s="164" t="e">
        <f>AVERAGE(HV26:HV29)</f>
        <v>#DIV/0!</v>
      </c>
      <c r="HX26" s="164" t="e">
        <f>GY26 / (GY26*HG26-HE26)</f>
        <v>#DIV/0!</v>
      </c>
      <c r="HY26" s="164" t="e">
        <f>HD26 / ( (HG26-HF26)*HD26 + GZ26*(HE26-GY26*HF26))</f>
        <v>#DIV/0!</v>
      </c>
      <c r="HZ26" s="164">
        <v>0</v>
      </c>
      <c r="IA26" s="164" t="e">
        <f t="shared" si="4"/>
        <v>#DIV/0!</v>
      </c>
      <c r="IB26" s="164" t="e">
        <f>IA26^2*V26^2</f>
        <v>#DIV/0!</v>
      </c>
      <c r="IC26" s="164" t="e">
        <f>AVERAGE(IB26:IB29)</f>
        <v>#DIV/0!</v>
      </c>
      <c r="ID26" s="164" t="e">
        <f xml:space="preserve"> 1 / (HE26-GY26*HG26)*L26/GZ26</f>
        <v>#DIV/0!</v>
      </c>
      <c r="IE26" s="164" t="e">
        <f>HA26 / ((HE26-GY26*HF26)*GZ26 + (HG26-HF26)*HD26)</f>
        <v>#DIV/0!</v>
      </c>
      <c r="IF26" s="164">
        <v>0</v>
      </c>
      <c r="IG26" s="164" t="e">
        <f t="shared" si="5"/>
        <v>#DIV/0!</v>
      </c>
      <c r="IH26" s="164" t="e">
        <f>IG26^2*X26^2</f>
        <v>#DIV/0!</v>
      </c>
      <c r="II26" s="164" t="e">
        <f>AVERAGE(IH26:IH29)</f>
        <v>#DIV/0!</v>
      </c>
      <c r="IJ26" s="164" t="e">
        <f>1 / (HE26-GY26*HG26) * HB26/GZ26</f>
        <v>#DIV/0!</v>
      </c>
      <c r="IK26" s="164" t="e">
        <f>1 / (HE26 + HD26*((HG26-HF26)/GZ26) - GY26*HF26) * HB26/GZ26</f>
        <v>#DIV/0!</v>
      </c>
      <c r="IL26" s="164">
        <v>0</v>
      </c>
      <c r="IM26" s="164" t="e">
        <f t="shared" si="6"/>
        <v>#DIV/0!</v>
      </c>
      <c r="IN26" s="164" t="e">
        <f>IM26^2*Z26^2</f>
        <v>#DIV/0!</v>
      </c>
      <c r="IO26" s="164" t="e">
        <f>AVERAGE(IN26:IN29)</f>
        <v>#DIV/0!</v>
      </c>
      <c r="IP26" s="164" t="e">
        <f>(HI26-HH26)*HB26 / (GZ26*((GY26*HG26-HH26)*HA26 + (GY26*HG26-HI26)*HB26))</f>
        <v>#DIV/0!</v>
      </c>
      <c r="IQ26" s="164" t="e">
        <f>-(HD26*HF26+(HH26-HI26)*HB26-HD26*HG26) / (GZ26*((GY26*HF26-HH26)*HA26 + (GY26*HB26+HD26)*HF26 - HI26*HB26 - HD26*HG26) )</f>
        <v>#DIV/0!</v>
      </c>
      <c r="IR26" s="164" t="e">
        <f>HD26^2 / (GY26*HA26 + GY26*HB26 + HD26)^2</f>
        <v>#DIV/0!</v>
      </c>
      <c r="IS26" s="164" t="e">
        <f t="shared" si="7"/>
        <v>#DIV/0!</v>
      </c>
      <c r="IT26" s="164" t="e">
        <f>IS26^2*M26^2</f>
        <v>#DIV/0!</v>
      </c>
      <c r="IU26" s="164" t="e">
        <f>AVERAGE(IT26:IT29)</f>
        <v>#DIV/0!</v>
      </c>
      <c r="IV26" s="164" t="e">
        <f>-(HI26-HH26)*HA26 / (GZ26*((GY26*HG26-HH26)*HA26 + (GY26*HG26-HI26)*HB26))</f>
        <v>#DIV/0!</v>
      </c>
      <c r="IW26" s="164" t="e">
        <f>-(HD26*HF26+(HI26-HH26)*HA26-HD26*HG26) / (GZ26*((GY26*HF26-HI26)*HB26 + (GY26*HA26+HD26)*HF26 - HH26*HA26 - HD26*HG26))</f>
        <v>#DIV/0!</v>
      </c>
      <c r="IX26" s="164" t="e">
        <f>HD26^2 / (GY26*HA26+GY26*HB26+HD26)^2</f>
        <v>#DIV/0!</v>
      </c>
      <c r="IY26" s="164" t="e">
        <f t="shared" si="8"/>
        <v>#DIV/0!</v>
      </c>
      <c r="IZ26" s="164" t="e">
        <f>IY26^2*O26^2</f>
        <v>#DIV/0!</v>
      </c>
      <c r="JA26" s="164" t="e">
        <f>AVERAGE(IZ26:IZ29)</f>
        <v>#DIV/0!</v>
      </c>
      <c r="JB26" s="164" t="e">
        <f>HG26/(GY26*HG26-HE26)</f>
        <v>#DIV/0!</v>
      </c>
      <c r="JC26" s="164" t="e">
        <f>HF26/(GY26*HF26-HE26-HD26*(HG26-HF26)/GZ26)</f>
        <v>#DIV/0!</v>
      </c>
      <c r="JD26" s="164" t="e">
        <f>-HD26*GZ26^2 / ((GZ26*GY26+HD26)^2)</f>
        <v>#DIV/0!</v>
      </c>
      <c r="JE26" s="164" t="e">
        <f t="shared" si="9"/>
        <v>#DIV/0!</v>
      </c>
      <c r="JF26" s="164" t="e">
        <f>JE26^2*Q26^2</f>
        <v>#DIV/0!</v>
      </c>
      <c r="JG26" s="164" t="e">
        <f>AVERAGE(JF26:JF29)</f>
        <v>#DIV/0!</v>
      </c>
      <c r="JH26" s="164" t="e">
        <f>SUM(JG26,JA26,IU26,IO26,II26,IC26,HW26,HQ26)</f>
        <v>#DIV/0!</v>
      </c>
      <c r="JI26" s="164" t="e">
        <f>SQRT(JH26)</f>
        <v>#DIV/0!</v>
      </c>
      <c r="JJ26" s="164">
        <f>FA26</f>
        <v>1</v>
      </c>
      <c r="JK26" s="164" t="e">
        <f>N26/(L26+N26)</f>
        <v>#DIV/0!</v>
      </c>
      <c r="JL26" s="164">
        <f>(L26+N26+JJ26)/(N26+JJ26)</f>
        <v>1</v>
      </c>
      <c r="JM26" s="164" t="e">
        <f>HM26*JK26*JL26</f>
        <v>#DIV/0!</v>
      </c>
      <c r="JN26" s="164" t="e">
        <f>AVERAGE(JM26:JM29)</f>
        <v>#DIV/0!</v>
      </c>
      <c r="JO26" s="164" t="e">
        <f>STDEV(JM26:JM29)</f>
        <v>#DIV/0!</v>
      </c>
      <c r="JP26" s="164" t="e">
        <f>JO26/SQRT(COUNT(JM26:JM29))</f>
        <v>#DIV/0!</v>
      </c>
      <c r="JQ26" s="164" t="e">
        <f>JP26^2</f>
        <v>#DIV/0!</v>
      </c>
      <c r="JR26" s="164" t="e">
        <f>JK26*JL26</f>
        <v>#DIV/0!</v>
      </c>
      <c r="JS26" s="164" t="e">
        <f>HU26</f>
        <v>#DIV/0!</v>
      </c>
      <c r="JT26" s="164" t="e">
        <f>JS26*JR26</f>
        <v>#DIV/0!</v>
      </c>
      <c r="JU26" s="164" t="e">
        <f>JT26^2*E26^2</f>
        <v>#DIV/0!</v>
      </c>
      <c r="JV26" s="164" t="e">
        <f>AVERAGE(JU26:JU29)</f>
        <v>#DIV/0!</v>
      </c>
      <c r="JW26" s="164" t="e">
        <f>IA26</f>
        <v>#DIV/0!</v>
      </c>
      <c r="JX26" s="164" t="e">
        <f>JW26*JR26</f>
        <v>#DIV/0!</v>
      </c>
      <c r="JY26" s="164" t="e">
        <f>JX26^2*V26^2</f>
        <v>#DIV/0!</v>
      </c>
      <c r="JZ26" s="164" t="e">
        <f>AVERAGE(JY26:JY29)</f>
        <v>#DIV/0!</v>
      </c>
      <c r="KA26" s="164" t="e">
        <f>IG26</f>
        <v>#DIV/0!</v>
      </c>
      <c r="KB26" s="164" t="e">
        <f>KA26*JR26</f>
        <v>#DIV/0!</v>
      </c>
      <c r="KC26" s="164" t="e">
        <f>KB26^2*X26^2</f>
        <v>#DIV/0!</v>
      </c>
      <c r="KD26" s="164" t="e">
        <f>AVERAGE(KC26:KC29)</f>
        <v>#DIV/0!</v>
      </c>
      <c r="KE26" s="164" t="e">
        <f>IM26</f>
        <v>#DIV/0!</v>
      </c>
      <c r="KF26" s="164" t="e">
        <f>KE26*JR26</f>
        <v>#DIV/0!</v>
      </c>
      <c r="KG26" s="164" t="e">
        <f>KF26^2*Z26^2</f>
        <v>#DIV/0!</v>
      </c>
      <c r="KH26" s="164" t="e">
        <f>AVERAGE(KG26:KG29)</f>
        <v>#DIV/0!</v>
      </c>
      <c r="KI26" s="164" t="e">
        <f>IS26</f>
        <v>#DIV/0!</v>
      </c>
      <c r="KJ26" s="164" t="e">
        <f>-N26/(L26+N26)^2</f>
        <v>#DIV/0!</v>
      </c>
      <c r="KK26" s="164">
        <f>1/(JJ26+N26)</f>
        <v>1</v>
      </c>
      <c r="KL26" s="164" t="e">
        <f>KI26*JR26+KJ26*HM26*JL26+KK26*JK26*HM26</f>
        <v>#DIV/0!</v>
      </c>
      <c r="KM26" s="164" t="e">
        <f>KL26^2*M26^2</f>
        <v>#DIV/0!</v>
      </c>
      <c r="KN26" s="164" t="e">
        <f>AVERAGE(KM26:KM29)</f>
        <v>#DIV/0!</v>
      </c>
      <c r="KO26" s="164" t="e">
        <f>IY26</f>
        <v>#DIV/0!</v>
      </c>
      <c r="KP26" s="164" t="e">
        <f>L26/(L26+N26)^2</f>
        <v>#DIV/0!</v>
      </c>
      <c r="KQ26" s="164">
        <f>-L26/(JJ26+N26)^2</f>
        <v>0</v>
      </c>
      <c r="KR26" s="164" t="e">
        <f>KO26*JR26+KP26*JL26*HM26+HM26*KQ26*JK26</f>
        <v>#DIV/0!</v>
      </c>
      <c r="KS26" s="164" t="e">
        <f>KR26^2*O26^2</f>
        <v>#DIV/0!</v>
      </c>
      <c r="KT26" s="164" t="e">
        <f>AVERAGE(KS26:KS29)</f>
        <v>#DIV/0!</v>
      </c>
      <c r="KU26" s="164" t="e">
        <f>JE26</f>
        <v>#DIV/0!</v>
      </c>
      <c r="KV26" s="164" t="e">
        <f>KU26*JR26</f>
        <v>#DIV/0!</v>
      </c>
      <c r="KW26" s="164" t="e">
        <f>KV26^2*Q26^2</f>
        <v>#DIV/0!</v>
      </c>
      <c r="KX26" s="164" t="e">
        <f>AVERAGE(KW26:KW29)</f>
        <v>#DIV/0!</v>
      </c>
      <c r="KY26" s="164" t="e">
        <f>HM26* (N26/(L26+N26)) * ((-LN(10)*JJ26*L26)/(N26+JJ26)^2)</f>
        <v>#DIV/0!</v>
      </c>
      <c r="KZ26" s="164" t="e">
        <f>KY26^2*S26^2</f>
        <v>#DIV/0!</v>
      </c>
      <c r="LA26" s="164" t="e">
        <f>AVERAGE(KZ26:KZ29)</f>
        <v>#DIV/0!</v>
      </c>
      <c r="LB26" s="164" t="e">
        <f>SUM(LA26,KX26,KT26,KN26,KD26,JZ26,JV26,JQ26)</f>
        <v>#DIV/0!</v>
      </c>
      <c r="LC26" s="170" t="e">
        <f>SQRT(LB26)</f>
        <v>#DIV/0!</v>
      </c>
      <c r="LD26" s="179" t="e">
        <f>AC26*1000</f>
        <v>#DIV/0!</v>
      </c>
      <c r="LE26" s="173" t="e">
        <f>AZ26*1000</f>
        <v>#DIV/0!</v>
      </c>
      <c r="LF26" s="173" t="e">
        <f>BI26*1000</f>
        <v>#DIV/0!</v>
      </c>
      <c r="LG26" s="173" t="e">
        <f>DF26*1000</f>
        <v>#DIV/0!</v>
      </c>
      <c r="LH26" s="173" t="e">
        <f>HN26*1000</f>
        <v>#DIV/0!</v>
      </c>
      <c r="LI26" s="173" t="e">
        <f>JI26*1000</f>
        <v>#DIV/0!</v>
      </c>
      <c r="LJ26" s="173" t="e">
        <f>DK26*1000</f>
        <v>#DIV/0!</v>
      </c>
      <c r="LK26" s="173" t="e">
        <f>EZ26*1000</f>
        <v>#DIV/0!</v>
      </c>
      <c r="LL26" s="173" t="e">
        <f>FE26*1000</f>
        <v>#DIV/0!</v>
      </c>
      <c r="LM26" s="173" t="e">
        <f>GX26*1000</f>
        <v>#DIV/0!</v>
      </c>
      <c r="LN26" s="173" t="e">
        <f>JN26*1000</f>
        <v>#DIV/0!</v>
      </c>
      <c r="LO26" s="176" t="e">
        <f>LC26*1000</f>
        <v>#DIV/0!</v>
      </c>
    </row>
    <row r="27" spans="1:327" s="87" customFormat="1" ht="15.75" x14ac:dyDescent="0.25">
      <c r="A27" s="171" t="s">
        <v>240</v>
      </c>
      <c r="B27" s="12"/>
      <c r="C27" s="148"/>
      <c r="D27" s="1"/>
      <c r="E27" s="148"/>
      <c r="F27" s="195"/>
      <c r="G27" s="195"/>
      <c r="H27" s="195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6"/>
      <c r="T27" s="167">
        <f t="shared" ref="T27:T29" si="670">C27/100</f>
        <v>0</v>
      </c>
      <c r="U27" s="164">
        <f>U26</f>
        <v>0</v>
      </c>
      <c r="V27" s="164">
        <f t="shared" ref="V27" si="671">V26</f>
        <v>0</v>
      </c>
      <c r="W27" s="164">
        <f t="shared" ref="W27" si="672">W26</f>
        <v>0</v>
      </c>
      <c r="X27" s="164">
        <f t="shared" ref="X27" si="673">X26</f>
        <v>0</v>
      </c>
      <c r="Y27" s="164">
        <f t="shared" ref="Y27" si="674">Y26</f>
        <v>0</v>
      </c>
      <c r="Z27" s="164">
        <f t="shared" ref="Z27" si="675">Z26</f>
        <v>0</v>
      </c>
      <c r="AA27" s="164" t="e">
        <f t="shared" ref="AA27" si="676">AA26</f>
        <v>#DIV/0!</v>
      </c>
      <c r="AB27" s="165" t="e">
        <f t="shared" si="1"/>
        <v>#DIV/0!</v>
      </c>
      <c r="AC27" s="165"/>
      <c r="AD27" s="165"/>
      <c r="AE27" s="165"/>
      <c r="AF27" s="165"/>
      <c r="AG27" s="164" t="e">
        <f t="shared" si="2"/>
        <v>#DIV/0!</v>
      </c>
      <c r="AH27" s="164" t="e">
        <f t="shared" ref="AH27:AH29" si="677">AG27^2*E27^2</f>
        <v>#DIV/0!</v>
      </c>
      <c r="AI27" s="164"/>
      <c r="AJ27" s="164" t="e">
        <f t="shared" si="3"/>
        <v>#DIV/0!</v>
      </c>
      <c r="AK27" s="164" t="e">
        <f>AJ27^2*V26^2</f>
        <v>#DIV/0!</v>
      </c>
      <c r="AL27" s="164"/>
      <c r="AM27" s="164" t="e">
        <f>-AB27/(AA27-U27)*L26/(L26+N26)</f>
        <v>#DIV/0!</v>
      </c>
      <c r="AN27" s="164" t="e">
        <f>AM27^2*X26^2</f>
        <v>#DIV/0!</v>
      </c>
      <c r="AO27" s="164"/>
      <c r="AP27" s="164" t="e">
        <f>-AB27/(AA27-U27)*N26/(L26+N26)</f>
        <v>#DIV/0!</v>
      </c>
      <c r="AQ27" s="164" t="e">
        <f>AP27^2*Z26^2</f>
        <v>#DIV/0!</v>
      </c>
      <c r="AR27" s="164"/>
      <c r="AS27" s="164" t="e">
        <f>-AB27/(AA27-U27)*(W27-AA27)/(L26+N26)</f>
        <v>#DIV/0!</v>
      </c>
      <c r="AT27" s="164" t="e">
        <f>AS27^2*M26^2</f>
        <v>#DIV/0!</v>
      </c>
      <c r="AU27" s="164"/>
      <c r="AV27" s="164" t="e">
        <f>-AB27/(AA27-U27)*(Y27-AA27)/(L26+N26)</f>
        <v>#DIV/0!</v>
      </c>
      <c r="AW27" s="164" t="e">
        <f>AV27^2*O26^2</f>
        <v>#DIV/0!</v>
      </c>
      <c r="AX27" s="164"/>
      <c r="AY27" s="164"/>
      <c r="AZ27" s="164"/>
      <c r="BA27" s="164" t="b">
        <f t="shared" ref="BA27:BA29" si="678">P27=1</f>
        <v>0</v>
      </c>
      <c r="BB27" s="164">
        <f>MAX((1-BA27)*P26,P26*0.99999)</f>
        <v>0</v>
      </c>
      <c r="BC27" s="164" t="e">
        <f>AB27*D27/(L26+N26)</f>
        <v>#DIV/0!</v>
      </c>
      <c r="BD27" s="164" t="e">
        <f t="shared" ref="BD27:BD29" si="679">-1+(1-BC27)^(1-BB27)</f>
        <v>#DIV/0!</v>
      </c>
      <c r="BE27" s="164" t="e">
        <f t="shared" ref="BE27:BE29" si="680">1/((BB27-1)*BC27)</f>
        <v>#DIV/0!</v>
      </c>
      <c r="BF27" s="164" t="e">
        <f t="shared" ref="BF27:BF29" si="681">(-1/BC27)*LN(1-BC27)*AB27</f>
        <v>#DIV/0!</v>
      </c>
      <c r="BG27" s="164" t="e">
        <f t="shared" ref="BG27:BG29" si="682">AB27*BD27*BE27</f>
        <v>#DIV/0!</v>
      </c>
      <c r="BH27" s="164" t="e">
        <f t="shared" ref="BH27:BH29" si="683">(BF27*BA27)+(1-BA27)*BG27</f>
        <v>#DIV/0!</v>
      </c>
      <c r="BI27" s="164"/>
      <c r="BJ27" s="164"/>
      <c r="BK27" s="164"/>
      <c r="BL27" s="164"/>
      <c r="BM27" s="164" t="e">
        <f t="shared" ref="BM27:BM29" si="684">(-LN(1-BC27)*(1-BC27)^(1-BB27))*AB27/((BB27-1)*BC27)</f>
        <v>#DIV/0!</v>
      </c>
      <c r="BN27" s="164" t="e">
        <f t="shared" ref="BN27:BN29" si="685">(1-(1-BC27)^(1-BB27))*AB27/(BC27*(BB27-1)^2)</f>
        <v>#DIV/0!</v>
      </c>
      <c r="BO27" s="164" t="e">
        <f t="shared" ref="BO27:BO29" si="686">BM27+BN27</f>
        <v>#DIV/0!</v>
      </c>
      <c r="BP27" s="164" t="e">
        <f>BO27^2*Q26^2</f>
        <v>#DIV/0!</v>
      </c>
      <c r="BQ27" s="164"/>
      <c r="BR27" s="164" t="e">
        <f t="shared" ref="BR27:BR29" si="687">BD27*BE27</f>
        <v>#DIV/0!</v>
      </c>
      <c r="BS27" s="164" t="e">
        <f t="shared" ref="BS27:BS29" si="688">AB27*BE27</f>
        <v>#DIV/0!</v>
      </c>
      <c r="BT27" s="164" t="e">
        <f t="shared" ref="BT27:BT29" si="689">AB27*BD27</f>
        <v>#DIV/0!</v>
      </c>
      <c r="BU27" s="164" t="e">
        <f t="shared" ref="BU27:BU29" si="690">AJ27</f>
        <v>#DIV/0!</v>
      </c>
      <c r="BV27" s="164" t="e">
        <f>(BB27-1)/(1-BC27)^(BB27)*(D27/(L26+N26))*BU27</f>
        <v>#DIV/0!</v>
      </c>
      <c r="BW27" s="164" t="e">
        <f>-1/((BB27-1)*BC27^2)*(D27/(L26+N26))*BU27</f>
        <v>#DIV/0!</v>
      </c>
      <c r="BX27" s="164" t="e">
        <f t="shared" ref="BX27:BX29" si="691">BU27*BR27+BS27*BV27+BT27*BW27</f>
        <v>#DIV/0!</v>
      </c>
      <c r="BY27" s="164" t="e">
        <f t="shared" ref="BY27:BY29" si="692">BX27^2*V27^2</f>
        <v>#DIV/0!</v>
      </c>
      <c r="BZ27" s="164"/>
      <c r="CA27" s="164" t="e">
        <f t="shared" ref="CA27:CA29" si="693">AM27</f>
        <v>#DIV/0!</v>
      </c>
      <c r="CB27" s="164" t="e">
        <f>(BB27-1)/(1-BC27)^(BB27)*(D27/(L26+N26))*CA27</f>
        <v>#DIV/0!</v>
      </c>
      <c r="CC27" s="164" t="e">
        <f>-1/((BB27-1)*BC27^2)*(D27/(L26+N26))*CA27</f>
        <v>#DIV/0!</v>
      </c>
      <c r="CD27" s="164" t="e">
        <f t="shared" ref="CD27:CD29" si="694">BR27*CA27+BS27*CB27+BT27*CC27</f>
        <v>#DIV/0!</v>
      </c>
      <c r="CE27" s="164" t="e">
        <f t="shared" ref="CE27:CE29" si="695">CD27^2*X27^2</f>
        <v>#DIV/0!</v>
      </c>
      <c r="CF27" s="164"/>
      <c r="CG27" s="164" t="e">
        <f t="shared" ref="CG27:CG29" si="696">AP27</f>
        <v>#DIV/0!</v>
      </c>
      <c r="CH27" s="164" t="e">
        <f>(BB27-1)/(1-BC27)^(BB27)*(D27/(L26+N26))*CG27</f>
        <v>#DIV/0!</v>
      </c>
      <c r="CI27" s="164" t="e">
        <f>-1/((BB27-1)*BC27^2)*(D27/(L26+N26))*CG27</f>
        <v>#DIV/0!</v>
      </c>
      <c r="CJ27" s="164" t="e">
        <f t="shared" ref="CJ27:CJ29" si="697">BR27*CG27+BS27*CH27+BT27*CI27</f>
        <v>#DIV/0!</v>
      </c>
      <c r="CK27" s="164" t="e">
        <f t="shared" ref="CK27:CK29" si="698">CJ27^2*Z27^2</f>
        <v>#DIV/0!</v>
      </c>
      <c r="CL27" s="164"/>
      <c r="CM27" s="164" t="e">
        <f t="shared" ref="CM27:CM29" si="699">AG27</f>
        <v>#DIV/0!</v>
      </c>
      <c r="CN27" s="164">
        <v>0</v>
      </c>
      <c r="CO27" s="164">
        <v>0</v>
      </c>
      <c r="CP27" s="164" t="e">
        <f t="shared" ref="CP27:CP29" si="700">CM27*BR27</f>
        <v>#DIV/0!</v>
      </c>
      <c r="CQ27" s="164" t="e">
        <f>CP27^2*E26^2</f>
        <v>#DIV/0!</v>
      </c>
      <c r="CR27" s="164"/>
      <c r="CS27" s="164" t="e">
        <f t="shared" ref="CS27:CS29" si="701">AS27</f>
        <v>#DIV/0!</v>
      </c>
      <c r="CT27" s="164" t="e">
        <f>(BB27-1)/(1-BC27)^(BB27)*(-BC27/(L26+N26)+D27/(L26+N26)*CS27)</f>
        <v>#DIV/0!</v>
      </c>
      <c r="CU27" s="164" t="e">
        <f>-1/((BB27-1)*BC27^2)*(-BC27/(L26+N26)+D27/(L26+N26)*CS27)</f>
        <v>#DIV/0!</v>
      </c>
      <c r="CV27" s="164" t="e">
        <f t="shared" ref="CV27:CV29" si="702">BR27*CS27+BS27*CT27+BT27*CU27</f>
        <v>#DIV/0!</v>
      </c>
      <c r="CW27" s="164" t="e">
        <f>CV27^2*M26^2</f>
        <v>#DIV/0!</v>
      </c>
      <c r="CX27" s="164"/>
      <c r="CY27" s="164" t="e">
        <f t="shared" ref="CY27:CY29" si="703">AV27</f>
        <v>#DIV/0!</v>
      </c>
      <c r="CZ27" s="164" t="e">
        <f>(BB27-1)/(1-BC27)^(BB27)*(-BC27/(L26+N26)+D27/(L26+N26)*CY27)</f>
        <v>#DIV/0!</v>
      </c>
      <c r="DA27" s="164" t="e">
        <f>-1/((BB27-1)*BC27^2)*(-BC27/(L26+N26)+D27/(L26+N26)*CY27)</f>
        <v>#DIV/0!</v>
      </c>
      <c r="DB27" s="164" t="e">
        <f t="shared" ref="DB27:DB29" si="704">BR27*CY27+BS27*CZ27+BT27*DA27</f>
        <v>#DIV/0!</v>
      </c>
      <c r="DC27" s="164" t="e">
        <f>DB27^2*O26^2</f>
        <v>#DIV/0!</v>
      </c>
      <c r="DD27" s="164"/>
      <c r="DE27" s="164"/>
      <c r="DF27" s="164"/>
      <c r="DG27" s="164">
        <f>10^R26</f>
        <v>1</v>
      </c>
      <c r="DH27" s="164" t="e">
        <f>N26/(L26+N26)</f>
        <v>#DIV/0!</v>
      </c>
      <c r="DI27" s="164">
        <f>(DG27+L26+N26)/(N26+DG27)</f>
        <v>1</v>
      </c>
      <c r="DJ27" s="164" t="e">
        <f t="shared" ref="DJ27:DJ29" si="705">AB27*DH27*DI27</f>
        <v>#DIV/0!</v>
      </c>
      <c r="DK27" s="164"/>
      <c r="DL27" s="164"/>
      <c r="DM27" s="164"/>
      <c r="DN27" s="164"/>
      <c r="DO27" s="164" t="e">
        <f t="shared" ref="DO27:DO29" si="706">DH27*DI27</f>
        <v>#DIV/0!</v>
      </c>
      <c r="DP27" s="164" t="e">
        <f t="shared" ref="DP27:DP29" si="707">AG27</f>
        <v>#DIV/0!</v>
      </c>
      <c r="DQ27" s="164" t="e">
        <f t="shared" ref="DQ27:DQ29" si="708">DO27*DP27</f>
        <v>#DIV/0!</v>
      </c>
      <c r="DR27" s="164" t="e">
        <f t="shared" ref="DR27:DR29" si="709">DQ27^2*E27^2</f>
        <v>#DIV/0!</v>
      </c>
      <c r="DS27" s="164"/>
      <c r="DT27" s="164" t="e">
        <f t="shared" ref="DT27:DT29" si="710">AJ27</f>
        <v>#DIV/0!</v>
      </c>
      <c r="DU27" s="164" t="e">
        <f t="shared" ref="DU27:DU29" si="711">DT27*DO27</f>
        <v>#DIV/0!</v>
      </c>
      <c r="DV27" s="164" t="e">
        <f t="shared" ref="DV27:DV29" si="712">DU27^2*V27^2</f>
        <v>#DIV/0!</v>
      </c>
      <c r="DW27" s="164"/>
      <c r="DX27" s="164" t="e">
        <f t="shared" ref="DX27:DX29" si="713">AM27</f>
        <v>#DIV/0!</v>
      </c>
      <c r="DY27" s="164" t="e">
        <f t="shared" ref="DY27:DY29" si="714">DX27*DO27</f>
        <v>#DIV/0!</v>
      </c>
      <c r="DZ27" s="164" t="e">
        <f t="shared" ref="DZ27:DZ29" si="715">DY27^2*X27^2</f>
        <v>#DIV/0!</v>
      </c>
      <c r="EA27" s="164"/>
      <c r="EB27" s="164" t="e">
        <f t="shared" ref="EB27:EB29" si="716">AP27</f>
        <v>#DIV/0!</v>
      </c>
      <c r="EC27" s="164" t="e">
        <f t="shared" ref="EC27:EC29" si="717">EB27*DO27</f>
        <v>#DIV/0!</v>
      </c>
      <c r="ED27" s="164" t="e">
        <f t="shared" ref="ED27:ED29" si="718">EC27^2*Z27^2</f>
        <v>#DIV/0!</v>
      </c>
      <c r="EE27" s="164"/>
      <c r="EF27" s="164" t="e">
        <f t="shared" ref="EF27:EF29" si="719">DI27*AB27</f>
        <v>#DIV/0!</v>
      </c>
      <c r="EG27" s="164" t="e">
        <f t="shared" ref="EG27:EG29" si="720">DH27*AB27</f>
        <v>#DIV/0!</v>
      </c>
      <c r="EH27" s="164" t="e">
        <f t="shared" ref="EH27:EH29" si="721">AS27</f>
        <v>#DIV/0!</v>
      </c>
      <c r="EI27" s="164" t="e">
        <f>-N26/((N26+L26)^2)</f>
        <v>#DIV/0!</v>
      </c>
      <c r="EJ27" s="164">
        <f>1/(DG27+N26)</f>
        <v>1</v>
      </c>
      <c r="EK27" s="164" t="e">
        <f t="shared" ref="EK27:EK29" si="722">DO27*EH27+EF27*EI27+EG27*EJ27</f>
        <v>#DIV/0!</v>
      </c>
      <c r="EL27" s="164" t="e">
        <f>EK27^2*M26^2</f>
        <v>#DIV/0!</v>
      </c>
      <c r="EM27" s="164"/>
      <c r="EN27" s="164" t="e">
        <f t="shared" ref="EN27:EN29" si="723">AV27</f>
        <v>#DIV/0!</v>
      </c>
      <c r="EO27" s="164" t="e">
        <f>L26/((L26+N26)^2)</f>
        <v>#DIV/0!</v>
      </c>
      <c r="EP27" s="164">
        <f>-L26/((N26+DG27)^2)</f>
        <v>0</v>
      </c>
      <c r="EQ27" s="164" t="e">
        <f t="shared" ref="EQ27:EQ29" si="724">DO27*EN27+EF27*EO27+EG27*EP27</f>
        <v>#DIV/0!</v>
      </c>
      <c r="ER27" s="164" t="e">
        <f>EQ27^2*O26^2</f>
        <v>#DIV/0!</v>
      </c>
      <c r="ES27" s="164"/>
      <c r="ET27" s="164">
        <v>0</v>
      </c>
      <c r="EU27" s="164">
        <f>-LN(10)*L26*DG27/((DG27+N26)^2)</f>
        <v>0</v>
      </c>
      <c r="EV27" s="164" t="e">
        <f t="shared" ref="EV27:EV29" si="725">EU27*EG27</f>
        <v>#DIV/0!</v>
      </c>
      <c r="EW27" s="164" t="e">
        <f>EV27^2*S26^2</f>
        <v>#DIV/0!</v>
      </c>
      <c r="EX27" s="164"/>
      <c r="EY27" s="164"/>
      <c r="EZ27" s="164"/>
      <c r="FA27" s="164">
        <f t="shared" ref="FA27:FA29" si="726">DG27</f>
        <v>1</v>
      </c>
      <c r="FB27" s="164" t="e">
        <f t="shared" ref="FB27:FB29" si="727">DH27</f>
        <v>#DIV/0!</v>
      </c>
      <c r="FC27" s="164">
        <f t="shared" ref="FC27:FC29" si="728">DI27</f>
        <v>1</v>
      </c>
      <c r="FD27" s="164" t="e">
        <f t="shared" ref="FD27:FD29" si="729">FB27*FC27*BH27</f>
        <v>#DIV/0!</v>
      </c>
      <c r="FE27" s="164"/>
      <c r="FF27" s="164"/>
      <c r="FG27" s="164"/>
      <c r="FH27" s="164"/>
      <c r="FI27" s="164" t="e">
        <f t="shared" ref="FI27:FI29" si="730">FB27*FC27</f>
        <v>#DIV/0!</v>
      </c>
      <c r="FJ27" s="164" t="e">
        <f t="shared" ref="FJ27:FJ29" si="731">CP27</f>
        <v>#DIV/0!</v>
      </c>
      <c r="FK27" s="164" t="e">
        <f t="shared" ref="FK27:FK29" si="732">FJ27*FI27</f>
        <v>#DIV/0!</v>
      </c>
      <c r="FL27" s="164" t="e">
        <f t="shared" ref="FL27:FL29" si="733">FK27^2*E27^2</f>
        <v>#DIV/0!</v>
      </c>
      <c r="FM27" s="164"/>
      <c r="FN27" s="164" t="e">
        <f t="shared" ref="FN27:FN29" si="734">BX27</f>
        <v>#DIV/0!</v>
      </c>
      <c r="FO27" s="164" t="e">
        <f t="shared" ref="FO27:FO29" si="735">FN27*FI27</f>
        <v>#DIV/0!</v>
      </c>
      <c r="FP27" s="164" t="e">
        <f t="shared" ref="FP27:FP29" si="736">FO27^2*V27^2</f>
        <v>#DIV/0!</v>
      </c>
      <c r="FQ27" s="164"/>
      <c r="FR27" s="164" t="e">
        <f t="shared" ref="FR27:FR29" si="737">CD27</f>
        <v>#DIV/0!</v>
      </c>
      <c r="FS27" s="164" t="e">
        <f t="shared" ref="FS27:FS29" si="738">FR27*FI27</f>
        <v>#DIV/0!</v>
      </c>
      <c r="FT27" s="164" t="e">
        <f t="shared" ref="FT27:FT29" si="739">FS27^2*X27^2</f>
        <v>#DIV/0!</v>
      </c>
      <c r="FU27" s="164"/>
      <c r="FV27" s="164" t="e">
        <f t="shared" ref="FV27:FV29" si="740">CJ27</f>
        <v>#DIV/0!</v>
      </c>
      <c r="FW27" s="164" t="e">
        <f t="shared" ref="FW27:FW29" si="741">FV27*FI27</f>
        <v>#DIV/0!</v>
      </c>
      <c r="FX27" s="164" t="e">
        <f t="shared" ref="FX27:FX29" si="742">FW27^2*Z27^2</f>
        <v>#DIV/0!</v>
      </c>
      <c r="FY27" s="164"/>
      <c r="FZ27" s="164" t="e">
        <f t="shared" ref="FZ27:FZ29" si="743">FC27*BH27</f>
        <v>#DIV/0!</v>
      </c>
      <c r="GA27" s="164" t="e">
        <f t="shared" ref="GA27:GA29" si="744">FB27*BH27</f>
        <v>#DIV/0!</v>
      </c>
      <c r="GB27" s="164" t="e">
        <f t="shared" ref="GB27:GB29" si="745">CV27</f>
        <v>#DIV/0!</v>
      </c>
      <c r="GC27" s="164" t="e">
        <f t="shared" ref="GC27:GC29" si="746">EI27</f>
        <v>#DIV/0!</v>
      </c>
      <c r="GD27" s="164">
        <f t="shared" ref="GD27:GD29" si="747">EJ27</f>
        <v>1</v>
      </c>
      <c r="GE27" s="164" t="e">
        <f t="shared" ref="GE27:GE29" si="748">FI27*GB27+FZ27*GC27+GA27*GD27</f>
        <v>#DIV/0!</v>
      </c>
      <c r="GF27" s="164" t="e">
        <f>GE27^2*M26^2</f>
        <v>#DIV/0!</v>
      </c>
      <c r="GG27" s="164"/>
      <c r="GH27" s="164" t="e">
        <f t="shared" ref="GH27:GH29" si="749">DB27</f>
        <v>#DIV/0!</v>
      </c>
      <c r="GI27" s="164" t="e">
        <f t="shared" ref="GI27:GI29" si="750">EO27</f>
        <v>#DIV/0!</v>
      </c>
      <c r="GJ27" s="164">
        <f t="shared" ref="GJ27:GJ29" si="751">EP27</f>
        <v>0</v>
      </c>
      <c r="GK27" s="164" t="e">
        <f t="shared" ref="GK27:GK29" si="752">FI27*GH27+FZ27*GI27+GA27*GJ27</f>
        <v>#DIV/0!</v>
      </c>
      <c r="GL27" s="164" t="e">
        <f>GK27^2*O26^2</f>
        <v>#DIV/0!</v>
      </c>
      <c r="GM27" s="164"/>
      <c r="GN27" s="164">
        <f t="shared" ref="GN27:GN29" si="753">ET27</f>
        <v>0</v>
      </c>
      <c r="GO27" s="164">
        <f t="shared" ref="GO27:GO29" si="754">EU27</f>
        <v>0</v>
      </c>
      <c r="GP27" s="164" t="e">
        <f t="shared" ref="GP27:GP29" si="755">GO27*GA27</f>
        <v>#DIV/0!</v>
      </c>
      <c r="GQ27" s="164" t="e">
        <f>GP27^2*S26^2</f>
        <v>#DIV/0!</v>
      </c>
      <c r="GR27" s="164"/>
      <c r="GS27" s="164" t="e">
        <f t="shared" ref="GS27:GS29" si="756">BO27</f>
        <v>#DIV/0!</v>
      </c>
      <c r="GT27" s="164" t="e">
        <f t="shared" ref="GT27:GT29" si="757">GS27*FI27</f>
        <v>#DIV/0!</v>
      </c>
      <c r="GU27" s="164" t="e">
        <f>GT27^2*Q26^2</f>
        <v>#DIV/0!</v>
      </c>
      <c r="GV27" s="164"/>
      <c r="GW27" s="164"/>
      <c r="GX27" s="164"/>
      <c r="GY27" s="164">
        <f>P26</f>
        <v>0</v>
      </c>
      <c r="GZ27" s="164">
        <f>L26+N26</f>
        <v>0</v>
      </c>
      <c r="HA27" s="164">
        <f>L26</f>
        <v>0</v>
      </c>
      <c r="HB27" s="164">
        <f>N26</f>
        <v>0</v>
      </c>
      <c r="HC27" s="164">
        <f t="shared" ref="HC27:HC29" si="758">D27</f>
        <v>0</v>
      </c>
      <c r="HD27" s="164">
        <f t="shared" ref="HD27:HD29" si="759">B27</f>
        <v>0</v>
      </c>
      <c r="HE27" s="164" t="e">
        <f t="shared" ref="HE27:HE29" si="760">AA27</f>
        <v>#DIV/0!</v>
      </c>
      <c r="HF27" s="164">
        <f t="shared" ref="HF27:HF29" si="761">T27</f>
        <v>0</v>
      </c>
      <c r="HG27" s="164">
        <f t="shared" ref="HG27:HG29" si="762">U27</f>
        <v>0</v>
      </c>
      <c r="HH27" s="164">
        <f t="shared" ref="HH27:HH29" si="763">W27</f>
        <v>0</v>
      </c>
      <c r="HI27" s="164">
        <f t="shared" ref="HI27:HI29" si="764">Y27</f>
        <v>0</v>
      </c>
      <c r="HJ27" s="164" t="e">
        <f t="shared" ref="HJ27:HJ29" si="765">LN((HE27-GY27*HG27)/HD27)</f>
        <v>#DIV/0!</v>
      </c>
      <c r="HK27" s="164" t="e">
        <f t="shared" ref="HK27:HK29" si="766">LN( (HG27-HF27)/GZ27 + (HE27-GY27*HF27)/HD27)</f>
        <v>#DIV/0!</v>
      </c>
      <c r="HL27" s="164" t="e">
        <f t="shared" ref="HL27:HL29" si="767">HD27*GZ27/(HD27+GY27*GZ27)</f>
        <v>#DIV/0!</v>
      </c>
      <c r="HM27" s="164" t="e">
        <f t="shared" ref="HM27:HM29" si="768">(HJ27-HK27)*HL27/HC27</f>
        <v>#DIV/0!</v>
      </c>
      <c r="HN27" s="164"/>
      <c r="HO27" s="164"/>
      <c r="HP27" s="164"/>
      <c r="HQ27" s="164"/>
      <c r="HR27" s="164" t="e">
        <f t="shared" ref="HR27:HR29" si="769">-1/HD27</f>
        <v>#DIV/0!</v>
      </c>
      <c r="HS27" s="164" t="e">
        <f t="shared" ref="HS27:HS29" si="770">-(HE27-GY27*HF27) / (HD27* ( ( (HG27-HF27)/GZ27)*HD27 + (HE27-GY27*HF27)))</f>
        <v>#DIV/0!</v>
      </c>
      <c r="HT27" s="164" t="e">
        <f t="shared" ref="HT27:HT29" si="771">GY27*GZ27^2 / (HD27+GY27*GZ27)^2</f>
        <v>#DIV/0!</v>
      </c>
      <c r="HU27" s="164" t="e">
        <f t="shared" ref="HU27:HU29" si="772">-1/HC27*HM27</f>
        <v>#DIV/0!</v>
      </c>
      <c r="HV27" s="164" t="e">
        <f t="shared" ref="HV27:HV29" si="773">HU27^2*E27^2</f>
        <v>#DIV/0!</v>
      </c>
      <c r="HW27" s="164"/>
      <c r="HX27" s="164" t="e">
        <f t="shared" ref="HX27:HX29" si="774">GY27 / (GY27*HG27-HE27)</f>
        <v>#DIV/0!</v>
      </c>
      <c r="HY27" s="164" t="e">
        <f t="shared" ref="HY27:HY29" si="775">HD27 / ( (HG27-HF27)*HD27 + GZ27*(HE27-GY27*HF27))</f>
        <v>#DIV/0!</v>
      </c>
      <c r="HZ27" s="164">
        <v>0</v>
      </c>
      <c r="IA27" s="164" t="e">
        <f t="shared" si="4"/>
        <v>#DIV/0!</v>
      </c>
      <c r="IB27" s="164" t="e">
        <f t="shared" ref="IB27:IB29" si="776">IA27^2*V27^2</f>
        <v>#DIV/0!</v>
      </c>
      <c r="IC27" s="164"/>
      <c r="ID27" s="164" t="e">
        <f xml:space="preserve"> 1 / (HE27-GY27*HG27)*L26/GZ27</f>
        <v>#DIV/0!</v>
      </c>
      <c r="IE27" s="164" t="e">
        <f t="shared" ref="IE27:IE29" si="777">HA27 / ((HE27-GY27*HF27)*GZ27 + (HG27-HF27)*HD27)</f>
        <v>#DIV/0!</v>
      </c>
      <c r="IF27" s="164">
        <v>0</v>
      </c>
      <c r="IG27" s="164" t="e">
        <f t="shared" si="5"/>
        <v>#DIV/0!</v>
      </c>
      <c r="IH27" s="164" t="e">
        <f t="shared" ref="IH27:IH29" si="778">IG27^2*X27^2</f>
        <v>#DIV/0!</v>
      </c>
      <c r="II27" s="164"/>
      <c r="IJ27" s="164" t="e">
        <f t="shared" ref="IJ27:IJ29" si="779">1 / (HE27-GY27*HG27) * HB27/GZ27</f>
        <v>#DIV/0!</v>
      </c>
      <c r="IK27" s="164" t="e">
        <f t="shared" ref="IK27:IK29" si="780">1 / (HE27 + HD27*((HG27-HF27)/GZ27) - GY27*HF27) * HB27/GZ27</f>
        <v>#DIV/0!</v>
      </c>
      <c r="IL27" s="164">
        <v>0</v>
      </c>
      <c r="IM27" s="164" t="e">
        <f t="shared" si="6"/>
        <v>#DIV/0!</v>
      </c>
      <c r="IN27" s="164" t="e">
        <f t="shared" ref="IN27:IN29" si="781">IM27^2*Z27^2</f>
        <v>#DIV/0!</v>
      </c>
      <c r="IO27" s="164"/>
      <c r="IP27" s="164" t="e">
        <f t="shared" ref="IP27:IP29" si="782">(HI27-HH27)*HB27 / (GZ27*((GY27*HG27-HH27)*HA27 + (GY27*HG27-HI27)*HB27))</f>
        <v>#DIV/0!</v>
      </c>
      <c r="IQ27" s="164" t="e">
        <f t="shared" ref="IQ27:IQ29" si="783">-(HD27*HF27+(HH27-HI27)*HB27-HD27*HG27) / (GZ27*((GY27*HF27-HH27)*HA27 + (GY27*HB27+HD27)*HF27 - HI27*HB27 - HD27*HG27) )</f>
        <v>#DIV/0!</v>
      </c>
      <c r="IR27" s="164" t="e">
        <f t="shared" ref="IR27:IR29" si="784">HD27^2 / (GY27*HA27 + GY27*HB27 + HD27)^2</f>
        <v>#DIV/0!</v>
      </c>
      <c r="IS27" s="164" t="e">
        <f t="shared" si="7"/>
        <v>#DIV/0!</v>
      </c>
      <c r="IT27" s="164" t="e">
        <f>IS27^2*M26^2</f>
        <v>#DIV/0!</v>
      </c>
      <c r="IU27" s="164"/>
      <c r="IV27" s="164" t="e">
        <f t="shared" ref="IV27:IV29" si="785">-(HI27-HH27)*HA27 / (GZ27*((GY27*HG27-HH27)*HA27 + (GY27*HG27-HI27)*HB27))</f>
        <v>#DIV/0!</v>
      </c>
      <c r="IW27" s="164" t="e">
        <f t="shared" ref="IW27:IW29" si="786">-(HD27*HF27+(HI27-HH27)*HA27-HD27*HG27) / (GZ27*((GY27*HF27-HI27)*HB27 + (GY27*HA27+HD27)*HF27 - HH27*HA27 - HD27*HG27))</f>
        <v>#DIV/0!</v>
      </c>
      <c r="IX27" s="164" t="e">
        <f t="shared" ref="IX27:IX29" si="787">HD27^2 / (GY27*HA27+GY27*HB27+HD27)^2</f>
        <v>#DIV/0!</v>
      </c>
      <c r="IY27" s="164" t="e">
        <f t="shared" si="8"/>
        <v>#DIV/0!</v>
      </c>
      <c r="IZ27" s="164" t="e">
        <f>IY27^2*O26^2</f>
        <v>#DIV/0!</v>
      </c>
      <c r="JA27" s="164"/>
      <c r="JB27" s="164" t="e">
        <f t="shared" ref="JB27:JB29" si="788">HG27/(GY27*HG27-HE27)</f>
        <v>#DIV/0!</v>
      </c>
      <c r="JC27" s="164" t="e">
        <f t="shared" ref="JC27:JC29" si="789">HF27/(GY27*HF27-HE27-HD27*(HG27-HF27)/GZ27)</f>
        <v>#DIV/0!</v>
      </c>
      <c r="JD27" s="164" t="e">
        <f t="shared" ref="JD27:JD29" si="790">-HD27*GZ27^2 / ((GZ27*GY27+HD27)^2)</f>
        <v>#DIV/0!</v>
      </c>
      <c r="JE27" s="164" t="e">
        <f t="shared" si="9"/>
        <v>#DIV/0!</v>
      </c>
      <c r="JF27" s="164" t="e">
        <f>JE27^2*Q26^2</f>
        <v>#DIV/0!</v>
      </c>
      <c r="JG27" s="164"/>
      <c r="JH27" s="164"/>
      <c r="JI27" s="164"/>
      <c r="JJ27" s="164">
        <f t="shared" ref="JJ27:JJ29" si="791">FA27</f>
        <v>1</v>
      </c>
      <c r="JK27" s="164" t="e">
        <f>N26/(L26+N26)</f>
        <v>#DIV/0!</v>
      </c>
      <c r="JL27" s="164">
        <f>(L26+N26+JJ27)/(N26+JJ27)</f>
        <v>1</v>
      </c>
      <c r="JM27" s="164" t="e">
        <f t="shared" ref="JM27:JM29" si="792">HM27*JK27*JL27</f>
        <v>#DIV/0!</v>
      </c>
      <c r="JN27" s="164"/>
      <c r="JO27" s="164"/>
      <c r="JP27" s="164"/>
      <c r="JQ27" s="164"/>
      <c r="JR27" s="164" t="e">
        <f t="shared" ref="JR27:JR29" si="793">JK27*JL27</f>
        <v>#DIV/0!</v>
      </c>
      <c r="JS27" s="164" t="e">
        <f t="shared" ref="JS27:JS29" si="794">HU27</f>
        <v>#DIV/0!</v>
      </c>
      <c r="JT27" s="164" t="e">
        <f t="shared" ref="JT27:JT29" si="795">JS27*JR27</f>
        <v>#DIV/0!</v>
      </c>
      <c r="JU27" s="164" t="e">
        <f t="shared" ref="JU27:JU29" si="796">JT27^2*E27^2</f>
        <v>#DIV/0!</v>
      </c>
      <c r="JV27" s="164"/>
      <c r="JW27" s="164" t="e">
        <f t="shared" ref="JW27:JW29" si="797">IA27</f>
        <v>#DIV/0!</v>
      </c>
      <c r="JX27" s="164" t="e">
        <f t="shared" ref="JX27:JX29" si="798">JW27*JR27</f>
        <v>#DIV/0!</v>
      </c>
      <c r="JY27" s="164" t="e">
        <f t="shared" ref="JY27:JY29" si="799">JX27^2*V27^2</f>
        <v>#DIV/0!</v>
      </c>
      <c r="JZ27" s="164"/>
      <c r="KA27" s="164" t="e">
        <f>IG27</f>
        <v>#DIV/0!</v>
      </c>
      <c r="KB27" s="164" t="e">
        <f>KA27*JR27</f>
        <v>#DIV/0!</v>
      </c>
      <c r="KC27" s="164" t="e">
        <f>KB27^2*X27^2</f>
        <v>#DIV/0!</v>
      </c>
      <c r="KD27" s="164"/>
      <c r="KE27" s="164" t="e">
        <f>IM27</f>
        <v>#DIV/0!</v>
      </c>
      <c r="KF27" s="164" t="e">
        <f>KE27*JR27</f>
        <v>#DIV/0!</v>
      </c>
      <c r="KG27" s="164" t="e">
        <f>KF27^2*Z27^2</f>
        <v>#DIV/0!</v>
      </c>
      <c r="KH27" s="164"/>
      <c r="KI27" s="164" t="e">
        <f>IS27</f>
        <v>#DIV/0!</v>
      </c>
      <c r="KJ27" s="164" t="e">
        <f>-N26/(L26+N26)^2</f>
        <v>#DIV/0!</v>
      </c>
      <c r="KK27" s="164">
        <f>1/(JJ27+N26)</f>
        <v>1</v>
      </c>
      <c r="KL27" s="164" t="e">
        <f>KI27*JR27+KJ27*HM27*JL27+KK27*JK27*HM27</f>
        <v>#DIV/0!</v>
      </c>
      <c r="KM27" s="164" t="e">
        <f>KL27^2*M26^2</f>
        <v>#DIV/0!</v>
      </c>
      <c r="KN27" s="164"/>
      <c r="KO27" s="164" t="e">
        <f>IY27</f>
        <v>#DIV/0!</v>
      </c>
      <c r="KP27" s="164" t="e">
        <f>L26/(L26+N26)^2</f>
        <v>#DIV/0!</v>
      </c>
      <c r="KQ27" s="164">
        <f>-L26/(JJ27+N26)^2</f>
        <v>0</v>
      </c>
      <c r="KR27" s="164" t="e">
        <f>KO27*JR27+KP27*JL27*HM27+HM27*KQ27*JK27</f>
        <v>#DIV/0!</v>
      </c>
      <c r="KS27" s="164" t="e">
        <f>KR27^2*O26^2</f>
        <v>#DIV/0!</v>
      </c>
      <c r="KT27" s="164"/>
      <c r="KU27" s="164" t="e">
        <f>JE27</f>
        <v>#DIV/0!</v>
      </c>
      <c r="KV27" s="164" t="e">
        <f>KU27*JR27</f>
        <v>#DIV/0!</v>
      </c>
      <c r="KW27" s="164" t="e">
        <f>KV27^2*Q26^2</f>
        <v>#DIV/0!</v>
      </c>
      <c r="KX27" s="164"/>
      <c r="KY27" s="164" t="e">
        <f>HM27* (N26/(L26+N26)) * ((-LN(10)*JJ27*L26)/(N26+JJ27)^2)</f>
        <v>#DIV/0!</v>
      </c>
      <c r="KZ27" s="164" t="e">
        <f>KY27^2*S26^2</f>
        <v>#DIV/0!</v>
      </c>
      <c r="LA27" s="164"/>
      <c r="LB27" s="164"/>
      <c r="LC27" s="170"/>
      <c r="LD27" s="180"/>
      <c r="LE27" s="174"/>
      <c r="LF27" s="174"/>
      <c r="LG27" s="174"/>
      <c r="LH27" s="174"/>
      <c r="LI27" s="174"/>
      <c r="LJ27" s="174"/>
      <c r="LK27" s="174"/>
      <c r="LL27" s="174"/>
      <c r="LM27" s="174"/>
      <c r="LN27" s="174"/>
      <c r="LO27" s="177"/>
    </row>
    <row r="28" spans="1:327" s="87" customFormat="1" ht="15.75" x14ac:dyDescent="0.25">
      <c r="A28" s="171" t="s">
        <v>241</v>
      </c>
      <c r="B28" s="12"/>
      <c r="C28" s="148"/>
      <c r="D28" s="1"/>
      <c r="E28" s="148"/>
      <c r="F28" s="195"/>
      <c r="G28" s="195"/>
      <c r="H28" s="195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6"/>
      <c r="T28" s="167">
        <f t="shared" si="670"/>
        <v>0</v>
      </c>
      <c r="U28" s="164">
        <f>U26</f>
        <v>0</v>
      </c>
      <c r="V28" s="164">
        <f t="shared" ref="V28:AA28" si="800">V26</f>
        <v>0</v>
      </c>
      <c r="W28" s="164">
        <f t="shared" si="800"/>
        <v>0</v>
      </c>
      <c r="X28" s="164">
        <f t="shared" si="800"/>
        <v>0</v>
      </c>
      <c r="Y28" s="164">
        <f t="shared" si="800"/>
        <v>0</v>
      </c>
      <c r="Z28" s="164">
        <f t="shared" si="800"/>
        <v>0</v>
      </c>
      <c r="AA28" s="164" t="e">
        <f t="shared" si="800"/>
        <v>#DIV/0!</v>
      </c>
      <c r="AB28" s="165" t="e">
        <f t="shared" si="1"/>
        <v>#DIV/0!</v>
      </c>
      <c r="AC28" s="165"/>
      <c r="AD28" s="165"/>
      <c r="AE28" s="165"/>
      <c r="AF28" s="165"/>
      <c r="AG28" s="164" t="e">
        <f t="shared" si="2"/>
        <v>#DIV/0!</v>
      </c>
      <c r="AH28" s="164" t="e">
        <f t="shared" si="677"/>
        <v>#DIV/0!</v>
      </c>
      <c r="AI28" s="164"/>
      <c r="AJ28" s="164" t="e">
        <f t="shared" si="3"/>
        <v>#DIV/0!</v>
      </c>
      <c r="AK28" s="164" t="e">
        <f>AJ28^2*V26^2</f>
        <v>#DIV/0!</v>
      </c>
      <c r="AL28" s="164"/>
      <c r="AM28" s="164" t="e">
        <f>-AB28/(AA28-U28)*L26/(L26+N26)</f>
        <v>#DIV/0!</v>
      </c>
      <c r="AN28" s="164" t="e">
        <f>AM28^2*X26^2</f>
        <v>#DIV/0!</v>
      </c>
      <c r="AO28" s="164"/>
      <c r="AP28" s="164" t="e">
        <f>-AB28/(AA28-U28)*N26/(L26+N26)</f>
        <v>#DIV/0!</v>
      </c>
      <c r="AQ28" s="164" t="e">
        <f>AP28^2*Z26^2</f>
        <v>#DIV/0!</v>
      </c>
      <c r="AR28" s="164"/>
      <c r="AS28" s="164" t="e">
        <f>-AB28/(AA28-U28)*(W28-AA28)/(L26+N26)</f>
        <v>#DIV/0!</v>
      </c>
      <c r="AT28" s="164" t="e">
        <f>AS28^2*M26^2</f>
        <v>#DIV/0!</v>
      </c>
      <c r="AU28" s="164"/>
      <c r="AV28" s="164" t="e">
        <f>-AB28/(AA28-U28)*(Y28-AA28)/(L26+N26)</f>
        <v>#DIV/0!</v>
      </c>
      <c r="AW28" s="164" t="e">
        <f>AV28^2*O26^2</f>
        <v>#DIV/0!</v>
      </c>
      <c r="AX28" s="164"/>
      <c r="AY28" s="164"/>
      <c r="AZ28" s="164"/>
      <c r="BA28" s="164" t="b">
        <f t="shared" si="678"/>
        <v>0</v>
      </c>
      <c r="BB28" s="164">
        <f>MAX((1-BA28)*P26,P26*0.99999)</f>
        <v>0</v>
      </c>
      <c r="BC28" s="164" t="e">
        <f>AB28*D28/(L26+N26)</f>
        <v>#DIV/0!</v>
      </c>
      <c r="BD28" s="164" t="e">
        <f t="shared" si="679"/>
        <v>#DIV/0!</v>
      </c>
      <c r="BE28" s="164" t="e">
        <f t="shared" si="680"/>
        <v>#DIV/0!</v>
      </c>
      <c r="BF28" s="164" t="e">
        <f t="shared" si="681"/>
        <v>#DIV/0!</v>
      </c>
      <c r="BG28" s="164" t="e">
        <f t="shared" si="682"/>
        <v>#DIV/0!</v>
      </c>
      <c r="BH28" s="164" t="e">
        <f t="shared" si="683"/>
        <v>#DIV/0!</v>
      </c>
      <c r="BI28" s="164"/>
      <c r="BJ28" s="164"/>
      <c r="BK28" s="164"/>
      <c r="BL28" s="164"/>
      <c r="BM28" s="164" t="e">
        <f t="shared" si="684"/>
        <v>#DIV/0!</v>
      </c>
      <c r="BN28" s="164" t="e">
        <f t="shared" si="685"/>
        <v>#DIV/0!</v>
      </c>
      <c r="BO28" s="164" t="e">
        <f t="shared" si="686"/>
        <v>#DIV/0!</v>
      </c>
      <c r="BP28" s="164" t="e">
        <f>BO28^2*Q26^2</f>
        <v>#DIV/0!</v>
      </c>
      <c r="BQ28" s="164"/>
      <c r="BR28" s="164" t="e">
        <f t="shared" si="687"/>
        <v>#DIV/0!</v>
      </c>
      <c r="BS28" s="164" t="e">
        <f t="shared" si="688"/>
        <v>#DIV/0!</v>
      </c>
      <c r="BT28" s="164" t="e">
        <f t="shared" si="689"/>
        <v>#DIV/0!</v>
      </c>
      <c r="BU28" s="164" t="e">
        <f t="shared" si="690"/>
        <v>#DIV/0!</v>
      </c>
      <c r="BV28" s="164" t="e">
        <f>(BB28-1)/(1-BC28)^(BB28)*(D28/(L26+N26))*BU28</f>
        <v>#DIV/0!</v>
      </c>
      <c r="BW28" s="164" t="e">
        <f>-1/((BB28-1)*BC28^2)*(D28/(L26+N26))*BU28</f>
        <v>#DIV/0!</v>
      </c>
      <c r="BX28" s="164" t="e">
        <f t="shared" si="691"/>
        <v>#DIV/0!</v>
      </c>
      <c r="BY28" s="164" t="e">
        <f t="shared" si="692"/>
        <v>#DIV/0!</v>
      </c>
      <c r="BZ28" s="164"/>
      <c r="CA28" s="164" t="e">
        <f t="shared" si="693"/>
        <v>#DIV/0!</v>
      </c>
      <c r="CB28" s="164" t="e">
        <f>(BB28-1)/(1-BC28)^(BB28)*(D28/(L26+N26))*CA28</f>
        <v>#DIV/0!</v>
      </c>
      <c r="CC28" s="164" t="e">
        <f>-1/((BB28-1)*BC28^2)*(D28/(L26+N26))*CA28</f>
        <v>#DIV/0!</v>
      </c>
      <c r="CD28" s="164" t="e">
        <f t="shared" si="694"/>
        <v>#DIV/0!</v>
      </c>
      <c r="CE28" s="164" t="e">
        <f t="shared" si="695"/>
        <v>#DIV/0!</v>
      </c>
      <c r="CF28" s="164"/>
      <c r="CG28" s="164" t="e">
        <f t="shared" si="696"/>
        <v>#DIV/0!</v>
      </c>
      <c r="CH28" s="164" t="e">
        <f>(BB28-1)/(1-BC28)^(BB28)*(D28/(L26+N26))*CG28</f>
        <v>#DIV/0!</v>
      </c>
      <c r="CI28" s="164" t="e">
        <f>-1/((BB28-1)*BC28^2)*(D28/(L26+N26))*CG28</f>
        <v>#DIV/0!</v>
      </c>
      <c r="CJ28" s="164" t="e">
        <f t="shared" si="697"/>
        <v>#DIV/0!</v>
      </c>
      <c r="CK28" s="164" t="e">
        <f t="shared" si="698"/>
        <v>#DIV/0!</v>
      </c>
      <c r="CL28" s="164"/>
      <c r="CM28" s="164" t="e">
        <f t="shared" si="699"/>
        <v>#DIV/0!</v>
      </c>
      <c r="CN28" s="164">
        <v>0</v>
      </c>
      <c r="CO28" s="164">
        <v>0</v>
      </c>
      <c r="CP28" s="164" t="e">
        <f t="shared" si="700"/>
        <v>#DIV/0!</v>
      </c>
      <c r="CQ28" s="164" t="e">
        <f>CP28^2*E26^2</f>
        <v>#DIV/0!</v>
      </c>
      <c r="CR28" s="164"/>
      <c r="CS28" s="164" t="e">
        <f t="shared" si="701"/>
        <v>#DIV/0!</v>
      </c>
      <c r="CT28" s="164" t="e">
        <f>(BB28-1)/(1-BC28)^(BB28)*(-BC28/(L26+N26)+D28/(L26+N26)*CS28)</f>
        <v>#DIV/0!</v>
      </c>
      <c r="CU28" s="164" t="e">
        <f>-1/((BB28-1)*BC28^2)*(-BC28/(L26+N26)+D28/(L26+N26)*CS28)</f>
        <v>#DIV/0!</v>
      </c>
      <c r="CV28" s="164" t="e">
        <f t="shared" si="702"/>
        <v>#DIV/0!</v>
      </c>
      <c r="CW28" s="164" t="e">
        <f>CV28^2*M26^2</f>
        <v>#DIV/0!</v>
      </c>
      <c r="CX28" s="164"/>
      <c r="CY28" s="164" t="e">
        <f t="shared" si="703"/>
        <v>#DIV/0!</v>
      </c>
      <c r="CZ28" s="164" t="e">
        <f>(BB28-1)/(1-BC28)^(BB28)*(-BC28/(L26+N26)+D28/(L26+N26)*CY28)</f>
        <v>#DIV/0!</v>
      </c>
      <c r="DA28" s="164" t="e">
        <f>-1/((BB28-1)*BC28^2)*(-BC28/(L26+N26)+D28/(L26+N26)*CY28)</f>
        <v>#DIV/0!</v>
      </c>
      <c r="DB28" s="164" t="e">
        <f t="shared" si="704"/>
        <v>#DIV/0!</v>
      </c>
      <c r="DC28" s="164" t="e">
        <f>DB28^2*O26^2</f>
        <v>#DIV/0!</v>
      </c>
      <c r="DD28" s="164"/>
      <c r="DE28" s="164"/>
      <c r="DF28" s="164"/>
      <c r="DG28" s="164">
        <f>10^R26</f>
        <v>1</v>
      </c>
      <c r="DH28" s="164" t="e">
        <f>N26/(L26+N26)</f>
        <v>#DIV/0!</v>
      </c>
      <c r="DI28" s="164">
        <f>(DG28+L26+N26)/(N26+DG28)</f>
        <v>1</v>
      </c>
      <c r="DJ28" s="164" t="e">
        <f t="shared" si="705"/>
        <v>#DIV/0!</v>
      </c>
      <c r="DK28" s="164"/>
      <c r="DL28" s="164"/>
      <c r="DM28" s="164"/>
      <c r="DN28" s="164"/>
      <c r="DO28" s="164" t="e">
        <f t="shared" si="706"/>
        <v>#DIV/0!</v>
      </c>
      <c r="DP28" s="164" t="e">
        <f t="shared" si="707"/>
        <v>#DIV/0!</v>
      </c>
      <c r="DQ28" s="164" t="e">
        <f t="shared" si="708"/>
        <v>#DIV/0!</v>
      </c>
      <c r="DR28" s="164" t="e">
        <f t="shared" si="709"/>
        <v>#DIV/0!</v>
      </c>
      <c r="DS28" s="164"/>
      <c r="DT28" s="164" t="e">
        <f t="shared" si="710"/>
        <v>#DIV/0!</v>
      </c>
      <c r="DU28" s="164" t="e">
        <f t="shared" si="711"/>
        <v>#DIV/0!</v>
      </c>
      <c r="DV28" s="164" t="e">
        <f t="shared" si="712"/>
        <v>#DIV/0!</v>
      </c>
      <c r="DW28" s="164"/>
      <c r="DX28" s="164" t="e">
        <f t="shared" si="713"/>
        <v>#DIV/0!</v>
      </c>
      <c r="DY28" s="164" t="e">
        <f t="shared" si="714"/>
        <v>#DIV/0!</v>
      </c>
      <c r="DZ28" s="164" t="e">
        <f t="shared" si="715"/>
        <v>#DIV/0!</v>
      </c>
      <c r="EA28" s="164"/>
      <c r="EB28" s="164" t="e">
        <f t="shared" si="716"/>
        <v>#DIV/0!</v>
      </c>
      <c r="EC28" s="164" t="e">
        <f t="shared" si="717"/>
        <v>#DIV/0!</v>
      </c>
      <c r="ED28" s="164" t="e">
        <f t="shared" si="718"/>
        <v>#DIV/0!</v>
      </c>
      <c r="EE28" s="164"/>
      <c r="EF28" s="164" t="e">
        <f t="shared" si="719"/>
        <v>#DIV/0!</v>
      </c>
      <c r="EG28" s="164" t="e">
        <f t="shared" si="720"/>
        <v>#DIV/0!</v>
      </c>
      <c r="EH28" s="164" t="e">
        <f t="shared" si="721"/>
        <v>#DIV/0!</v>
      </c>
      <c r="EI28" s="164" t="e">
        <f>-N26/((N26+L26)^2)</f>
        <v>#DIV/0!</v>
      </c>
      <c r="EJ28" s="164">
        <f>1/(DG28+N26)</f>
        <v>1</v>
      </c>
      <c r="EK28" s="164" t="e">
        <f t="shared" si="722"/>
        <v>#DIV/0!</v>
      </c>
      <c r="EL28" s="164" t="e">
        <f>EK28^2*M26^2</f>
        <v>#DIV/0!</v>
      </c>
      <c r="EM28" s="164"/>
      <c r="EN28" s="164" t="e">
        <f t="shared" si="723"/>
        <v>#DIV/0!</v>
      </c>
      <c r="EO28" s="164" t="e">
        <f>L26/((L26+N26)^2)</f>
        <v>#DIV/0!</v>
      </c>
      <c r="EP28" s="164">
        <f>-L26/((N26+DG28)^2)</f>
        <v>0</v>
      </c>
      <c r="EQ28" s="164" t="e">
        <f t="shared" si="724"/>
        <v>#DIV/0!</v>
      </c>
      <c r="ER28" s="164" t="e">
        <f>EQ28^2*O26^2</f>
        <v>#DIV/0!</v>
      </c>
      <c r="ES28" s="164"/>
      <c r="ET28" s="164">
        <v>0</v>
      </c>
      <c r="EU28" s="164">
        <f>-LN(10)*L26*DG28/((DG28+N26)^2)</f>
        <v>0</v>
      </c>
      <c r="EV28" s="164" t="e">
        <f t="shared" si="725"/>
        <v>#DIV/0!</v>
      </c>
      <c r="EW28" s="164" t="e">
        <f>EV28^2*S26^2</f>
        <v>#DIV/0!</v>
      </c>
      <c r="EX28" s="164"/>
      <c r="EY28" s="164"/>
      <c r="EZ28" s="164"/>
      <c r="FA28" s="164">
        <f t="shared" si="726"/>
        <v>1</v>
      </c>
      <c r="FB28" s="164" t="e">
        <f t="shared" si="727"/>
        <v>#DIV/0!</v>
      </c>
      <c r="FC28" s="164">
        <f t="shared" si="728"/>
        <v>1</v>
      </c>
      <c r="FD28" s="164" t="e">
        <f t="shared" si="729"/>
        <v>#DIV/0!</v>
      </c>
      <c r="FE28" s="164"/>
      <c r="FF28" s="164"/>
      <c r="FG28" s="164"/>
      <c r="FH28" s="164"/>
      <c r="FI28" s="164" t="e">
        <f t="shared" si="730"/>
        <v>#DIV/0!</v>
      </c>
      <c r="FJ28" s="164" t="e">
        <f t="shared" si="731"/>
        <v>#DIV/0!</v>
      </c>
      <c r="FK28" s="164" t="e">
        <f t="shared" si="732"/>
        <v>#DIV/0!</v>
      </c>
      <c r="FL28" s="164" t="e">
        <f t="shared" si="733"/>
        <v>#DIV/0!</v>
      </c>
      <c r="FM28" s="164"/>
      <c r="FN28" s="164" t="e">
        <f t="shared" si="734"/>
        <v>#DIV/0!</v>
      </c>
      <c r="FO28" s="164" t="e">
        <f t="shared" si="735"/>
        <v>#DIV/0!</v>
      </c>
      <c r="FP28" s="164" t="e">
        <f t="shared" si="736"/>
        <v>#DIV/0!</v>
      </c>
      <c r="FQ28" s="164"/>
      <c r="FR28" s="164" t="e">
        <f t="shared" si="737"/>
        <v>#DIV/0!</v>
      </c>
      <c r="FS28" s="164" t="e">
        <f t="shared" si="738"/>
        <v>#DIV/0!</v>
      </c>
      <c r="FT28" s="164" t="e">
        <f t="shared" si="739"/>
        <v>#DIV/0!</v>
      </c>
      <c r="FU28" s="164"/>
      <c r="FV28" s="164" t="e">
        <f t="shared" si="740"/>
        <v>#DIV/0!</v>
      </c>
      <c r="FW28" s="164" t="e">
        <f t="shared" si="741"/>
        <v>#DIV/0!</v>
      </c>
      <c r="FX28" s="164" t="e">
        <f t="shared" si="742"/>
        <v>#DIV/0!</v>
      </c>
      <c r="FY28" s="164"/>
      <c r="FZ28" s="164" t="e">
        <f t="shared" si="743"/>
        <v>#DIV/0!</v>
      </c>
      <c r="GA28" s="164" t="e">
        <f t="shared" si="744"/>
        <v>#DIV/0!</v>
      </c>
      <c r="GB28" s="164" t="e">
        <f t="shared" si="745"/>
        <v>#DIV/0!</v>
      </c>
      <c r="GC28" s="164" t="e">
        <f t="shared" si="746"/>
        <v>#DIV/0!</v>
      </c>
      <c r="GD28" s="164">
        <f t="shared" si="747"/>
        <v>1</v>
      </c>
      <c r="GE28" s="164" t="e">
        <f t="shared" si="748"/>
        <v>#DIV/0!</v>
      </c>
      <c r="GF28" s="164" t="e">
        <f>GE28^2*M26^2</f>
        <v>#DIV/0!</v>
      </c>
      <c r="GG28" s="164"/>
      <c r="GH28" s="164" t="e">
        <f t="shared" si="749"/>
        <v>#DIV/0!</v>
      </c>
      <c r="GI28" s="164" t="e">
        <f t="shared" si="750"/>
        <v>#DIV/0!</v>
      </c>
      <c r="GJ28" s="164">
        <f t="shared" si="751"/>
        <v>0</v>
      </c>
      <c r="GK28" s="164" t="e">
        <f t="shared" si="752"/>
        <v>#DIV/0!</v>
      </c>
      <c r="GL28" s="164" t="e">
        <f>GK28^2*O26^2</f>
        <v>#DIV/0!</v>
      </c>
      <c r="GM28" s="164"/>
      <c r="GN28" s="164">
        <f t="shared" si="753"/>
        <v>0</v>
      </c>
      <c r="GO28" s="164">
        <f t="shared" si="754"/>
        <v>0</v>
      </c>
      <c r="GP28" s="164" t="e">
        <f t="shared" si="755"/>
        <v>#DIV/0!</v>
      </c>
      <c r="GQ28" s="164" t="e">
        <f>GP28^2*S26^2</f>
        <v>#DIV/0!</v>
      </c>
      <c r="GR28" s="164"/>
      <c r="GS28" s="164" t="e">
        <f t="shared" si="756"/>
        <v>#DIV/0!</v>
      </c>
      <c r="GT28" s="164" t="e">
        <f t="shared" si="757"/>
        <v>#DIV/0!</v>
      </c>
      <c r="GU28" s="164" t="e">
        <f>GT28^2*Q26^2</f>
        <v>#DIV/0!</v>
      </c>
      <c r="GV28" s="164"/>
      <c r="GW28" s="164"/>
      <c r="GX28" s="164"/>
      <c r="GY28" s="164">
        <f>P26</f>
        <v>0</v>
      </c>
      <c r="GZ28" s="164">
        <f>L26+N26</f>
        <v>0</v>
      </c>
      <c r="HA28" s="164">
        <f>L26</f>
        <v>0</v>
      </c>
      <c r="HB28" s="164">
        <f>N26</f>
        <v>0</v>
      </c>
      <c r="HC28" s="164">
        <f t="shared" si="758"/>
        <v>0</v>
      </c>
      <c r="HD28" s="164">
        <f t="shared" si="759"/>
        <v>0</v>
      </c>
      <c r="HE28" s="164" t="e">
        <f t="shared" si="760"/>
        <v>#DIV/0!</v>
      </c>
      <c r="HF28" s="164">
        <f t="shared" si="761"/>
        <v>0</v>
      </c>
      <c r="HG28" s="164">
        <f t="shared" si="762"/>
        <v>0</v>
      </c>
      <c r="HH28" s="164">
        <f t="shared" si="763"/>
        <v>0</v>
      </c>
      <c r="HI28" s="164">
        <f t="shared" si="764"/>
        <v>0</v>
      </c>
      <c r="HJ28" s="164" t="e">
        <f t="shared" si="765"/>
        <v>#DIV/0!</v>
      </c>
      <c r="HK28" s="164" t="e">
        <f t="shared" si="766"/>
        <v>#DIV/0!</v>
      </c>
      <c r="HL28" s="164" t="e">
        <f t="shared" si="767"/>
        <v>#DIV/0!</v>
      </c>
      <c r="HM28" s="164" t="e">
        <f t="shared" si="768"/>
        <v>#DIV/0!</v>
      </c>
      <c r="HN28" s="164"/>
      <c r="HO28" s="164"/>
      <c r="HP28" s="164"/>
      <c r="HQ28" s="164"/>
      <c r="HR28" s="164" t="e">
        <f t="shared" si="769"/>
        <v>#DIV/0!</v>
      </c>
      <c r="HS28" s="164" t="e">
        <f t="shared" si="770"/>
        <v>#DIV/0!</v>
      </c>
      <c r="HT28" s="164" t="e">
        <f t="shared" si="771"/>
        <v>#DIV/0!</v>
      </c>
      <c r="HU28" s="164" t="e">
        <f t="shared" si="772"/>
        <v>#DIV/0!</v>
      </c>
      <c r="HV28" s="164" t="e">
        <f t="shared" si="773"/>
        <v>#DIV/0!</v>
      </c>
      <c r="HW28" s="164"/>
      <c r="HX28" s="164" t="e">
        <f t="shared" si="774"/>
        <v>#DIV/0!</v>
      </c>
      <c r="HY28" s="164" t="e">
        <f t="shared" si="775"/>
        <v>#DIV/0!</v>
      </c>
      <c r="HZ28" s="164">
        <v>0</v>
      </c>
      <c r="IA28" s="164" t="e">
        <f t="shared" si="4"/>
        <v>#DIV/0!</v>
      </c>
      <c r="IB28" s="164" t="e">
        <f t="shared" si="776"/>
        <v>#DIV/0!</v>
      </c>
      <c r="IC28" s="164"/>
      <c r="ID28" s="164" t="e">
        <f xml:space="preserve"> 1 / (HE28-GY28*HG28)*L26/GZ28</f>
        <v>#DIV/0!</v>
      </c>
      <c r="IE28" s="164" t="e">
        <f t="shared" si="777"/>
        <v>#DIV/0!</v>
      </c>
      <c r="IF28" s="164">
        <v>0</v>
      </c>
      <c r="IG28" s="164" t="e">
        <f t="shared" si="5"/>
        <v>#DIV/0!</v>
      </c>
      <c r="IH28" s="164" t="e">
        <f t="shared" si="778"/>
        <v>#DIV/0!</v>
      </c>
      <c r="II28" s="164"/>
      <c r="IJ28" s="164" t="e">
        <f t="shared" si="779"/>
        <v>#DIV/0!</v>
      </c>
      <c r="IK28" s="164" t="e">
        <f t="shared" si="780"/>
        <v>#DIV/0!</v>
      </c>
      <c r="IL28" s="164">
        <v>0</v>
      </c>
      <c r="IM28" s="164" t="e">
        <f t="shared" si="6"/>
        <v>#DIV/0!</v>
      </c>
      <c r="IN28" s="164" t="e">
        <f t="shared" si="781"/>
        <v>#DIV/0!</v>
      </c>
      <c r="IO28" s="164"/>
      <c r="IP28" s="164" t="e">
        <f t="shared" si="782"/>
        <v>#DIV/0!</v>
      </c>
      <c r="IQ28" s="164" t="e">
        <f t="shared" si="783"/>
        <v>#DIV/0!</v>
      </c>
      <c r="IR28" s="164" t="e">
        <f t="shared" si="784"/>
        <v>#DIV/0!</v>
      </c>
      <c r="IS28" s="164" t="e">
        <f t="shared" si="7"/>
        <v>#DIV/0!</v>
      </c>
      <c r="IT28" s="164" t="e">
        <f>IS28^2*M26^2</f>
        <v>#DIV/0!</v>
      </c>
      <c r="IU28" s="164"/>
      <c r="IV28" s="164" t="e">
        <f t="shared" si="785"/>
        <v>#DIV/0!</v>
      </c>
      <c r="IW28" s="164" t="e">
        <f t="shared" si="786"/>
        <v>#DIV/0!</v>
      </c>
      <c r="IX28" s="164" t="e">
        <f t="shared" si="787"/>
        <v>#DIV/0!</v>
      </c>
      <c r="IY28" s="164" t="e">
        <f t="shared" si="8"/>
        <v>#DIV/0!</v>
      </c>
      <c r="IZ28" s="164" t="e">
        <f>IY28^2*O26^2</f>
        <v>#DIV/0!</v>
      </c>
      <c r="JA28" s="164"/>
      <c r="JB28" s="164" t="e">
        <f t="shared" si="788"/>
        <v>#DIV/0!</v>
      </c>
      <c r="JC28" s="164" t="e">
        <f t="shared" si="789"/>
        <v>#DIV/0!</v>
      </c>
      <c r="JD28" s="164" t="e">
        <f t="shared" si="790"/>
        <v>#DIV/0!</v>
      </c>
      <c r="JE28" s="164" t="e">
        <f t="shared" si="9"/>
        <v>#DIV/0!</v>
      </c>
      <c r="JF28" s="164" t="e">
        <f>JE28^2*Q26^2</f>
        <v>#DIV/0!</v>
      </c>
      <c r="JG28" s="164"/>
      <c r="JH28" s="164"/>
      <c r="JI28" s="164"/>
      <c r="JJ28" s="164">
        <f t="shared" si="791"/>
        <v>1</v>
      </c>
      <c r="JK28" s="164" t="e">
        <f>N26/(L26+N26)</f>
        <v>#DIV/0!</v>
      </c>
      <c r="JL28" s="164">
        <f>(L26+N26+JJ28)/(N26+JJ28)</f>
        <v>1</v>
      </c>
      <c r="JM28" s="164" t="e">
        <f t="shared" si="792"/>
        <v>#DIV/0!</v>
      </c>
      <c r="JN28" s="164"/>
      <c r="JO28" s="164"/>
      <c r="JP28" s="164"/>
      <c r="JQ28" s="164"/>
      <c r="JR28" s="164" t="e">
        <f t="shared" si="793"/>
        <v>#DIV/0!</v>
      </c>
      <c r="JS28" s="164" t="e">
        <f t="shared" si="794"/>
        <v>#DIV/0!</v>
      </c>
      <c r="JT28" s="164" t="e">
        <f t="shared" si="795"/>
        <v>#DIV/0!</v>
      </c>
      <c r="JU28" s="164" t="e">
        <f t="shared" si="796"/>
        <v>#DIV/0!</v>
      </c>
      <c r="JV28" s="164"/>
      <c r="JW28" s="164" t="e">
        <f t="shared" si="797"/>
        <v>#DIV/0!</v>
      </c>
      <c r="JX28" s="164" t="e">
        <f t="shared" si="798"/>
        <v>#DIV/0!</v>
      </c>
      <c r="JY28" s="164" t="e">
        <f t="shared" si="799"/>
        <v>#DIV/0!</v>
      </c>
      <c r="JZ28" s="164"/>
      <c r="KA28" s="164" t="e">
        <f>IG28</f>
        <v>#DIV/0!</v>
      </c>
      <c r="KB28" s="164" t="e">
        <f>KA28*JR28</f>
        <v>#DIV/0!</v>
      </c>
      <c r="KC28" s="164" t="e">
        <f>KB28^2*X28^2</f>
        <v>#DIV/0!</v>
      </c>
      <c r="KD28" s="164"/>
      <c r="KE28" s="164" t="e">
        <f>IM28</f>
        <v>#DIV/0!</v>
      </c>
      <c r="KF28" s="164" t="e">
        <f>KE28*JR28</f>
        <v>#DIV/0!</v>
      </c>
      <c r="KG28" s="164" t="e">
        <f>KF28^2*Z28^2</f>
        <v>#DIV/0!</v>
      </c>
      <c r="KH28" s="164"/>
      <c r="KI28" s="164" t="e">
        <f>IS28</f>
        <v>#DIV/0!</v>
      </c>
      <c r="KJ28" s="164" t="e">
        <f>-N26/(L26+N26)^2</f>
        <v>#DIV/0!</v>
      </c>
      <c r="KK28" s="164">
        <f>1/(JJ28+N26)</f>
        <v>1</v>
      </c>
      <c r="KL28" s="164" t="e">
        <f>KI28*JR28+KJ28*HM28*JL28+KK28*JK28*HM28</f>
        <v>#DIV/0!</v>
      </c>
      <c r="KM28" s="164" t="e">
        <f>KL28^2*M26^2</f>
        <v>#DIV/0!</v>
      </c>
      <c r="KN28" s="164"/>
      <c r="KO28" s="164" t="e">
        <f>IY28</f>
        <v>#DIV/0!</v>
      </c>
      <c r="KP28" s="164" t="e">
        <f>L26/(L26+N26)^2</f>
        <v>#DIV/0!</v>
      </c>
      <c r="KQ28" s="164">
        <f>-L26/(JJ28+N26)^2</f>
        <v>0</v>
      </c>
      <c r="KR28" s="164" t="e">
        <f>KO28*JR28+KP28*JL28*HM28+HM28*KQ28*JK28</f>
        <v>#DIV/0!</v>
      </c>
      <c r="KS28" s="164" t="e">
        <f>KR28^2*O26^2</f>
        <v>#DIV/0!</v>
      </c>
      <c r="KT28" s="164"/>
      <c r="KU28" s="164" t="e">
        <f>JE28</f>
        <v>#DIV/0!</v>
      </c>
      <c r="KV28" s="164" t="e">
        <f>KU28*JR28</f>
        <v>#DIV/0!</v>
      </c>
      <c r="KW28" s="164" t="e">
        <f>KV28^2*Q26^2</f>
        <v>#DIV/0!</v>
      </c>
      <c r="KX28" s="164"/>
      <c r="KY28" s="164" t="e">
        <f>HM28* (N26/(L26+N26)) * ((-LN(10)*JJ28*L26)/(N26+JJ28)^2)</f>
        <v>#DIV/0!</v>
      </c>
      <c r="KZ28" s="164" t="e">
        <f>KY28^2*S26^2</f>
        <v>#DIV/0!</v>
      </c>
      <c r="LA28" s="164"/>
      <c r="LB28" s="164"/>
      <c r="LC28" s="170"/>
      <c r="LD28" s="180"/>
      <c r="LE28" s="174"/>
      <c r="LF28" s="174"/>
      <c r="LG28" s="174"/>
      <c r="LH28" s="174"/>
      <c r="LI28" s="174"/>
      <c r="LJ28" s="174"/>
      <c r="LK28" s="174"/>
      <c r="LL28" s="174"/>
      <c r="LM28" s="174"/>
      <c r="LN28" s="174"/>
      <c r="LO28" s="177"/>
    </row>
    <row r="29" spans="1:327" s="87" customFormat="1" ht="16.5" thickBot="1" x14ac:dyDescent="0.3">
      <c r="A29" s="171" t="s">
        <v>242</v>
      </c>
      <c r="B29" s="14"/>
      <c r="C29" s="169"/>
      <c r="D29" s="2"/>
      <c r="E29" s="169"/>
      <c r="F29" s="196"/>
      <c r="G29" s="196"/>
      <c r="H29" s="196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7"/>
      <c r="T29" s="167">
        <f t="shared" si="670"/>
        <v>0</v>
      </c>
      <c r="U29" s="164">
        <f>U26</f>
        <v>0</v>
      </c>
      <c r="V29" s="164">
        <f t="shared" ref="V29:AA29" si="801">V26</f>
        <v>0</v>
      </c>
      <c r="W29" s="164">
        <f t="shared" si="801"/>
        <v>0</v>
      </c>
      <c r="X29" s="164">
        <f t="shared" si="801"/>
        <v>0</v>
      </c>
      <c r="Y29" s="164">
        <f t="shared" si="801"/>
        <v>0</v>
      </c>
      <c r="Z29" s="164">
        <f t="shared" si="801"/>
        <v>0</v>
      </c>
      <c r="AA29" s="164" t="e">
        <f t="shared" si="801"/>
        <v>#DIV/0!</v>
      </c>
      <c r="AB29" s="165" t="e">
        <f t="shared" si="1"/>
        <v>#DIV/0!</v>
      </c>
      <c r="AC29" s="165"/>
      <c r="AD29" s="165"/>
      <c r="AE29" s="165"/>
      <c r="AF29" s="165"/>
      <c r="AG29" s="164" t="e">
        <f t="shared" si="2"/>
        <v>#DIV/0!</v>
      </c>
      <c r="AH29" s="164" t="e">
        <f t="shared" si="677"/>
        <v>#DIV/0!</v>
      </c>
      <c r="AI29" s="164"/>
      <c r="AJ29" s="164" t="e">
        <f t="shared" si="3"/>
        <v>#DIV/0!</v>
      </c>
      <c r="AK29" s="164" t="e">
        <f>AJ29^2*V26^2</f>
        <v>#DIV/0!</v>
      </c>
      <c r="AL29" s="164"/>
      <c r="AM29" s="164" t="e">
        <f>-AB29/(AA29-U29)*L26/(L26+N26)</f>
        <v>#DIV/0!</v>
      </c>
      <c r="AN29" s="164" t="e">
        <f>AM29^2*X26^2</f>
        <v>#DIV/0!</v>
      </c>
      <c r="AO29" s="164"/>
      <c r="AP29" s="164" t="e">
        <f>-AB29/(AA29-U29)*N26/(L26+N26)</f>
        <v>#DIV/0!</v>
      </c>
      <c r="AQ29" s="164" t="e">
        <f>AP29^2*Z26^2</f>
        <v>#DIV/0!</v>
      </c>
      <c r="AR29" s="164"/>
      <c r="AS29" s="164" t="e">
        <f>-AB29/(AA29-U29)*(W29-AA29)/(L26+N26)</f>
        <v>#DIV/0!</v>
      </c>
      <c r="AT29" s="164" t="e">
        <f>AS29^2*M26^2</f>
        <v>#DIV/0!</v>
      </c>
      <c r="AU29" s="164"/>
      <c r="AV29" s="164" t="e">
        <f>-AB29/(AA29-U29)*(Y29-AA29)/(L26+N26)</f>
        <v>#DIV/0!</v>
      </c>
      <c r="AW29" s="164" t="e">
        <f>AV29^2*O26^2</f>
        <v>#DIV/0!</v>
      </c>
      <c r="AX29" s="164"/>
      <c r="AY29" s="164"/>
      <c r="AZ29" s="164"/>
      <c r="BA29" s="164" t="b">
        <f t="shared" si="678"/>
        <v>0</v>
      </c>
      <c r="BB29" s="164">
        <f>MAX((1-BA29)*P26,P26*0.99999)</f>
        <v>0</v>
      </c>
      <c r="BC29" s="164" t="e">
        <f>AB29*D29/(L26+N26)</f>
        <v>#DIV/0!</v>
      </c>
      <c r="BD29" s="164" t="e">
        <f t="shared" si="679"/>
        <v>#DIV/0!</v>
      </c>
      <c r="BE29" s="164" t="e">
        <f t="shared" si="680"/>
        <v>#DIV/0!</v>
      </c>
      <c r="BF29" s="164" t="e">
        <f t="shared" si="681"/>
        <v>#DIV/0!</v>
      </c>
      <c r="BG29" s="164" t="e">
        <f t="shared" si="682"/>
        <v>#DIV/0!</v>
      </c>
      <c r="BH29" s="164" t="e">
        <f t="shared" si="683"/>
        <v>#DIV/0!</v>
      </c>
      <c r="BI29" s="164"/>
      <c r="BJ29" s="164"/>
      <c r="BK29" s="164"/>
      <c r="BL29" s="164"/>
      <c r="BM29" s="164" t="e">
        <f t="shared" si="684"/>
        <v>#DIV/0!</v>
      </c>
      <c r="BN29" s="164" t="e">
        <f t="shared" si="685"/>
        <v>#DIV/0!</v>
      </c>
      <c r="BO29" s="164" t="e">
        <f t="shared" si="686"/>
        <v>#DIV/0!</v>
      </c>
      <c r="BP29" s="164" t="e">
        <f>BO29^2*Q26^2</f>
        <v>#DIV/0!</v>
      </c>
      <c r="BQ29" s="164"/>
      <c r="BR29" s="164" t="e">
        <f t="shared" si="687"/>
        <v>#DIV/0!</v>
      </c>
      <c r="BS29" s="164" t="e">
        <f t="shared" si="688"/>
        <v>#DIV/0!</v>
      </c>
      <c r="BT29" s="164" t="e">
        <f t="shared" si="689"/>
        <v>#DIV/0!</v>
      </c>
      <c r="BU29" s="164" t="e">
        <f t="shared" si="690"/>
        <v>#DIV/0!</v>
      </c>
      <c r="BV29" s="164" t="e">
        <f>(BB29-1)/(1-BC29)^(BB29)*(D29/(L26+N26))*BU29</f>
        <v>#DIV/0!</v>
      </c>
      <c r="BW29" s="164" t="e">
        <f>-1/((BB29-1)*BC29^2)*(D29/(L26+N26))*BU29</f>
        <v>#DIV/0!</v>
      </c>
      <c r="BX29" s="164" t="e">
        <f t="shared" si="691"/>
        <v>#DIV/0!</v>
      </c>
      <c r="BY29" s="164" t="e">
        <f t="shared" si="692"/>
        <v>#DIV/0!</v>
      </c>
      <c r="BZ29" s="164"/>
      <c r="CA29" s="164" t="e">
        <f t="shared" si="693"/>
        <v>#DIV/0!</v>
      </c>
      <c r="CB29" s="164" t="e">
        <f>(BB29-1)/(1-BC29)^(BB29)*(D29/(L26+N26))*CA29</f>
        <v>#DIV/0!</v>
      </c>
      <c r="CC29" s="164" t="e">
        <f>-1/((BB29-1)*BC29^2)*(D29/(L26+N26))*CA29</f>
        <v>#DIV/0!</v>
      </c>
      <c r="CD29" s="164" t="e">
        <f t="shared" si="694"/>
        <v>#DIV/0!</v>
      </c>
      <c r="CE29" s="164" t="e">
        <f t="shared" si="695"/>
        <v>#DIV/0!</v>
      </c>
      <c r="CF29" s="164"/>
      <c r="CG29" s="164" t="e">
        <f t="shared" si="696"/>
        <v>#DIV/0!</v>
      </c>
      <c r="CH29" s="164" t="e">
        <f>(BB29-1)/(1-BC29)^(BB29)*(D29/(L26+N26))*CG29</f>
        <v>#DIV/0!</v>
      </c>
      <c r="CI29" s="164" t="e">
        <f>-1/((BB29-1)*BC29^2)*(D29/(L26+N26))*CG29</f>
        <v>#DIV/0!</v>
      </c>
      <c r="CJ29" s="164" t="e">
        <f t="shared" si="697"/>
        <v>#DIV/0!</v>
      </c>
      <c r="CK29" s="164" t="e">
        <f t="shared" si="698"/>
        <v>#DIV/0!</v>
      </c>
      <c r="CL29" s="164"/>
      <c r="CM29" s="164" t="e">
        <f t="shared" si="699"/>
        <v>#DIV/0!</v>
      </c>
      <c r="CN29" s="164">
        <v>0</v>
      </c>
      <c r="CO29" s="164">
        <v>0</v>
      </c>
      <c r="CP29" s="164" t="e">
        <f t="shared" si="700"/>
        <v>#DIV/0!</v>
      </c>
      <c r="CQ29" s="164" t="e">
        <f>CP29^2*E26^2</f>
        <v>#DIV/0!</v>
      </c>
      <c r="CR29" s="164"/>
      <c r="CS29" s="164" t="e">
        <f t="shared" si="701"/>
        <v>#DIV/0!</v>
      </c>
      <c r="CT29" s="164" t="e">
        <f>(BB29-1)/(1-BC29)^(BB29)*(-BC29/(L26+N26)+D29/(L26+N26)*CS29)</f>
        <v>#DIV/0!</v>
      </c>
      <c r="CU29" s="164" t="e">
        <f>-1/((BB29-1)*BC29^2)*(-BC29/(L26+N26)+D29/(L26+N26)*CS29)</f>
        <v>#DIV/0!</v>
      </c>
      <c r="CV29" s="164" t="e">
        <f t="shared" si="702"/>
        <v>#DIV/0!</v>
      </c>
      <c r="CW29" s="164" t="e">
        <f>CV29^2*M26^2</f>
        <v>#DIV/0!</v>
      </c>
      <c r="CX29" s="164"/>
      <c r="CY29" s="164" t="e">
        <f t="shared" si="703"/>
        <v>#DIV/0!</v>
      </c>
      <c r="CZ29" s="164" t="e">
        <f>(BB29-1)/(1-BC29)^(BB29)*(-BC29/(L26+N26)+D29/(L26+N26)*CY29)</f>
        <v>#DIV/0!</v>
      </c>
      <c r="DA29" s="164" t="e">
        <f>-1/((BB29-1)*BC29^2)*(-BC29/(L26+N26)+D29/(L26+N26)*CY29)</f>
        <v>#DIV/0!</v>
      </c>
      <c r="DB29" s="164" t="e">
        <f t="shared" si="704"/>
        <v>#DIV/0!</v>
      </c>
      <c r="DC29" s="164" t="e">
        <f>DB29^2*O26^2</f>
        <v>#DIV/0!</v>
      </c>
      <c r="DD29" s="164"/>
      <c r="DE29" s="164"/>
      <c r="DF29" s="164"/>
      <c r="DG29" s="164">
        <f>10^R26</f>
        <v>1</v>
      </c>
      <c r="DH29" s="164" t="e">
        <f>N26/(L26+N26)</f>
        <v>#DIV/0!</v>
      </c>
      <c r="DI29" s="164">
        <f>(DG29+L26+N26)/(N26+DG29)</f>
        <v>1</v>
      </c>
      <c r="DJ29" s="164" t="e">
        <f t="shared" si="705"/>
        <v>#DIV/0!</v>
      </c>
      <c r="DK29" s="164"/>
      <c r="DL29" s="164"/>
      <c r="DM29" s="164"/>
      <c r="DN29" s="164"/>
      <c r="DO29" s="164" t="e">
        <f t="shared" si="706"/>
        <v>#DIV/0!</v>
      </c>
      <c r="DP29" s="164" t="e">
        <f t="shared" si="707"/>
        <v>#DIV/0!</v>
      </c>
      <c r="DQ29" s="164" t="e">
        <f t="shared" si="708"/>
        <v>#DIV/0!</v>
      </c>
      <c r="DR29" s="164" t="e">
        <f t="shared" si="709"/>
        <v>#DIV/0!</v>
      </c>
      <c r="DS29" s="164"/>
      <c r="DT29" s="164" t="e">
        <f t="shared" si="710"/>
        <v>#DIV/0!</v>
      </c>
      <c r="DU29" s="164" t="e">
        <f t="shared" si="711"/>
        <v>#DIV/0!</v>
      </c>
      <c r="DV29" s="164" t="e">
        <f t="shared" si="712"/>
        <v>#DIV/0!</v>
      </c>
      <c r="DW29" s="164"/>
      <c r="DX29" s="164" t="e">
        <f t="shared" si="713"/>
        <v>#DIV/0!</v>
      </c>
      <c r="DY29" s="164" t="e">
        <f t="shared" si="714"/>
        <v>#DIV/0!</v>
      </c>
      <c r="DZ29" s="164" t="e">
        <f t="shared" si="715"/>
        <v>#DIV/0!</v>
      </c>
      <c r="EA29" s="164"/>
      <c r="EB29" s="164" t="e">
        <f t="shared" si="716"/>
        <v>#DIV/0!</v>
      </c>
      <c r="EC29" s="164" t="e">
        <f t="shared" si="717"/>
        <v>#DIV/0!</v>
      </c>
      <c r="ED29" s="164" t="e">
        <f t="shared" si="718"/>
        <v>#DIV/0!</v>
      </c>
      <c r="EE29" s="164"/>
      <c r="EF29" s="164" t="e">
        <f t="shared" si="719"/>
        <v>#DIV/0!</v>
      </c>
      <c r="EG29" s="164" t="e">
        <f t="shared" si="720"/>
        <v>#DIV/0!</v>
      </c>
      <c r="EH29" s="164" t="e">
        <f t="shared" si="721"/>
        <v>#DIV/0!</v>
      </c>
      <c r="EI29" s="164" t="e">
        <f>-N26/((N26+L26)^2)</f>
        <v>#DIV/0!</v>
      </c>
      <c r="EJ29" s="164">
        <f>1/(DG29+N26)</f>
        <v>1</v>
      </c>
      <c r="EK29" s="164" t="e">
        <f t="shared" si="722"/>
        <v>#DIV/0!</v>
      </c>
      <c r="EL29" s="164" t="e">
        <f>EK29^2*M26^2</f>
        <v>#DIV/0!</v>
      </c>
      <c r="EM29" s="164"/>
      <c r="EN29" s="164" t="e">
        <f t="shared" si="723"/>
        <v>#DIV/0!</v>
      </c>
      <c r="EO29" s="164" t="e">
        <f>L26/((L26+N26)^2)</f>
        <v>#DIV/0!</v>
      </c>
      <c r="EP29" s="164">
        <f>-L26/((N26+DG29)^2)</f>
        <v>0</v>
      </c>
      <c r="EQ29" s="164" t="e">
        <f t="shared" si="724"/>
        <v>#DIV/0!</v>
      </c>
      <c r="ER29" s="164" t="e">
        <f>EQ29^2*O26^2</f>
        <v>#DIV/0!</v>
      </c>
      <c r="ES29" s="164"/>
      <c r="ET29" s="164">
        <v>0</v>
      </c>
      <c r="EU29" s="164">
        <f>-LN(10)*L26*DG29/((DG29+N26)^2)</f>
        <v>0</v>
      </c>
      <c r="EV29" s="164" t="e">
        <f t="shared" si="725"/>
        <v>#DIV/0!</v>
      </c>
      <c r="EW29" s="164" t="e">
        <f>EV29^2*S26^2</f>
        <v>#DIV/0!</v>
      </c>
      <c r="EX29" s="164"/>
      <c r="EY29" s="164"/>
      <c r="EZ29" s="164"/>
      <c r="FA29" s="164">
        <f t="shared" si="726"/>
        <v>1</v>
      </c>
      <c r="FB29" s="164" t="e">
        <f t="shared" si="727"/>
        <v>#DIV/0!</v>
      </c>
      <c r="FC29" s="164">
        <f t="shared" si="728"/>
        <v>1</v>
      </c>
      <c r="FD29" s="164" t="e">
        <f t="shared" si="729"/>
        <v>#DIV/0!</v>
      </c>
      <c r="FE29" s="164"/>
      <c r="FF29" s="164"/>
      <c r="FG29" s="164"/>
      <c r="FH29" s="164"/>
      <c r="FI29" s="164" t="e">
        <f t="shared" si="730"/>
        <v>#DIV/0!</v>
      </c>
      <c r="FJ29" s="164" t="e">
        <f t="shared" si="731"/>
        <v>#DIV/0!</v>
      </c>
      <c r="FK29" s="164" t="e">
        <f t="shared" si="732"/>
        <v>#DIV/0!</v>
      </c>
      <c r="FL29" s="164" t="e">
        <f t="shared" si="733"/>
        <v>#DIV/0!</v>
      </c>
      <c r="FM29" s="164"/>
      <c r="FN29" s="164" t="e">
        <f t="shared" si="734"/>
        <v>#DIV/0!</v>
      </c>
      <c r="FO29" s="164" t="e">
        <f t="shared" si="735"/>
        <v>#DIV/0!</v>
      </c>
      <c r="FP29" s="164" t="e">
        <f t="shared" si="736"/>
        <v>#DIV/0!</v>
      </c>
      <c r="FQ29" s="164"/>
      <c r="FR29" s="164" t="e">
        <f t="shared" si="737"/>
        <v>#DIV/0!</v>
      </c>
      <c r="FS29" s="164" t="e">
        <f t="shared" si="738"/>
        <v>#DIV/0!</v>
      </c>
      <c r="FT29" s="164" t="e">
        <f t="shared" si="739"/>
        <v>#DIV/0!</v>
      </c>
      <c r="FU29" s="164"/>
      <c r="FV29" s="164" t="e">
        <f t="shared" si="740"/>
        <v>#DIV/0!</v>
      </c>
      <c r="FW29" s="164" t="e">
        <f t="shared" si="741"/>
        <v>#DIV/0!</v>
      </c>
      <c r="FX29" s="164" t="e">
        <f t="shared" si="742"/>
        <v>#DIV/0!</v>
      </c>
      <c r="FY29" s="164"/>
      <c r="FZ29" s="164" t="e">
        <f t="shared" si="743"/>
        <v>#DIV/0!</v>
      </c>
      <c r="GA29" s="164" t="e">
        <f t="shared" si="744"/>
        <v>#DIV/0!</v>
      </c>
      <c r="GB29" s="164" t="e">
        <f t="shared" si="745"/>
        <v>#DIV/0!</v>
      </c>
      <c r="GC29" s="164" t="e">
        <f t="shared" si="746"/>
        <v>#DIV/0!</v>
      </c>
      <c r="GD29" s="164">
        <f t="shared" si="747"/>
        <v>1</v>
      </c>
      <c r="GE29" s="164" t="e">
        <f t="shared" si="748"/>
        <v>#DIV/0!</v>
      </c>
      <c r="GF29" s="164" t="e">
        <f>GE29^2*M26^2</f>
        <v>#DIV/0!</v>
      </c>
      <c r="GG29" s="164"/>
      <c r="GH29" s="164" t="e">
        <f t="shared" si="749"/>
        <v>#DIV/0!</v>
      </c>
      <c r="GI29" s="164" t="e">
        <f t="shared" si="750"/>
        <v>#DIV/0!</v>
      </c>
      <c r="GJ29" s="164">
        <f t="shared" si="751"/>
        <v>0</v>
      </c>
      <c r="GK29" s="164" t="e">
        <f t="shared" si="752"/>
        <v>#DIV/0!</v>
      </c>
      <c r="GL29" s="164" t="e">
        <f>GK29^2*O26^2</f>
        <v>#DIV/0!</v>
      </c>
      <c r="GM29" s="164"/>
      <c r="GN29" s="164">
        <f t="shared" si="753"/>
        <v>0</v>
      </c>
      <c r="GO29" s="164">
        <f t="shared" si="754"/>
        <v>0</v>
      </c>
      <c r="GP29" s="164" t="e">
        <f t="shared" si="755"/>
        <v>#DIV/0!</v>
      </c>
      <c r="GQ29" s="164" t="e">
        <f>GP29^2*S26^2</f>
        <v>#DIV/0!</v>
      </c>
      <c r="GR29" s="164"/>
      <c r="GS29" s="164" t="e">
        <f t="shared" si="756"/>
        <v>#DIV/0!</v>
      </c>
      <c r="GT29" s="164" t="e">
        <f t="shared" si="757"/>
        <v>#DIV/0!</v>
      </c>
      <c r="GU29" s="164" t="e">
        <f>GT29^2*Q26^2</f>
        <v>#DIV/0!</v>
      </c>
      <c r="GV29" s="164"/>
      <c r="GW29" s="164"/>
      <c r="GX29" s="164"/>
      <c r="GY29" s="164">
        <f>P26</f>
        <v>0</v>
      </c>
      <c r="GZ29" s="164">
        <f>L26+N26</f>
        <v>0</v>
      </c>
      <c r="HA29" s="164">
        <f>L26</f>
        <v>0</v>
      </c>
      <c r="HB29" s="164">
        <f>N26</f>
        <v>0</v>
      </c>
      <c r="HC29" s="164">
        <f t="shared" si="758"/>
        <v>0</v>
      </c>
      <c r="HD29" s="164">
        <f t="shared" si="759"/>
        <v>0</v>
      </c>
      <c r="HE29" s="164" t="e">
        <f t="shared" si="760"/>
        <v>#DIV/0!</v>
      </c>
      <c r="HF29" s="164">
        <f t="shared" si="761"/>
        <v>0</v>
      </c>
      <c r="HG29" s="164">
        <f t="shared" si="762"/>
        <v>0</v>
      </c>
      <c r="HH29" s="164">
        <f t="shared" si="763"/>
        <v>0</v>
      </c>
      <c r="HI29" s="164">
        <f t="shared" si="764"/>
        <v>0</v>
      </c>
      <c r="HJ29" s="164" t="e">
        <f t="shared" si="765"/>
        <v>#DIV/0!</v>
      </c>
      <c r="HK29" s="164" t="e">
        <f t="shared" si="766"/>
        <v>#DIV/0!</v>
      </c>
      <c r="HL29" s="164" t="e">
        <f t="shared" si="767"/>
        <v>#DIV/0!</v>
      </c>
      <c r="HM29" s="164" t="e">
        <f t="shared" si="768"/>
        <v>#DIV/0!</v>
      </c>
      <c r="HN29" s="164"/>
      <c r="HO29" s="164"/>
      <c r="HP29" s="164"/>
      <c r="HQ29" s="164"/>
      <c r="HR29" s="164" t="e">
        <f t="shared" si="769"/>
        <v>#DIV/0!</v>
      </c>
      <c r="HS29" s="164" t="e">
        <f t="shared" si="770"/>
        <v>#DIV/0!</v>
      </c>
      <c r="HT29" s="164" t="e">
        <f t="shared" si="771"/>
        <v>#DIV/0!</v>
      </c>
      <c r="HU29" s="164" t="e">
        <f t="shared" si="772"/>
        <v>#DIV/0!</v>
      </c>
      <c r="HV29" s="164" t="e">
        <f t="shared" si="773"/>
        <v>#DIV/0!</v>
      </c>
      <c r="HW29" s="164"/>
      <c r="HX29" s="164" t="e">
        <f t="shared" si="774"/>
        <v>#DIV/0!</v>
      </c>
      <c r="HY29" s="164" t="e">
        <f t="shared" si="775"/>
        <v>#DIV/0!</v>
      </c>
      <c r="HZ29" s="164">
        <v>0</v>
      </c>
      <c r="IA29" s="164" t="e">
        <f t="shared" si="4"/>
        <v>#DIV/0!</v>
      </c>
      <c r="IB29" s="164" t="e">
        <f t="shared" si="776"/>
        <v>#DIV/0!</v>
      </c>
      <c r="IC29" s="164"/>
      <c r="ID29" s="164" t="e">
        <f xml:space="preserve"> 1 / (HE29-GY29*HG29)*L26/GZ29</f>
        <v>#DIV/0!</v>
      </c>
      <c r="IE29" s="164" t="e">
        <f t="shared" si="777"/>
        <v>#DIV/0!</v>
      </c>
      <c r="IF29" s="164">
        <v>0</v>
      </c>
      <c r="IG29" s="164" t="e">
        <f t="shared" si="5"/>
        <v>#DIV/0!</v>
      </c>
      <c r="IH29" s="164" t="e">
        <f t="shared" si="778"/>
        <v>#DIV/0!</v>
      </c>
      <c r="II29" s="164"/>
      <c r="IJ29" s="164" t="e">
        <f t="shared" si="779"/>
        <v>#DIV/0!</v>
      </c>
      <c r="IK29" s="164" t="e">
        <f t="shared" si="780"/>
        <v>#DIV/0!</v>
      </c>
      <c r="IL29" s="164">
        <v>0</v>
      </c>
      <c r="IM29" s="164" t="e">
        <f t="shared" si="6"/>
        <v>#DIV/0!</v>
      </c>
      <c r="IN29" s="164" t="e">
        <f t="shared" si="781"/>
        <v>#DIV/0!</v>
      </c>
      <c r="IO29" s="164"/>
      <c r="IP29" s="164" t="e">
        <f t="shared" si="782"/>
        <v>#DIV/0!</v>
      </c>
      <c r="IQ29" s="164" t="e">
        <f t="shared" si="783"/>
        <v>#DIV/0!</v>
      </c>
      <c r="IR29" s="164" t="e">
        <f t="shared" si="784"/>
        <v>#DIV/0!</v>
      </c>
      <c r="IS29" s="164" t="e">
        <f t="shared" si="7"/>
        <v>#DIV/0!</v>
      </c>
      <c r="IT29" s="164" t="e">
        <f>IS29^2*M26^2</f>
        <v>#DIV/0!</v>
      </c>
      <c r="IU29" s="164"/>
      <c r="IV29" s="164" t="e">
        <f t="shared" si="785"/>
        <v>#DIV/0!</v>
      </c>
      <c r="IW29" s="164" t="e">
        <f t="shared" si="786"/>
        <v>#DIV/0!</v>
      </c>
      <c r="IX29" s="164" t="e">
        <f t="shared" si="787"/>
        <v>#DIV/0!</v>
      </c>
      <c r="IY29" s="164" t="e">
        <f t="shared" si="8"/>
        <v>#DIV/0!</v>
      </c>
      <c r="IZ29" s="164" t="e">
        <f>IY29^2*O26^2</f>
        <v>#DIV/0!</v>
      </c>
      <c r="JA29" s="164"/>
      <c r="JB29" s="164" t="e">
        <f t="shared" si="788"/>
        <v>#DIV/0!</v>
      </c>
      <c r="JC29" s="164" t="e">
        <f t="shared" si="789"/>
        <v>#DIV/0!</v>
      </c>
      <c r="JD29" s="164" t="e">
        <f t="shared" si="790"/>
        <v>#DIV/0!</v>
      </c>
      <c r="JE29" s="164" t="e">
        <f t="shared" si="9"/>
        <v>#DIV/0!</v>
      </c>
      <c r="JF29" s="164" t="e">
        <f>JE29^2*Q26^2</f>
        <v>#DIV/0!</v>
      </c>
      <c r="JG29" s="164"/>
      <c r="JH29" s="164"/>
      <c r="JI29" s="164"/>
      <c r="JJ29" s="164">
        <f t="shared" si="791"/>
        <v>1</v>
      </c>
      <c r="JK29" s="164" t="e">
        <f>N26/(L26+N26)</f>
        <v>#DIV/0!</v>
      </c>
      <c r="JL29" s="164">
        <f>(L26+N26+JJ29)/(N26+JJ29)</f>
        <v>1</v>
      </c>
      <c r="JM29" s="164" t="e">
        <f t="shared" si="792"/>
        <v>#DIV/0!</v>
      </c>
      <c r="JN29" s="164"/>
      <c r="JO29" s="164"/>
      <c r="JP29" s="164"/>
      <c r="JQ29" s="164"/>
      <c r="JR29" s="164" t="e">
        <f t="shared" si="793"/>
        <v>#DIV/0!</v>
      </c>
      <c r="JS29" s="164" t="e">
        <f t="shared" si="794"/>
        <v>#DIV/0!</v>
      </c>
      <c r="JT29" s="164" t="e">
        <f t="shared" si="795"/>
        <v>#DIV/0!</v>
      </c>
      <c r="JU29" s="164" t="e">
        <f t="shared" si="796"/>
        <v>#DIV/0!</v>
      </c>
      <c r="JV29" s="164"/>
      <c r="JW29" s="164" t="e">
        <f t="shared" si="797"/>
        <v>#DIV/0!</v>
      </c>
      <c r="JX29" s="164" t="e">
        <f t="shared" si="798"/>
        <v>#DIV/0!</v>
      </c>
      <c r="JY29" s="164" t="e">
        <f t="shared" si="799"/>
        <v>#DIV/0!</v>
      </c>
      <c r="JZ29" s="164"/>
      <c r="KA29" s="164" t="e">
        <f>IG29</f>
        <v>#DIV/0!</v>
      </c>
      <c r="KB29" s="164" t="e">
        <f>KA29*JR29</f>
        <v>#DIV/0!</v>
      </c>
      <c r="KC29" s="164" t="e">
        <f>KB29^2*X29^2</f>
        <v>#DIV/0!</v>
      </c>
      <c r="KD29" s="164"/>
      <c r="KE29" s="164" t="e">
        <f>IM29</f>
        <v>#DIV/0!</v>
      </c>
      <c r="KF29" s="164" t="e">
        <f>KE29*JR29</f>
        <v>#DIV/0!</v>
      </c>
      <c r="KG29" s="164" t="e">
        <f>KF29^2*Z29^2</f>
        <v>#DIV/0!</v>
      </c>
      <c r="KH29" s="164"/>
      <c r="KI29" s="164" t="e">
        <f>IS29</f>
        <v>#DIV/0!</v>
      </c>
      <c r="KJ29" s="164" t="e">
        <f>-N26/(L26+N26)^2</f>
        <v>#DIV/0!</v>
      </c>
      <c r="KK29" s="164">
        <f>1/(JJ29+N26)</f>
        <v>1</v>
      </c>
      <c r="KL29" s="164" t="e">
        <f>KI29*JR29+KJ29*HM29*JL29+KK29*JK29*HM29</f>
        <v>#DIV/0!</v>
      </c>
      <c r="KM29" s="164" t="e">
        <f>KL29^2*M26^2</f>
        <v>#DIV/0!</v>
      </c>
      <c r="KN29" s="164"/>
      <c r="KO29" s="164" t="e">
        <f>IY29</f>
        <v>#DIV/0!</v>
      </c>
      <c r="KP29" s="164" t="e">
        <f>L26/(L26+N26)^2</f>
        <v>#DIV/0!</v>
      </c>
      <c r="KQ29" s="164">
        <f>-L26/(JJ29+N26)^2</f>
        <v>0</v>
      </c>
      <c r="KR29" s="164" t="e">
        <f>KO29*JR29+KP29*JL29*HM29+HM29*KQ29*JK29</f>
        <v>#DIV/0!</v>
      </c>
      <c r="KS29" s="164" t="e">
        <f>KR29^2*O26^2</f>
        <v>#DIV/0!</v>
      </c>
      <c r="KT29" s="164"/>
      <c r="KU29" s="164" t="e">
        <f>JE29</f>
        <v>#DIV/0!</v>
      </c>
      <c r="KV29" s="164" t="e">
        <f>KU29*JR29</f>
        <v>#DIV/0!</v>
      </c>
      <c r="KW29" s="164" t="e">
        <f>KV29^2*Q26^2</f>
        <v>#DIV/0!</v>
      </c>
      <c r="KX29" s="164"/>
      <c r="KY29" s="164" t="e">
        <f>HM29* (N26/(L26+N26)) * ((-LN(10)*JJ29*L26)/(N26+JJ29)^2)</f>
        <v>#DIV/0!</v>
      </c>
      <c r="KZ29" s="164" t="e">
        <f>KY29^2*S26^2</f>
        <v>#DIV/0!</v>
      </c>
      <c r="LA29" s="164"/>
      <c r="LB29" s="164"/>
      <c r="LC29" s="170"/>
      <c r="LD29" s="181"/>
      <c r="LE29" s="175"/>
      <c r="LF29" s="175"/>
      <c r="LG29" s="175"/>
      <c r="LH29" s="175"/>
      <c r="LI29" s="175"/>
      <c r="LJ29" s="175"/>
      <c r="LK29" s="175"/>
      <c r="LL29" s="175"/>
      <c r="LM29" s="175"/>
      <c r="LN29" s="175"/>
      <c r="LO29" s="178"/>
    </row>
    <row r="30" spans="1:327" s="87" customFormat="1" ht="15.75" x14ac:dyDescent="0.25">
      <c r="A30" s="172" t="s">
        <v>239</v>
      </c>
      <c r="B30" s="136"/>
      <c r="C30" s="168"/>
      <c r="D30" s="137"/>
      <c r="E30" s="168"/>
      <c r="F30" s="206"/>
      <c r="G30" s="206"/>
      <c r="H30" s="206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200"/>
      <c r="T30" s="167">
        <f>C30/100</f>
        <v>0</v>
      </c>
      <c r="U30" s="164">
        <f t="shared" ref="U30:Z30" si="802">F30/100</f>
        <v>0</v>
      </c>
      <c r="V30" s="164">
        <f t="shared" si="802"/>
        <v>0</v>
      </c>
      <c r="W30" s="164">
        <f t="shared" si="802"/>
        <v>0</v>
      </c>
      <c r="X30" s="164">
        <f t="shared" si="802"/>
        <v>0</v>
      </c>
      <c r="Y30" s="164">
        <f t="shared" si="802"/>
        <v>0</v>
      </c>
      <c r="Z30" s="164">
        <f t="shared" si="802"/>
        <v>0</v>
      </c>
      <c r="AA30" s="164" t="e">
        <f>(L30*W30+Y30*N30)/(L30+N30)</f>
        <v>#DIV/0!</v>
      </c>
      <c r="AB30" s="165" t="e">
        <f t="shared" si="1"/>
        <v>#DIV/0!</v>
      </c>
      <c r="AC30" s="165" t="e">
        <f>AVERAGE(AB30:AB33)</f>
        <v>#DIV/0!</v>
      </c>
      <c r="AD30" s="165" t="e">
        <f>STDEV(AB30:AB33)</f>
        <v>#DIV/0!</v>
      </c>
      <c r="AE30" s="165" t="e">
        <f>AD30/SQRT(COUNT(AB30:AB33))</f>
        <v>#DIV/0!</v>
      </c>
      <c r="AF30" s="165" t="e">
        <f>AE30^2</f>
        <v>#DIV/0!</v>
      </c>
      <c r="AG30" s="164" t="e">
        <f t="shared" si="2"/>
        <v>#DIV/0!</v>
      </c>
      <c r="AH30" s="164" t="e">
        <f>AG30^2*E30^2</f>
        <v>#DIV/0!</v>
      </c>
      <c r="AI30" s="164" t="e">
        <f>AVERAGE(AH30:AH33)</f>
        <v>#DIV/0!</v>
      </c>
      <c r="AJ30" s="164" t="e">
        <f t="shared" si="3"/>
        <v>#DIV/0!</v>
      </c>
      <c r="AK30" s="164" t="e">
        <f>AJ30^2*V30^2</f>
        <v>#DIV/0!</v>
      </c>
      <c r="AL30" s="164" t="e">
        <f>AVERAGE(AK30:AK33)</f>
        <v>#DIV/0!</v>
      </c>
      <c r="AM30" s="164" t="e">
        <f>-AB30/(AA30-U30)*L30/(L30+N30)</f>
        <v>#DIV/0!</v>
      </c>
      <c r="AN30" s="164" t="e">
        <f>AM30^2*X30^2</f>
        <v>#DIV/0!</v>
      </c>
      <c r="AO30" s="164" t="e">
        <f>AVERAGE(AN30:AN33)</f>
        <v>#DIV/0!</v>
      </c>
      <c r="AP30" s="164" t="e">
        <f>-AB30/(AA30-U30)*N30/(L30+N30)</f>
        <v>#DIV/0!</v>
      </c>
      <c r="AQ30" s="164" t="e">
        <f>AP30^2*Z30^2</f>
        <v>#DIV/0!</v>
      </c>
      <c r="AR30" s="164" t="e">
        <f>AVERAGE(AQ30:AQ33)</f>
        <v>#DIV/0!</v>
      </c>
      <c r="AS30" s="164" t="e">
        <f>-AB30/(AA30-U30)*(W30-AA30)/(L30+N30)</f>
        <v>#DIV/0!</v>
      </c>
      <c r="AT30" s="164" t="e">
        <f>AS30^2*M30^2</f>
        <v>#DIV/0!</v>
      </c>
      <c r="AU30" s="164" t="e">
        <f>AVERAGE(AT30:AT33)</f>
        <v>#DIV/0!</v>
      </c>
      <c r="AV30" s="164" t="e">
        <f>-AB30/(AA30-U30)*(Y30-AA30)/(L30+N30)</f>
        <v>#DIV/0!</v>
      </c>
      <c r="AW30" s="164" t="e">
        <f>AV30^2*O30^2</f>
        <v>#DIV/0!</v>
      </c>
      <c r="AX30" s="164" t="e">
        <f>AVERAGE(AW30:AW33)</f>
        <v>#DIV/0!</v>
      </c>
      <c r="AY30" s="164" t="e">
        <f>SUM(AX30,AU30,AR30,AO30,AL30,AI30,AF30)</f>
        <v>#DIV/0!</v>
      </c>
      <c r="AZ30" s="166" t="e">
        <f>SQRT(AY30)</f>
        <v>#DIV/0!</v>
      </c>
      <c r="BA30" s="164" t="b">
        <f>P30=1</f>
        <v>0</v>
      </c>
      <c r="BB30" s="164">
        <f>MAX((1-BA30)*P30,P30*0.99999)</f>
        <v>0</v>
      </c>
      <c r="BC30" s="164" t="e">
        <f>AB30*D30/(L30+N30)</f>
        <v>#DIV/0!</v>
      </c>
      <c r="BD30" s="164" t="e">
        <f>-1+(1-BC30)^(1-BB30)</f>
        <v>#DIV/0!</v>
      </c>
      <c r="BE30" s="164" t="e">
        <f>1/((BB30-1)*BC30)</f>
        <v>#DIV/0!</v>
      </c>
      <c r="BF30" s="164" t="e">
        <f>(-1/BC30)*LN(1-BC30)*AB30</f>
        <v>#DIV/0!</v>
      </c>
      <c r="BG30" s="164" t="e">
        <f>AB30*BD30*BE30</f>
        <v>#DIV/0!</v>
      </c>
      <c r="BH30" s="164" t="e">
        <f>(BF30*BA30)+(1-BA30)*BG30</f>
        <v>#DIV/0!</v>
      </c>
      <c r="BI30" s="164" t="e">
        <f>AVERAGE(BH30:BH33)</f>
        <v>#DIV/0!</v>
      </c>
      <c r="BJ30" s="164" t="e">
        <f>STDEV(BH30:BH33)</f>
        <v>#DIV/0!</v>
      </c>
      <c r="BK30" s="164" t="e">
        <f>BJ30/SQRT(COUNT(BH30:BH33))</f>
        <v>#DIV/0!</v>
      </c>
      <c r="BL30" s="164" t="e">
        <f>BK30^2</f>
        <v>#DIV/0!</v>
      </c>
      <c r="BM30" s="164" t="e">
        <f>(-LN(1-BC30)*(1-BC30)^(1-BB30))*AB30/((BB30-1)*BC30)</f>
        <v>#DIV/0!</v>
      </c>
      <c r="BN30" s="164" t="e">
        <f>(1-(1-BC30)^(1-BB30))*AB30/(BC30*(BB30-1)^2)</f>
        <v>#DIV/0!</v>
      </c>
      <c r="BO30" s="164" t="e">
        <f>BM30+BN30</f>
        <v>#DIV/0!</v>
      </c>
      <c r="BP30" s="164" t="e">
        <f>BO30^2*Q30^2</f>
        <v>#DIV/0!</v>
      </c>
      <c r="BQ30" s="164" t="e">
        <f>AVERAGE(BP30:BP33)</f>
        <v>#DIV/0!</v>
      </c>
      <c r="BR30" s="164" t="e">
        <f>BD30*BE30</f>
        <v>#DIV/0!</v>
      </c>
      <c r="BS30" s="164" t="e">
        <f>AB30*BE30</f>
        <v>#DIV/0!</v>
      </c>
      <c r="BT30" s="164" t="e">
        <f>AB30*BD30</f>
        <v>#DIV/0!</v>
      </c>
      <c r="BU30" s="164" t="e">
        <f>AJ30</f>
        <v>#DIV/0!</v>
      </c>
      <c r="BV30" s="164" t="e">
        <f>(BB30-1)/(1-BC30)^(BB30)*(D30/(L30+N30))*BU30</f>
        <v>#DIV/0!</v>
      </c>
      <c r="BW30" s="164" t="e">
        <f>-1/((BB30-1)*BC30^2)*(D30/(L30+N30))*BU30</f>
        <v>#DIV/0!</v>
      </c>
      <c r="BX30" s="164" t="e">
        <f>BU30*BR30+BS30*BV30+BT30*BW30</f>
        <v>#DIV/0!</v>
      </c>
      <c r="BY30" s="164" t="e">
        <f>BX30^2*V30^2</f>
        <v>#DIV/0!</v>
      </c>
      <c r="BZ30" s="164" t="e">
        <f>AVERAGE(BY30:BY33)</f>
        <v>#DIV/0!</v>
      </c>
      <c r="CA30" s="164" t="e">
        <f>AM30</f>
        <v>#DIV/0!</v>
      </c>
      <c r="CB30" s="164" t="e">
        <f>(BB30-1)/(1-BC30)^(BB30)*(D30/(L30+N30))*CA30</f>
        <v>#DIV/0!</v>
      </c>
      <c r="CC30" s="164" t="e">
        <f>-1/((BB30-1)*BC30^2)*(D30/(L30+N30))*CA30</f>
        <v>#DIV/0!</v>
      </c>
      <c r="CD30" s="164" t="e">
        <f>BR30*CA30+BS30*CB30+BT30*CC30</f>
        <v>#DIV/0!</v>
      </c>
      <c r="CE30" s="164" t="e">
        <f>CD30^2*X30^2</f>
        <v>#DIV/0!</v>
      </c>
      <c r="CF30" s="164" t="e">
        <f>AVERAGE(CE30:CE33)</f>
        <v>#DIV/0!</v>
      </c>
      <c r="CG30" s="164" t="e">
        <f>AP30</f>
        <v>#DIV/0!</v>
      </c>
      <c r="CH30" s="164" t="e">
        <f>(BB30-1)/(1-BC30)^(BB30)*(D30/(L30+N30))*CG30</f>
        <v>#DIV/0!</v>
      </c>
      <c r="CI30" s="164" t="e">
        <f>-1/((BB30-1)*BC30^2)*(D30/(L30+N30))*CG30</f>
        <v>#DIV/0!</v>
      </c>
      <c r="CJ30" s="164" t="e">
        <f>BR30*CG30+BS30*CH30+BT30*CI30</f>
        <v>#DIV/0!</v>
      </c>
      <c r="CK30" s="164" t="e">
        <f>CJ30^2*Z30^2</f>
        <v>#DIV/0!</v>
      </c>
      <c r="CL30" s="164" t="e">
        <f>AVERAGE(CK30:CK33)</f>
        <v>#DIV/0!</v>
      </c>
      <c r="CM30" s="164" t="e">
        <f>AG30</f>
        <v>#DIV/0!</v>
      </c>
      <c r="CN30" s="164">
        <v>0</v>
      </c>
      <c r="CO30" s="164">
        <v>0</v>
      </c>
      <c r="CP30" s="164" t="e">
        <f>CM30*BR30</f>
        <v>#DIV/0!</v>
      </c>
      <c r="CQ30" s="164" t="e">
        <f>CP30^2*E30^2</f>
        <v>#DIV/0!</v>
      </c>
      <c r="CR30" s="164" t="e">
        <f>AVERAGE(CQ30:CQ33)</f>
        <v>#DIV/0!</v>
      </c>
      <c r="CS30" s="164" t="e">
        <f>AS30</f>
        <v>#DIV/0!</v>
      </c>
      <c r="CT30" s="164" t="e">
        <f>(BB30-1)/(1-BC30)^(BB30)*(-BC30/(L30+N30)+D30/(L30+N30)*CS30)</f>
        <v>#DIV/0!</v>
      </c>
      <c r="CU30" s="164" t="e">
        <f>-1/((BB30-1)*BC30^2)*(-BC30/(L30+N30)+D30/(L30+N30)*CS30)</f>
        <v>#DIV/0!</v>
      </c>
      <c r="CV30" s="164" t="e">
        <f>BR30*CS30+BS30*CT30+BT30*CU30</f>
        <v>#DIV/0!</v>
      </c>
      <c r="CW30" s="164" t="e">
        <f>CV30^2*M30^2</f>
        <v>#DIV/0!</v>
      </c>
      <c r="CX30" s="164" t="e">
        <f>AVERAGE(CW30:CW33)</f>
        <v>#DIV/0!</v>
      </c>
      <c r="CY30" s="164" t="e">
        <f>AV30</f>
        <v>#DIV/0!</v>
      </c>
      <c r="CZ30" s="164" t="e">
        <f>(BB30-1)/(1-BC30)^(BB30)*(-BC30/(L30+N30)+D30/(L30+N30)*CY30)</f>
        <v>#DIV/0!</v>
      </c>
      <c r="DA30" s="164" t="e">
        <f>-1/((BB30-1)*BC30^2)*(-BC30/(L30+N30)+D30/(L30+N30)*CY30)</f>
        <v>#DIV/0!</v>
      </c>
      <c r="DB30" s="164" t="e">
        <f>BR30*CY30+BS30*CZ30+BT30*DA30</f>
        <v>#DIV/0!</v>
      </c>
      <c r="DC30" s="164" t="e">
        <f>DB30^2*O30^2</f>
        <v>#DIV/0!</v>
      </c>
      <c r="DD30" s="164" t="e">
        <f>AVERAGE(DC30:DC33)</f>
        <v>#DIV/0!</v>
      </c>
      <c r="DE30" s="164" t="e">
        <f>SUM(DD30,CX30,CR30,CL30,CF30,BZ30,BQ30,BL30)</f>
        <v>#DIV/0!</v>
      </c>
      <c r="DF30" s="164" t="e">
        <f>SQRT(DE30)</f>
        <v>#DIV/0!</v>
      </c>
      <c r="DG30" s="164">
        <f>10^R30</f>
        <v>1</v>
      </c>
      <c r="DH30" s="164" t="e">
        <f>N30/(L30+N30)</f>
        <v>#DIV/0!</v>
      </c>
      <c r="DI30" s="164">
        <f>(DG30+L30+N30)/(N30+DG30)</f>
        <v>1</v>
      </c>
      <c r="DJ30" s="164" t="e">
        <f>AB30*DH30*DI30</f>
        <v>#DIV/0!</v>
      </c>
      <c r="DK30" s="164" t="e">
        <f>AVERAGE(DJ30:DJ33)</f>
        <v>#DIV/0!</v>
      </c>
      <c r="DL30" s="164" t="e">
        <f>STDEV(DJ30:DJ33)</f>
        <v>#DIV/0!</v>
      </c>
      <c r="DM30" s="164" t="e">
        <f>DL30/SQRT(COUNT(DJ30:DJ33))</f>
        <v>#DIV/0!</v>
      </c>
      <c r="DN30" s="164" t="e">
        <f>DM30^2</f>
        <v>#DIV/0!</v>
      </c>
      <c r="DO30" s="164" t="e">
        <f>DH30*DI30</f>
        <v>#DIV/0!</v>
      </c>
      <c r="DP30" s="164" t="e">
        <f>AG30</f>
        <v>#DIV/0!</v>
      </c>
      <c r="DQ30" s="164" t="e">
        <f>DO30*DP30</f>
        <v>#DIV/0!</v>
      </c>
      <c r="DR30" s="164" t="e">
        <f>DQ30^2*E30^2</f>
        <v>#DIV/0!</v>
      </c>
      <c r="DS30" s="164" t="e">
        <f>AVERAGE(DR30:DR33)</f>
        <v>#DIV/0!</v>
      </c>
      <c r="DT30" s="164" t="e">
        <f>AJ30</f>
        <v>#DIV/0!</v>
      </c>
      <c r="DU30" s="164" t="e">
        <f>DT30*DO30</f>
        <v>#DIV/0!</v>
      </c>
      <c r="DV30" s="164" t="e">
        <f>DU30^2*V30^2</f>
        <v>#DIV/0!</v>
      </c>
      <c r="DW30" s="164" t="e">
        <f>AVERAGE(DV30:DV33)</f>
        <v>#DIV/0!</v>
      </c>
      <c r="DX30" s="164" t="e">
        <f>AM30</f>
        <v>#DIV/0!</v>
      </c>
      <c r="DY30" s="164" t="e">
        <f>DX30*DO30</f>
        <v>#DIV/0!</v>
      </c>
      <c r="DZ30" s="164" t="e">
        <f>DY30^2*X30^2</f>
        <v>#DIV/0!</v>
      </c>
      <c r="EA30" s="164" t="e">
        <f>AVERAGE(DZ30:DZ33)</f>
        <v>#DIV/0!</v>
      </c>
      <c r="EB30" s="164" t="e">
        <f>AP30</f>
        <v>#DIV/0!</v>
      </c>
      <c r="EC30" s="164" t="e">
        <f>EB30*DO30</f>
        <v>#DIV/0!</v>
      </c>
      <c r="ED30" s="164" t="e">
        <f>EC30^2*Z30^2</f>
        <v>#DIV/0!</v>
      </c>
      <c r="EE30" s="164" t="e">
        <f>AVERAGE(ED30:ED33)</f>
        <v>#DIV/0!</v>
      </c>
      <c r="EF30" s="164" t="e">
        <f>DI30*AB30</f>
        <v>#DIV/0!</v>
      </c>
      <c r="EG30" s="164" t="e">
        <f>DH30*AB30</f>
        <v>#DIV/0!</v>
      </c>
      <c r="EH30" s="164" t="e">
        <f>AS30</f>
        <v>#DIV/0!</v>
      </c>
      <c r="EI30" s="164" t="e">
        <f>-N30/((N30+L30)^2)</f>
        <v>#DIV/0!</v>
      </c>
      <c r="EJ30" s="164">
        <f>1/(DG30+N30)</f>
        <v>1</v>
      </c>
      <c r="EK30" s="164" t="e">
        <f>DO30*EH30+EF30*EI30+EG30*EJ30</f>
        <v>#DIV/0!</v>
      </c>
      <c r="EL30" s="164" t="e">
        <f>EK30^2*M30^2</f>
        <v>#DIV/0!</v>
      </c>
      <c r="EM30" s="164" t="e">
        <f>AVERAGE(EL30:EL33)</f>
        <v>#DIV/0!</v>
      </c>
      <c r="EN30" s="164" t="e">
        <f>AV30</f>
        <v>#DIV/0!</v>
      </c>
      <c r="EO30" s="164" t="e">
        <f>L30/((L30+N30)^2)</f>
        <v>#DIV/0!</v>
      </c>
      <c r="EP30" s="164">
        <f>-L30/((N30+DG30)^2)</f>
        <v>0</v>
      </c>
      <c r="EQ30" s="164" t="e">
        <f>DO30*EN30+EF30*EO30+EG30*EP30</f>
        <v>#DIV/0!</v>
      </c>
      <c r="ER30" s="164" t="e">
        <f>EQ30^2*O30^2</f>
        <v>#DIV/0!</v>
      </c>
      <c r="ES30" s="164" t="e">
        <f>AVERAGE(ER30:ER33)</f>
        <v>#DIV/0!</v>
      </c>
      <c r="ET30" s="164">
        <v>0</v>
      </c>
      <c r="EU30" s="164">
        <f>-LN(10)*L30*DG30/((DG30+N30)^2)</f>
        <v>0</v>
      </c>
      <c r="EV30" s="164" t="e">
        <f>EU30*EG30</f>
        <v>#DIV/0!</v>
      </c>
      <c r="EW30" s="164" t="e">
        <f>EV30^2*S30^2</f>
        <v>#DIV/0!</v>
      </c>
      <c r="EX30" s="164" t="e">
        <f>AVERAGE(EW30:EW33)</f>
        <v>#DIV/0!</v>
      </c>
      <c r="EY30" s="164" t="e">
        <f>SUM(EX30,ES30,EM30,EE30,EA30,DW30,DS30,DN30)</f>
        <v>#DIV/0!</v>
      </c>
      <c r="EZ30" s="164" t="e">
        <f>SQRT(EY30)</f>
        <v>#DIV/0!</v>
      </c>
      <c r="FA30" s="164">
        <f>DG30</f>
        <v>1</v>
      </c>
      <c r="FB30" s="164" t="e">
        <f>DH30</f>
        <v>#DIV/0!</v>
      </c>
      <c r="FC30" s="164">
        <f>DI30</f>
        <v>1</v>
      </c>
      <c r="FD30" s="164" t="e">
        <f>FB30*FC30*BH30</f>
        <v>#DIV/0!</v>
      </c>
      <c r="FE30" s="164" t="e">
        <f>AVERAGE(FD30:FD33)</f>
        <v>#DIV/0!</v>
      </c>
      <c r="FF30" s="164" t="e">
        <f>STDEV(FD30:FD33)</f>
        <v>#DIV/0!</v>
      </c>
      <c r="FG30" s="164" t="e">
        <f>FF30/SQRT(COUNT(FD30:FD33))</f>
        <v>#DIV/0!</v>
      </c>
      <c r="FH30" s="164" t="e">
        <f>FG30^2</f>
        <v>#DIV/0!</v>
      </c>
      <c r="FI30" s="164" t="e">
        <f>FB30*FC30</f>
        <v>#DIV/0!</v>
      </c>
      <c r="FJ30" s="164" t="e">
        <f>CP30</f>
        <v>#DIV/0!</v>
      </c>
      <c r="FK30" s="164" t="e">
        <f>FJ30*FI30</f>
        <v>#DIV/0!</v>
      </c>
      <c r="FL30" s="164" t="e">
        <f>FK30^2*E30^2</f>
        <v>#DIV/0!</v>
      </c>
      <c r="FM30" s="164" t="e">
        <f>AVERAGE(FL30:FL33)</f>
        <v>#DIV/0!</v>
      </c>
      <c r="FN30" s="164" t="e">
        <f>BX30</f>
        <v>#DIV/0!</v>
      </c>
      <c r="FO30" s="164" t="e">
        <f>FN30*FI30</f>
        <v>#DIV/0!</v>
      </c>
      <c r="FP30" s="164" t="e">
        <f>FO30^2*V30^2</f>
        <v>#DIV/0!</v>
      </c>
      <c r="FQ30" s="164" t="e">
        <f>AVERAGE(FP30:FP33)</f>
        <v>#DIV/0!</v>
      </c>
      <c r="FR30" s="164" t="e">
        <f>CD30</f>
        <v>#DIV/0!</v>
      </c>
      <c r="FS30" s="164" t="e">
        <f>FR30*FI30</f>
        <v>#DIV/0!</v>
      </c>
      <c r="FT30" s="164" t="e">
        <f>FS30^2*X30^2</f>
        <v>#DIV/0!</v>
      </c>
      <c r="FU30" s="164" t="e">
        <f>AVERAGE(FT30:FT33)</f>
        <v>#DIV/0!</v>
      </c>
      <c r="FV30" s="164" t="e">
        <f>CJ30</f>
        <v>#DIV/0!</v>
      </c>
      <c r="FW30" s="164" t="e">
        <f>FV30*FI30</f>
        <v>#DIV/0!</v>
      </c>
      <c r="FX30" s="164" t="e">
        <f>FW30^2*Z30^2</f>
        <v>#DIV/0!</v>
      </c>
      <c r="FY30" s="164" t="e">
        <f>AVERAGE(FX30:FX33)</f>
        <v>#DIV/0!</v>
      </c>
      <c r="FZ30" s="164" t="e">
        <f>FC30*BH30</f>
        <v>#DIV/0!</v>
      </c>
      <c r="GA30" s="164" t="e">
        <f>FB30*BH30</f>
        <v>#DIV/0!</v>
      </c>
      <c r="GB30" s="164" t="e">
        <f>CV30</f>
        <v>#DIV/0!</v>
      </c>
      <c r="GC30" s="164" t="e">
        <f>EI30</f>
        <v>#DIV/0!</v>
      </c>
      <c r="GD30" s="164">
        <f>EJ30</f>
        <v>1</v>
      </c>
      <c r="GE30" s="164" t="e">
        <f>FI30*GB30+FZ30*GC30+GA30*GD30</f>
        <v>#DIV/0!</v>
      </c>
      <c r="GF30" s="164" t="e">
        <f>GE30^2*M30^2</f>
        <v>#DIV/0!</v>
      </c>
      <c r="GG30" s="164" t="e">
        <f>AVERAGE(GF30:GF33)</f>
        <v>#DIV/0!</v>
      </c>
      <c r="GH30" s="164" t="e">
        <f>DB30</f>
        <v>#DIV/0!</v>
      </c>
      <c r="GI30" s="164" t="e">
        <f>EO30</f>
        <v>#DIV/0!</v>
      </c>
      <c r="GJ30" s="164">
        <f>EP30</f>
        <v>0</v>
      </c>
      <c r="GK30" s="164" t="e">
        <f>FI30*GH30+FZ30*GI30+GA30*GJ30</f>
        <v>#DIV/0!</v>
      </c>
      <c r="GL30" s="164" t="e">
        <f>GK30^2*O30^2</f>
        <v>#DIV/0!</v>
      </c>
      <c r="GM30" s="164" t="e">
        <f>AVERAGE(GL30:GL33)</f>
        <v>#DIV/0!</v>
      </c>
      <c r="GN30" s="164">
        <f>ET30</f>
        <v>0</v>
      </c>
      <c r="GO30" s="164">
        <f>EU30</f>
        <v>0</v>
      </c>
      <c r="GP30" s="164" t="e">
        <f>GO30*GA30</f>
        <v>#DIV/0!</v>
      </c>
      <c r="GQ30" s="164" t="e">
        <f>GP30^2*S30^2</f>
        <v>#DIV/0!</v>
      </c>
      <c r="GR30" s="164" t="e">
        <f>AVERAGE(GQ30:GQ33)</f>
        <v>#DIV/0!</v>
      </c>
      <c r="GS30" s="164" t="e">
        <f>BO30</f>
        <v>#DIV/0!</v>
      </c>
      <c r="GT30" s="164" t="e">
        <f>GS30*FI30</f>
        <v>#DIV/0!</v>
      </c>
      <c r="GU30" s="164" t="e">
        <f>GT30^2*Q30^2</f>
        <v>#DIV/0!</v>
      </c>
      <c r="GV30" s="164" t="e">
        <f>AVERAGE(GU30:GU33)</f>
        <v>#DIV/0!</v>
      </c>
      <c r="GW30" s="164" t="e">
        <f>SUM(GV30,GR30,GM30,GG30,FY30,FU30,FQ30,FM30,FH30)</f>
        <v>#DIV/0!</v>
      </c>
      <c r="GX30" s="164" t="e">
        <f>SQRT(GW30)</f>
        <v>#DIV/0!</v>
      </c>
      <c r="GY30" s="164">
        <f>P30</f>
        <v>0</v>
      </c>
      <c r="GZ30" s="164">
        <f>L30+N30</f>
        <v>0</v>
      </c>
      <c r="HA30" s="164">
        <f>L30</f>
        <v>0</v>
      </c>
      <c r="HB30" s="164">
        <f>N30</f>
        <v>0</v>
      </c>
      <c r="HC30" s="164">
        <f>D30</f>
        <v>0</v>
      </c>
      <c r="HD30" s="164">
        <f>B30</f>
        <v>0</v>
      </c>
      <c r="HE30" s="164" t="e">
        <f>AA30</f>
        <v>#DIV/0!</v>
      </c>
      <c r="HF30" s="164">
        <f>T30</f>
        <v>0</v>
      </c>
      <c r="HG30" s="164">
        <f>U30</f>
        <v>0</v>
      </c>
      <c r="HH30" s="164">
        <f>W30</f>
        <v>0</v>
      </c>
      <c r="HI30" s="164">
        <f>Y30</f>
        <v>0</v>
      </c>
      <c r="HJ30" s="164" t="e">
        <f>LN((HE30-GY30*HG30)/HD30)</f>
        <v>#DIV/0!</v>
      </c>
      <c r="HK30" s="164" t="e">
        <f>LN( (HG30-HF30)/GZ30 + (HE30-GY30*HF30)/HD30)</f>
        <v>#DIV/0!</v>
      </c>
      <c r="HL30" s="164" t="e">
        <f>HD30*GZ30/(HD30+GY30*GZ30)</f>
        <v>#DIV/0!</v>
      </c>
      <c r="HM30" s="164" t="e">
        <f>(HJ30-HK30)*HL30/HC30</f>
        <v>#DIV/0!</v>
      </c>
      <c r="HN30" s="164" t="e">
        <f>AVERAGE(HM30:HM33)</f>
        <v>#DIV/0!</v>
      </c>
      <c r="HO30" s="164" t="e">
        <f>STDEV(HM30:HM33)</f>
        <v>#DIV/0!</v>
      </c>
      <c r="HP30" s="164" t="e">
        <f>HO30/SQRT(COUNT(HM30:HM33))</f>
        <v>#DIV/0!</v>
      </c>
      <c r="HQ30" s="164" t="e">
        <f>HP30^2</f>
        <v>#DIV/0!</v>
      </c>
      <c r="HR30" s="164" t="e">
        <f>-1/HD30</f>
        <v>#DIV/0!</v>
      </c>
      <c r="HS30" s="164" t="e">
        <f>-(HE30-GY30*HF30) / (HD30* ( ( (HG30-HF30)/GZ30)*HD30 + (HE30-GY30*HF30)))</f>
        <v>#DIV/0!</v>
      </c>
      <c r="HT30" s="164" t="e">
        <f>GY30*GZ30^2 / (HD30+GY30*GZ30)^2</f>
        <v>#DIV/0!</v>
      </c>
      <c r="HU30" s="164" t="e">
        <f>-1/HC30*HM30</f>
        <v>#DIV/0!</v>
      </c>
      <c r="HV30" s="164" t="e">
        <f>HU30^2*E30^2</f>
        <v>#DIV/0!</v>
      </c>
      <c r="HW30" s="164" t="e">
        <f>AVERAGE(HV30:HV33)</f>
        <v>#DIV/0!</v>
      </c>
      <c r="HX30" s="164" t="e">
        <f>GY30 / (GY30*HG30-HE30)</f>
        <v>#DIV/0!</v>
      </c>
      <c r="HY30" s="164" t="e">
        <f>HD30 / ( (HG30-HF30)*HD30 + GZ30*(HE30-GY30*HF30))</f>
        <v>#DIV/0!</v>
      </c>
      <c r="HZ30" s="164">
        <v>0</v>
      </c>
      <c r="IA30" s="164" t="e">
        <f t="shared" si="4"/>
        <v>#DIV/0!</v>
      </c>
      <c r="IB30" s="164" t="e">
        <f>IA30^2*V30^2</f>
        <v>#DIV/0!</v>
      </c>
      <c r="IC30" s="164" t="e">
        <f>AVERAGE(IB30:IB33)</f>
        <v>#DIV/0!</v>
      </c>
      <c r="ID30" s="164" t="e">
        <f xml:space="preserve"> 1 / (HE30-GY30*HG30)*L30/GZ30</f>
        <v>#DIV/0!</v>
      </c>
      <c r="IE30" s="164" t="e">
        <f>HA30 / ((HE30-GY30*HF30)*GZ30 + (HG30-HF30)*HD30)</f>
        <v>#DIV/0!</v>
      </c>
      <c r="IF30" s="164">
        <v>0</v>
      </c>
      <c r="IG30" s="164" t="e">
        <f t="shared" si="5"/>
        <v>#DIV/0!</v>
      </c>
      <c r="IH30" s="164" t="e">
        <f>IG30^2*X30^2</f>
        <v>#DIV/0!</v>
      </c>
      <c r="II30" s="164" t="e">
        <f>AVERAGE(IH30:IH33)</f>
        <v>#DIV/0!</v>
      </c>
      <c r="IJ30" s="164" t="e">
        <f>1 / (HE30-GY30*HG30) * HB30/GZ30</f>
        <v>#DIV/0!</v>
      </c>
      <c r="IK30" s="164" t="e">
        <f>1 / (HE30 + HD30*((HG30-HF30)/GZ30) - GY30*HF30) * HB30/GZ30</f>
        <v>#DIV/0!</v>
      </c>
      <c r="IL30" s="164">
        <v>0</v>
      </c>
      <c r="IM30" s="164" t="e">
        <f t="shared" si="6"/>
        <v>#DIV/0!</v>
      </c>
      <c r="IN30" s="164" t="e">
        <f>IM30^2*Z30^2</f>
        <v>#DIV/0!</v>
      </c>
      <c r="IO30" s="164" t="e">
        <f>AVERAGE(IN30:IN33)</f>
        <v>#DIV/0!</v>
      </c>
      <c r="IP30" s="164" t="e">
        <f>(HI30-HH30)*HB30 / (GZ30*((GY30*HG30-HH30)*HA30 + (GY30*HG30-HI30)*HB30))</f>
        <v>#DIV/0!</v>
      </c>
      <c r="IQ30" s="164" t="e">
        <f>-(HD30*HF30+(HH30-HI30)*HB30-HD30*HG30) / (GZ30*((GY30*HF30-HH30)*HA30 + (GY30*HB30+HD30)*HF30 - HI30*HB30 - HD30*HG30) )</f>
        <v>#DIV/0!</v>
      </c>
      <c r="IR30" s="164" t="e">
        <f>HD30^2 / (GY30*HA30 + GY30*HB30 + HD30)^2</f>
        <v>#DIV/0!</v>
      </c>
      <c r="IS30" s="164" t="e">
        <f t="shared" si="7"/>
        <v>#DIV/0!</v>
      </c>
      <c r="IT30" s="164" t="e">
        <f>IS30^2*M30^2</f>
        <v>#DIV/0!</v>
      </c>
      <c r="IU30" s="164" t="e">
        <f>AVERAGE(IT30:IT33)</f>
        <v>#DIV/0!</v>
      </c>
      <c r="IV30" s="164" t="e">
        <f>-(HI30-HH30)*HA30 / (GZ30*((GY30*HG30-HH30)*HA30 + (GY30*HG30-HI30)*HB30))</f>
        <v>#DIV/0!</v>
      </c>
      <c r="IW30" s="164" t="e">
        <f>-(HD30*HF30+(HI30-HH30)*HA30-HD30*HG30) / (GZ30*((GY30*HF30-HI30)*HB30 + (GY30*HA30+HD30)*HF30 - HH30*HA30 - HD30*HG30))</f>
        <v>#DIV/0!</v>
      </c>
      <c r="IX30" s="164" t="e">
        <f>HD30^2 / (GY30*HA30+GY30*HB30+HD30)^2</f>
        <v>#DIV/0!</v>
      </c>
      <c r="IY30" s="164" t="e">
        <f t="shared" si="8"/>
        <v>#DIV/0!</v>
      </c>
      <c r="IZ30" s="164" t="e">
        <f>IY30^2*O30^2</f>
        <v>#DIV/0!</v>
      </c>
      <c r="JA30" s="164" t="e">
        <f>AVERAGE(IZ30:IZ33)</f>
        <v>#DIV/0!</v>
      </c>
      <c r="JB30" s="164" t="e">
        <f>HG30/(GY30*HG30-HE30)</f>
        <v>#DIV/0!</v>
      </c>
      <c r="JC30" s="164" t="e">
        <f>HF30/(GY30*HF30-HE30-HD30*(HG30-HF30)/GZ30)</f>
        <v>#DIV/0!</v>
      </c>
      <c r="JD30" s="164" t="e">
        <f>-HD30*GZ30^2 / ((GZ30*GY30+HD30)^2)</f>
        <v>#DIV/0!</v>
      </c>
      <c r="JE30" s="164" t="e">
        <f t="shared" si="9"/>
        <v>#DIV/0!</v>
      </c>
      <c r="JF30" s="164" t="e">
        <f>JE30^2*Q30^2</f>
        <v>#DIV/0!</v>
      </c>
      <c r="JG30" s="164" t="e">
        <f>AVERAGE(JF30:JF33)</f>
        <v>#DIV/0!</v>
      </c>
      <c r="JH30" s="164" t="e">
        <f>SUM(JG30,JA30,IU30,IO30,II30,IC30,HW30,HQ30)</f>
        <v>#DIV/0!</v>
      </c>
      <c r="JI30" s="164" t="e">
        <f>SQRT(JH30)</f>
        <v>#DIV/0!</v>
      </c>
      <c r="JJ30" s="164">
        <f>FA30</f>
        <v>1</v>
      </c>
      <c r="JK30" s="164" t="e">
        <f>N30/(L30+N30)</f>
        <v>#DIV/0!</v>
      </c>
      <c r="JL30" s="164">
        <f>(L30+N30+JJ30)/(N30+JJ30)</f>
        <v>1</v>
      </c>
      <c r="JM30" s="164" t="e">
        <f>HM30*JK30*JL30</f>
        <v>#DIV/0!</v>
      </c>
      <c r="JN30" s="164" t="e">
        <f>AVERAGE(JM30:JM33)</f>
        <v>#DIV/0!</v>
      </c>
      <c r="JO30" s="164" t="e">
        <f>STDEV(JM30:JM33)</f>
        <v>#DIV/0!</v>
      </c>
      <c r="JP30" s="164" t="e">
        <f>JO30/SQRT(COUNT(JM30:JM33))</f>
        <v>#DIV/0!</v>
      </c>
      <c r="JQ30" s="164" t="e">
        <f>JP30^2</f>
        <v>#DIV/0!</v>
      </c>
      <c r="JR30" s="164" t="e">
        <f>JK30*JL30</f>
        <v>#DIV/0!</v>
      </c>
      <c r="JS30" s="164" t="e">
        <f>HU30</f>
        <v>#DIV/0!</v>
      </c>
      <c r="JT30" s="164" t="e">
        <f>JS30*JR30</f>
        <v>#DIV/0!</v>
      </c>
      <c r="JU30" s="164" t="e">
        <f>JT30^2*E30^2</f>
        <v>#DIV/0!</v>
      </c>
      <c r="JV30" s="164" t="e">
        <f>AVERAGE(JU30:JU33)</f>
        <v>#DIV/0!</v>
      </c>
      <c r="JW30" s="164" t="e">
        <f>IA30</f>
        <v>#DIV/0!</v>
      </c>
      <c r="JX30" s="164" t="e">
        <f>JW30*JR30</f>
        <v>#DIV/0!</v>
      </c>
      <c r="JY30" s="164" t="e">
        <f>JX30^2*V30^2</f>
        <v>#DIV/0!</v>
      </c>
      <c r="JZ30" s="164" t="e">
        <f>AVERAGE(JY30:JY33)</f>
        <v>#DIV/0!</v>
      </c>
      <c r="KA30" s="164" t="e">
        <f>IG30</f>
        <v>#DIV/0!</v>
      </c>
      <c r="KB30" s="164" t="e">
        <f>KA30*JR30</f>
        <v>#DIV/0!</v>
      </c>
      <c r="KC30" s="164" t="e">
        <f>KB30^2*X30^2</f>
        <v>#DIV/0!</v>
      </c>
      <c r="KD30" s="164" t="e">
        <f>AVERAGE(KC30:KC33)</f>
        <v>#DIV/0!</v>
      </c>
      <c r="KE30" s="164" t="e">
        <f>IM30</f>
        <v>#DIV/0!</v>
      </c>
      <c r="KF30" s="164" t="e">
        <f>KE30*JR30</f>
        <v>#DIV/0!</v>
      </c>
      <c r="KG30" s="164" t="e">
        <f>KF30^2*Z30^2</f>
        <v>#DIV/0!</v>
      </c>
      <c r="KH30" s="164" t="e">
        <f>AVERAGE(KG30:KG33)</f>
        <v>#DIV/0!</v>
      </c>
      <c r="KI30" s="164" t="e">
        <f>IS30</f>
        <v>#DIV/0!</v>
      </c>
      <c r="KJ30" s="164" t="e">
        <f>-N30/(L30+N30)^2</f>
        <v>#DIV/0!</v>
      </c>
      <c r="KK30" s="164">
        <f>1/(JJ30+N30)</f>
        <v>1</v>
      </c>
      <c r="KL30" s="164" t="e">
        <f>KI30*JR30+KJ30*HM30*JL30+KK30*JK30*HM30</f>
        <v>#DIV/0!</v>
      </c>
      <c r="KM30" s="164" t="e">
        <f>KL30^2*M30^2</f>
        <v>#DIV/0!</v>
      </c>
      <c r="KN30" s="164" t="e">
        <f>AVERAGE(KM30:KM33)</f>
        <v>#DIV/0!</v>
      </c>
      <c r="KO30" s="164" t="e">
        <f>IY30</f>
        <v>#DIV/0!</v>
      </c>
      <c r="KP30" s="164" t="e">
        <f>L30/(L30+N30)^2</f>
        <v>#DIV/0!</v>
      </c>
      <c r="KQ30" s="164">
        <f>-L30/(JJ30+N30)^2</f>
        <v>0</v>
      </c>
      <c r="KR30" s="164" t="e">
        <f>KO30*JR30+KP30*JL30*HM30+HM30*KQ30*JK30</f>
        <v>#DIV/0!</v>
      </c>
      <c r="KS30" s="164" t="e">
        <f>KR30^2*O30^2</f>
        <v>#DIV/0!</v>
      </c>
      <c r="KT30" s="164" t="e">
        <f>AVERAGE(KS30:KS33)</f>
        <v>#DIV/0!</v>
      </c>
      <c r="KU30" s="164" t="e">
        <f>JE30</f>
        <v>#DIV/0!</v>
      </c>
      <c r="KV30" s="164" t="e">
        <f>KU30*JR30</f>
        <v>#DIV/0!</v>
      </c>
      <c r="KW30" s="164" t="e">
        <f>KV30^2*Q30^2</f>
        <v>#DIV/0!</v>
      </c>
      <c r="KX30" s="164" t="e">
        <f>AVERAGE(KW30:KW33)</f>
        <v>#DIV/0!</v>
      </c>
      <c r="KY30" s="164" t="e">
        <f>HM30* (N30/(L30+N30)) * ((-LN(10)*JJ30*L30)/(N30+JJ30)^2)</f>
        <v>#DIV/0!</v>
      </c>
      <c r="KZ30" s="164" t="e">
        <f>KY30^2*S30^2</f>
        <v>#DIV/0!</v>
      </c>
      <c r="LA30" s="164" t="e">
        <f>AVERAGE(KZ30:KZ33)</f>
        <v>#DIV/0!</v>
      </c>
      <c r="LB30" s="164" t="e">
        <f>SUM(LA30,KX30,KT30,KN30,KD30,JZ30,JV30,JQ30)</f>
        <v>#DIV/0!</v>
      </c>
      <c r="LC30" s="170" t="e">
        <f>SQRT(LB30)</f>
        <v>#DIV/0!</v>
      </c>
      <c r="LD30" s="203" t="e">
        <f>AC30*1000</f>
        <v>#DIV/0!</v>
      </c>
      <c r="LE30" s="188" t="e">
        <f>AZ30*1000</f>
        <v>#DIV/0!</v>
      </c>
      <c r="LF30" s="188" t="e">
        <f>BI30*1000</f>
        <v>#DIV/0!</v>
      </c>
      <c r="LG30" s="188" t="e">
        <f>DF30*1000</f>
        <v>#DIV/0!</v>
      </c>
      <c r="LH30" s="188" t="e">
        <f>HN30*1000</f>
        <v>#DIV/0!</v>
      </c>
      <c r="LI30" s="188" t="e">
        <f>JI30*1000</f>
        <v>#DIV/0!</v>
      </c>
      <c r="LJ30" s="188" t="e">
        <f>DK30*1000</f>
        <v>#DIV/0!</v>
      </c>
      <c r="LK30" s="188" t="e">
        <f>EZ30*1000</f>
        <v>#DIV/0!</v>
      </c>
      <c r="LL30" s="188" t="e">
        <f>FE30*1000</f>
        <v>#DIV/0!</v>
      </c>
      <c r="LM30" s="188" t="e">
        <f>GX30*1000</f>
        <v>#DIV/0!</v>
      </c>
      <c r="LN30" s="188" t="e">
        <f>JN30*1000</f>
        <v>#DIV/0!</v>
      </c>
      <c r="LO30" s="191" t="e">
        <f>LC30*1000</f>
        <v>#DIV/0!</v>
      </c>
    </row>
    <row r="31" spans="1:327" s="87" customFormat="1" ht="15.75" x14ac:dyDescent="0.25">
      <c r="A31" s="172" t="s">
        <v>240</v>
      </c>
      <c r="B31" s="107"/>
      <c r="C31" s="145"/>
      <c r="D31" s="106"/>
      <c r="E31" s="145"/>
      <c r="F31" s="207"/>
      <c r="G31" s="207"/>
      <c r="H31" s="207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201"/>
      <c r="T31" s="167">
        <f t="shared" ref="T31:T33" si="803">C31/100</f>
        <v>0</v>
      </c>
      <c r="U31" s="164">
        <f>U30</f>
        <v>0</v>
      </c>
      <c r="V31" s="164">
        <f t="shared" ref="V31" si="804">V30</f>
        <v>0</v>
      </c>
      <c r="W31" s="164">
        <f t="shared" ref="W31" si="805">W30</f>
        <v>0</v>
      </c>
      <c r="X31" s="164">
        <f t="shared" ref="X31" si="806">X30</f>
        <v>0</v>
      </c>
      <c r="Y31" s="164">
        <f t="shared" ref="Y31" si="807">Y30</f>
        <v>0</v>
      </c>
      <c r="Z31" s="164">
        <f t="shared" ref="Z31" si="808">Z30</f>
        <v>0</v>
      </c>
      <c r="AA31" s="164" t="e">
        <f t="shared" ref="AA31" si="809">AA30</f>
        <v>#DIV/0!</v>
      </c>
      <c r="AB31" s="165" t="e">
        <f t="shared" si="1"/>
        <v>#DIV/0!</v>
      </c>
      <c r="AC31" s="165"/>
      <c r="AD31" s="165"/>
      <c r="AE31" s="165"/>
      <c r="AF31" s="165"/>
      <c r="AG31" s="164" t="e">
        <f t="shared" si="2"/>
        <v>#DIV/0!</v>
      </c>
      <c r="AH31" s="164" t="e">
        <f t="shared" ref="AH31:AH33" si="810">AG31^2*E31^2</f>
        <v>#DIV/0!</v>
      </c>
      <c r="AI31" s="164"/>
      <c r="AJ31" s="164" t="e">
        <f t="shared" si="3"/>
        <v>#DIV/0!</v>
      </c>
      <c r="AK31" s="164" t="e">
        <f>AJ31^2*V30^2</f>
        <v>#DIV/0!</v>
      </c>
      <c r="AL31" s="164"/>
      <c r="AM31" s="164" t="e">
        <f>-AB31/(AA31-U31)*L30/(L30+N30)</f>
        <v>#DIV/0!</v>
      </c>
      <c r="AN31" s="164" t="e">
        <f>AM31^2*X30^2</f>
        <v>#DIV/0!</v>
      </c>
      <c r="AO31" s="164"/>
      <c r="AP31" s="164" t="e">
        <f>-AB31/(AA31-U31)*N30/(L30+N30)</f>
        <v>#DIV/0!</v>
      </c>
      <c r="AQ31" s="164" t="e">
        <f>AP31^2*Z30^2</f>
        <v>#DIV/0!</v>
      </c>
      <c r="AR31" s="164"/>
      <c r="AS31" s="164" t="e">
        <f>-AB31/(AA31-U31)*(W31-AA31)/(L30+N30)</f>
        <v>#DIV/0!</v>
      </c>
      <c r="AT31" s="164" t="e">
        <f>AS31^2*M30^2</f>
        <v>#DIV/0!</v>
      </c>
      <c r="AU31" s="164"/>
      <c r="AV31" s="164" t="e">
        <f>-AB31/(AA31-U31)*(Y31-AA31)/(L30+N30)</f>
        <v>#DIV/0!</v>
      </c>
      <c r="AW31" s="164" t="e">
        <f>AV31^2*O30^2</f>
        <v>#DIV/0!</v>
      </c>
      <c r="AX31" s="164"/>
      <c r="AY31" s="164"/>
      <c r="AZ31" s="164"/>
      <c r="BA31" s="164" t="b">
        <f t="shared" ref="BA31:BA33" si="811">P31=1</f>
        <v>0</v>
      </c>
      <c r="BB31" s="164">
        <f>MAX((1-BA31)*P30,P30*0.99999)</f>
        <v>0</v>
      </c>
      <c r="BC31" s="164" t="e">
        <f>AB31*D31/(L30+N30)</f>
        <v>#DIV/0!</v>
      </c>
      <c r="BD31" s="164" t="e">
        <f t="shared" ref="BD31:BD33" si="812">-1+(1-BC31)^(1-BB31)</f>
        <v>#DIV/0!</v>
      </c>
      <c r="BE31" s="164" t="e">
        <f t="shared" ref="BE31:BE33" si="813">1/((BB31-1)*BC31)</f>
        <v>#DIV/0!</v>
      </c>
      <c r="BF31" s="164" t="e">
        <f t="shared" ref="BF31:BF33" si="814">(-1/BC31)*LN(1-BC31)*AB31</f>
        <v>#DIV/0!</v>
      </c>
      <c r="BG31" s="164" t="e">
        <f t="shared" ref="BG31:BG33" si="815">AB31*BD31*BE31</f>
        <v>#DIV/0!</v>
      </c>
      <c r="BH31" s="164" t="e">
        <f t="shared" ref="BH31:BH33" si="816">(BF31*BA31)+(1-BA31)*BG31</f>
        <v>#DIV/0!</v>
      </c>
      <c r="BI31" s="164"/>
      <c r="BJ31" s="164"/>
      <c r="BK31" s="164"/>
      <c r="BL31" s="164"/>
      <c r="BM31" s="164" t="e">
        <f t="shared" ref="BM31:BM33" si="817">(-LN(1-BC31)*(1-BC31)^(1-BB31))*AB31/((BB31-1)*BC31)</f>
        <v>#DIV/0!</v>
      </c>
      <c r="BN31" s="164" t="e">
        <f t="shared" ref="BN31:BN33" si="818">(1-(1-BC31)^(1-BB31))*AB31/(BC31*(BB31-1)^2)</f>
        <v>#DIV/0!</v>
      </c>
      <c r="BO31" s="164" t="e">
        <f t="shared" ref="BO31:BO33" si="819">BM31+BN31</f>
        <v>#DIV/0!</v>
      </c>
      <c r="BP31" s="164" t="e">
        <f>BO31^2*Q30^2</f>
        <v>#DIV/0!</v>
      </c>
      <c r="BQ31" s="164"/>
      <c r="BR31" s="164" t="e">
        <f t="shared" ref="BR31:BR33" si="820">BD31*BE31</f>
        <v>#DIV/0!</v>
      </c>
      <c r="BS31" s="164" t="e">
        <f t="shared" ref="BS31:BS33" si="821">AB31*BE31</f>
        <v>#DIV/0!</v>
      </c>
      <c r="BT31" s="164" t="e">
        <f t="shared" ref="BT31:BT33" si="822">AB31*BD31</f>
        <v>#DIV/0!</v>
      </c>
      <c r="BU31" s="164" t="e">
        <f t="shared" ref="BU31:BU33" si="823">AJ31</f>
        <v>#DIV/0!</v>
      </c>
      <c r="BV31" s="164" t="e">
        <f>(BB31-1)/(1-BC31)^(BB31)*(D31/(L30+N30))*BU31</f>
        <v>#DIV/0!</v>
      </c>
      <c r="BW31" s="164" t="e">
        <f>-1/((BB31-1)*BC31^2)*(D31/(L30+N30))*BU31</f>
        <v>#DIV/0!</v>
      </c>
      <c r="BX31" s="164" t="e">
        <f t="shared" ref="BX31:BX33" si="824">BU31*BR31+BS31*BV31+BT31*BW31</f>
        <v>#DIV/0!</v>
      </c>
      <c r="BY31" s="164" t="e">
        <f t="shared" ref="BY31:BY33" si="825">BX31^2*V31^2</f>
        <v>#DIV/0!</v>
      </c>
      <c r="BZ31" s="164"/>
      <c r="CA31" s="164" t="e">
        <f t="shared" ref="CA31:CA33" si="826">AM31</f>
        <v>#DIV/0!</v>
      </c>
      <c r="CB31" s="164" t="e">
        <f>(BB31-1)/(1-BC31)^(BB31)*(D31/(L30+N30))*CA31</f>
        <v>#DIV/0!</v>
      </c>
      <c r="CC31" s="164" t="e">
        <f>-1/((BB31-1)*BC31^2)*(D31/(L30+N30))*CA31</f>
        <v>#DIV/0!</v>
      </c>
      <c r="CD31" s="164" t="e">
        <f t="shared" ref="CD31:CD33" si="827">BR31*CA31+BS31*CB31+BT31*CC31</f>
        <v>#DIV/0!</v>
      </c>
      <c r="CE31" s="164" t="e">
        <f t="shared" ref="CE31:CE33" si="828">CD31^2*X31^2</f>
        <v>#DIV/0!</v>
      </c>
      <c r="CF31" s="164"/>
      <c r="CG31" s="164" t="e">
        <f t="shared" ref="CG31:CG33" si="829">AP31</f>
        <v>#DIV/0!</v>
      </c>
      <c r="CH31" s="164" t="e">
        <f>(BB31-1)/(1-BC31)^(BB31)*(D31/(L30+N30))*CG31</f>
        <v>#DIV/0!</v>
      </c>
      <c r="CI31" s="164" t="e">
        <f>-1/((BB31-1)*BC31^2)*(D31/(L30+N30))*CG31</f>
        <v>#DIV/0!</v>
      </c>
      <c r="CJ31" s="164" t="e">
        <f t="shared" ref="CJ31:CJ33" si="830">BR31*CG31+BS31*CH31+BT31*CI31</f>
        <v>#DIV/0!</v>
      </c>
      <c r="CK31" s="164" t="e">
        <f t="shared" ref="CK31:CK33" si="831">CJ31^2*Z31^2</f>
        <v>#DIV/0!</v>
      </c>
      <c r="CL31" s="164"/>
      <c r="CM31" s="164" t="e">
        <f t="shared" ref="CM31:CM33" si="832">AG31</f>
        <v>#DIV/0!</v>
      </c>
      <c r="CN31" s="164">
        <v>0</v>
      </c>
      <c r="CO31" s="164">
        <v>0</v>
      </c>
      <c r="CP31" s="164" t="e">
        <f t="shared" ref="CP31:CP33" si="833">CM31*BR31</f>
        <v>#DIV/0!</v>
      </c>
      <c r="CQ31" s="164" t="e">
        <f>CP31^2*E30^2</f>
        <v>#DIV/0!</v>
      </c>
      <c r="CR31" s="164"/>
      <c r="CS31" s="164" t="e">
        <f t="shared" ref="CS31:CS33" si="834">AS31</f>
        <v>#DIV/0!</v>
      </c>
      <c r="CT31" s="164" t="e">
        <f>(BB31-1)/(1-BC31)^(BB31)*(-BC31/(L30+N30)+D31/(L30+N30)*CS31)</f>
        <v>#DIV/0!</v>
      </c>
      <c r="CU31" s="164" t="e">
        <f>-1/((BB31-1)*BC31^2)*(-BC31/(L30+N30)+D31/(L30+N30)*CS31)</f>
        <v>#DIV/0!</v>
      </c>
      <c r="CV31" s="164" t="e">
        <f t="shared" ref="CV31:CV33" si="835">BR31*CS31+BS31*CT31+BT31*CU31</f>
        <v>#DIV/0!</v>
      </c>
      <c r="CW31" s="164" t="e">
        <f>CV31^2*M30^2</f>
        <v>#DIV/0!</v>
      </c>
      <c r="CX31" s="164"/>
      <c r="CY31" s="164" t="e">
        <f t="shared" ref="CY31:CY33" si="836">AV31</f>
        <v>#DIV/0!</v>
      </c>
      <c r="CZ31" s="164" t="e">
        <f>(BB31-1)/(1-BC31)^(BB31)*(-BC31/(L30+N30)+D31/(L30+N30)*CY31)</f>
        <v>#DIV/0!</v>
      </c>
      <c r="DA31" s="164" t="e">
        <f>-1/((BB31-1)*BC31^2)*(-BC31/(L30+N30)+D31/(L30+N30)*CY31)</f>
        <v>#DIV/0!</v>
      </c>
      <c r="DB31" s="164" t="e">
        <f t="shared" ref="DB31:DB33" si="837">BR31*CY31+BS31*CZ31+BT31*DA31</f>
        <v>#DIV/0!</v>
      </c>
      <c r="DC31" s="164" t="e">
        <f>DB31^2*O30^2</f>
        <v>#DIV/0!</v>
      </c>
      <c r="DD31" s="164"/>
      <c r="DE31" s="164"/>
      <c r="DF31" s="164"/>
      <c r="DG31" s="164">
        <f>10^R30</f>
        <v>1</v>
      </c>
      <c r="DH31" s="164" t="e">
        <f>N30/(L30+N30)</f>
        <v>#DIV/0!</v>
      </c>
      <c r="DI31" s="164">
        <f>(DG31+L30+N30)/(N30+DG31)</f>
        <v>1</v>
      </c>
      <c r="DJ31" s="164" t="e">
        <f t="shared" ref="DJ31:DJ33" si="838">AB31*DH31*DI31</f>
        <v>#DIV/0!</v>
      </c>
      <c r="DK31" s="164"/>
      <c r="DL31" s="164"/>
      <c r="DM31" s="164"/>
      <c r="DN31" s="164"/>
      <c r="DO31" s="164" t="e">
        <f t="shared" ref="DO31:DO33" si="839">DH31*DI31</f>
        <v>#DIV/0!</v>
      </c>
      <c r="DP31" s="164" t="e">
        <f t="shared" ref="DP31:DP33" si="840">AG31</f>
        <v>#DIV/0!</v>
      </c>
      <c r="DQ31" s="164" t="e">
        <f t="shared" ref="DQ31:DQ33" si="841">DO31*DP31</f>
        <v>#DIV/0!</v>
      </c>
      <c r="DR31" s="164" t="e">
        <f t="shared" ref="DR31:DR33" si="842">DQ31^2*E31^2</f>
        <v>#DIV/0!</v>
      </c>
      <c r="DS31" s="164"/>
      <c r="DT31" s="164" t="e">
        <f t="shared" ref="DT31:DT33" si="843">AJ31</f>
        <v>#DIV/0!</v>
      </c>
      <c r="DU31" s="164" t="e">
        <f t="shared" ref="DU31:DU33" si="844">DT31*DO31</f>
        <v>#DIV/0!</v>
      </c>
      <c r="DV31" s="164" t="e">
        <f t="shared" ref="DV31:DV33" si="845">DU31^2*V31^2</f>
        <v>#DIV/0!</v>
      </c>
      <c r="DW31" s="164"/>
      <c r="DX31" s="164" t="e">
        <f t="shared" ref="DX31:DX33" si="846">AM31</f>
        <v>#DIV/0!</v>
      </c>
      <c r="DY31" s="164" t="e">
        <f t="shared" ref="DY31:DY33" si="847">DX31*DO31</f>
        <v>#DIV/0!</v>
      </c>
      <c r="DZ31" s="164" t="e">
        <f t="shared" ref="DZ31:DZ33" si="848">DY31^2*X31^2</f>
        <v>#DIV/0!</v>
      </c>
      <c r="EA31" s="164"/>
      <c r="EB31" s="164" t="e">
        <f t="shared" ref="EB31:EB33" si="849">AP31</f>
        <v>#DIV/0!</v>
      </c>
      <c r="EC31" s="164" t="e">
        <f t="shared" ref="EC31:EC33" si="850">EB31*DO31</f>
        <v>#DIV/0!</v>
      </c>
      <c r="ED31" s="164" t="e">
        <f t="shared" ref="ED31:ED33" si="851">EC31^2*Z31^2</f>
        <v>#DIV/0!</v>
      </c>
      <c r="EE31" s="164"/>
      <c r="EF31" s="164" t="e">
        <f t="shared" ref="EF31:EF33" si="852">DI31*AB31</f>
        <v>#DIV/0!</v>
      </c>
      <c r="EG31" s="164" t="e">
        <f t="shared" ref="EG31:EG33" si="853">DH31*AB31</f>
        <v>#DIV/0!</v>
      </c>
      <c r="EH31" s="164" t="e">
        <f t="shared" ref="EH31:EH33" si="854">AS31</f>
        <v>#DIV/0!</v>
      </c>
      <c r="EI31" s="164" t="e">
        <f>-N30/((N30+L30)^2)</f>
        <v>#DIV/0!</v>
      </c>
      <c r="EJ31" s="164">
        <f>1/(DG31+N30)</f>
        <v>1</v>
      </c>
      <c r="EK31" s="164" t="e">
        <f t="shared" ref="EK31:EK33" si="855">DO31*EH31+EF31*EI31+EG31*EJ31</f>
        <v>#DIV/0!</v>
      </c>
      <c r="EL31" s="164" t="e">
        <f>EK31^2*M30^2</f>
        <v>#DIV/0!</v>
      </c>
      <c r="EM31" s="164"/>
      <c r="EN31" s="164" t="e">
        <f t="shared" ref="EN31:EN33" si="856">AV31</f>
        <v>#DIV/0!</v>
      </c>
      <c r="EO31" s="164" t="e">
        <f>L30/((L30+N30)^2)</f>
        <v>#DIV/0!</v>
      </c>
      <c r="EP31" s="164">
        <f>-L30/((N30+DG31)^2)</f>
        <v>0</v>
      </c>
      <c r="EQ31" s="164" t="e">
        <f t="shared" ref="EQ31:EQ33" si="857">DO31*EN31+EF31*EO31+EG31*EP31</f>
        <v>#DIV/0!</v>
      </c>
      <c r="ER31" s="164" t="e">
        <f>EQ31^2*O30^2</f>
        <v>#DIV/0!</v>
      </c>
      <c r="ES31" s="164"/>
      <c r="ET31" s="164">
        <v>0</v>
      </c>
      <c r="EU31" s="164">
        <f>-LN(10)*L30*DG31/((DG31+N30)^2)</f>
        <v>0</v>
      </c>
      <c r="EV31" s="164" t="e">
        <f t="shared" ref="EV31:EV33" si="858">EU31*EG31</f>
        <v>#DIV/0!</v>
      </c>
      <c r="EW31" s="164" t="e">
        <f>EV31^2*S30^2</f>
        <v>#DIV/0!</v>
      </c>
      <c r="EX31" s="164"/>
      <c r="EY31" s="164"/>
      <c r="EZ31" s="164"/>
      <c r="FA31" s="164">
        <f t="shared" ref="FA31:FA33" si="859">DG31</f>
        <v>1</v>
      </c>
      <c r="FB31" s="164" t="e">
        <f t="shared" ref="FB31:FB33" si="860">DH31</f>
        <v>#DIV/0!</v>
      </c>
      <c r="FC31" s="164">
        <f t="shared" ref="FC31:FC33" si="861">DI31</f>
        <v>1</v>
      </c>
      <c r="FD31" s="164" t="e">
        <f t="shared" ref="FD31:FD33" si="862">FB31*FC31*BH31</f>
        <v>#DIV/0!</v>
      </c>
      <c r="FE31" s="164"/>
      <c r="FF31" s="164"/>
      <c r="FG31" s="164"/>
      <c r="FH31" s="164"/>
      <c r="FI31" s="164" t="e">
        <f t="shared" ref="FI31:FI33" si="863">FB31*FC31</f>
        <v>#DIV/0!</v>
      </c>
      <c r="FJ31" s="164" t="e">
        <f t="shared" ref="FJ31:FJ33" si="864">CP31</f>
        <v>#DIV/0!</v>
      </c>
      <c r="FK31" s="164" t="e">
        <f t="shared" ref="FK31:FK33" si="865">FJ31*FI31</f>
        <v>#DIV/0!</v>
      </c>
      <c r="FL31" s="164" t="e">
        <f t="shared" ref="FL31:FL33" si="866">FK31^2*E31^2</f>
        <v>#DIV/0!</v>
      </c>
      <c r="FM31" s="164"/>
      <c r="FN31" s="164" t="e">
        <f t="shared" ref="FN31:FN33" si="867">BX31</f>
        <v>#DIV/0!</v>
      </c>
      <c r="FO31" s="164" t="e">
        <f t="shared" ref="FO31:FO33" si="868">FN31*FI31</f>
        <v>#DIV/0!</v>
      </c>
      <c r="FP31" s="164" t="e">
        <f t="shared" ref="FP31:FP33" si="869">FO31^2*V31^2</f>
        <v>#DIV/0!</v>
      </c>
      <c r="FQ31" s="164"/>
      <c r="FR31" s="164" t="e">
        <f t="shared" ref="FR31:FR33" si="870">CD31</f>
        <v>#DIV/0!</v>
      </c>
      <c r="FS31" s="164" t="e">
        <f t="shared" ref="FS31:FS33" si="871">FR31*FI31</f>
        <v>#DIV/0!</v>
      </c>
      <c r="FT31" s="164" t="e">
        <f t="shared" ref="FT31:FT33" si="872">FS31^2*X31^2</f>
        <v>#DIV/0!</v>
      </c>
      <c r="FU31" s="164"/>
      <c r="FV31" s="164" t="e">
        <f t="shared" ref="FV31:FV33" si="873">CJ31</f>
        <v>#DIV/0!</v>
      </c>
      <c r="FW31" s="164" t="e">
        <f t="shared" ref="FW31:FW33" si="874">FV31*FI31</f>
        <v>#DIV/0!</v>
      </c>
      <c r="FX31" s="164" t="e">
        <f t="shared" ref="FX31:FX33" si="875">FW31^2*Z31^2</f>
        <v>#DIV/0!</v>
      </c>
      <c r="FY31" s="164"/>
      <c r="FZ31" s="164" t="e">
        <f t="shared" ref="FZ31:FZ33" si="876">FC31*BH31</f>
        <v>#DIV/0!</v>
      </c>
      <c r="GA31" s="164" t="e">
        <f t="shared" ref="GA31:GA33" si="877">FB31*BH31</f>
        <v>#DIV/0!</v>
      </c>
      <c r="GB31" s="164" t="e">
        <f t="shared" ref="GB31:GB33" si="878">CV31</f>
        <v>#DIV/0!</v>
      </c>
      <c r="GC31" s="164" t="e">
        <f t="shared" ref="GC31:GC33" si="879">EI31</f>
        <v>#DIV/0!</v>
      </c>
      <c r="GD31" s="164">
        <f t="shared" ref="GD31:GD33" si="880">EJ31</f>
        <v>1</v>
      </c>
      <c r="GE31" s="164" t="e">
        <f t="shared" ref="GE31:GE33" si="881">FI31*GB31+FZ31*GC31+GA31*GD31</f>
        <v>#DIV/0!</v>
      </c>
      <c r="GF31" s="164" t="e">
        <f>GE31^2*M30^2</f>
        <v>#DIV/0!</v>
      </c>
      <c r="GG31" s="164"/>
      <c r="GH31" s="164" t="e">
        <f t="shared" ref="GH31:GH33" si="882">DB31</f>
        <v>#DIV/0!</v>
      </c>
      <c r="GI31" s="164" t="e">
        <f t="shared" ref="GI31:GI33" si="883">EO31</f>
        <v>#DIV/0!</v>
      </c>
      <c r="GJ31" s="164">
        <f t="shared" ref="GJ31:GJ33" si="884">EP31</f>
        <v>0</v>
      </c>
      <c r="GK31" s="164" t="e">
        <f t="shared" ref="GK31:GK33" si="885">FI31*GH31+FZ31*GI31+GA31*GJ31</f>
        <v>#DIV/0!</v>
      </c>
      <c r="GL31" s="164" t="e">
        <f>GK31^2*O30^2</f>
        <v>#DIV/0!</v>
      </c>
      <c r="GM31" s="164"/>
      <c r="GN31" s="164">
        <f t="shared" ref="GN31:GN33" si="886">ET31</f>
        <v>0</v>
      </c>
      <c r="GO31" s="164">
        <f t="shared" ref="GO31:GO33" si="887">EU31</f>
        <v>0</v>
      </c>
      <c r="GP31" s="164" t="e">
        <f t="shared" ref="GP31:GP33" si="888">GO31*GA31</f>
        <v>#DIV/0!</v>
      </c>
      <c r="GQ31" s="164" t="e">
        <f>GP31^2*S30^2</f>
        <v>#DIV/0!</v>
      </c>
      <c r="GR31" s="164"/>
      <c r="GS31" s="164" t="e">
        <f t="shared" ref="GS31:GS33" si="889">BO31</f>
        <v>#DIV/0!</v>
      </c>
      <c r="GT31" s="164" t="e">
        <f t="shared" ref="GT31:GT33" si="890">GS31*FI31</f>
        <v>#DIV/0!</v>
      </c>
      <c r="GU31" s="164" t="e">
        <f>GT31^2*Q30^2</f>
        <v>#DIV/0!</v>
      </c>
      <c r="GV31" s="164"/>
      <c r="GW31" s="164"/>
      <c r="GX31" s="164"/>
      <c r="GY31" s="164">
        <f>P30</f>
        <v>0</v>
      </c>
      <c r="GZ31" s="164">
        <f>L30+N30</f>
        <v>0</v>
      </c>
      <c r="HA31" s="164">
        <f>L30</f>
        <v>0</v>
      </c>
      <c r="HB31" s="164">
        <f>N30</f>
        <v>0</v>
      </c>
      <c r="HC31" s="164">
        <f t="shared" ref="HC31:HC33" si="891">D31</f>
        <v>0</v>
      </c>
      <c r="HD31" s="164">
        <f t="shared" ref="HD31:HD33" si="892">B31</f>
        <v>0</v>
      </c>
      <c r="HE31" s="164" t="e">
        <f t="shared" ref="HE31:HE33" si="893">AA31</f>
        <v>#DIV/0!</v>
      </c>
      <c r="HF31" s="164">
        <f t="shared" ref="HF31:HF33" si="894">T31</f>
        <v>0</v>
      </c>
      <c r="HG31" s="164">
        <f t="shared" ref="HG31:HG33" si="895">U31</f>
        <v>0</v>
      </c>
      <c r="HH31" s="164">
        <f t="shared" ref="HH31:HH33" si="896">W31</f>
        <v>0</v>
      </c>
      <c r="HI31" s="164">
        <f t="shared" ref="HI31:HI33" si="897">Y31</f>
        <v>0</v>
      </c>
      <c r="HJ31" s="164" t="e">
        <f t="shared" ref="HJ31:HJ33" si="898">LN((HE31-GY31*HG31)/HD31)</f>
        <v>#DIV/0!</v>
      </c>
      <c r="HK31" s="164" t="e">
        <f t="shared" ref="HK31:HK33" si="899">LN( (HG31-HF31)/GZ31 + (HE31-GY31*HF31)/HD31)</f>
        <v>#DIV/0!</v>
      </c>
      <c r="HL31" s="164" t="e">
        <f t="shared" ref="HL31:HL33" si="900">HD31*GZ31/(HD31+GY31*GZ31)</f>
        <v>#DIV/0!</v>
      </c>
      <c r="HM31" s="164" t="e">
        <f t="shared" ref="HM31:HM33" si="901">(HJ31-HK31)*HL31/HC31</f>
        <v>#DIV/0!</v>
      </c>
      <c r="HN31" s="164"/>
      <c r="HO31" s="164"/>
      <c r="HP31" s="164"/>
      <c r="HQ31" s="164"/>
      <c r="HR31" s="164" t="e">
        <f t="shared" ref="HR31:HR33" si="902">-1/HD31</f>
        <v>#DIV/0!</v>
      </c>
      <c r="HS31" s="164" t="e">
        <f t="shared" ref="HS31:HS33" si="903">-(HE31-GY31*HF31) / (HD31* ( ( (HG31-HF31)/GZ31)*HD31 + (HE31-GY31*HF31)))</f>
        <v>#DIV/0!</v>
      </c>
      <c r="HT31" s="164" t="e">
        <f t="shared" ref="HT31:HT33" si="904">GY31*GZ31^2 / (HD31+GY31*GZ31)^2</f>
        <v>#DIV/0!</v>
      </c>
      <c r="HU31" s="164" t="e">
        <f t="shared" ref="HU31:HU33" si="905">-1/HC31*HM31</f>
        <v>#DIV/0!</v>
      </c>
      <c r="HV31" s="164" t="e">
        <f t="shared" ref="HV31:HV33" si="906">HU31^2*E31^2</f>
        <v>#DIV/0!</v>
      </c>
      <c r="HW31" s="164"/>
      <c r="HX31" s="164" t="e">
        <f t="shared" ref="HX31:HX33" si="907">GY31 / (GY31*HG31-HE31)</f>
        <v>#DIV/0!</v>
      </c>
      <c r="HY31" s="164" t="e">
        <f t="shared" ref="HY31:HY33" si="908">HD31 / ( (HG31-HF31)*HD31 + GZ31*(HE31-GY31*HF31))</f>
        <v>#DIV/0!</v>
      </c>
      <c r="HZ31" s="164">
        <v>0</v>
      </c>
      <c r="IA31" s="164" t="e">
        <f t="shared" si="4"/>
        <v>#DIV/0!</v>
      </c>
      <c r="IB31" s="164" t="e">
        <f t="shared" ref="IB31:IB33" si="909">IA31^2*V31^2</f>
        <v>#DIV/0!</v>
      </c>
      <c r="IC31" s="164"/>
      <c r="ID31" s="164" t="e">
        <f xml:space="preserve"> 1 / (HE31-GY31*HG31)*L30/GZ31</f>
        <v>#DIV/0!</v>
      </c>
      <c r="IE31" s="164" t="e">
        <f t="shared" ref="IE31:IE33" si="910">HA31 / ((HE31-GY31*HF31)*GZ31 + (HG31-HF31)*HD31)</f>
        <v>#DIV/0!</v>
      </c>
      <c r="IF31" s="164">
        <v>0</v>
      </c>
      <c r="IG31" s="164" t="e">
        <f t="shared" si="5"/>
        <v>#DIV/0!</v>
      </c>
      <c r="IH31" s="164" t="e">
        <f t="shared" ref="IH31:IH33" si="911">IG31^2*X31^2</f>
        <v>#DIV/0!</v>
      </c>
      <c r="II31" s="164"/>
      <c r="IJ31" s="164" t="e">
        <f t="shared" ref="IJ31:IJ33" si="912">1 / (HE31-GY31*HG31) * HB31/GZ31</f>
        <v>#DIV/0!</v>
      </c>
      <c r="IK31" s="164" t="e">
        <f t="shared" ref="IK31:IK33" si="913">1 / (HE31 + HD31*((HG31-HF31)/GZ31) - GY31*HF31) * HB31/GZ31</f>
        <v>#DIV/0!</v>
      </c>
      <c r="IL31" s="164">
        <v>0</v>
      </c>
      <c r="IM31" s="164" t="e">
        <f t="shared" si="6"/>
        <v>#DIV/0!</v>
      </c>
      <c r="IN31" s="164" t="e">
        <f t="shared" ref="IN31:IN33" si="914">IM31^2*Z31^2</f>
        <v>#DIV/0!</v>
      </c>
      <c r="IO31" s="164"/>
      <c r="IP31" s="164" t="e">
        <f t="shared" ref="IP31:IP33" si="915">(HI31-HH31)*HB31 / (GZ31*((GY31*HG31-HH31)*HA31 + (GY31*HG31-HI31)*HB31))</f>
        <v>#DIV/0!</v>
      </c>
      <c r="IQ31" s="164" t="e">
        <f t="shared" ref="IQ31:IQ33" si="916">-(HD31*HF31+(HH31-HI31)*HB31-HD31*HG31) / (GZ31*((GY31*HF31-HH31)*HA31 + (GY31*HB31+HD31)*HF31 - HI31*HB31 - HD31*HG31) )</f>
        <v>#DIV/0!</v>
      </c>
      <c r="IR31" s="164" t="e">
        <f t="shared" ref="IR31:IR33" si="917">HD31^2 / (GY31*HA31 + GY31*HB31 + HD31)^2</f>
        <v>#DIV/0!</v>
      </c>
      <c r="IS31" s="164" t="e">
        <f t="shared" si="7"/>
        <v>#DIV/0!</v>
      </c>
      <c r="IT31" s="164" t="e">
        <f>IS31^2*M30^2</f>
        <v>#DIV/0!</v>
      </c>
      <c r="IU31" s="164"/>
      <c r="IV31" s="164" t="e">
        <f t="shared" ref="IV31:IV33" si="918">-(HI31-HH31)*HA31 / (GZ31*((GY31*HG31-HH31)*HA31 + (GY31*HG31-HI31)*HB31))</f>
        <v>#DIV/0!</v>
      </c>
      <c r="IW31" s="164" t="e">
        <f t="shared" ref="IW31:IW33" si="919">-(HD31*HF31+(HI31-HH31)*HA31-HD31*HG31) / (GZ31*((GY31*HF31-HI31)*HB31 + (GY31*HA31+HD31)*HF31 - HH31*HA31 - HD31*HG31))</f>
        <v>#DIV/0!</v>
      </c>
      <c r="IX31" s="164" t="e">
        <f t="shared" ref="IX31:IX33" si="920">HD31^2 / (GY31*HA31+GY31*HB31+HD31)^2</f>
        <v>#DIV/0!</v>
      </c>
      <c r="IY31" s="164" t="e">
        <f t="shared" si="8"/>
        <v>#DIV/0!</v>
      </c>
      <c r="IZ31" s="164" t="e">
        <f>IY31^2*O30^2</f>
        <v>#DIV/0!</v>
      </c>
      <c r="JA31" s="164"/>
      <c r="JB31" s="164" t="e">
        <f t="shared" ref="JB31:JB33" si="921">HG31/(GY31*HG31-HE31)</f>
        <v>#DIV/0!</v>
      </c>
      <c r="JC31" s="164" t="e">
        <f t="shared" ref="JC31:JC33" si="922">HF31/(GY31*HF31-HE31-HD31*(HG31-HF31)/GZ31)</f>
        <v>#DIV/0!</v>
      </c>
      <c r="JD31" s="164" t="e">
        <f t="shared" ref="JD31:JD33" si="923">-HD31*GZ31^2 / ((GZ31*GY31+HD31)^2)</f>
        <v>#DIV/0!</v>
      </c>
      <c r="JE31" s="164" t="e">
        <f t="shared" si="9"/>
        <v>#DIV/0!</v>
      </c>
      <c r="JF31" s="164" t="e">
        <f>JE31^2*Q30^2</f>
        <v>#DIV/0!</v>
      </c>
      <c r="JG31" s="164"/>
      <c r="JH31" s="164"/>
      <c r="JI31" s="164"/>
      <c r="JJ31" s="164">
        <f t="shared" ref="JJ31:JJ33" si="924">FA31</f>
        <v>1</v>
      </c>
      <c r="JK31" s="164" t="e">
        <f>N30/(L30+N30)</f>
        <v>#DIV/0!</v>
      </c>
      <c r="JL31" s="164">
        <f>(L30+N30+JJ31)/(N30+JJ31)</f>
        <v>1</v>
      </c>
      <c r="JM31" s="164" t="e">
        <f t="shared" ref="JM31:JM33" si="925">HM31*JK31*JL31</f>
        <v>#DIV/0!</v>
      </c>
      <c r="JN31" s="164"/>
      <c r="JO31" s="164"/>
      <c r="JP31" s="164"/>
      <c r="JQ31" s="164"/>
      <c r="JR31" s="164" t="e">
        <f t="shared" ref="JR31:JR33" si="926">JK31*JL31</f>
        <v>#DIV/0!</v>
      </c>
      <c r="JS31" s="164" t="e">
        <f t="shared" ref="JS31:JS33" si="927">HU31</f>
        <v>#DIV/0!</v>
      </c>
      <c r="JT31" s="164" t="e">
        <f t="shared" ref="JT31:JT33" si="928">JS31*JR31</f>
        <v>#DIV/0!</v>
      </c>
      <c r="JU31" s="164" t="e">
        <f t="shared" ref="JU31:JU33" si="929">JT31^2*E31^2</f>
        <v>#DIV/0!</v>
      </c>
      <c r="JV31" s="164"/>
      <c r="JW31" s="164" t="e">
        <f t="shared" ref="JW31:JW33" si="930">IA31</f>
        <v>#DIV/0!</v>
      </c>
      <c r="JX31" s="164" t="e">
        <f t="shared" ref="JX31:JX33" si="931">JW31*JR31</f>
        <v>#DIV/0!</v>
      </c>
      <c r="JY31" s="164" t="e">
        <f t="shared" ref="JY31:JY33" si="932">JX31^2*V31^2</f>
        <v>#DIV/0!</v>
      </c>
      <c r="JZ31" s="164"/>
      <c r="KA31" s="164" t="e">
        <f>IG31</f>
        <v>#DIV/0!</v>
      </c>
      <c r="KB31" s="164" t="e">
        <f>KA31*JR31</f>
        <v>#DIV/0!</v>
      </c>
      <c r="KC31" s="164" t="e">
        <f>KB31^2*X31^2</f>
        <v>#DIV/0!</v>
      </c>
      <c r="KD31" s="164"/>
      <c r="KE31" s="164" t="e">
        <f>IM31</f>
        <v>#DIV/0!</v>
      </c>
      <c r="KF31" s="164" t="e">
        <f>KE31*JR31</f>
        <v>#DIV/0!</v>
      </c>
      <c r="KG31" s="164" t="e">
        <f>KF31^2*Z31^2</f>
        <v>#DIV/0!</v>
      </c>
      <c r="KH31" s="164"/>
      <c r="KI31" s="164" t="e">
        <f>IS31</f>
        <v>#DIV/0!</v>
      </c>
      <c r="KJ31" s="164" t="e">
        <f>-N30/(L30+N30)^2</f>
        <v>#DIV/0!</v>
      </c>
      <c r="KK31" s="164">
        <f>1/(JJ31+N30)</f>
        <v>1</v>
      </c>
      <c r="KL31" s="164" t="e">
        <f>KI31*JR31+KJ31*HM31*JL31+KK31*JK31*HM31</f>
        <v>#DIV/0!</v>
      </c>
      <c r="KM31" s="164" t="e">
        <f>KL31^2*M30^2</f>
        <v>#DIV/0!</v>
      </c>
      <c r="KN31" s="164"/>
      <c r="KO31" s="164" t="e">
        <f>IY31</f>
        <v>#DIV/0!</v>
      </c>
      <c r="KP31" s="164" t="e">
        <f>L30/(L30+N30)^2</f>
        <v>#DIV/0!</v>
      </c>
      <c r="KQ31" s="164">
        <f>-L30/(JJ31+N30)^2</f>
        <v>0</v>
      </c>
      <c r="KR31" s="164" t="e">
        <f>KO31*JR31+KP31*JL31*HM31+HM31*KQ31*JK31</f>
        <v>#DIV/0!</v>
      </c>
      <c r="KS31" s="164" t="e">
        <f>KR31^2*O30^2</f>
        <v>#DIV/0!</v>
      </c>
      <c r="KT31" s="164"/>
      <c r="KU31" s="164" t="e">
        <f>JE31</f>
        <v>#DIV/0!</v>
      </c>
      <c r="KV31" s="164" t="e">
        <f>KU31*JR31</f>
        <v>#DIV/0!</v>
      </c>
      <c r="KW31" s="164" t="e">
        <f>KV31^2*Q30^2</f>
        <v>#DIV/0!</v>
      </c>
      <c r="KX31" s="164"/>
      <c r="KY31" s="164" t="e">
        <f>HM31* (N30/(L30+N30)) * ((-LN(10)*JJ31*L30)/(N30+JJ31)^2)</f>
        <v>#DIV/0!</v>
      </c>
      <c r="KZ31" s="164" t="e">
        <f>KY31^2*S30^2</f>
        <v>#DIV/0!</v>
      </c>
      <c r="LA31" s="164"/>
      <c r="LB31" s="164"/>
      <c r="LC31" s="170"/>
      <c r="LD31" s="204"/>
      <c r="LE31" s="189"/>
      <c r="LF31" s="189"/>
      <c r="LG31" s="189"/>
      <c r="LH31" s="189"/>
      <c r="LI31" s="189"/>
      <c r="LJ31" s="189"/>
      <c r="LK31" s="189"/>
      <c r="LL31" s="189"/>
      <c r="LM31" s="189"/>
      <c r="LN31" s="189"/>
      <c r="LO31" s="192"/>
    </row>
    <row r="32" spans="1:327" s="87" customFormat="1" ht="15.75" x14ac:dyDescent="0.25">
      <c r="A32" s="172" t="s">
        <v>241</v>
      </c>
      <c r="B32" s="107"/>
      <c r="C32" s="145"/>
      <c r="D32" s="106"/>
      <c r="E32" s="145"/>
      <c r="F32" s="207"/>
      <c r="G32" s="207"/>
      <c r="H32" s="207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201"/>
      <c r="T32" s="167">
        <f t="shared" si="803"/>
        <v>0</v>
      </c>
      <c r="U32" s="164">
        <f>U30</f>
        <v>0</v>
      </c>
      <c r="V32" s="164">
        <f t="shared" ref="V32:AA32" si="933">V30</f>
        <v>0</v>
      </c>
      <c r="W32" s="164">
        <f t="shared" si="933"/>
        <v>0</v>
      </c>
      <c r="X32" s="164">
        <f t="shared" si="933"/>
        <v>0</v>
      </c>
      <c r="Y32" s="164">
        <f t="shared" si="933"/>
        <v>0</v>
      </c>
      <c r="Z32" s="164">
        <f t="shared" si="933"/>
        <v>0</v>
      </c>
      <c r="AA32" s="164" t="e">
        <f t="shared" si="933"/>
        <v>#DIV/0!</v>
      </c>
      <c r="AB32" s="165" t="e">
        <f t="shared" si="1"/>
        <v>#DIV/0!</v>
      </c>
      <c r="AC32" s="165"/>
      <c r="AD32" s="165"/>
      <c r="AE32" s="165"/>
      <c r="AF32" s="165"/>
      <c r="AG32" s="164" t="e">
        <f t="shared" si="2"/>
        <v>#DIV/0!</v>
      </c>
      <c r="AH32" s="164" t="e">
        <f t="shared" si="810"/>
        <v>#DIV/0!</v>
      </c>
      <c r="AI32" s="164"/>
      <c r="AJ32" s="164" t="e">
        <f t="shared" si="3"/>
        <v>#DIV/0!</v>
      </c>
      <c r="AK32" s="164" t="e">
        <f>AJ32^2*V30^2</f>
        <v>#DIV/0!</v>
      </c>
      <c r="AL32" s="164"/>
      <c r="AM32" s="164" t="e">
        <f>-AB32/(AA32-U32)*L30/(L30+N30)</f>
        <v>#DIV/0!</v>
      </c>
      <c r="AN32" s="164" t="e">
        <f>AM32^2*X30^2</f>
        <v>#DIV/0!</v>
      </c>
      <c r="AO32" s="164"/>
      <c r="AP32" s="164" t="e">
        <f>-AB32/(AA32-U32)*N30/(L30+N30)</f>
        <v>#DIV/0!</v>
      </c>
      <c r="AQ32" s="164" t="e">
        <f>AP32^2*Z30^2</f>
        <v>#DIV/0!</v>
      </c>
      <c r="AR32" s="164"/>
      <c r="AS32" s="164" t="e">
        <f>-AB32/(AA32-U32)*(W32-AA32)/(L30+N30)</f>
        <v>#DIV/0!</v>
      </c>
      <c r="AT32" s="164" t="e">
        <f>AS32^2*M30^2</f>
        <v>#DIV/0!</v>
      </c>
      <c r="AU32" s="164"/>
      <c r="AV32" s="164" t="e">
        <f>-AB32/(AA32-U32)*(Y32-AA32)/(L30+N30)</f>
        <v>#DIV/0!</v>
      </c>
      <c r="AW32" s="164" t="e">
        <f>AV32^2*O30^2</f>
        <v>#DIV/0!</v>
      </c>
      <c r="AX32" s="164"/>
      <c r="AY32" s="164"/>
      <c r="AZ32" s="164"/>
      <c r="BA32" s="164" t="b">
        <f t="shared" si="811"/>
        <v>0</v>
      </c>
      <c r="BB32" s="164">
        <f>MAX((1-BA32)*P30,P30*0.99999)</f>
        <v>0</v>
      </c>
      <c r="BC32" s="164" t="e">
        <f>AB32*D32/(L30+N30)</f>
        <v>#DIV/0!</v>
      </c>
      <c r="BD32" s="164" t="e">
        <f t="shared" si="812"/>
        <v>#DIV/0!</v>
      </c>
      <c r="BE32" s="164" t="e">
        <f t="shared" si="813"/>
        <v>#DIV/0!</v>
      </c>
      <c r="BF32" s="164" t="e">
        <f t="shared" si="814"/>
        <v>#DIV/0!</v>
      </c>
      <c r="BG32" s="164" t="e">
        <f t="shared" si="815"/>
        <v>#DIV/0!</v>
      </c>
      <c r="BH32" s="164" t="e">
        <f t="shared" si="816"/>
        <v>#DIV/0!</v>
      </c>
      <c r="BI32" s="164"/>
      <c r="BJ32" s="164"/>
      <c r="BK32" s="164"/>
      <c r="BL32" s="164"/>
      <c r="BM32" s="164" t="e">
        <f t="shared" si="817"/>
        <v>#DIV/0!</v>
      </c>
      <c r="BN32" s="164" t="e">
        <f t="shared" si="818"/>
        <v>#DIV/0!</v>
      </c>
      <c r="BO32" s="164" t="e">
        <f t="shared" si="819"/>
        <v>#DIV/0!</v>
      </c>
      <c r="BP32" s="164" t="e">
        <f>BO32^2*Q30^2</f>
        <v>#DIV/0!</v>
      </c>
      <c r="BQ32" s="164"/>
      <c r="BR32" s="164" t="e">
        <f t="shared" si="820"/>
        <v>#DIV/0!</v>
      </c>
      <c r="BS32" s="164" t="e">
        <f t="shared" si="821"/>
        <v>#DIV/0!</v>
      </c>
      <c r="BT32" s="164" t="e">
        <f t="shared" si="822"/>
        <v>#DIV/0!</v>
      </c>
      <c r="BU32" s="164" t="e">
        <f t="shared" si="823"/>
        <v>#DIV/0!</v>
      </c>
      <c r="BV32" s="164" t="e">
        <f>(BB32-1)/(1-BC32)^(BB32)*(D32/(L30+N30))*BU32</f>
        <v>#DIV/0!</v>
      </c>
      <c r="BW32" s="164" t="e">
        <f>-1/((BB32-1)*BC32^2)*(D32/(L30+N30))*BU32</f>
        <v>#DIV/0!</v>
      </c>
      <c r="BX32" s="164" t="e">
        <f t="shared" si="824"/>
        <v>#DIV/0!</v>
      </c>
      <c r="BY32" s="164" t="e">
        <f t="shared" si="825"/>
        <v>#DIV/0!</v>
      </c>
      <c r="BZ32" s="164"/>
      <c r="CA32" s="164" t="e">
        <f t="shared" si="826"/>
        <v>#DIV/0!</v>
      </c>
      <c r="CB32" s="164" t="e">
        <f>(BB32-1)/(1-BC32)^(BB32)*(D32/(L30+N30))*CA32</f>
        <v>#DIV/0!</v>
      </c>
      <c r="CC32" s="164" t="e">
        <f>-1/((BB32-1)*BC32^2)*(D32/(L30+N30))*CA32</f>
        <v>#DIV/0!</v>
      </c>
      <c r="CD32" s="164" t="e">
        <f t="shared" si="827"/>
        <v>#DIV/0!</v>
      </c>
      <c r="CE32" s="164" t="e">
        <f t="shared" si="828"/>
        <v>#DIV/0!</v>
      </c>
      <c r="CF32" s="164"/>
      <c r="CG32" s="164" t="e">
        <f t="shared" si="829"/>
        <v>#DIV/0!</v>
      </c>
      <c r="CH32" s="164" t="e">
        <f>(BB32-1)/(1-BC32)^(BB32)*(D32/(L30+N30))*CG32</f>
        <v>#DIV/0!</v>
      </c>
      <c r="CI32" s="164" t="e">
        <f>-1/((BB32-1)*BC32^2)*(D32/(L30+N30))*CG32</f>
        <v>#DIV/0!</v>
      </c>
      <c r="CJ32" s="164" t="e">
        <f t="shared" si="830"/>
        <v>#DIV/0!</v>
      </c>
      <c r="CK32" s="164" t="e">
        <f t="shared" si="831"/>
        <v>#DIV/0!</v>
      </c>
      <c r="CL32" s="164"/>
      <c r="CM32" s="164" t="e">
        <f t="shared" si="832"/>
        <v>#DIV/0!</v>
      </c>
      <c r="CN32" s="164">
        <v>0</v>
      </c>
      <c r="CO32" s="164">
        <v>0</v>
      </c>
      <c r="CP32" s="164" t="e">
        <f t="shared" si="833"/>
        <v>#DIV/0!</v>
      </c>
      <c r="CQ32" s="164" t="e">
        <f>CP32^2*E30^2</f>
        <v>#DIV/0!</v>
      </c>
      <c r="CR32" s="164"/>
      <c r="CS32" s="164" t="e">
        <f t="shared" si="834"/>
        <v>#DIV/0!</v>
      </c>
      <c r="CT32" s="164" t="e">
        <f>(BB32-1)/(1-BC32)^(BB32)*(-BC32/(L30+N30)+D32/(L30+N30)*CS32)</f>
        <v>#DIV/0!</v>
      </c>
      <c r="CU32" s="164" t="e">
        <f>-1/((BB32-1)*BC32^2)*(-BC32/(L30+N30)+D32/(L30+N30)*CS32)</f>
        <v>#DIV/0!</v>
      </c>
      <c r="CV32" s="164" t="e">
        <f t="shared" si="835"/>
        <v>#DIV/0!</v>
      </c>
      <c r="CW32" s="164" t="e">
        <f>CV32^2*M30^2</f>
        <v>#DIV/0!</v>
      </c>
      <c r="CX32" s="164"/>
      <c r="CY32" s="164" t="e">
        <f t="shared" si="836"/>
        <v>#DIV/0!</v>
      </c>
      <c r="CZ32" s="164" t="e">
        <f>(BB32-1)/(1-BC32)^(BB32)*(-BC32/(L30+N30)+D32/(L30+N30)*CY32)</f>
        <v>#DIV/0!</v>
      </c>
      <c r="DA32" s="164" t="e">
        <f>-1/((BB32-1)*BC32^2)*(-BC32/(L30+N30)+D32/(L30+N30)*CY32)</f>
        <v>#DIV/0!</v>
      </c>
      <c r="DB32" s="164" t="e">
        <f t="shared" si="837"/>
        <v>#DIV/0!</v>
      </c>
      <c r="DC32" s="164" t="e">
        <f>DB32^2*O30^2</f>
        <v>#DIV/0!</v>
      </c>
      <c r="DD32" s="164"/>
      <c r="DE32" s="164"/>
      <c r="DF32" s="164"/>
      <c r="DG32" s="164">
        <f>10^R30</f>
        <v>1</v>
      </c>
      <c r="DH32" s="164" t="e">
        <f>N30/(L30+N30)</f>
        <v>#DIV/0!</v>
      </c>
      <c r="DI32" s="164">
        <f>(DG32+L30+N30)/(N30+DG32)</f>
        <v>1</v>
      </c>
      <c r="DJ32" s="164" t="e">
        <f t="shared" si="838"/>
        <v>#DIV/0!</v>
      </c>
      <c r="DK32" s="164"/>
      <c r="DL32" s="164"/>
      <c r="DM32" s="164"/>
      <c r="DN32" s="164"/>
      <c r="DO32" s="164" t="e">
        <f t="shared" si="839"/>
        <v>#DIV/0!</v>
      </c>
      <c r="DP32" s="164" t="e">
        <f t="shared" si="840"/>
        <v>#DIV/0!</v>
      </c>
      <c r="DQ32" s="164" t="e">
        <f t="shared" si="841"/>
        <v>#DIV/0!</v>
      </c>
      <c r="DR32" s="164" t="e">
        <f t="shared" si="842"/>
        <v>#DIV/0!</v>
      </c>
      <c r="DS32" s="164"/>
      <c r="DT32" s="164" t="e">
        <f t="shared" si="843"/>
        <v>#DIV/0!</v>
      </c>
      <c r="DU32" s="164" t="e">
        <f t="shared" si="844"/>
        <v>#DIV/0!</v>
      </c>
      <c r="DV32" s="164" t="e">
        <f t="shared" si="845"/>
        <v>#DIV/0!</v>
      </c>
      <c r="DW32" s="164"/>
      <c r="DX32" s="164" t="e">
        <f t="shared" si="846"/>
        <v>#DIV/0!</v>
      </c>
      <c r="DY32" s="164" t="e">
        <f t="shared" si="847"/>
        <v>#DIV/0!</v>
      </c>
      <c r="DZ32" s="164" t="e">
        <f t="shared" si="848"/>
        <v>#DIV/0!</v>
      </c>
      <c r="EA32" s="164"/>
      <c r="EB32" s="164" t="e">
        <f t="shared" si="849"/>
        <v>#DIV/0!</v>
      </c>
      <c r="EC32" s="164" t="e">
        <f t="shared" si="850"/>
        <v>#DIV/0!</v>
      </c>
      <c r="ED32" s="164" t="e">
        <f t="shared" si="851"/>
        <v>#DIV/0!</v>
      </c>
      <c r="EE32" s="164"/>
      <c r="EF32" s="164" t="e">
        <f t="shared" si="852"/>
        <v>#DIV/0!</v>
      </c>
      <c r="EG32" s="164" t="e">
        <f t="shared" si="853"/>
        <v>#DIV/0!</v>
      </c>
      <c r="EH32" s="164" t="e">
        <f t="shared" si="854"/>
        <v>#DIV/0!</v>
      </c>
      <c r="EI32" s="164" t="e">
        <f>-N30/((N30+L30)^2)</f>
        <v>#DIV/0!</v>
      </c>
      <c r="EJ32" s="164">
        <f>1/(DG32+N30)</f>
        <v>1</v>
      </c>
      <c r="EK32" s="164" t="e">
        <f t="shared" si="855"/>
        <v>#DIV/0!</v>
      </c>
      <c r="EL32" s="164" t="e">
        <f>EK32^2*M30^2</f>
        <v>#DIV/0!</v>
      </c>
      <c r="EM32" s="164"/>
      <c r="EN32" s="164" t="e">
        <f t="shared" si="856"/>
        <v>#DIV/0!</v>
      </c>
      <c r="EO32" s="164" t="e">
        <f>L30/((L30+N30)^2)</f>
        <v>#DIV/0!</v>
      </c>
      <c r="EP32" s="164">
        <f>-L30/((N30+DG32)^2)</f>
        <v>0</v>
      </c>
      <c r="EQ32" s="164" t="e">
        <f t="shared" si="857"/>
        <v>#DIV/0!</v>
      </c>
      <c r="ER32" s="164" t="e">
        <f>EQ32^2*O30^2</f>
        <v>#DIV/0!</v>
      </c>
      <c r="ES32" s="164"/>
      <c r="ET32" s="164">
        <v>0</v>
      </c>
      <c r="EU32" s="164">
        <f>-LN(10)*L30*DG32/((DG32+N30)^2)</f>
        <v>0</v>
      </c>
      <c r="EV32" s="164" t="e">
        <f t="shared" si="858"/>
        <v>#DIV/0!</v>
      </c>
      <c r="EW32" s="164" t="e">
        <f>EV32^2*S30^2</f>
        <v>#DIV/0!</v>
      </c>
      <c r="EX32" s="164"/>
      <c r="EY32" s="164"/>
      <c r="EZ32" s="164"/>
      <c r="FA32" s="164">
        <f t="shared" si="859"/>
        <v>1</v>
      </c>
      <c r="FB32" s="164" t="e">
        <f t="shared" si="860"/>
        <v>#DIV/0!</v>
      </c>
      <c r="FC32" s="164">
        <f t="shared" si="861"/>
        <v>1</v>
      </c>
      <c r="FD32" s="164" t="e">
        <f t="shared" si="862"/>
        <v>#DIV/0!</v>
      </c>
      <c r="FE32" s="164"/>
      <c r="FF32" s="164"/>
      <c r="FG32" s="164"/>
      <c r="FH32" s="164"/>
      <c r="FI32" s="164" t="e">
        <f t="shared" si="863"/>
        <v>#DIV/0!</v>
      </c>
      <c r="FJ32" s="164" t="e">
        <f t="shared" si="864"/>
        <v>#DIV/0!</v>
      </c>
      <c r="FK32" s="164" t="e">
        <f t="shared" si="865"/>
        <v>#DIV/0!</v>
      </c>
      <c r="FL32" s="164" t="e">
        <f t="shared" si="866"/>
        <v>#DIV/0!</v>
      </c>
      <c r="FM32" s="164"/>
      <c r="FN32" s="164" t="e">
        <f t="shared" si="867"/>
        <v>#DIV/0!</v>
      </c>
      <c r="FO32" s="164" t="e">
        <f t="shared" si="868"/>
        <v>#DIV/0!</v>
      </c>
      <c r="FP32" s="164" t="e">
        <f t="shared" si="869"/>
        <v>#DIV/0!</v>
      </c>
      <c r="FQ32" s="164"/>
      <c r="FR32" s="164" t="e">
        <f t="shared" si="870"/>
        <v>#DIV/0!</v>
      </c>
      <c r="FS32" s="164" t="e">
        <f t="shared" si="871"/>
        <v>#DIV/0!</v>
      </c>
      <c r="FT32" s="164" t="e">
        <f t="shared" si="872"/>
        <v>#DIV/0!</v>
      </c>
      <c r="FU32" s="164"/>
      <c r="FV32" s="164" t="e">
        <f t="shared" si="873"/>
        <v>#DIV/0!</v>
      </c>
      <c r="FW32" s="164" t="e">
        <f t="shared" si="874"/>
        <v>#DIV/0!</v>
      </c>
      <c r="FX32" s="164" t="e">
        <f t="shared" si="875"/>
        <v>#DIV/0!</v>
      </c>
      <c r="FY32" s="164"/>
      <c r="FZ32" s="164" t="e">
        <f t="shared" si="876"/>
        <v>#DIV/0!</v>
      </c>
      <c r="GA32" s="164" t="e">
        <f t="shared" si="877"/>
        <v>#DIV/0!</v>
      </c>
      <c r="GB32" s="164" t="e">
        <f t="shared" si="878"/>
        <v>#DIV/0!</v>
      </c>
      <c r="GC32" s="164" t="e">
        <f t="shared" si="879"/>
        <v>#DIV/0!</v>
      </c>
      <c r="GD32" s="164">
        <f t="shared" si="880"/>
        <v>1</v>
      </c>
      <c r="GE32" s="164" t="e">
        <f t="shared" si="881"/>
        <v>#DIV/0!</v>
      </c>
      <c r="GF32" s="164" t="e">
        <f>GE32^2*M30^2</f>
        <v>#DIV/0!</v>
      </c>
      <c r="GG32" s="164"/>
      <c r="GH32" s="164" t="e">
        <f t="shared" si="882"/>
        <v>#DIV/0!</v>
      </c>
      <c r="GI32" s="164" t="e">
        <f t="shared" si="883"/>
        <v>#DIV/0!</v>
      </c>
      <c r="GJ32" s="164">
        <f t="shared" si="884"/>
        <v>0</v>
      </c>
      <c r="GK32" s="164" t="e">
        <f t="shared" si="885"/>
        <v>#DIV/0!</v>
      </c>
      <c r="GL32" s="164" t="e">
        <f>GK32^2*O30^2</f>
        <v>#DIV/0!</v>
      </c>
      <c r="GM32" s="164"/>
      <c r="GN32" s="164">
        <f t="shared" si="886"/>
        <v>0</v>
      </c>
      <c r="GO32" s="164">
        <f t="shared" si="887"/>
        <v>0</v>
      </c>
      <c r="GP32" s="164" t="e">
        <f t="shared" si="888"/>
        <v>#DIV/0!</v>
      </c>
      <c r="GQ32" s="164" t="e">
        <f>GP32^2*S30^2</f>
        <v>#DIV/0!</v>
      </c>
      <c r="GR32" s="164"/>
      <c r="GS32" s="164" t="e">
        <f t="shared" si="889"/>
        <v>#DIV/0!</v>
      </c>
      <c r="GT32" s="164" t="e">
        <f t="shared" si="890"/>
        <v>#DIV/0!</v>
      </c>
      <c r="GU32" s="164" t="e">
        <f>GT32^2*Q30^2</f>
        <v>#DIV/0!</v>
      </c>
      <c r="GV32" s="164"/>
      <c r="GW32" s="164"/>
      <c r="GX32" s="164"/>
      <c r="GY32" s="164">
        <f>P30</f>
        <v>0</v>
      </c>
      <c r="GZ32" s="164">
        <f>L30+N30</f>
        <v>0</v>
      </c>
      <c r="HA32" s="164">
        <f>L30</f>
        <v>0</v>
      </c>
      <c r="HB32" s="164">
        <f>N30</f>
        <v>0</v>
      </c>
      <c r="HC32" s="164">
        <f t="shared" si="891"/>
        <v>0</v>
      </c>
      <c r="HD32" s="164">
        <f t="shared" si="892"/>
        <v>0</v>
      </c>
      <c r="HE32" s="164" t="e">
        <f t="shared" si="893"/>
        <v>#DIV/0!</v>
      </c>
      <c r="HF32" s="164">
        <f t="shared" si="894"/>
        <v>0</v>
      </c>
      <c r="HG32" s="164">
        <f t="shared" si="895"/>
        <v>0</v>
      </c>
      <c r="HH32" s="164">
        <f t="shared" si="896"/>
        <v>0</v>
      </c>
      <c r="HI32" s="164">
        <f t="shared" si="897"/>
        <v>0</v>
      </c>
      <c r="HJ32" s="164" t="e">
        <f t="shared" si="898"/>
        <v>#DIV/0!</v>
      </c>
      <c r="HK32" s="164" t="e">
        <f t="shared" si="899"/>
        <v>#DIV/0!</v>
      </c>
      <c r="HL32" s="164" t="e">
        <f t="shared" si="900"/>
        <v>#DIV/0!</v>
      </c>
      <c r="HM32" s="164" t="e">
        <f t="shared" si="901"/>
        <v>#DIV/0!</v>
      </c>
      <c r="HN32" s="164"/>
      <c r="HO32" s="164"/>
      <c r="HP32" s="164"/>
      <c r="HQ32" s="164"/>
      <c r="HR32" s="164" t="e">
        <f t="shared" si="902"/>
        <v>#DIV/0!</v>
      </c>
      <c r="HS32" s="164" t="e">
        <f t="shared" si="903"/>
        <v>#DIV/0!</v>
      </c>
      <c r="HT32" s="164" t="e">
        <f t="shared" si="904"/>
        <v>#DIV/0!</v>
      </c>
      <c r="HU32" s="164" t="e">
        <f t="shared" si="905"/>
        <v>#DIV/0!</v>
      </c>
      <c r="HV32" s="164" t="e">
        <f t="shared" si="906"/>
        <v>#DIV/0!</v>
      </c>
      <c r="HW32" s="164"/>
      <c r="HX32" s="164" t="e">
        <f t="shared" si="907"/>
        <v>#DIV/0!</v>
      </c>
      <c r="HY32" s="164" t="e">
        <f t="shared" si="908"/>
        <v>#DIV/0!</v>
      </c>
      <c r="HZ32" s="164">
        <v>0</v>
      </c>
      <c r="IA32" s="164" t="e">
        <f t="shared" si="4"/>
        <v>#DIV/0!</v>
      </c>
      <c r="IB32" s="164" t="e">
        <f t="shared" si="909"/>
        <v>#DIV/0!</v>
      </c>
      <c r="IC32" s="164"/>
      <c r="ID32" s="164" t="e">
        <f xml:space="preserve"> 1 / (HE32-GY32*HG32)*L30/GZ32</f>
        <v>#DIV/0!</v>
      </c>
      <c r="IE32" s="164" t="e">
        <f t="shared" si="910"/>
        <v>#DIV/0!</v>
      </c>
      <c r="IF32" s="164">
        <v>0</v>
      </c>
      <c r="IG32" s="164" t="e">
        <f t="shared" si="5"/>
        <v>#DIV/0!</v>
      </c>
      <c r="IH32" s="164" t="e">
        <f t="shared" si="911"/>
        <v>#DIV/0!</v>
      </c>
      <c r="II32" s="164"/>
      <c r="IJ32" s="164" t="e">
        <f t="shared" si="912"/>
        <v>#DIV/0!</v>
      </c>
      <c r="IK32" s="164" t="e">
        <f t="shared" si="913"/>
        <v>#DIV/0!</v>
      </c>
      <c r="IL32" s="164">
        <v>0</v>
      </c>
      <c r="IM32" s="164" t="e">
        <f t="shared" si="6"/>
        <v>#DIV/0!</v>
      </c>
      <c r="IN32" s="164" t="e">
        <f t="shared" si="914"/>
        <v>#DIV/0!</v>
      </c>
      <c r="IO32" s="164"/>
      <c r="IP32" s="164" t="e">
        <f t="shared" si="915"/>
        <v>#DIV/0!</v>
      </c>
      <c r="IQ32" s="164" t="e">
        <f t="shared" si="916"/>
        <v>#DIV/0!</v>
      </c>
      <c r="IR32" s="164" t="e">
        <f t="shared" si="917"/>
        <v>#DIV/0!</v>
      </c>
      <c r="IS32" s="164" t="e">
        <f t="shared" si="7"/>
        <v>#DIV/0!</v>
      </c>
      <c r="IT32" s="164" t="e">
        <f>IS32^2*M30^2</f>
        <v>#DIV/0!</v>
      </c>
      <c r="IU32" s="164"/>
      <c r="IV32" s="164" t="e">
        <f t="shared" si="918"/>
        <v>#DIV/0!</v>
      </c>
      <c r="IW32" s="164" t="e">
        <f t="shared" si="919"/>
        <v>#DIV/0!</v>
      </c>
      <c r="IX32" s="164" t="e">
        <f t="shared" si="920"/>
        <v>#DIV/0!</v>
      </c>
      <c r="IY32" s="164" t="e">
        <f t="shared" si="8"/>
        <v>#DIV/0!</v>
      </c>
      <c r="IZ32" s="164" t="e">
        <f>IY32^2*O30^2</f>
        <v>#DIV/0!</v>
      </c>
      <c r="JA32" s="164"/>
      <c r="JB32" s="164" t="e">
        <f t="shared" si="921"/>
        <v>#DIV/0!</v>
      </c>
      <c r="JC32" s="164" t="e">
        <f t="shared" si="922"/>
        <v>#DIV/0!</v>
      </c>
      <c r="JD32" s="164" t="e">
        <f t="shared" si="923"/>
        <v>#DIV/0!</v>
      </c>
      <c r="JE32" s="164" t="e">
        <f t="shared" si="9"/>
        <v>#DIV/0!</v>
      </c>
      <c r="JF32" s="164" t="e">
        <f>JE32^2*Q30^2</f>
        <v>#DIV/0!</v>
      </c>
      <c r="JG32" s="164"/>
      <c r="JH32" s="164"/>
      <c r="JI32" s="164"/>
      <c r="JJ32" s="164">
        <f t="shared" si="924"/>
        <v>1</v>
      </c>
      <c r="JK32" s="164" t="e">
        <f>N30/(L30+N30)</f>
        <v>#DIV/0!</v>
      </c>
      <c r="JL32" s="164">
        <f>(L30+N30+JJ32)/(N30+JJ32)</f>
        <v>1</v>
      </c>
      <c r="JM32" s="164" t="e">
        <f t="shared" si="925"/>
        <v>#DIV/0!</v>
      </c>
      <c r="JN32" s="164"/>
      <c r="JO32" s="164"/>
      <c r="JP32" s="164"/>
      <c r="JQ32" s="164"/>
      <c r="JR32" s="164" t="e">
        <f t="shared" si="926"/>
        <v>#DIV/0!</v>
      </c>
      <c r="JS32" s="164" t="e">
        <f t="shared" si="927"/>
        <v>#DIV/0!</v>
      </c>
      <c r="JT32" s="164" t="e">
        <f t="shared" si="928"/>
        <v>#DIV/0!</v>
      </c>
      <c r="JU32" s="164" t="e">
        <f t="shared" si="929"/>
        <v>#DIV/0!</v>
      </c>
      <c r="JV32" s="164"/>
      <c r="JW32" s="164" t="e">
        <f t="shared" si="930"/>
        <v>#DIV/0!</v>
      </c>
      <c r="JX32" s="164" t="e">
        <f t="shared" si="931"/>
        <v>#DIV/0!</v>
      </c>
      <c r="JY32" s="164" t="e">
        <f t="shared" si="932"/>
        <v>#DIV/0!</v>
      </c>
      <c r="JZ32" s="164"/>
      <c r="KA32" s="164" t="e">
        <f>IG32</f>
        <v>#DIV/0!</v>
      </c>
      <c r="KB32" s="164" t="e">
        <f>KA32*JR32</f>
        <v>#DIV/0!</v>
      </c>
      <c r="KC32" s="164" t="e">
        <f>KB32^2*X32^2</f>
        <v>#DIV/0!</v>
      </c>
      <c r="KD32" s="164"/>
      <c r="KE32" s="164" t="e">
        <f>IM32</f>
        <v>#DIV/0!</v>
      </c>
      <c r="KF32" s="164" t="e">
        <f>KE32*JR32</f>
        <v>#DIV/0!</v>
      </c>
      <c r="KG32" s="164" t="e">
        <f>KF32^2*Z32^2</f>
        <v>#DIV/0!</v>
      </c>
      <c r="KH32" s="164"/>
      <c r="KI32" s="164" t="e">
        <f>IS32</f>
        <v>#DIV/0!</v>
      </c>
      <c r="KJ32" s="164" t="e">
        <f>-N30/(L30+N30)^2</f>
        <v>#DIV/0!</v>
      </c>
      <c r="KK32" s="164">
        <f>1/(JJ32+N30)</f>
        <v>1</v>
      </c>
      <c r="KL32" s="164" t="e">
        <f>KI32*JR32+KJ32*HM32*JL32+KK32*JK32*HM32</f>
        <v>#DIV/0!</v>
      </c>
      <c r="KM32" s="164" t="e">
        <f>KL32^2*M30^2</f>
        <v>#DIV/0!</v>
      </c>
      <c r="KN32" s="164"/>
      <c r="KO32" s="164" t="e">
        <f>IY32</f>
        <v>#DIV/0!</v>
      </c>
      <c r="KP32" s="164" t="e">
        <f>L30/(L30+N30)^2</f>
        <v>#DIV/0!</v>
      </c>
      <c r="KQ32" s="164">
        <f>-L30/(JJ32+N30)^2</f>
        <v>0</v>
      </c>
      <c r="KR32" s="164" t="e">
        <f>KO32*JR32+KP32*JL32*HM32+HM32*KQ32*JK32</f>
        <v>#DIV/0!</v>
      </c>
      <c r="KS32" s="164" t="e">
        <f>KR32^2*O30^2</f>
        <v>#DIV/0!</v>
      </c>
      <c r="KT32" s="164"/>
      <c r="KU32" s="164" t="e">
        <f>JE32</f>
        <v>#DIV/0!</v>
      </c>
      <c r="KV32" s="164" t="e">
        <f>KU32*JR32</f>
        <v>#DIV/0!</v>
      </c>
      <c r="KW32" s="164" t="e">
        <f>KV32^2*Q30^2</f>
        <v>#DIV/0!</v>
      </c>
      <c r="KX32" s="164"/>
      <c r="KY32" s="164" t="e">
        <f>HM32* (N30/(L30+N30)) * ((-LN(10)*JJ32*L30)/(N30+JJ32)^2)</f>
        <v>#DIV/0!</v>
      </c>
      <c r="KZ32" s="164" t="e">
        <f>KY32^2*S30^2</f>
        <v>#DIV/0!</v>
      </c>
      <c r="LA32" s="164"/>
      <c r="LB32" s="164"/>
      <c r="LC32" s="170"/>
      <c r="LD32" s="204"/>
      <c r="LE32" s="189"/>
      <c r="LF32" s="189"/>
      <c r="LG32" s="189"/>
      <c r="LH32" s="189"/>
      <c r="LI32" s="189"/>
      <c r="LJ32" s="189"/>
      <c r="LK32" s="189"/>
      <c r="LL32" s="189"/>
      <c r="LM32" s="189"/>
      <c r="LN32" s="189"/>
      <c r="LO32" s="192"/>
    </row>
    <row r="33" spans="1:327" s="87" customFormat="1" ht="16.5" thickBot="1" x14ac:dyDescent="0.3">
      <c r="A33" s="172" t="s">
        <v>242</v>
      </c>
      <c r="B33" s="138"/>
      <c r="C33" s="146"/>
      <c r="D33" s="139"/>
      <c r="E33" s="146"/>
      <c r="F33" s="208"/>
      <c r="G33" s="208"/>
      <c r="H33" s="208"/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202"/>
      <c r="T33" s="167">
        <f t="shared" si="803"/>
        <v>0</v>
      </c>
      <c r="U33" s="164">
        <f>U30</f>
        <v>0</v>
      </c>
      <c r="V33" s="164">
        <f t="shared" ref="V33:AA33" si="934">V30</f>
        <v>0</v>
      </c>
      <c r="W33" s="164">
        <f t="shared" si="934"/>
        <v>0</v>
      </c>
      <c r="X33" s="164">
        <f t="shared" si="934"/>
        <v>0</v>
      </c>
      <c r="Y33" s="164">
        <f t="shared" si="934"/>
        <v>0</v>
      </c>
      <c r="Z33" s="164">
        <f t="shared" si="934"/>
        <v>0</v>
      </c>
      <c r="AA33" s="164" t="e">
        <f t="shared" si="934"/>
        <v>#DIV/0!</v>
      </c>
      <c r="AB33" s="165" t="e">
        <f t="shared" si="1"/>
        <v>#DIV/0!</v>
      </c>
      <c r="AC33" s="165"/>
      <c r="AD33" s="165"/>
      <c r="AE33" s="165"/>
      <c r="AF33" s="165"/>
      <c r="AG33" s="164" t="e">
        <f t="shared" si="2"/>
        <v>#DIV/0!</v>
      </c>
      <c r="AH33" s="164" t="e">
        <f t="shared" si="810"/>
        <v>#DIV/0!</v>
      </c>
      <c r="AI33" s="164"/>
      <c r="AJ33" s="164" t="e">
        <f t="shared" si="3"/>
        <v>#DIV/0!</v>
      </c>
      <c r="AK33" s="164" t="e">
        <f>AJ33^2*V30^2</f>
        <v>#DIV/0!</v>
      </c>
      <c r="AL33" s="164"/>
      <c r="AM33" s="164" t="e">
        <f>-AB33/(AA33-U33)*L30/(L30+N30)</f>
        <v>#DIV/0!</v>
      </c>
      <c r="AN33" s="164" t="e">
        <f>AM33^2*X30^2</f>
        <v>#DIV/0!</v>
      </c>
      <c r="AO33" s="164"/>
      <c r="AP33" s="164" t="e">
        <f>-AB33/(AA33-U33)*N30/(L30+N30)</f>
        <v>#DIV/0!</v>
      </c>
      <c r="AQ33" s="164" t="e">
        <f>AP33^2*Z30^2</f>
        <v>#DIV/0!</v>
      </c>
      <c r="AR33" s="164"/>
      <c r="AS33" s="164" t="e">
        <f>-AB33/(AA33-U33)*(W33-AA33)/(L30+N30)</f>
        <v>#DIV/0!</v>
      </c>
      <c r="AT33" s="164" t="e">
        <f>AS33^2*M30^2</f>
        <v>#DIV/0!</v>
      </c>
      <c r="AU33" s="164"/>
      <c r="AV33" s="164" t="e">
        <f>-AB33/(AA33-U33)*(Y33-AA33)/(L30+N30)</f>
        <v>#DIV/0!</v>
      </c>
      <c r="AW33" s="164" t="e">
        <f>AV33^2*O30^2</f>
        <v>#DIV/0!</v>
      </c>
      <c r="AX33" s="164"/>
      <c r="AY33" s="164"/>
      <c r="AZ33" s="164"/>
      <c r="BA33" s="164" t="b">
        <f t="shared" si="811"/>
        <v>0</v>
      </c>
      <c r="BB33" s="164">
        <f>MAX((1-BA33)*P30,P30*0.99999)</f>
        <v>0</v>
      </c>
      <c r="BC33" s="164" t="e">
        <f>AB33*D33/(L30+N30)</f>
        <v>#DIV/0!</v>
      </c>
      <c r="BD33" s="164" t="e">
        <f t="shared" si="812"/>
        <v>#DIV/0!</v>
      </c>
      <c r="BE33" s="164" t="e">
        <f t="shared" si="813"/>
        <v>#DIV/0!</v>
      </c>
      <c r="BF33" s="164" t="e">
        <f t="shared" si="814"/>
        <v>#DIV/0!</v>
      </c>
      <c r="BG33" s="164" t="e">
        <f t="shared" si="815"/>
        <v>#DIV/0!</v>
      </c>
      <c r="BH33" s="164" t="e">
        <f t="shared" si="816"/>
        <v>#DIV/0!</v>
      </c>
      <c r="BI33" s="164"/>
      <c r="BJ33" s="164"/>
      <c r="BK33" s="164"/>
      <c r="BL33" s="164"/>
      <c r="BM33" s="164" t="e">
        <f t="shared" si="817"/>
        <v>#DIV/0!</v>
      </c>
      <c r="BN33" s="164" t="e">
        <f t="shared" si="818"/>
        <v>#DIV/0!</v>
      </c>
      <c r="BO33" s="164" t="e">
        <f t="shared" si="819"/>
        <v>#DIV/0!</v>
      </c>
      <c r="BP33" s="164" t="e">
        <f>BO33^2*Q30^2</f>
        <v>#DIV/0!</v>
      </c>
      <c r="BQ33" s="164"/>
      <c r="BR33" s="164" t="e">
        <f t="shared" si="820"/>
        <v>#DIV/0!</v>
      </c>
      <c r="BS33" s="164" t="e">
        <f t="shared" si="821"/>
        <v>#DIV/0!</v>
      </c>
      <c r="BT33" s="164" t="e">
        <f t="shared" si="822"/>
        <v>#DIV/0!</v>
      </c>
      <c r="BU33" s="164" t="e">
        <f t="shared" si="823"/>
        <v>#DIV/0!</v>
      </c>
      <c r="BV33" s="164" t="e">
        <f>(BB33-1)/(1-BC33)^(BB33)*(D33/(L30+N30))*BU33</f>
        <v>#DIV/0!</v>
      </c>
      <c r="BW33" s="164" t="e">
        <f>-1/((BB33-1)*BC33^2)*(D33/(L30+N30))*BU33</f>
        <v>#DIV/0!</v>
      </c>
      <c r="BX33" s="164" t="e">
        <f t="shared" si="824"/>
        <v>#DIV/0!</v>
      </c>
      <c r="BY33" s="164" t="e">
        <f t="shared" si="825"/>
        <v>#DIV/0!</v>
      </c>
      <c r="BZ33" s="164"/>
      <c r="CA33" s="164" t="e">
        <f t="shared" si="826"/>
        <v>#DIV/0!</v>
      </c>
      <c r="CB33" s="164" t="e">
        <f>(BB33-1)/(1-BC33)^(BB33)*(D33/(L30+N30))*CA33</f>
        <v>#DIV/0!</v>
      </c>
      <c r="CC33" s="164" t="e">
        <f>-1/((BB33-1)*BC33^2)*(D33/(L30+N30))*CA33</f>
        <v>#DIV/0!</v>
      </c>
      <c r="CD33" s="164" t="e">
        <f t="shared" si="827"/>
        <v>#DIV/0!</v>
      </c>
      <c r="CE33" s="164" t="e">
        <f t="shared" si="828"/>
        <v>#DIV/0!</v>
      </c>
      <c r="CF33" s="164"/>
      <c r="CG33" s="164" t="e">
        <f t="shared" si="829"/>
        <v>#DIV/0!</v>
      </c>
      <c r="CH33" s="164" t="e">
        <f>(BB33-1)/(1-BC33)^(BB33)*(D33/(L30+N30))*CG33</f>
        <v>#DIV/0!</v>
      </c>
      <c r="CI33" s="164" t="e">
        <f>-1/((BB33-1)*BC33^2)*(D33/(L30+N30))*CG33</f>
        <v>#DIV/0!</v>
      </c>
      <c r="CJ33" s="164" t="e">
        <f t="shared" si="830"/>
        <v>#DIV/0!</v>
      </c>
      <c r="CK33" s="164" t="e">
        <f t="shared" si="831"/>
        <v>#DIV/0!</v>
      </c>
      <c r="CL33" s="164"/>
      <c r="CM33" s="164" t="e">
        <f t="shared" si="832"/>
        <v>#DIV/0!</v>
      </c>
      <c r="CN33" s="164">
        <v>0</v>
      </c>
      <c r="CO33" s="164">
        <v>0</v>
      </c>
      <c r="CP33" s="164" t="e">
        <f t="shared" si="833"/>
        <v>#DIV/0!</v>
      </c>
      <c r="CQ33" s="164" t="e">
        <f>CP33^2*E30^2</f>
        <v>#DIV/0!</v>
      </c>
      <c r="CR33" s="164"/>
      <c r="CS33" s="164" t="e">
        <f t="shared" si="834"/>
        <v>#DIV/0!</v>
      </c>
      <c r="CT33" s="164" t="e">
        <f>(BB33-1)/(1-BC33)^(BB33)*(-BC33/(L30+N30)+D33/(L30+N30)*CS33)</f>
        <v>#DIV/0!</v>
      </c>
      <c r="CU33" s="164" t="e">
        <f>-1/((BB33-1)*BC33^2)*(-BC33/(L30+N30)+D33/(L30+N30)*CS33)</f>
        <v>#DIV/0!</v>
      </c>
      <c r="CV33" s="164" t="e">
        <f t="shared" si="835"/>
        <v>#DIV/0!</v>
      </c>
      <c r="CW33" s="164" t="e">
        <f>CV33^2*M30^2</f>
        <v>#DIV/0!</v>
      </c>
      <c r="CX33" s="164"/>
      <c r="CY33" s="164" t="e">
        <f t="shared" si="836"/>
        <v>#DIV/0!</v>
      </c>
      <c r="CZ33" s="164" t="e">
        <f>(BB33-1)/(1-BC33)^(BB33)*(-BC33/(L30+N30)+D33/(L30+N30)*CY33)</f>
        <v>#DIV/0!</v>
      </c>
      <c r="DA33" s="164" t="e">
        <f>-1/((BB33-1)*BC33^2)*(-BC33/(L30+N30)+D33/(L30+N30)*CY33)</f>
        <v>#DIV/0!</v>
      </c>
      <c r="DB33" s="164" t="e">
        <f t="shared" si="837"/>
        <v>#DIV/0!</v>
      </c>
      <c r="DC33" s="164" t="e">
        <f>DB33^2*O30^2</f>
        <v>#DIV/0!</v>
      </c>
      <c r="DD33" s="164"/>
      <c r="DE33" s="164"/>
      <c r="DF33" s="164"/>
      <c r="DG33" s="164">
        <f>10^R30</f>
        <v>1</v>
      </c>
      <c r="DH33" s="164" t="e">
        <f>N30/(L30+N30)</f>
        <v>#DIV/0!</v>
      </c>
      <c r="DI33" s="164">
        <f>(DG33+L30+N30)/(N30+DG33)</f>
        <v>1</v>
      </c>
      <c r="DJ33" s="164" t="e">
        <f t="shared" si="838"/>
        <v>#DIV/0!</v>
      </c>
      <c r="DK33" s="164"/>
      <c r="DL33" s="164"/>
      <c r="DM33" s="164"/>
      <c r="DN33" s="164"/>
      <c r="DO33" s="164" t="e">
        <f t="shared" si="839"/>
        <v>#DIV/0!</v>
      </c>
      <c r="DP33" s="164" t="e">
        <f t="shared" si="840"/>
        <v>#DIV/0!</v>
      </c>
      <c r="DQ33" s="164" t="e">
        <f t="shared" si="841"/>
        <v>#DIV/0!</v>
      </c>
      <c r="DR33" s="164" t="e">
        <f t="shared" si="842"/>
        <v>#DIV/0!</v>
      </c>
      <c r="DS33" s="164"/>
      <c r="DT33" s="164" t="e">
        <f t="shared" si="843"/>
        <v>#DIV/0!</v>
      </c>
      <c r="DU33" s="164" t="e">
        <f t="shared" si="844"/>
        <v>#DIV/0!</v>
      </c>
      <c r="DV33" s="164" t="e">
        <f t="shared" si="845"/>
        <v>#DIV/0!</v>
      </c>
      <c r="DW33" s="164"/>
      <c r="DX33" s="164" t="e">
        <f t="shared" si="846"/>
        <v>#DIV/0!</v>
      </c>
      <c r="DY33" s="164" t="e">
        <f t="shared" si="847"/>
        <v>#DIV/0!</v>
      </c>
      <c r="DZ33" s="164" t="e">
        <f t="shared" si="848"/>
        <v>#DIV/0!</v>
      </c>
      <c r="EA33" s="164"/>
      <c r="EB33" s="164" t="e">
        <f t="shared" si="849"/>
        <v>#DIV/0!</v>
      </c>
      <c r="EC33" s="164" t="e">
        <f t="shared" si="850"/>
        <v>#DIV/0!</v>
      </c>
      <c r="ED33" s="164" t="e">
        <f t="shared" si="851"/>
        <v>#DIV/0!</v>
      </c>
      <c r="EE33" s="164"/>
      <c r="EF33" s="164" t="e">
        <f t="shared" si="852"/>
        <v>#DIV/0!</v>
      </c>
      <c r="EG33" s="164" t="e">
        <f t="shared" si="853"/>
        <v>#DIV/0!</v>
      </c>
      <c r="EH33" s="164" t="e">
        <f t="shared" si="854"/>
        <v>#DIV/0!</v>
      </c>
      <c r="EI33" s="164" t="e">
        <f>-N30/((N30+L30)^2)</f>
        <v>#DIV/0!</v>
      </c>
      <c r="EJ33" s="164">
        <f>1/(DG33+N30)</f>
        <v>1</v>
      </c>
      <c r="EK33" s="164" t="e">
        <f t="shared" si="855"/>
        <v>#DIV/0!</v>
      </c>
      <c r="EL33" s="164" t="e">
        <f>EK33^2*M30^2</f>
        <v>#DIV/0!</v>
      </c>
      <c r="EM33" s="164"/>
      <c r="EN33" s="164" t="e">
        <f t="shared" si="856"/>
        <v>#DIV/0!</v>
      </c>
      <c r="EO33" s="164" t="e">
        <f>L30/((L30+N30)^2)</f>
        <v>#DIV/0!</v>
      </c>
      <c r="EP33" s="164">
        <f>-L30/((N30+DG33)^2)</f>
        <v>0</v>
      </c>
      <c r="EQ33" s="164" t="e">
        <f t="shared" si="857"/>
        <v>#DIV/0!</v>
      </c>
      <c r="ER33" s="164" t="e">
        <f>EQ33^2*O30^2</f>
        <v>#DIV/0!</v>
      </c>
      <c r="ES33" s="164"/>
      <c r="ET33" s="164">
        <v>0</v>
      </c>
      <c r="EU33" s="164">
        <f>-LN(10)*L30*DG33/((DG33+N30)^2)</f>
        <v>0</v>
      </c>
      <c r="EV33" s="164" t="e">
        <f t="shared" si="858"/>
        <v>#DIV/0!</v>
      </c>
      <c r="EW33" s="164" t="e">
        <f>EV33^2*S30^2</f>
        <v>#DIV/0!</v>
      </c>
      <c r="EX33" s="164"/>
      <c r="EY33" s="164"/>
      <c r="EZ33" s="164"/>
      <c r="FA33" s="164">
        <f t="shared" si="859"/>
        <v>1</v>
      </c>
      <c r="FB33" s="164" t="e">
        <f t="shared" si="860"/>
        <v>#DIV/0!</v>
      </c>
      <c r="FC33" s="164">
        <f t="shared" si="861"/>
        <v>1</v>
      </c>
      <c r="FD33" s="164" t="e">
        <f t="shared" si="862"/>
        <v>#DIV/0!</v>
      </c>
      <c r="FE33" s="164"/>
      <c r="FF33" s="164"/>
      <c r="FG33" s="164"/>
      <c r="FH33" s="164"/>
      <c r="FI33" s="164" t="e">
        <f t="shared" si="863"/>
        <v>#DIV/0!</v>
      </c>
      <c r="FJ33" s="164" t="e">
        <f t="shared" si="864"/>
        <v>#DIV/0!</v>
      </c>
      <c r="FK33" s="164" t="e">
        <f t="shared" si="865"/>
        <v>#DIV/0!</v>
      </c>
      <c r="FL33" s="164" t="e">
        <f t="shared" si="866"/>
        <v>#DIV/0!</v>
      </c>
      <c r="FM33" s="164"/>
      <c r="FN33" s="164" t="e">
        <f t="shared" si="867"/>
        <v>#DIV/0!</v>
      </c>
      <c r="FO33" s="164" t="e">
        <f t="shared" si="868"/>
        <v>#DIV/0!</v>
      </c>
      <c r="FP33" s="164" t="e">
        <f t="shared" si="869"/>
        <v>#DIV/0!</v>
      </c>
      <c r="FQ33" s="164"/>
      <c r="FR33" s="164" t="e">
        <f t="shared" si="870"/>
        <v>#DIV/0!</v>
      </c>
      <c r="FS33" s="164" t="e">
        <f t="shared" si="871"/>
        <v>#DIV/0!</v>
      </c>
      <c r="FT33" s="164" t="e">
        <f t="shared" si="872"/>
        <v>#DIV/0!</v>
      </c>
      <c r="FU33" s="164"/>
      <c r="FV33" s="164" t="e">
        <f t="shared" si="873"/>
        <v>#DIV/0!</v>
      </c>
      <c r="FW33" s="164" t="e">
        <f t="shared" si="874"/>
        <v>#DIV/0!</v>
      </c>
      <c r="FX33" s="164" t="e">
        <f t="shared" si="875"/>
        <v>#DIV/0!</v>
      </c>
      <c r="FY33" s="164"/>
      <c r="FZ33" s="164" t="e">
        <f t="shared" si="876"/>
        <v>#DIV/0!</v>
      </c>
      <c r="GA33" s="164" t="e">
        <f t="shared" si="877"/>
        <v>#DIV/0!</v>
      </c>
      <c r="GB33" s="164" t="e">
        <f t="shared" si="878"/>
        <v>#DIV/0!</v>
      </c>
      <c r="GC33" s="164" t="e">
        <f t="shared" si="879"/>
        <v>#DIV/0!</v>
      </c>
      <c r="GD33" s="164">
        <f t="shared" si="880"/>
        <v>1</v>
      </c>
      <c r="GE33" s="164" t="e">
        <f t="shared" si="881"/>
        <v>#DIV/0!</v>
      </c>
      <c r="GF33" s="164" t="e">
        <f>GE33^2*M30^2</f>
        <v>#DIV/0!</v>
      </c>
      <c r="GG33" s="164"/>
      <c r="GH33" s="164" t="e">
        <f t="shared" si="882"/>
        <v>#DIV/0!</v>
      </c>
      <c r="GI33" s="164" t="e">
        <f t="shared" si="883"/>
        <v>#DIV/0!</v>
      </c>
      <c r="GJ33" s="164">
        <f t="shared" si="884"/>
        <v>0</v>
      </c>
      <c r="GK33" s="164" t="e">
        <f t="shared" si="885"/>
        <v>#DIV/0!</v>
      </c>
      <c r="GL33" s="164" t="e">
        <f>GK33^2*O30^2</f>
        <v>#DIV/0!</v>
      </c>
      <c r="GM33" s="164"/>
      <c r="GN33" s="164">
        <f t="shared" si="886"/>
        <v>0</v>
      </c>
      <c r="GO33" s="164">
        <f t="shared" si="887"/>
        <v>0</v>
      </c>
      <c r="GP33" s="164" t="e">
        <f t="shared" si="888"/>
        <v>#DIV/0!</v>
      </c>
      <c r="GQ33" s="164" t="e">
        <f>GP33^2*S30^2</f>
        <v>#DIV/0!</v>
      </c>
      <c r="GR33" s="164"/>
      <c r="GS33" s="164" t="e">
        <f t="shared" si="889"/>
        <v>#DIV/0!</v>
      </c>
      <c r="GT33" s="164" t="e">
        <f t="shared" si="890"/>
        <v>#DIV/0!</v>
      </c>
      <c r="GU33" s="164" t="e">
        <f>GT33^2*Q30^2</f>
        <v>#DIV/0!</v>
      </c>
      <c r="GV33" s="164"/>
      <c r="GW33" s="164"/>
      <c r="GX33" s="164"/>
      <c r="GY33" s="164">
        <f>P30</f>
        <v>0</v>
      </c>
      <c r="GZ33" s="164">
        <f>L30+N30</f>
        <v>0</v>
      </c>
      <c r="HA33" s="164">
        <f>L30</f>
        <v>0</v>
      </c>
      <c r="HB33" s="164">
        <f>N30</f>
        <v>0</v>
      </c>
      <c r="HC33" s="164">
        <f t="shared" si="891"/>
        <v>0</v>
      </c>
      <c r="HD33" s="164">
        <f t="shared" si="892"/>
        <v>0</v>
      </c>
      <c r="HE33" s="164" t="e">
        <f t="shared" si="893"/>
        <v>#DIV/0!</v>
      </c>
      <c r="HF33" s="164">
        <f t="shared" si="894"/>
        <v>0</v>
      </c>
      <c r="HG33" s="164">
        <f t="shared" si="895"/>
        <v>0</v>
      </c>
      <c r="HH33" s="164">
        <f t="shared" si="896"/>
        <v>0</v>
      </c>
      <c r="HI33" s="164">
        <f t="shared" si="897"/>
        <v>0</v>
      </c>
      <c r="HJ33" s="164" t="e">
        <f t="shared" si="898"/>
        <v>#DIV/0!</v>
      </c>
      <c r="HK33" s="164" t="e">
        <f t="shared" si="899"/>
        <v>#DIV/0!</v>
      </c>
      <c r="HL33" s="164" t="e">
        <f t="shared" si="900"/>
        <v>#DIV/0!</v>
      </c>
      <c r="HM33" s="164" t="e">
        <f t="shared" si="901"/>
        <v>#DIV/0!</v>
      </c>
      <c r="HN33" s="164"/>
      <c r="HO33" s="164"/>
      <c r="HP33" s="164"/>
      <c r="HQ33" s="164"/>
      <c r="HR33" s="164" t="e">
        <f t="shared" si="902"/>
        <v>#DIV/0!</v>
      </c>
      <c r="HS33" s="164" t="e">
        <f t="shared" si="903"/>
        <v>#DIV/0!</v>
      </c>
      <c r="HT33" s="164" t="e">
        <f t="shared" si="904"/>
        <v>#DIV/0!</v>
      </c>
      <c r="HU33" s="164" t="e">
        <f t="shared" si="905"/>
        <v>#DIV/0!</v>
      </c>
      <c r="HV33" s="164" t="e">
        <f t="shared" si="906"/>
        <v>#DIV/0!</v>
      </c>
      <c r="HW33" s="164"/>
      <c r="HX33" s="164" t="e">
        <f t="shared" si="907"/>
        <v>#DIV/0!</v>
      </c>
      <c r="HY33" s="164" t="e">
        <f t="shared" si="908"/>
        <v>#DIV/0!</v>
      </c>
      <c r="HZ33" s="164">
        <v>0</v>
      </c>
      <c r="IA33" s="164" t="e">
        <f t="shared" si="4"/>
        <v>#DIV/0!</v>
      </c>
      <c r="IB33" s="164" t="e">
        <f t="shared" si="909"/>
        <v>#DIV/0!</v>
      </c>
      <c r="IC33" s="164"/>
      <c r="ID33" s="164" t="e">
        <f xml:space="preserve"> 1 / (HE33-GY33*HG33)*L30/GZ33</f>
        <v>#DIV/0!</v>
      </c>
      <c r="IE33" s="164" t="e">
        <f t="shared" si="910"/>
        <v>#DIV/0!</v>
      </c>
      <c r="IF33" s="164">
        <v>0</v>
      </c>
      <c r="IG33" s="164" t="e">
        <f t="shared" si="5"/>
        <v>#DIV/0!</v>
      </c>
      <c r="IH33" s="164" t="e">
        <f t="shared" si="911"/>
        <v>#DIV/0!</v>
      </c>
      <c r="II33" s="164"/>
      <c r="IJ33" s="164" t="e">
        <f t="shared" si="912"/>
        <v>#DIV/0!</v>
      </c>
      <c r="IK33" s="164" t="e">
        <f t="shared" si="913"/>
        <v>#DIV/0!</v>
      </c>
      <c r="IL33" s="164">
        <v>0</v>
      </c>
      <c r="IM33" s="164" t="e">
        <f t="shared" si="6"/>
        <v>#DIV/0!</v>
      </c>
      <c r="IN33" s="164" t="e">
        <f t="shared" si="914"/>
        <v>#DIV/0!</v>
      </c>
      <c r="IO33" s="164"/>
      <c r="IP33" s="164" t="e">
        <f t="shared" si="915"/>
        <v>#DIV/0!</v>
      </c>
      <c r="IQ33" s="164" t="e">
        <f t="shared" si="916"/>
        <v>#DIV/0!</v>
      </c>
      <c r="IR33" s="164" t="e">
        <f t="shared" si="917"/>
        <v>#DIV/0!</v>
      </c>
      <c r="IS33" s="164" t="e">
        <f t="shared" si="7"/>
        <v>#DIV/0!</v>
      </c>
      <c r="IT33" s="164" t="e">
        <f>IS33^2*M30^2</f>
        <v>#DIV/0!</v>
      </c>
      <c r="IU33" s="164"/>
      <c r="IV33" s="164" t="e">
        <f t="shared" si="918"/>
        <v>#DIV/0!</v>
      </c>
      <c r="IW33" s="164" t="e">
        <f t="shared" si="919"/>
        <v>#DIV/0!</v>
      </c>
      <c r="IX33" s="164" t="e">
        <f t="shared" si="920"/>
        <v>#DIV/0!</v>
      </c>
      <c r="IY33" s="164" t="e">
        <f t="shared" si="8"/>
        <v>#DIV/0!</v>
      </c>
      <c r="IZ33" s="164" t="e">
        <f>IY33^2*O30^2</f>
        <v>#DIV/0!</v>
      </c>
      <c r="JA33" s="164"/>
      <c r="JB33" s="164" t="e">
        <f t="shared" si="921"/>
        <v>#DIV/0!</v>
      </c>
      <c r="JC33" s="164" t="e">
        <f t="shared" si="922"/>
        <v>#DIV/0!</v>
      </c>
      <c r="JD33" s="164" t="e">
        <f t="shared" si="923"/>
        <v>#DIV/0!</v>
      </c>
      <c r="JE33" s="164" t="e">
        <f t="shared" si="9"/>
        <v>#DIV/0!</v>
      </c>
      <c r="JF33" s="164" t="e">
        <f>JE33^2*Q30^2</f>
        <v>#DIV/0!</v>
      </c>
      <c r="JG33" s="164"/>
      <c r="JH33" s="164"/>
      <c r="JI33" s="164"/>
      <c r="JJ33" s="164">
        <f t="shared" si="924"/>
        <v>1</v>
      </c>
      <c r="JK33" s="164" t="e">
        <f>N30/(L30+N30)</f>
        <v>#DIV/0!</v>
      </c>
      <c r="JL33" s="164">
        <f>(L30+N30+JJ33)/(N30+JJ33)</f>
        <v>1</v>
      </c>
      <c r="JM33" s="164" t="e">
        <f t="shared" si="925"/>
        <v>#DIV/0!</v>
      </c>
      <c r="JN33" s="164"/>
      <c r="JO33" s="164"/>
      <c r="JP33" s="164"/>
      <c r="JQ33" s="164"/>
      <c r="JR33" s="164" t="e">
        <f t="shared" si="926"/>
        <v>#DIV/0!</v>
      </c>
      <c r="JS33" s="164" t="e">
        <f t="shared" si="927"/>
        <v>#DIV/0!</v>
      </c>
      <c r="JT33" s="164" t="e">
        <f t="shared" si="928"/>
        <v>#DIV/0!</v>
      </c>
      <c r="JU33" s="164" t="e">
        <f t="shared" si="929"/>
        <v>#DIV/0!</v>
      </c>
      <c r="JV33" s="164"/>
      <c r="JW33" s="164" t="e">
        <f t="shared" si="930"/>
        <v>#DIV/0!</v>
      </c>
      <c r="JX33" s="164" t="e">
        <f t="shared" si="931"/>
        <v>#DIV/0!</v>
      </c>
      <c r="JY33" s="164" t="e">
        <f t="shared" si="932"/>
        <v>#DIV/0!</v>
      </c>
      <c r="JZ33" s="164"/>
      <c r="KA33" s="164" t="e">
        <f>IG33</f>
        <v>#DIV/0!</v>
      </c>
      <c r="KB33" s="164" t="e">
        <f>KA33*JR33</f>
        <v>#DIV/0!</v>
      </c>
      <c r="KC33" s="164" t="e">
        <f>KB33^2*X33^2</f>
        <v>#DIV/0!</v>
      </c>
      <c r="KD33" s="164"/>
      <c r="KE33" s="164" t="e">
        <f>IM33</f>
        <v>#DIV/0!</v>
      </c>
      <c r="KF33" s="164" t="e">
        <f>KE33*JR33</f>
        <v>#DIV/0!</v>
      </c>
      <c r="KG33" s="164" t="e">
        <f>KF33^2*Z33^2</f>
        <v>#DIV/0!</v>
      </c>
      <c r="KH33" s="164"/>
      <c r="KI33" s="164" t="e">
        <f>IS33</f>
        <v>#DIV/0!</v>
      </c>
      <c r="KJ33" s="164" t="e">
        <f>-N30/(L30+N30)^2</f>
        <v>#DIV/0!</v>
      </c>
      <c r="KK33" s="164">
        <f>1/(JJ33+N30)</f>
        <v>1</v>
      </c>
      <c r="KL33" s="164" t="e">
        <f>KI33*JR33+KJ33*HM33*JL33+KK33*JK33*HM33</f>
        <v>#DIV/0!</v>
      </c>
      <c r="KM33" s="164" t="e">
        <f>KL33^2*M30^2</f>
        <v>#DIV/0!</v>
      </c>
      <c r="KN33" s="164"/>
      <c r="KO33" s="164" t="e">
        <f>IY33</f>
        <v>#DIV/0!</v>
      </c>
      <c r="KP33" s="164" t="e">
        <f>L30/(L30+N30)^2</f>
        <v>#DIV/0!</v>
      </c>
      <c r="KQ33" s="164">
        <f>-L30/(JJ33+N30)^2</f>
        <v>0</v>
      </c>
      <c r="KR33" s="164" t="e">
        <f>KO33*JR33+KP33*JL33*HM33+HM33*KQ33*JK33</f>
        <v>#DIV/0!</v>
      </c>
      <c r="KS33" s="164" t="e">
        <f>KR33^2*O30^2</f>
        <v>#DIV/0!</v>
      </c>
      <c r="KT33" s="164"/>
      <c r="KU33" s="164" t="e">
        <f>JE33</f>
        <v>#DIV/0!</v>
      </c>
      <c r="KV33" s="164" t="e">
        <f>KU33*JR33</f>
        <v>#DIV/0!</v>
      </c>
      <c r="KW33" s="164" t="e">
        <f>KV33^2*Q30^2</f>
        <v>#DIV/0!</v>
      </c>
      <c r="KX33" s="164"/>
      <c r="KY33" s="164" t="e">
        <f>HM33* (N30/(L30+N30)) * ((-LN(10)*JJ33*L30)/(N30+JJ33)^2)</f>
        <v>#DIV/0!</v>
      </c>
      <c r="KZ33" s="164" t="e">
        <f>KY33^2*S30^2</f>
        <v>#DIV/0!</v>
      </c>
      <c r="LA33" s="164"/>
      <c r="LB33" s="164"/>
      <c r="LC33" s="170"/>
      <c r="LD33" s="205"/>
      <c r="LE33" s="190"/>
      <c r="LF33" s="190"/>
      <c r="LG33" s="190"/>
      <c r="LH33" s="190"/>
      <c r="LI33" s="190"/>
      <c r="LJ33" s="190"/>
      <c r="LK33" s="190"/>
      <c r="LL33" s="190"/>
      <c r="LM33" s="190"/>
      <c r="LN33" s="190"/>
      <c r="LO33" s="193"/>
    </row>
    <row r="34" spans="1:327" s="87" customFormat="1" ht="15.75" x14ac:dyDescent="0.25">
      <c r="A34" s="171" t="s">
        <v>239</v>
      </c>
      <c r="B34" s="142"/>
      <c r="C34" s="147"/>
      <c r="D34" s="143"/>
      <c r="E34" s="147"/>
      <c r="F34" s="194"/>
      <c r="G34" s="194"/>
      <c r="H34" s="194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5"/>
      <c r="T34" s="167">
        <f>C34/100</f>
        <v>0</v>
      </c>
      <c r="U34" s="164">
        <f t="shared" ref="U34:Z34" si="935">F34/100</f>
        <v>0</v>
      </c>
      <c r="V34" s="164">
        <f t="shared" si="935"/>
        <v>0</v>
      </c>
      <c r="W34" s="164">
        <f t="shared" si="935"/>
        <v>0</v>
      </c>
      <c r="X34" s="164">
        <f t="shared" si="935"/>
        <v>0</v>
      </c>
      <c r="Y34" s="164">
        <f t="shared" si="935"/>
        <v>0</v>
      </c>
      <c r="Z34" s="164">
        <f t="shared" si="935"/>
        <v>0</v>
      </c>
      <c r="AA34" s="164" t="e">
        <f>(L34*W34+Y34*N34)/(L34+N34)</f>
        <v>#DIV/0!</v>
      </c>
      <c r="AB34" s="165" t="e">
        <f t="shared" si="1"/>
        <v>#DIV/0!</v>
      </c>
      <c r="AC34" s="165" t="e">
        <f>AVERAGE(AB34:AB37)</f>
        <v>#DIV/0!</v>
      </c>
      <c r="AD34" s="165" t="e">
        <f>STDEV(AB34:AB37)</f>
        <v>#DIV/0!</v>
      </c>
      <c r="AE34" s="165" t="e">
        <f>AD34/SQRT(COUNT(AB34:AB37))</f>
        <v>#DIV/0!</v>
      </c>
      <c r="AF34" s="165" t="e">
        <f>AE34^2</f>
        <v>#DIV/0!</v>
      </c>
      <c r="AG34" s="164" t="e">
        <f t="shared" si="2"/>
        <v>#DIV/0!</v>
      </c>
      <c r="AH34" s="164" t="e">
        <f>AG34^2*E34^2</f>
        <v>#DIV/0!</v>
      </c>
      <c r="AI34" s="164" t="e">
        <f>AVERAGE(AH34:AH37)</f>
        <v>#DIV/0!</v>
      </c>
      <c r="AJ34" s="164" t="e">
        <f t="shared" si="3"/>
        <v>#DIV/0!</v>
      </c>
      <c r="AK34" s="164" t="e">
        <f>AJ34^2*V34^2</f>
        <v>#DIV/0!</v>
      </c>
      <c r="AL34" s="164" t="e">
        <f>AVERAGE(AK34:AK37)</f>
        <v>#DIV/0!</v>
      </c>
      <c r="AM34" s="164" t="e">
        <f>-AB34/(AA34-U34)*L34/(L34+N34)</f>
        <v>#DIV/0!</v>
      </c>
      <c r="AN34" s="164" t="e">
        <f>AM34^2*X34^2</f>
        <v>#DIV/0!</v>
      </c>
      <c r="AO34" s="164" t="e">
        <f>AVERAGE(AN34:AN37)</f>
        <v>#DIV/0!</v>
      </c>
      <c r="AP34" s="164" t="e">
        <f>-AB34/(AA34-U34)*N34/(L34+N34)</f>
        <v>#DIV/0!</v>
      </c>
      <c r="AQ34" s="164" t="e">
        <f>AP34^2*Z34^2</f>
        <v>#DIV/0!</v>
      </c>
      <c r="AR34" s="164" t="e">
        <f>AVERAGE(AQ34:AQ37)</f>
        <v>#DIV/0!</v>
      </c>
      <c r="AS34" s="164" t="e">
        <f>-AB34/(AA34-U34)*(W34-AA34)/(L34+N34)</f>
        <v>#DIV/0!</v>
      </c>
      <c r="AT34" s="164" t="e">
        <f>AS34^2*M34^2</f>
        <v>#DIV/0!</v>
      </c>
      <c r="AU34" s="164" t="e">
        <f>AVERAGE(AT34:AT37)</f>
        <v>#DIV/0!</v>
      </c>
      <c r="AV34" s="164" t="e">
        <f>-AB34/(AA34-U34)*(Y34-AA34)/(L34+N34)</f>
        <v>#DIV/0!</v>
      </c>
      <c r="AW34" s="164" t="e">
        <f>AV34^2*O34^2</f>
        <v>#DIV/0!</v>
      </c>
      <c r="AX34" s="164" t="e">
        <f>AVERAGE(AW34:AW37)</f>
        <v>#DIV/0!</v>
      </c>
      <c r="AY34" s="164" t="e">
        <f>SUM(AX34,AU34,AR34,AO34,AL34,AI34,AF34)</f>
        <v>#DIV/0!</v>
      </c>
      <c r="AZ34" s="166" t="e">
        <f>SQRT(AY34)</f>
        <v>#DIV/0!</v>
      </c>
      <c r="BA34" s="164" t="b">
        <f>P34=1</f>
        <v>0</v>
      </c>
      <c r="BB34" s="164">
        <f>MAX((1-BA34)*P34,P34*0.99999)</f>
        <v>0</v>
      </c>
      <c r="BC34" s="164" t="e">
        <f>AB34*D34/(L34+N34)</f>
        <v>#DIV/0!</v>
      </c>
      <c r="BD34" s="164" t="e">
        <f>-1+(1-BC34)^(1-BB34)</f>
        <v>#DIV/0!</v>
      </c>
      <c r="BE34" s="164" t="e">
        <f>1/((BB34-1)*BC34)</f>
        <v>#DIV/0!</v>
      </c>
      <c r="BF34" s="164" t="e">
        <f>(-1/BC34)*LN(1-BC34)*AB34</f>
        <v>#DIV/0!</v>
      </c>
      <c r="BG34" s="164" t="e">
        <f>AB34*BD34*BE34</f>
        <v>#DIV/0!</v>
      </c>
      <c r="BH34" s="164" t="e">
        <f>(BF34*BA34)+(1-BA34)*BG34</f>
        <v>#DIV/0!</v>
      </c>
      <c r="BI34" s="164" t="e">
        <f>AVERAGE(BH34:BH37)</f>
        <v>#DIV/0!</v>
      </c>
      <c r="BJ34" s="164" t="e">
        <f>STDEV(BH34:BH37)</f>
        <v>#DIV/0!</v>
      </c>
      <c r="BK34" s="164" t="e">
        <f>BJ34/SQRT(COUNT(BH34:BH37))</f>
        <v>#DIV/0!</v>
      </c>
      <c r="BL34" s="164" t="e">
        <f>BK34^2</f>
        <v>#DIV/0!</v>
      </c>
      <c r="BM34" s="164" t="e">
        <f>(-LN(1-BC34)*(1-BC34)^(1-BB34))*AB34/((BB34-1)*BC34)</f>
        <v>#DIV/0!</v>
      </c>
      <c r="BN34" s="164" t="e">
        <f>(1-(1-BC34)^(1-BB34))*AB34/(BC34*(BB34-1)^2)</f>
        <v>#DIV/0!</v>
      </c>
      <c r="BO34" s="164" t="e">
        <f>BM34+BN34</f>
        <v>#DIV/0!</v>
      </c>
      <c r="BP34" s="164" t="e">
        <f>BO34^2*Q34^2</f>
        <v>#DIV/0!</v>
      </c>
      <c r="BQ34" s="164" t="e">
        <f>AVERAGE(BP34:BP37)</f>
        <v>#DIV/0!</v>
      </c>
      <c r="BR34" s="164" t="e">
        <f>BD34*BE34</f>
        <v>#DIV/0!</v>
      </c>
      <c r="BS34" s="164" t="e">
        <f>AB34*BE34</f>
        <v>#DIV/0!</v>
      </c>
      <c r="BT34" s="164" t="e">
        <f>AB34*BD34</f>
        <v>#DIV/0!</v>
      </c>
      <c r="BU34" s="164" t="e">
        <f>AJ34</f>
        <v>#DIV/0!</v>
      </c>
      <c r="BV34" s="164" t="e">
        <f>(BB34-1)/(1-BC34)^(BB34)*(D34/(L34+N34))*BU34</f>
        <v>#DIV/0!</v>
      </c>
      <c r="BW34" s="164" t="e">
        <f>-1/((BB34-1)*BC34^2)*(D34/(L34+N34))*BU34</f>
        <v>#DIV/0!</v>
      </c>
      <c r="BX34" s="164" t="e">
        <f>BU34*BR34+BS34*BV34+BT34*BW34</f>
        <v>#DIV/0!</v>
      </c>
      <c r="BY34" s="164" t="e">
        <f>BX34^2*V34^2</f>
        <v>#DIV/0!</v>
      </c>
      <c r="BZ34" s="164" t="e">
        <f>AVERAGE(BY34:BY37)</f>
        <v>#DIV/0!</v>
      </c>
      <c r="CA34" s="164" t="e">
        <f>AM34</f>
        <v>#DIV/0!</v>
      </c>
      <c r="CB34" s="164" t="e">
        <f>(BB34-1)/(1-BC34)^(BB34)*(D34/(L34+N34))*CA34</f>
        <v>#DIV/0!</v>
      </c>
      <c r="CC34" s="164" t="e">
        <f>-1/((BB34-1)*BC34^2)*(D34/(L34+N34))*CA34</f>
        <v>#DIV/0!</v>
      </c>
      <c r="CD34" s="164" t="e">
        <f>BR34*CA34+BS34*CB34+BT34*CC34</f>
        <v>#DIV/0!</v>
      </c>
      <c r="CE34" s="164" t="e">
        <f>CD34^2*X34^2</f>
        <v>#DIV/0!</v>
      </c>
      <c r="CF34" s="164" t="e">
        <f>AVERAGE(CE34:CE37)</f>
        <v>#DIV/0!</v>
      </c>
      <c r="CG34" s="164" t="e">
        <f>AP34</f>
        <v>#DIV/0!</v>
      </c>
      <c r="CH34" s="164" t="e">
        <f>(BB34-1)/(1-BC34)^(BB34)*(D34/(L34+N34))*CG34</f>
        <v>#DIV/0!</v>
      </c>
      <c r="CI34" s="164" t="e">
        <f>-1/((BB34-1)*BC34^2)*(D34/(L34+N34))*CG34</f>
        <v>#DIV/0!</v>
      </c>
      <c r="CJ34" s="164" t="e">
        <f>BR34*CG34+BS34*CH34+BT34*CI34</f>
        <v>#DIV/0!</v>
      </c>
      <c r="CK34" s="164" t="e">
        <f>CJ34^2*Z34^2</f>
        <v>#DIV/0!</v>
      </c>
      <c r="CL34" s="164" t="e">
        <f>AVERAGE(CK34:CK37)</f>
        <v>#DIV/0!</v>
      </c>
      <c r="CM34" s="164" t="e">
        <f>AG34</f>
        <v>#DIV/0!</v>
      </c>
      <c r="CN34" s="164">
        <v>0</v>
      </c>
      <c r="CO34" s="164">
        <v>0</v>
      </c>
      <c r="CP34" s="164" t="e">
        <f>CM34*BR34</f>
        <v>#DIV/0!</v>
      </c>
      <c r="CQ34" s="164" t="e">
        <f>CP34^2*E34^2</f>
        <v>#DIV/0!</v>
      </c>
      <c r="CR34" s="164" t="e">
        <f>AVERAGE(CQ34:CQ37)</f>
        <v>#DIV/0!</v>
      </c>
      <c r="CS34" s="164" t="e">
        <f>AS34</f>
        <v>#DIV/0!</v>
      </c>
      <c r="CT34" s="164" t="e">
        <f>(BB34-1)/(1-BC34)^(BB34)*(-BC34/(L34+N34)+D34/(L34+N34)*CS34)</f>
        <v>#DIV/0!</v>
      </c>
      <c r="CU34" s="164" t="e">
        <f>-1/((BB34-1)*BC34^2)*(-BC34/(L34+N34)+D34/(L34+N34)*CS34)</f>
        <v>#DIV/0!</v>
      </c>
      <c r="CV34" s="164" t="e">
        <f>BR34*CS34+BS34*CT34+BT34*CU34</f>
        <v>#DIV/0!</v>
      </c>
      <c r="CW34" s="164" t="e">
        <f>CV34^2*M34^2</f>
        <v>#DIV/0!</v>
      </c>
      <c r="CX34" s="164" t="e">
        <f>AVERAGE(CW34:CW37)</f>
        <v>#DIV/0!</v>
      </c>
      <c r="CY34" s="164" t="e">
        <f>AV34</f>
        <v>#DIV/0!</v>
      </c>
      <c r="CZ34" s="164" t="e">
        <f>(BB34-1)/(1-BC34)^(BB34)*(-BC34/(L34+N34)+D34/(L34+N34)*CY34)</f>
        <v>#DIV/0!</v>
      </c>
      <c r="DA34" s="164" t="e">
        <f>-1/((BB34-1)*BC34^2)*(-BC34/(L34+N34)+D34/(L34+N34)*CY34)</f>
        <v>#DIV/0!</v>
      </c>
      <c r="DB34" s="164" t="e">
        <f>BR34*CY34+BS34*CZ34+BT34*DA34</f>
        <v>#DIV/0!</v>
      </c>
      <c r="DC34" s="164" t="e">
        <f>DB34^2*O34^2</f>
        <v>#DIV/0!</v>
      </c>
      <c r="DD34" s="164" t="e">
        <f>AVERAGE(DC34:DC37)</f>
        <v>#DIV/0!</v>
      </c>
      <c r="DE34" s="164" t="e">
        <f>SUM(DD34,CX34,CR34,CL34,CF34,BZ34,BQ34,BL34)</f>
        <v>#DIV/0!</v>
      </c>
      <c r="DF34" s="164" t="e">
        <f>SQRT(DE34)</f>
        <v>#DIV/0!</v>
      </c>
      <c r="DG34" s="164">
        <f>10^R34</f>
        <v>1</v>
      </c>
      <c r="DH34" s="164" t="e">
        <f>N34/(L34+N34)</f>
        <v>#DIV/0!</v>
      </c>
      <c r="DI34" s="164">
        <f>(DG34+L34+N34)/(N34+DG34)</f>
        <v>1</v>
      </c>
      <c r="DJ34" s="164" t="e">
        <f>AB34*DH34*DI34</f>
        <v>#DIV/0!</v>
      </c>
      <c r="DK34" s="164" t="e">
        <f>AVERAGE(DJ34:DJ37)</f>
        <v>#DIV/0!</v>
      </c>
      <c r="DL34" s="164" t="e">
        <f>STDEV(DJ34:DJ37)</f>
        <v>#DIV/0!</v>
      </c>
      <c r="DM34" s="164" t="e">
        <f>DL34/SQRT(COUNT(DJ34:DJ37))</f>
        <v>#DIV/0!</v>
      </c>
      <c r="DN34" s="164" t="e">
        <f>DM34^2</f>
        <v>#DIV/0!</v>
      </c>
      <c r="DO34" s="164" t="e">
        <f>DH34*DI34</f>
        <v>#DIV/0!</v>
      </c>
      <c r="DP34" s="164" t="e">
        <f>AG34</f>
        <v>#DIV/0!</v>
      </c>
      <c r="DQ34" s="164" t="e">
        <f>DO34*DP34</f>
        <v>#DIV/0!</v>
      </c>
      <c r="DR34" s="164" t="e">
        <f>DQ34^2*E34^2</f>
        <v>#DIV/0!</v>
      </c>
      <c r="DS34" s="164" t="e">
        <f>AVERAGE(DR34:DR37)</f>
        <v>#DIV/0!</v>
      </c>
      <c r="DT34" s="164" t="e">
        <f>AJ34</f>
        <v>#DIV/0!</v>
      </c>
      <c r="DU34" s="164" t="e">
        <f>DT34*DO34</f>
        <v>#DIV/0!</v>
      </c>
      <c r="DV34" s="164" t="e">
        <f>DU34^2*V34^2</f>
        <v>#DIV/0!</v>
      </c>
      <c r="DW34" s="164" t="e">
        <f>AVERAGE(DV34:DV37)</f>
        <v>#DIV/0!</v>
      </c>
      <c r="DX34" s="164" t="e">
        <f>AM34</f>
        <v>#DIV/0!</v>
      </c>
      <c r="DY34" s="164" t="e">
        <f>DX34*DO34</f>
        <v>#DIV/0!</v>
      </c>
      <c r="DZ34" s="164" t="e">
        <f>DY34^2*X34^2</f>
        <v>#DIV/0!</v>
      </c>
      <c r="EA34" s="164" t="e">
        <f>AVERAGE(DZ34:DZ37)</f>
        <v>#DIV/0!</v>
      </c>
      <c r="EB34" s="164" t="e">
        <f>AP34</f>
        <v>#DIV/0!</v>
      </c>
      <c r="EC34" s="164" t="e">
        <f>EB34*DO34</f>
        <v>#DIV/0!</v>
      </c>
      <c r="ED34" s="164" t="e">
        <f>EC34^2*Z34^2</f>
        <v>#DIV/0!</v>
      </c>
      <c r="EE34" s="164" t="e">
        <f>AVERAGE(ED34:ED37)</f>
        <v>#DIV/0!</v>
      </c>
      <c r="EF34" s="164" t="e">
        <f>DI34*AB34</f>
        <v>#DIV/0!</v>
      </c>
      <c r="EG34" s="164" t="e">
        <f>DH34*AB34</f>
        <v>#DIV/0!</v>
      </c>
      <c r="EH34" s="164" t="e">
        <f>AS34</f>
        <v>#DIV/0!</v>
      </c>
      <c r="EI34" s="164" t="e">
        <f>-N34/((N34+L34)^2)</f>
        <v>#DIV/0!</v>
      </c>
      <c r="EJ34" s="164">
        <f>1/(DG34+N34)</f>
        <v>1</v>
      </c>
      <c r="EK34" s="164" t="e">
        <f>DO34*EH34+EF34*EI34+EG34*EJ34</f>
        <v>#DIV/0!</v>
      </c>
      <c r="EL34" s="164" t="e">
        <f>EK34^2*M34^2</f>
        <v>#DIV/0!</v>
      </c>
      <c r="EM34" s="164" t="e">
        <f>AVERAGE(EL34:EL37)</f>
        <v>#DIV/0!</v>
      </c>
      <c r="EN34" s="164" t="e">
        <f>AV34</f>
        <v>#DIV/0!</v>
      </c>
      <c r="EO34" s="164" t="e">
        <f>L34/((L34+N34)^2)</f>
        <v>#DIV/0!</v>
      </c>
      <c r="EP34" s="164">
        <f>-L34/((N34+DG34)^2)</f>
        <v>0</v>
      </c>
      <c r="EQ34" s="164" t="e">
        <f>DO34*EN34+EF34*EO34+EG34*EP34</f>
        <v>#DIV/0!</v>
      </c>
      <c r="ER34" s="164" t="e">
        <f>EQ34^2*O34^2</f>
        <v>#DIV/0!</v>
      </c>
      <c r="ES34" s="164" t="e">
        <f>AVERAGE(ER34:ER37)</f>
        <v>#DIV/0!</v>
      </c>
      <c r="ET34" s="164">
        <v>0</v>
      </c>
      <c r="EU34" s="164">
        <f>-LN(10)*L34*DG34/((DG34+N34)^2)</f>
        <v>0</v>
      </c>
      <c r="EV34" s="164" t="e">
        <f>EU34*EG34</f>
        <v>#DIV/0!</v>
      </c>
      <c r="EW34" s="164" t="e">
        <f>EV34^2*S34^2</f>
        <v>#DIV/0!</v>
      </c>
      <c r="EX34" s="164" t="e">
        <f>AVERAGE(EW34:EW37)</f>
        <v>#DIV/0!</v>
      </c>
      <c r="EY34" s="164" t="e">
        <f>SUM(EX34,ES34,EM34,EE34,EA34,DW34,DS34,DN34)</f>
        <v>#DIV/0!</v>
      </c>
      <c r="EZ34" s="164" t="e">
        <f>SQRT(EY34)</f>
        <v>#DIV/0!</v>
      </c>
      <c r="FA34" s="164">
        <f>DG34</f>
        <v>1</v>
      </c>
      <c r="FB34" s="164" t="e">
        <f>DH34</f>
        <v>#DIV/0!</v>
      </c>
      <c r="FC34" s="164">
        <f>DI34</f>
        <v>1</v>
      </c>
      <c r="FD34" s="164" t="e">
        <f>FB34*FC34*BH34</f>
        <v>#DIV/0!</v>
      </c>
      <c r="FE34" s="164" t="e">
        <f>AVERAGE(FD34:FD37)</f>
        <v>#DIV/0!</v>
      </c>
      <c r="FF34" s="164" t="e">
        <f>STDEV(FD34:FD37)</f>
        <v>#DIV/0!</v>
      </c>
      <c r="FG34" s="164" t="e">
        <f>FF34/SQRT(COUNT(FD34:FD37))</f>
        <v>#DIV/0!</v>
      </c>
      <c r="FH34" s="164" t="e">
        <f>FG34^2</f>
        <v>#DIV/0!</v>
      </c>
      <c r="FI34" s="164" t="e">
        <f>FB34*FC34</f>
        <v>#DIV/0!</v>
      </c>
      <c r="FJ34" s="164" t="e">
        <f>CP34</f>
        <v>#DIV/0!</v>
      </c>
      <c r="FK34" s="164" t="e">
        <f>FJ34*FI34</f>
        <v>#DIV/0!</v>
      </c>
      <c r="FL34" s="164" t="e">
        <f>FK34^2*E34^2</f>
        <v>#DIV/0!</v>
      </c>
      <c r="FM34" s="164" t="e">
        <f>AVERAGE(FL34:FL37)</f>
        <v>#DIV/0!</v>
      </c>
      <c r="FN34" s="164" t="e">
        <f>BX34</f>
        <v>#DIV/0!</v>
      </c>
      <c r="FO34" s="164" t="e">
        <f>FN34*FI34</f>
        <v>#DIV/0!</v>
      </c>
      <c r="FP34" s="164" t="e">
        <f>FO34^2*V34^2</f>
        <v>#DIV/0!</v>
      </c>
      <c r="FQ34" s="164" t="e">
        <f>AVERAGE(FP34:FP37)</f>
        <v>#DIV/0!</v>
      </c>
      <c r="FR34" s="164" t="e">
        <f>CD34</f>
        <v>#DIV/0!</v>
      </c>
      <c r="FS34" s="164" t="e">
        <f>FR34*FI34</f>
        <v>#DIV/0!</v>
      </c>
      <c r="FT34" s="164" t="e">
        <f>FS34^2*X34^2</f>
        <v>#DIV/0!</v>
      </c>
      <c r="FU34" s="164" t="e">
        <f>AVERAGE(FT34:FT37)</f>
        <v>#DIV/0!</v>
      </c>
      <c r="FV34" s="164" t="e">
        <f>CJ34</f>
        <v>#DIV/0!</v>
      </c>
      <c r="FW34" s="164" t="e">
        <f>FV34*FI34</f>
        <v>#DIV/0!</v>
      </c>
      <c r="FX34" s="164" t="e">
        <f>FW34^2*Z34^2</f>
        <v>#DIV/0!</v>
      </c>
      <c r="FY34" s="164" t="e">
        <f>AVERAGE(FX34:FX37)</f>
        <v>#DIV/0!</v>
      </c>
      <c r="FZ34" s="164" t="e">
        <f>FC34*BH34</f>
        <v>#DIV/0!</v>
      </c>
      <c r="GA34" s="164" t="e">
        <f>FB34*BH34</f>
        <v>#DIV/0!</v>
      </c>
      <c r="GB34" s="164" t="e">
        <f>CV34</f>
        <v>#DIV/0!</v>
      </c>
      <c r="GC34" s="164" t="e">
        <f>EI34</f>
        <v>#DIV/0!</v>
      </c>
      <c r="GD34" s="164">
        <f>EJ34</f>
        <v>1</v>
      </c>
      <c r="GE34" s="164" t="e">
        <f>FI34*GB34+FZ34*GC34+GA34*GD34</f>
        <v>#DIV/0!</v>
      </c>
      <c r="GF34" s="164" t="e">
        <f>GE34^2*M34^2</f>
        <v>#DIV/0!</v>
      </c>
      <c r="GG34" s="164" t="e">
        <f>AVERAGE(GF34:GF37)</f>
        <v>#DIV/0!</v>
      </c>
      <c r="GH34" s="164" t="e">
        <f>DB34</f>
        <v>#DIV/0!</v>
      </c>
      <c r="GI34" s="164" t="e">
        <f>EO34</f>
        <v>#DIV/0!</v>
      </c>
      <c r="GJ34" s="164">
        <f>EP34</f>
        <v>0</v>
      </c>
      <c r="GK34" s="164" t="e">
        <f>FI34*GH34+FZ34*GI34+GA34*GJ34</f>
        <v>#DIV/0!</v>
      </c>
      <c r="GL34" s="164" t="e">
        <f>GK34^2*O34^2</f>
        <v>#DIV/0!</v>
      </c>
      <c r="GM34" s="164" t="e">
        <f>AVERAGE(GL34:GL37)</f>
        <v>#DIV/0!</v>
      </c>
      <c r="GN34" s="164">
        <f>ET34</f>
        <v>0</v>
      </c>
      <c r="GO34" s="164">
        <f>EU34</f>
        <v>0</v>
      </c>
      <c r="GP34" s="164" t="e">
        <f>GO34*GA34</f>
        <v>#DIV/0!</v>
      </c>
      <c r="GQ34" s="164" t="e">
        <f>GP34^2*S34^2</f>
        <v>#DIV/0!</v>
      </c>
      <c r="GR34" s="164" t="e">
        <f>AVERAGE(GQ34:GQ37)</f>
        <v>#DIV/0!</v>
      </c>
      <c r="GS34" s="164" t="e">
        <f>BO34</f>
        <v>#DIV/0!</v>
      </c>
      <c r="GT34" s="164" t="e">
        <f>GS34*FI34</f>
        <v>#DIV/0!</v>
      </c>
      <c r="GU34" s="164" t="e">
        <f>GT34^2*Q34^2</f>
        <v>#DIV/0!</v>
      </c>
      <c r="GV34" s="164" t="e">
        <f>AVERAGE(GU34:GU37)</f>
        <v>#DIV/0!</v>
      </c>
      <c r="GW34" s="164" t="e">
        <f>SUM(GV34,GR34,GM34,GG34,FY34,FU34,FQ34,FM34,FH34)</f>
        <v>#DIV/0!</v>
      </c>
      <c r="GX34" s="164" t="e">
        <f>SQRT(GW34)</f>
        <v>#DIV/0!</v>
      </c>
      <c r="GY34" s="164">
        <f>P34</f>
        <v>0</v>
      </c>
      <c r="GZ34" s="164">
        <f>L34+N34</f>
        <v>0</v>
      </c>
      <c r="HA34" s="164">
        <f>L34</f>
        <v>0</v>
      </c>
      <c r="HB34" s="164">
        <f>N34</f>
        <v>0</v>
      </c>
      <c r="HC34" s="164">
        <f>D34</f>
        <v>0</v>
      </c>
      <c r="HD34" s="164">
        <f>B34</f>
        <v>0</v>
      </c>
      <c r="HE34" s="164" t="e">
        <f>AA34</f>
        <v>#DIV/0!</v>
      </c>
      <c r="HF34" s="164">
        <f>T34</f>
        <v>0</v>
      </c>
      <c r="HG34" s="164">
        <f>U34</f>
        <v>0</v>
      </c>
      <c r="HH34" s="164">
        <f>W34</f>
        <v>0</v>
      </c>
      <c r="HI34" s="164">
        <f>Y34</f>
        <v>0</v>
      </c>
      <c r="HJ34" s="164" t="e">
        <f>LN((HE34-GY34*HG34)/HD34)</f>
        <v>#DIV/0!</v>
      </c>
      <c r="HK34" s="164" t="e">
        <f>LN( (HG34-HF34)/GZ34 + (HE34-GY34*HF34)/HD34)</f>
        <v>#DIV/0!</v>
      </c>
      <c r="HL34" s="164" t="e">
        <f>HD34*GZ34/(HD34+GY34*GZ34)</f>
        <v>#DIV/0!</v>
      </c>
      <c r="HM34" s="164" t="e">
        <f>(HJ34-HK34)*HL34/HC34</f>
        <v>#DIV/0!</v>
      </c>
      <c r="HN34" s="164" t="e">
        <f>AVERAGE(HM34:HM37)</f>
        <v>#DIV/0!</v>
      </c>
      <c r="HO34" s="164" t="e">
        <f>STDEV(HM34:HM37)</f>
        <v>#DIV/0!</v>
      </c>
      <c r="HP34" s="164" t="e">
        <f>HO34/SQRT(COUNT(HM34:HM37))</f>
        <v>#DIV/0!</v>
      </c>
      <c r="HQ34" s="164" t="e">
        <f>HP34^2</f>
        <v>#DIV/0!</v>
      </c>
      <c r="HR34" s="164" t="e">
        <f>-1/HD34</f>
        <v>#DIV/0!</v>
      </c>
      <c r="HS34" s="164" t="e">
        <f>-(HE34-GY34*HF34) / (HD34* ( ( (HG34-HF34)/GZ34)*HD34 + (HE34-GY34*HF34)))</f>
        <v>#DIV/0!</v>
      </c>
      <c r="HT34" s="164" t="e">
        <f>GY34*GZ34^2 / (HD34+GY34*GZ34)^2</f>
        <v>#DIV/0!</v>
      </c>
      <c r="HU34" s="164" t="e">
        <f>-1/HC34*HM34</f>
        <v>#DIV/0!</v>
      </c>
      <c r="HV34" s="164" t="e">
        <f>HU34^2*E34^2</f>
        <v>#DIV/0!</v>
      </c>
      <c r="HW34" s="164" t="e">
        <f>AVERAGE(HV34:HV37)</f>
        <v>#DIV/0!</v>
      </c>
      <c r="HX34" s="164" t="e">
        <f>GY34 / (GY34*HG34-HE34)</f>
        <v>#DIV/0!</v>
      </c>
      <c r="HY34" s="164" t="e">
        <f>HD34 / ( (HG34-HF34)*HD34 + GZ34*(HE34-GY34*HF34))</f>
        <v>#DIV/0!</v>
      </c>
      <c r="HZ34" s="164">
        <v>0</v>
      </c>
      <c r="IA34" s="164" t="e">
        <f t="shared" si="4"/>
        <v>#DIV/0!</v>
      </c>
      <c r="IB34" s="164" t="e">
        <f>IA34^2*V34^2</f>
        <v>#DIV/0!</v>
      </c>
      <c r="IC34" s="164" t="e">
        <f>AVERAGE(IB34:IB37)</f>
        <v>#DIV/0!</v>
      </c>
      <c r="ID34" s="164" t="e">
        <f xml:space="preserve"> 1 / (HE34-GY34*HG34)*L34/GZ34</f>
        <v>#DIV/0!</v>
      </c>
      <c r="IE34" s="164" t="e">
        <f>HA34 / ((HE34-GY34*HF34)*GZ34 + (HG34-HF34)*HD34)</f>
        <v>#DIV/0!</v>
      </c>
      <c r="IF34" s="164">
        <v>0</v>
      </c>
      <c r="IG34" s="164" t="e">
        <f t="shared" si="5"/>
        <v>#DIV/0!</v>
      </c>
      <c r="IH34" s="164" t="e">
        <f>IG34^2*X34^2</f>
        <v>#DIV/0!</v>
      </c>
      <c r="II34" s="164" t="e">
        <f>AVERAGE(IH34:IH37)</f>
        <v>#DIV/0!</v>
      </c>
      <c r="IJ34" s="164" t="e">
        <f>1 / (HE34-GY34*HG34) * HB34/GZ34</f>
        <v>#DIV/0!</v>
      </c>
      <c r="IK34" s="164" t="e">
        <f>1 / (HE34 + HD34*((HG34-HF34)/GZ34) - GY34*HF34) * HB34/GZ34</f>
        <v>#DIV/0!</v>
      </c>
      <c r="IL34" s="164">
        <v>0</v>
      </c>
      <c r="IM34" s="164" t="e">
        <f t="shared" si="6"/>
        <v>#DIV/0!</v>
      </c>
      <c r="IN34" s="164" t="e">
        <f>IM34^2*Z34^2</f>
        <v>#DIV/0!</v>
      </c>
      <c r="IO34" s="164" t="e">
        <f>AVERAGE(IN34:IN37)</f>
        <v>#DIV/0!</v>
      </c>
      <c r="IP34" s="164" t="e">
        <f>(HI34-HH34)*HB34 / (GZ34*((GY34*HG34-HH34)*HA34 + (GY34*HG34-HI34)*HB34))</f>
        <v>#DIV/0!</v>
      </c>
      <c r="IQ34" s="164" t="e">
        <f>-(HD34*HF34+(HH34-HI34)*HB34-HD34*HG34) / (GZ34*((GY34*HF34-HH34)*HA34 + (GY34*HB34+HD34)*HF34 - HI34*HB34 - HD34*HG34) )</f>
        <v>#DIV/0!</v>
      </c>
      <c r="IR34" s="164" t="e">
        <f>HD34^2 / (GY34*HA34 + GY34*HB34 + HD34)^2</f>
        <v>#DIV/0!</v>
      </c>
      <c r="IS34" s="164" t="e">
        <f t="shared" si="7"/>
        <v>#DIV/0!</v>
      </c>
      <c r="IT34" s="164" t="e">
        <f>IS34^2*M34^2</f>
        <v>#DIV/0!</v>
      </c>
      <c r="IU34" s="164" t="e">
        <f>AVERAGE(IT34:IT37)</f>
        <v>#DIV/0!</v>
      </c>
      <c r="IV34" s="164" t="e">
        <f>-(HI34-HH34)*HA34 / (GZ34*((GY34*HG34-HH34)*HA34 + (GY34*HG34-HI34)*HB34))</f>
        <v>#DIV/0!</v>
      </c>
      <c r="IW34" s="164" t="e">
        <f>-(HD34*HF34+(HI34-HH34)*HA34-HD34*HG34) / (GZ34*((GY34*HF34-HI34)*HB34 + (GY34*HA34+HD34)*HF34 - HH34*HA34 - HD34*HG34))</f>
        <v>#DIV/0!</v>
      </c>
      <c r="IX34" s="164" t="e">
        <f>HD34^2 / (GY34*HA34+GY34*HB34+HD34)^2</f>
        <v>#DIV/0!</v>
      </c>
      <c r="IY34" s="164" t="e">
        <f t="shared" si="8"/>
        <v>#DIV/0!</v>
      </c>
      <c r="IZ34" s="164" t="e">
        <f>IY34^2*O34^2</f>
        <v>#DIV/0!</v>
      </c>
      <c r="JA34" s="164" t="e">
        <f>AVERAGE(IZ34:IZ37)</f>
        <v>#DIV/0!</v>
      </c>
      <c r="JB34" s="164" t="e">
        <f>HG34/(GY34*HG34-HE34)</f>
        <v>#DIV/0!</v>
      </c>
      <c r="JC34" s="164" t="e">
        <f>HF34/(GY34*HF34-HE34-HD34*(HG34-HF34)/GZ34)</f>
        <v>#DIV/0!</v>
      </c>
      <c r="JD34" s="164" t="e">
        <f>-HD34*GZ34^2 / ((GZ34*GY34+HD34)^2)</f>
        <v>#DIV/0!</v>
      </c>
      <c r="JE34" s="164" t="e">
        <f t="shared" si="9"/>
        <v>#DIV/0!</v>
      </c>
      <c r="JF34" s="164" t="e">
        <f>JE34^2*Q34^2</f>
        <v>#DIV/0!</v>
      </c>
      <c r="JG34" s="164" t="e">
        <f>AVERAGE(JF34:JF37)</f>
        <v>#DIV/0!</v>
      </c>
      <c r="JH34" s="164" t="e">
        <f>SUM(JG34,JA34,IU34,IO34,II34,IC34,HW34,HQ34)</f>
        <v>#DIV/0!</v>
      </c>
      <c r="JI34" s="164" t="e">
        <f>SQRT(JH34)</f>
        <v>#DIV/0!</v>
      </c>
      <c r="JJ34" s="164">
        <f>FA34</f>
        <v>1</v>
      </c>
      <c r="JK34" s="164" t="e">
        <f>N34/(L34+N34)</f>
        <v>#DIV/0!</v>
      </c>
      <c r="JL34" s="164">
        <f>(L34+N34+JJ34)/(N34+JJ34)</f>
        <v>1</v>
      </c>
      <c r="JM34" s="164" t="e">
        <f>HM34*JK34*JL34</f>
        <v>#DIV/0!</v>
      </c>
      <c r="JN34" s="164" t="e">
        <f>AVERAGE(JM34:JM37)</f>
        <v>#DIV/0!</v>
      </c>
      <c r="JO34" s="164" t="e">
        <f>STDEV(JM34:JM37)</f>
        <v>#DIV/0!</v>
      </c>
      <c r="JP34" s="164" t="e">
        <f>JO34/SQRT(COUNT(JM34:JM37))</f>
        <v>#DIV/0!</v>
      </c>
      <c r="JQ34" s="164" t="e">
        <f>JP34^2</f>
        <v>#DIV/0!</v>
      </c>
      <c r="JR34" s="164" t="e">
        <f>JK34*JL34</f>
        <v>#DIV/0!</v>
      </c>
      <c r="JS34" s="164" t="e">
        <f>HU34</f>
        <v>#DIV/0!</v>
      </c>
      <c r="JT34" s="164" t="e">
        <f>JS34*JR34</f>
        <v>#DIV/0!</v>
      </c>
      <c r="JU34" s="164" t="e">
        <f>JT34^2*E34^2</f>
        <v>#DIV/0!</v>
      </c>
      <c r="JV34" s="164" t="e">
        <f>AVERAGE(JU34:JU37)</f>
        <v>#DIV/0!</v>
      </c>
      <c r="JW34" s="164" t="e">
        <f>IA34</f>
        <v>#DIV/0!</v>
      </c>
      <c r="JX34" s="164" t="e">
        <f>JW34*JR34</f>
        <v>#DIV/0!</v>
      </c>
      <c r="JY34" s="164" t="e">
        <f>JX34^2*V34^2</f>
        <v>#DIV/0!</v>
      </c>
      <c r="JZ34" s="164" t="e">
        <f>AVERAGE(JY34:JY37)</f>
        <v>#DIV/0!</v>
      </c>
      <c r="KA34" s="164" t="e">
        <f>IG34</f>
        <v>#DIV/0!</v>
      </c>
      <c r="KB34" s="164" t="e">
        <f>KA34*JR34</f>
        <v>#DIV/0!</v>
      </c>
      <c r="KC34" s="164" t="e">
        <f>KB34^2*X34^2</f>
        <v>#DIV/0!</v>
      </c>
      <c r="KD34" s="164" t="e">
        <f>AVERAGE(KC34:KC37)</f>
        <v>#DIV/0!</v>
      </c>
      <c r="KE34" s="164" t="e">
        <f>IM34</f>
        <v>#DIV/0!</v>
      </c>
      <c r="KF34" s="164" t="e">
        <f>KE34*JR34</f>
        <v>#DIV/0!</v>
      </c>
      <c r="KG34" s="164" t="e">
        <f>KF34^2*Z34^2</f>
        <v>#DIV/0!</v>
      </c>
      <c r="KH34" s="164" t="e">
        <f>AVERAGE(KG34:KG37)</f>
        <v>#DIV/0!</v>
      </c>
      <c r="KI34" s="164" t="e">
        <f>IS34</f>
        <v>#DIV/0!</v>
      </c>
      <c r="KJ34" s="164" t="e">
        <f>-N34/(L34+N34)^2</f>
        <v>#DIV/0!</v>
      </c>
      <c r="KK34" s="164">
        <f>1/(JJ34+N34)</f>
        <v>1</v>
      </c>
      <c r="KL34" s="164" t="e">
        <f>KI34*JR34+KJ34*HM34*JL34+KK34*JK34*HM34</f>
        <v>#DIV/0!</v>
      </c>
      <c r="KM34" s="164" t="e">
        <f>KL34^2*M34^2</f>
        <v>#DIV/0!</v>
      </c>
      <c r="KN34" s="164" t="e">
        <f>AVERAGE(KM34:KM37)</f>
        <v>#DIV/0!</v>
      </c>
      <c r="KO34" s="164" t="e">
        <f>IY34</f>
        <v>#DIV/0!</v>
      </c>
      <c r="KP34" s="164" t="e">
        <f>L34/(L34+N34)^2</f>
        <v>#DIV/0!</v>
      </c>
      <c r="KQ34" s="164">
        <f>-L34/(JJ34+N34)^2</f>
        <v>0</v>
      </c>
      <c r="KR34" s="164" t="e">
        <f>KO34*JR34+KP34*JL34*HM34+HM34*KQ34*JK34</f>
        <v>#DIV/0!</v>
      </c>
      <c r="KS34" s="164" t="e">
        <f>KR34^2*O34^2</f>
        <v>#DIV/0!</v>
      </c>
      <c r="KT34" s="164" t="e">
        <f>AVERAGE(KS34:KS37)</f>
        <v>#DIV/0!</v>
      </c>
      <c r="KU34" s="164" t="e">
        <f>JE34</f>
        <v>#DIV/0!</v>
      </c>
      <c r="KV34" s="164" t="e">
        <f>KU34*JR34</f>
        <v>#DIV/0!</v>
      </c>
      <c r="KW34" s="164" t="e">
        <f>KV34^2*Q34^2</f>
        <v>#DIV/0!</v>
      </c>
      <c r="KX34" s="164" t="e">
        <f>AVERAGE(KW34:KW37)</f>
        <v>#DIV/0!</v>
      </c>
      <c r="KY34" s="164" t="e">
        <f>HM34* (N34/(L34+N34)) * ((-LN(10)*JJ34*L34)/(N34+JJ34)^2)</f>
        <v>#DIV/0!</v>
      </c>
      <c r="KZ34" s="164" t="e">
        <f>KY34^2*S34^2</f>
        <v>#DIV/0!</v>
      </c>
      <c r="LA34" s="164" t="e">
        <f>AVERAGE(KZ34:KZ37)</f>
        <v>#DIV/0!</v>
      </c>
      <c r="LB34" s="164" t="e">
        <f>SUM(LA34,KX34,KT34,KN34,KD34,JZ34,JV34,JQ34)</f>
        <v>#DIV/0!</v>
      </c>
      <c r="LC34" s="170" t="e">
        <f>SQRT(LB34)</f>
        <v>#DIV/0!</v>
      </c>
      <c r="LD34" s="179" t="e">
        <f>AC34*1000</f>
        <v>#DIV/0!</v>
      </c>
      <c r="LE34" s="173" t="e">
        <f>AZ34*1000</f>
        <v>#DIV/0!</v>
      </c>
      <c r="LF34" s="173" t="e">
        <f>BI34*1000</f>
        <v>#DIV/0!</v>
      </c>
      <c r="LG34" s="173" t="e">
        <f>DF34*1000</f>
        <v>#DIV/0!</v>
      </c>
      <c r="LH34" s="173" t="e">
        <f>HN34*1000</f>
        <v>#DIV/0!</v>
      </c>
      <c r="LI34" s="173" t="e">
        <f>JI34*1000</f>
        <v>#DIV/0!</v>
      </c>
      <c r="LJ34" s="173" t="e">
        <f>DK34*1000</f>
        <v>#DIV/0!</v>
      </c>
      <c r="LK34" s="173" t="e">
        <f>EZ34*1000</f>
        <v>#DIV/0!</v>
      </c>
      <c r="LL34" s="173" t="e">
        <f>FE34*1000</f>
        <v>#DIV/0!</v>
      </c>
      <c r="LM34" s="173" t="e">
        <f>GX34*1000</f>
        <v>#DIV/0!</v>
      </c>
      <c r="LN34" s="173" t="e">
        <f>JN34*1000</f>
        <v>#DIV/0!</v>
      </c>
      <c r="LO34" s="176" t="e">
        <f>LC34*1000</f>
        <v>#DIV/0!</v>
      </c>
    </row>
    <row r="35" spans="1:327" s="87" customFormat="1" ht="15.75" x14ac:dyDescent="0.25">
      <c r="A35" s="171" t="s">
        <v>240</v>
      </c>
      <c r="B35" s="12"/>
      <c r="C35" s="148"/>
      <c r="D35" s="1"/>
      <c r="E35" s="148"/>
      <c r="F35" s="195"/>
      <c r="G35" s="195"/>
      <c r="H35" s="195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6"/>
      <c r="T35" s="167">
        <f t="shared" ref="T35:T37" si="936">C35/100</f>
        <v>0</v>
      </c>
      <c r="U35" s="164">
        <f>U34</f>
        <v>0</v>
      </c>
      <c r="V35" s="164">
        <f t="shared" ref="V35" si="937">V34</f>
        <v>0</v>
      </c>
      <c r="W35" s="164">
        <f t="shared" ref="W35" si="938">W34</f>
        <v>0</v>
      </c>
      <c r="X35" s="164">
        <f t="shared" ref="X35" si="939">X34</f>
        <v>0</v>
      </c>
      <c r="Y35" s="164">
        <f t="shared" ref="Y35" si="940">Y34</f>
        <v>0</v>
      </c>
      <c r="Z35" s="164">
        <f t="shared" ref="Z35" si="941">Z34</f>
        <v>0</v>
      </c>
      <c r="AA35" s="164" t="e">
        <f t="shared" ref="AA35" si="942">AA34</f>
        <v>#DIV/0!</v>
      </c>
      <c r="AB35" s="165" t="e">
        <f t="shared" si="1"/>
        <v>#DIV/0!</v>
      </c>
      <c r="AC35" s="165"/>
      <c r="AD35" s="165"/>
      <c r="AE35" s="165"/>
      <c r="AF35" s="165"/>
      <c r="AG35" s="164" t="e">
        <f t="shared" si="2"/>
        <v>#DIV/0!</v>
      </c>
      <c r="AH35" s="164" t="e">
        <f t="shared" ref="AH35:AH37" si="943">AG35^2*E35^2</f>
        <v>#DIV/0!</v>
      </c>
      <c r="AI35" s="164"/>
      <c r="AJ35" s="164" t="e">
        <f t="shared" si="3"/>
        <v>#DIV/0!</v>
      </c>
      <c r="AK35" s="164" t="e">
        <f>AJ35^2*V34^2</f>
        <v>#DIV/0!</v>
      </c>
      <c r="AL35" s="164"/>
      <c r="AM35" s="164" t="e">
        <f>-AB35/(AA35-U35)*L34/(L34+N34)</f>
        <v>#DIV/0!</v>
      </c>
      <c r="AN35" s="164" t="e">
        <f>AM35^2*X34^2</f>
        <v>#DIV/0!</v>
      </c>
      <c r="AO35" s="164"/>
      <c r="AP35" s="164" t="e">
        <f>-AB35/(AA35-U35)*N34/(L34+N34)</f>
        <v>#DIV/0!</v>
      </c>
      <c r="AQ35" s="164" t="e">
        <f>AP35^2*Z34^2</f>
        <v>#DIV/0!</v>
      </c>
      <c r="AR35" s="164"/>
      <c r="AS35" s="164" t="e">
        <f>-AB35/(AA35-U35)*(W35-AA35)/(L34+N34)</f>
        <v>#DIV/0!</v>
      </c>
      <c r="AT35" s="164" t="e">
        <f>AS35^2*M34^2</f>
        <v>#DIV/0!</v>
      </c>
      <c r="AU35" s="164"/>
      <c r="AV35" s="164" t="e">
        <f>-AB35/(AA35-U35)*(Y35-AA35)/(L34+N34)</f>
        <v>#DIV/0!</v>
      </c>
      <c r="AW35" s="164" t="e">
        <f>AV35^2*O34^2</f>
        <v>#DIV/0!</v>
      </c>
      <c r="AX35" s="164"/>
      <c r="AY35" s="164"/>
      <c r="AZ35" s="164"/>
      <c r="BA35" s="164" t="b">
        <f t="shared" ref="BA35:BA37" si="944">P35=1</f>
        <v>0</v>
      </c>
      <c r="BB35" s="164">
        <f>MAX((1-BA35)*P34,P34*0.99999)</f>
        <v>0</v>
      </c>
      <c r="BC35" s="164" t="e">
        <f>AB35*D35/(L34+N34)</f>
        <v>#DIV/0!</v>
      </c>
      <c r="BD35" s="164" t="e">
        <f t="shared" ref="BD35:BD37" si="945">-1+(1-BC35)^(1-BB35)</f>
        <v>#DIV/0!</v>
      </c>
      <c r="BE35" s="164" t="e">
        <f t="shared" ref="BE35:BE37" si="946">1/((BB35-1)*BC35)</f>
        <v>#DIV/0!</v>
      </c>
      <c r="BF35" s="164" t="e">
        <f t="shared" ref="BF35:BF37" si="947">(-1/BC35)*LN(1-BC35)*AB35</f>
        <v>#DIV/0!</v>
      </c>
      <c r="BG35" s="164" t="e">
        <f t="shared" ref="BG35:BG37" si="948">AB35*BD35*BE35</f>
        <v>#DIV/0!</v>
      </c>
      <c r="BH35" s="164" t="e">
        <f t="shared" ref="BH35:BH37" si="949">(BF35*BA35)+(1-BA35)*BG35</f>
        <v>#DIV/0!</v>
      </c>
      <c r="BI35" s="164"/>
      <c r="BJ35" s="164"/>
      <c r="BK35" s="164"/>
      <c r="BL35" s="164"/>
      <c r="BM35" s="164" t="e">
        <f t="shared" ref="BM35:BM37" si="950">(-LN(1-BC35)*(1-BC35)^(1-BB35))*AB35/((BB35-1)*BC35)</f>
        <v>#DIV/0!</v>
      </c>
      <c r="BN35" s="164" t="e">
        <f t="shared" ref="BN35:BN37" si="951">(1-(1-BC35)^(1-BB35))*AB35/(BC35*(BB35-1)^2)</f>
        <v>#DIV/0!</v>
      </c>
      <c r="BO35" s="164" t="e">
        <f t="shared" ref="BO35:BO37" si="952">BM35+BN35</f>
        <v>#DIV/0!</v>
      </c>
      <c r="BP35" s="164" t="e">
        <f>BO35^2*Q34^2</f>
        <v>#DIV/0!</v>
      </c>
      <c r="BQ35" s="164"/>
      <c r="BR35" s="164" t="e">
        <f t="shared" ref="BR35:BR37" si="953">BD35*BE35</f>
        <v>#DIV/0!</v>
      </c>
      <c r="BS35" s="164" t="e">
        <f t="shared" ref="BS35:BS37" si="954">AB35*BE35</f>
        <v>#DIV/0!</v>
      </c>
      <c r="BT35" s="164" t="e">
        <f t="shared" ref="BT35:BT37" si="955">AB35*BD35</f>
        <v>#DIV/0!</v>
      </c>
      <c r="BU35" s="164" t="e">
        <f t="shared" ref="BU35:BU37" si="956">AJ35</f>
        <v>#DIV/0!</v>
      </c>
      <c r="BV35" s="164" t="e">
        <f>(BB35-1)/(1-BC35)^(BB35)*(D35/(L34+N34))*BU35</f>
        <v>#DIV/0!</v>
      </c>
      <c r="BW35" s="164" t="e">
        <f>-1/((BB35-1)*BC35^2)*(D35/(L34+N34))*BU35</f>
        <v>#DIV/0!</v>
      </c>
      <c r="BX35" s="164" t="e">
        <f t="shared" ref="BX35:BX37" si="957">BU35*BR35+BS35*BV35+BT35*BW35</f>
        <v>#DIV/0!</v>
      </c>
      <c r="BY35" s="164" t="e">
        <f t="shared" ref="BY35:BY37" si="958">BX35^2*V35^2</f>
        <v>#DIV/0!</v>
      </c>
      <c r="BZ35" s="164"/>
      <c r="CA35" s="164" t="e">
        <f t="shared" ref="CA35:CA37" si="959">AM35</f>
        <v>#DIV/0!</v>
      </c>
      <c r="CB35" s="164" t="e">
        <f>(BB35-1)/(1-BC35)^(BB35)*(D35/(L34+N34))*CA35</f>
        <v>#DIV/0!</v>
      </c>
      <c r="CC35" s="164" t="e">
        <f>-1/((BB35-1)*BC35^2)*(D35/(L34+N34))*CA35</f>
        <v>#DIV/0!</v>
      </c>
      <c r="CD35" s="164" t="e">
        <f t="shared" ref="CD35:CD37" si="960">BR35*CA35+BS35*CB35+BT35*CC35</f>
        <v>#DIV/0!</v>
      </c>
      <c r="CE35" s="164" t="e">
        <f t="shared" ref="CE35:CE37" si="961">CD35^2*X35^2</f>
        <v>#DIV/0!</v>
      </c>
      <c r="CF35" s="164"/>
      <c r="CG35" s="164" t="e">
        <f t="shared" ref="CG35:CG37" si="962">AP35</f>
        <v>#DIV/0!</v>
      </c>
      <c r="CH35" s="164" t="e">
        <f>(BB35-1)/(1-BC35)^(BB35)*(D35/(L34+N34))*CG35</f>
        <v>#DIV/0!</v>
      </c>
      <c r="CI35" s="164" t="e">
        <f>-1/((BB35-1)*BC35^2)*(D35/(L34+N34))*CG35</f>
        <v>#DIV/0!</v>
      </c>
      <c r="CJ35" s="164" t="e">
        <f t="shared" ref="CJ35:CJ37" si="963">BR35*CG35+BS35*CH35+BT35*CI35</f>
        <v>#DIV/0!</v>
      </c>
      <c r="CK35" s="164" t="e">
        <f t="shared" ref="CK35:CK37" si="964">CJ35^2*Z35^2</f>
        <v>#DIV/0!</v>
      </c>
      <c r="CL35" s="164"/>
      <c r="CM35" s="164" t="e">
        <f t="shared" ref="CM35:CM37" si="965">AG35</f>
        <v>#DIV/0!</v>
      </c>
      <c r="CN35" s="164">
        <v>0</v>
      </c>
      <c r="CO35" s="164">
        <v>0</v>
      </c>
      <c r="CP35" s="164" t="e">
        <f t="shared" ref="CP35:CP37" si="966">CM35*BR35</f>
        <v>#DIV/0!</v>
      </c>
      <c r="CQ35" s="164" t="e">
        <f>CP35^2*E34^2</f>
        <v>#DIV/0!</v>
      </c>
      <c r="CR35" s="164"/>
      <c r="CS35" s="164" t="e">
        <f t="shared" ref="CS35:CS37" si="967">AS35</f>
        <v>#DIV/0!</v>
      </c>
      <c r="CT35" s="164" t="e">
        <f>(BB35-1)/(1-BC35)^(BB35)*(-BC35/(L34+N34)+D35/(L34+N34)*CS35)</f>
        <v>#DIV/0!</v>
      </c>
      <c r="CU35" s="164" t="e">
        <f>-1/((BB35-1)*BC35^2)*(-BC35/(L34+N34)+D35/(L34+N34)*CS35)</f>
        <v>#DIV/0!</v>
      </c>
      <c r="CV35" s="164" t="e">
        <f t="shared" ref="CV35:CV37" si="968">BR35*CS35+BS35*CT35+BT35*CU35</f>
        <v>#DIV/0!</v>
      </c>
      <c r="CW35" s="164" t="e">
        <f>CV35^2*M34^2</f>
        <v>#DIV/0!</v>
      </c>
      <c r="CX35" s="164"/>
      <c r="CY35" s="164" t="e">
        <f t="shared" ref="CY35:CY37" si="969">AV35</f>
        <v>#DIV/0!</v>
      </c>
      <c r="CZ35" s="164" t="e">
        <f>(BB35-1)/(1-BC35)^(BB35)*(-BC35/(L34+N34)+D35/(L34+N34)*CY35)</f>
        <v>#DIV/0!</v>
      </c>
      <c r="DA35" s="164" t="e">
        <f>-1/((BB35-1)*BC35^2)*(-BC35/(L34+N34)+D35/(L34+N34)*CY35)</f>
        <v>#DIV/0!</v>
      </c>
      <c r="DB35" s="164" t="e">
        <f t="shared" ref="DB35:DB37" si="970">BR35*CY35+BS35*CZ35+BT35*DA35</f>
        <v>#DIV/0!</v>
      </c>
      <c r="DC35" s="164" t="e">
        <f>DB35^2*O34^2</f>
        <v>#DIV/0!</v>
      </c>
      <c r="DD35" s="164"/>
      <c r="DE35" s="164"/>
      <c r="DF35" s="164"/>
      <c r="DG35" s="164">
        <f>10^R34</f>
        <v>1</v>
      </c>
      <c r="DH35" s="164" t="e">
        <f>N34/(L34+N34)</f>
        <v>#DIV/0!</v>
      </c>
      <c r="DI35" s="164">
        <f>(DG35+L34+N34)/(N34+DG35)</f>
        <v>1</v>
      </c>
      <c r="DJ35" s="164" t="e">
        <f t="shared" ref="DJ35:DJ37" si="971">AB35*DH35*DI35</f>
        <v>#DIV/0!</v>
      </c>
      <c r="DK35" s="164"/>
      <c r="DL35" s="164"/>
      <c r="DM35" s="164"/>
      <c r="DN35" s="164"/>
      <c r="DO35" s="164" t="e">
        <f t="shared" ref="DO35:DO37" si="972">DH35*DI35</f>
        <v>#DIV/0!</v>
      </c>
      <c r="DP35" s="164" t="e">
        <f t="shared" ref="DP35:DP37" si="973">AG35</f>
        <v>#DIV/0!</v>
      </c>
      <c r="DQ35" s="164" t="e">
        <f t="shared" ref="DQ35:DQ37" si="974">DO35*DP35</f>
        <v>#DIV/0!</v>
      </c>
      <c r="DR35" s="164" t="e">
        <f t="shared" ref="DR35:DR37" si="975">DQ35^2*E35^2</f>
        <v>#DIV/0!</v>
      </c>
      <c r="DS35" s="164"/>
      <c r="DT35" s="164" t="e">
        <f t="shared" ref="DT35:DT37" si="976">AJ35</f>
        <v>#DIV/0!</v>
      </c>
      <c r="DU35" s="164" t="e">
        <f t="shared" ref="DU35:DU37" si="977">DT35*DO35</f>
        <v>#DIV/0!</v>
      </c>
      <c r="DV35" s="164" t="e">
        <f t="shared" ref="DV35:DV37" si="978">DU35^2*V35^2</f>
        <v>#DIV/0!</v>
      </c>
      <c r="DW35" s="164"/>
      <c r="DX35" s="164" t="e">
        <f t="shared" ref="DX35:DX37" si="979">AM35</f>
        <v>#DIV/0!</v>
      </c>
      <c r="DY35" s="164" t="e">
        <f t="shared" ref="DY35:DY37" si="980">DX35*DO35</f>
        <v>#DIV/0!</v>
      </c>
      <c r="DZ35" s="164" t="e">
        <f t="shared" ref="DZ35:DZ37" si="981">DY35^2*X35^2</f>
        <v>#DIV/0!</v>
      </c>
      <c r="EA35" s="164"/>
      <c r="EB35" s="164" t="e">
        <f t="shared" ref="EB35:EB37" si="982">AP35</f>
        <v>#DIV/0!</v>
      </c>
      <c r="EC35" s="164" t="e">
        <f t="shared" ref="EC35:EC37" si="983">EB35*DO35</f>
        <v>#DIV/0!</v>
      </c>
      <c r="ED35" s="164" t="e">
        <f t="shared" ref="ED35:ED37" si="984">EC35^2*Z35^2</f>
        <v>#DIV/0!</v>
      </c>
      <c r="EE35" s="164"/>
      <c r="EF35" s="164" t="e">
        <f t="shared" ref="EF35:EF37" si="985">DI35*AB35</f>
        <v>#DIV/0!</v>
      </c>
      <c r="EG35" s="164" t="e">
        <f t="shared" ref="EG35:EG37" si="986">DH35*AB35</f>
        <v>#DIV/0!</v>
      </c>
      <c r="EH35" s="164" t="e">
        <f t="shared" ref="EH35:EH37" si="987">AS35</f>
        <v>#DIV/0!</v>
      </c>
      <c r="EI35" s="164" t="e">
        <f>-N34/((N34+L34)^2)</f>
        <v>#DIV/0!</v>
      </c>
      <c r="EJ35" s="164">
        <f>1/(DG35+N34)</f>
        <v>1</v>
      </c>
      <c r="EK35" s="164" t="e">
        <f t="shared" ref="EK35:EK37" si="988">DO35*EH35+EF35*EI35+EG35*EJ35</f>
        <v>#DIV/0!</v>
      </c>
      <c r="EL35" s="164" t="e">
        <f>EK35^2*M34^2</f>
        <v>#DIV/0!</v>
      </c>
      <c r="EM35" s="164"/>
      <c r="EN35" s="164" t="e">
        <f t="shared" ref="EN35:EN37" si="989">AV35</f>
        <v>#DIV/0!</v>
      </c>
      <c r="EO35" s="164" t="e">
        <f>L34/((L34+N34)^2)</f>
        <v>#DIV/0!</v>
      </c>
      <c r="EP35" s="164">
        <f>-L34/((N34+DG35)^2)</f>
        <v>0</v>
      </c>
      <c r="EQ35" s="164" t="e">
        <f t="shared" ref="EQ35:EQ37" si="990">DO35*EN35+EF35*EO35+EG35*EP35</f>
        <v>#DIV/0!</v>
      </c>
      <c r="ER35" s="164" t="e">
        <f>EQ35^2*O34^2</f>
        <v>#DIV/0!</v>
      </c>
      <c r="ES35" s="164"/>
      <c r="ET35" s="164">
        <v>0</v>
      </c>
      <c r="EU35" s="164">
        <f>-LN(10)*L34*DG35/((DG35+N34)^2)</f>
        <v>0</v>
      </c>
      <c r="EV35" s="164" t="e">
        <f t="shared" ref="EV35:EV37" si="991">EU35*EG35</f>
        <v>#DIV/0!</v>
      </c>
      <c r="EW35" s="164" t="e">
        <f>EV35^2*S34^2</f>
        <v>#DIV/0!</v>
      </c>
      <c r="EX35" s="164"/>
      <c r="EY35" s="164"/>
      <c r="EZ35" s="164"/>
      <c r="FA35" s="164">
        <f t="shared" ref="FA35:FA37" si="992">DG35</f>
        <v>1</v>
      </c>
      <c r="FB35" s="164" t="e">
        <f t="shared" ref="FB35:FB37" si="993">DH35</f>
        <v>#DIV/0!</v>
      </c>
      <c r="FC35" s="164">
        <f t="shared" ref="FC35:FC37" si="994">DI35</f>
        <v>1</v>
      </c>
      <c r="FD35" s="164" t="e">
        <f t="shared" ref="FD35:FD37" si="995">FB35*FC35*BH35</f>
        <v>#DIV/0!</v>
      </c>
      <c r="FE35" s="164"/>
      <c r="FF35" s="164"/>
      <c r="FG35" s="164"/>
      <c r="FH35" s="164"/>
      <c r="FI35" s="164" t="e">
        <f t="shared" ref="FI35:FI37" si="996">FB35*FC35</f>
        <v>#DIV/0!</v>
      </c>
      <c r="FJ35" s="164" t="e">
        <f t="shared" ref="FJ35:FJ37" si="997">CP35</f>
        <v>#DIV/0!</v>
      </c>
      <c r="FK35" s="164" t="e">
        <f t="shared" ref="FK35:FK37" si="998">FJ35*FI35</f>
        <v>#DIV/0!</v>
      </c>
      <c r="FL35" s="164" t="e">
        <f t="shared" ref="FL35:FL37" si="999">FK35^2*E35^2</f>
        <v>#DIV/0!</v>
      </c>
      <c r="FM35" s="164"/>
      <c r="FN35" s="164" t="e">
        <f t="shared" ref="FN35:FN37" si="1000">BX35</f>
        <v>#DIV/0!</v>
      </c>
      <c r="FO35" s="164" t="e">
        <f t="shared" ref="FO35:FO37" si="1001">FN35*FI35</f>
        <v>#DIV/0!</v>
      </c>
      <c r="FP35" s="164" t="e">
        <f t="shared" ref="FP35:FP37" si="1002">FO35^2*V35^2</f>
        <v>#DIV/0!</v>
      </c>
      <c r="FQ35" s="164"/>
      <c r="FR35" s="164" t="e">
        <f t="shared" ref="FR35:FR37" si="1003">CD35</f>
        <v>#DIV/0!</v>
      </c>
      <c r="FS35" s="164" t="e">
        <f t="shared" ref="FS35:FS37" si="1004">FR35*FI35</f>
        <v>#DIV/0!</v>
      </c>
      <c r="FT35" s="164" t="e">
        <f t="shared" ref="FT35:FT37" si="1005">FS35^2*X35^2</f>
        <v>#DIV/0!</v>
      </c>
      <c r="FU35" s="164"/>
      <c r="FV35" s="164" t="e">
        <f t="shared" ref="FV35:FV37" si="1006">CJ35</f>
        <v>#DIV/0!</v>
      </c>
      <c r="FW35" s="164" t="e">
        <f t="shared" ref="FW35:FW37" si="1007">FV35*FI35</f>
        <v>#DIV/0!</v>
      </c>
      <c r="FX35" s="164" t="e">
        <f t="shared" ref="FX35:FX37" si="1008">FW35^2*Z35^2</f>
        <v>#DIV/0!</v>
      </c>
      <c r="FY35" s="164"/>
      <c r="FZ35" s="164" t="e">
        <f t="shared" ref="FZ35:FZ37" si="1009">FC35*BH35</f>
        <v>#DIV/0!</v>
      </c>
      <c r="GA35" s="164" t="e">
        <f t="shared" ref="GA35:GA37" si="1010">FB35*BH35</f>
        <v>#DIV/0!</v>
      </c>
      <c r="GB35" s="164" t="e">
        <f t="shared" ref="GB35:GB37" si="1011">CV35</f>
        <v>#DIV/0!</v>
      </c>
      <c r="GC35" s="164" t="e">
        <f t="shared" ref="GC35:GC37" si="1012">EI35</f>
        <v>#DIV/0!</v>
      </c>
      <c r="GD35" s="164">
        <f t="shared" ref="GD35:GD37" si="1013">EJ35</f>
        <v>1</v>
      </c>
      <c r="GE35" s="164" t="e">
        <f t="shared" ref="GE35:GE37" si="1014">FI35*GB35+FZ35*GC35+GA35*GD35</f>
        <v>#DIV/0!</v>
      </c>
      <c r="GF35" s="164" t="e">
        <f>GE35^2*M34^2</f>
        <v>#DIV/0!</v>
      </c>
      <c r="GG35" s="164"/>
      <c r="GH35" s="164" t="e">
        <f t="shared" ref="GH35:GH37" si="1015">DB35</f>
        <v>#DIV/0!</v>
      </c>
      <c r="GI35" s="164" t="e">
        <f t="shared" ref="GI35:GI37" si="1016">EO35</f>
        <v>#DIV/0!</v>
      </c>
      <c r="GJ35" s="164">
        <f t="shared" ref="GJ35:GJ37" si="1017">EP35</f>
        <v>0</v>
      </c>
      <c r="GK35" s="164" t="e">
        <f t="shared" ref="GK35:GK37" si="1018">FI35*GH35+FZ35*GI35+GA35*GJ35</f>
        <v>#DIV/0!</v>
      </c>
      <c r="GL35" s="164" t="e">
        <f>GK35^2*O34^2</f>
        <v>#DIV/0!</v>
      </c>
      <c r="GM35" s="164"/>
      <c r="GN35" s="164">
        <f t="shared" ref="GN35:GN37" si="1019">ET35</f>
        <v>0</v>
      </c>
      <c r="GO35" s="164">
        <f t="shared" ref="GO35:GO37" si="1020">EU35</f>
        <v>0</v>
      </c>
      <c r="GP35" s="164" t="e">
        <f t="shared" ref="GP35:GP37" si="1021">GO35*GA35</f>
        <v>#DIV/0!</v>
      </c>
      <c r="GQ35" s="164" t="e">
        <f>GP35^2*S34^2</f>
        <v>#DIV/0!</v>
      </c>
      <c r="GR35" s="164"/>
      <c r="GS35" s="164" t="e">
        <f t="shared" ref="GS35:GS37" si="1022">BO35</f>
        <v>#DIV/0!</v>
      </c>
      <c r="GT35" s="164" t="e">
        <f t="shared" ref="GT35:GT37" si="1023">GS35*FI35</f>
        <v>#DIV/0!</v>
      </c>
      <c r="GU35" s="164" t="e">
        <f>GT35^2*Q34^2</f>
        <v>#DIV/0!</v>
      </c>
      <c r="GV35" s="164"/>
      <c r="GW35" s="164"/>
      <c r="GX35" s="164"/>
      <c r="GY35" s="164">
        <f>P34</f>
        <v>0</v>
      </c>
      <c r="GZ35" s="164">
        <f>L34+N34</f>
        <v>0</v>
      </c>
      <c r="HA35" s="164">
        <f>L34</f>
        <v>0</v>
      </c>
      <c r="HB35" s="164">
        <f>N34</f>
        <v>0</v>
      </c>
      <c r="HC35" s="164">
        <f t="shared" ref="HC35:HC37" si="1024">D35</f>
        <v>0</v>
      </c>
      <c r="HD35" s="164">
        <f t="shared" ref="HD35:HD37" si="1025">B35</f>
        <v>0</v>
      </c>
      <c r="HE35" s="164" t="e">
        <f t="shared" ref="HE35:HE37" si="1026">AA35</f>
        <v>#DIV/0!</v>
      </c>
      <c r="HF35" s="164">
        <f t="shared" ref="HF35:HF37" si="1027">T35</f>
        <v>0</v>
      </c>
      <c r="HG35" s="164">
        <f t="shared" ref="HG35:HG37" si="1028">U35</f>
        <v>0</v>
      </c>
      <c r="HH35" s="164">
        <f t="shared" ref="HH35:HH37" si="1029">W35</f>
        <v>0</v>
      </c>
      <c r="HI35" s="164">
        <f t="shared" ref="HI35:HI37" si="1030">Y35</f>
        <v>0</v>
      </c>
      <c r="HJ35" s="164" t="e">
        <f t="shared" ref="HJ35:HJ37" si="1031">LN((HE35-GY35*HG35)/HD35)</f>
        <v>#DIV/0!</v>
      </c>
      <c r="HK35" s="164" t="e">
        <f t="shared" ref="HK35:HK37" si="1032">LN( (HG35-HF35)/GZ35 + (HE35-GY35*HF35)/HD35)</f>
        <v>#DIV/0!</v>
      </c>
      <c r="HL35" s="164" t="e">
        <f t="shared" ref="HL35:HL37" si="1033">HD35*GZ35/(HD35+GY35*GZ35)</f>
        <v>#DIV/0!</v>
      </c>
      <c r="HM35" s="164" t="e">
        <f t="shared" ref="HM35:HM37" si="1034">(HJ35-HK35)*HL35/HC35</f>
        <v>#DIV/0!</v>
      </c>
      <c r="HN35" s="164"/>
      <c r="HO35" s="164"/>
      <c r="HP35" s="164"/>
      <c r="HQ35" s="164"/>
      <c r="HR35" s="164" t="e">
        <f t="shared" ref="HR35:HR37" si="1035">-1/HD35</f>
        <v>#DIV/0!</v>
      </c>
      <c r="HS35" s="164" t="e">
        <f t="shared" ref="HS35:HS37" si="1036">-(HE35-GY35*HF35) / (HD35* ( ( (HG35-HF35)/GZ35)*HD35 + (HE35-GY35*HF35)))</f>
        <v>#DIV/0!</v>
      </c>
      <c r="HT35" s="164" t="e">
        <f t="shared" ref="HT35:HT37" si="1037">GY35*GZ35^2 / (HD35+GY35*GZ35)^2</f>
        <v>#DIV/0!</v>
      </c>
      <c r="HU35" s="164" t="e">
        <f t="shared" ref="HU35:HU37" si="1038">-1/HC35*HM35</f>
        <v>#DIV/0!</v>
      </c>
      <c r="HV35" s="164" t="e">
        <f t="shared" ref="HV35:HV37" si="1039">HU35^2*E35^2</f>
        <v>#DIV/0!</v>
      </c>
      <c r="HW35" s="164"/>
      <c r="HX35" s="164" t="e">
        <f t="shared" ref="HX35:HX37" si="1040">GY35 / (GY35*HG35-HE35)</f>
        <v>#DIV/0!</v>
      </c>
      <c r="HY35" s="164" t="e">
        <f t="shared" ref="HY35:HY37" si="1041">HD35 / ( (HG35-HF35)*HD35 + GZ35*(HE35-GY35*HF35))</f>
        <v>#DIV/0!</v>
      </c>
      <c r="HZ35" s="164">
        <v>0</v>
      </c>
      <c r="IA35" s="164" t="e">
        <f t="shared" si="4"/>
        <v>#DIV/0!</v>
      </c>
      <c r="IB35" s="164" t="e">
        <f t="shared" ref="IB35:IB37" si="1042">IA35^2*V35^2</f>
        <v>#DIV/0!</v>
      </c>
      <c r="IC35" s="164"/>
      <c r="ID35" s="164" t="e">
        <f xml:space="preserve"> 1 / (HE35-GY35*HG35)*L34/GZ35</f>
        <v>#DIV/0!</v>
      </c>
      <c r="IE35" s="164" t="e">
        <f t="shared" ref="IE35:IE37" si="1043">HA35 / ((HE35-GY35*HF35)*GZ35 + (HG35-HF35)*HD35)</f>
        <v>#DIV/0!</v>
      </c>
      <c r="IF35" s="164">
        <v>0</v>
      </c>
      <c r="IG35" s="164" t="e">
        <f t="shared" si="5"/>
        <v>#DIV/0!</v>
      </c>
      <c r="IH35" s="164" t="e">
        <f t="shared" ref="IH35:IH37" si="1044">IG35^2*X35^2</f>
        <v>#DIV/0!</v>
      </c>
      <c r="II35" s="164"/>
      <c r="IJ35" s="164" t="e">
        <f t="shared" ref="IJ35:IJ37" si="1045">1 / (HE35-GY35*HG35) * HB35/GZ35</f>
        <v>#DIV/0!</v>
      </c>
      <c r="IK35" s="164" t="e">
        <f t="shared" ref="IK35:IK37" si="1046">1 / (HE35 + HD35*((HG35-HF35)/GZ35) - GY35*HF35) * HB35/GZ35</f>
        <v>#DIV/0!</v>
      </c>
      <c r="IL35" s="164">
        <v>0</v>
      </c>
      <c r="IM35" s="164" t="e">
        <f t="shared" si="6"/>
        <v>#DIV/0!</v>
      </c>
      <c r="IN35" s="164" t="e">
        <f t="shared" ref="IN35:IN37" si="1047">IM35^2*Z35^2</f>
        <v>#DIV/0!</v>
      </c>
      <c r="IO35" s="164"/>
      <c r="IP35" s="164" t="e">
        <f t="shared" ref="IP35:IP37" si="1048">(HI35-HH35)*HB35 / (GZ35*((GY35*HG35-HH35)*HA35 + (GY35*HG35-HI35)*HB35))</f>
        <v>#DIV/0!</v>
      </c>
      <c r="IQ35" s="164" t="e">
        <f t="shared" ref="IQ35:IQ37" si="1049">-(HD35*HF35+(HH35-HI35)*HB35-HD35*HG35) / (GZ35*((GY35*HF35-HH35)*HA35 + (GY35*HB35+HD35)*HF35 - HI35*HB35 - HD35*HG35) )</f>
        <v>#DIV/0!</v>
      </c>
      <c r="IR35" s="164" t="e">
        <f t="shared" ref="IR35:IR37" si="1050">HD35^2 / (GY35*HA35 + GY35*HB35 + HD35)^2</f>
        <v>#DIV/0!</v>
      </c>
      <c r="IS35" s="164" t="e">
        <f t="shared" si="7"/>
        <v>#DIV/0!</v>
      </c>
      <c r="IT35" s="164" t="e">
        <f>IS35^2*M34^2</f>
        <v>#DIV/0!</v>
      </c>
      <c r="IU35" s="164"/>
      <c r="IV35" s="164" t="e">
        <f t="shared" ref="IV35:IV37" si="1051">-(HI35-HH35)*HA35 / (GZ35*((GY35*HG35-HH35)*HA35 + (GY35*HG35-HI35)*HB35))</f>
        <v>#DIV/0!</v>
      </c>
      <c r="IW35" s="164" t="e">
        <f t="shared" ref="IW35:IW37" si="1052">-(HD35*HF35+(HI35-HH35)*HA35-HD35*HG35) / (GZ35*((GY35*HF35-HI35)*HB35 + (GY35*HA35+HD35)*HF35 - HH35*HA35 - HD35*HG35))</f>
        <v>#DIV/0!</v>
      </c>
      <c r="IX35" s="164" t="e">
        <f t="shared" ref="IX35:IX37" si="1053">HD35^2 / (GY35*HA35+GY35*HB35+HD35)^2</f>
        <v>#DIV/0!</v>
      </c>
      <c r="IY35" s="164" t="e">
        <f t="shared" si="8"/>
        <v>#DIV/0!</v>
      </c>
      <c r="IZ35" s="164" t="e">
        <f>IY35^2*O34^2</f>
        <v>#DIV/0!</v>
      </c>
      <c r="JA35" s="164"/>
      <c r="JB35" s="164" t="e">
        <f t="shared" ref="JB35:JB37" si="1054">HG35/(GY35*HG35-HE35)</f>
        <v>#DIV/0!</v>
      </c>
      <c r="JC35" s="164" t="e">
        <f t="shared" ref="JC35:JC37" si="1055">HF35/(GY35*HF35-HE35-HD35*(HG35-HF35)/GZ35)</f>
        <v>#DIV/0!</v>
      </c>
      <c r="JD35" s="164" t="e">
        <f t="shared" ref="JD35:JD37" si="1056">-HD35*GZ35^2 / ((GZ35*GY35+HD35)^2)</f>
        <v>#DIV/0!</v>
      </c>
      <c r="JE35" s="164" t="e">
        <f t="shared" si="9"/>
        <v>#DIV/0!</v>
      </c>
      <c r="JF35" s="164" t="e">
        <f>JE35^2*Q34^2</f>
        <v>#DIV/0!</v>
      </c>
      <c r="JG35" s="164"/>
      <c r="JH35" s="164"/>
      <c r="JI35" s="164"/>
      <c r="JJ35" s="164">
        <f t="shared" ref="JJ35:JJ37" si="1057">FA35</f>
        <v>1</v>
      </c>
      <c r="JK35" s="164" t="e">
        <f>N34/(L34+N34)</f>
        <v>#DIV/0!</v>
      </c>
      <c r="JL35" s="164">
        <f>(L34+N34+JJ35)/(N34+JJ35)</f>
        <v>1</v>
      </c>
      <c r="JM35" s="164" t="e">
        <f t="shared" ref="JM35:JM37" si="1058">HM35*JK35*JL35</f>
        <v>#DIV/0!</v>
      </c>
      <c r="JN35" s="164"/>
      <c r="JO35" s="164"/>
      <c r="JP35" s="164"/>
      <c r="JQ35" s="164"/>
      <c r="JR35" s="164" t="e">
        <f t="shared" ref="JR35:JR37" si="1059">JK35*JL35</f>
        <v>#DIV/0!</v>
      </c>
      <c r="JS35" s="164" t="e">
        <f t="shared" ref="JS35:JS37" si="1060">HU35</f>
        <v>#DIV/0!</v>
      </c>
      <c r="JT35" s="164" t="e">
        <f t="shared" ref="JT35:JT37" si="1061">JS35*JR35</f>
        <v>#DIV/0!</v>
      </c>
      <c r="JU35" s="164" t="e">
        <f t="shared" ref="JU35:JU37" si="1062">JT35^2*E35^2</f>
        <v>#DIV/0!</v>
      </c>
      <c r="JV35" s="164"/>
      <c r="JW35" s="164" t="e">
        <f t="shared" ref="JW35:JW37" si="1063">IA35</f>
        <v>#DIV/0!</v>
      </c>
      <c r="JX35" s="164" t="e">
        <f t="shared" ref="JX35:JX37" si="1064">JW35*JR35</f>
        <v>#DIV/0!</v>
      </c>
      <c r="JY35" s="164" t="e">
        <f t="shared" ref="JY35:JY37" si="1065">JX35^2*V35^2</f>
        <v>#DIV/0!</v>
      </c>
      <c r="JZ35" s="164"/>
      <c r="KA35" s="164" t="e">
        <f>IG35</f>
        <v>#DIV/0!</v>
      </c>
      <c r="KB35" s="164" t="e">
        <f>KA35*JR35</f>
        <v>#DIV/0!</v>
      </c>
      <c r="KC35" s="164" t="e">
        <f>KB35^2*X35^2</f>
        <v>#DIV/0!</v>
      </c>
      <c r="KD35" s="164"/>
      <c r="KE35" s="164" t="e">
        <f>IM35</f>
        <v>#DIV/0!</v>
      </c>
      <c r="KF35" s="164" t="e">
        <f>KE35*JR35</f>
        <v>#DIV/0!</v>
      </c>
      <c r="KG35" s="164" t="e">
        <f>KF35^2*Z35^2</f>
        <v>#DIV/0!</v>
      </c>
      <c r="KH35" s="164"/>
      <c r="KI35" s="164" t="e">
        <f>IS35</f>
        <v>#DIV/0!</v>
      </c>
      <c r="KJ35" s="164" t="e">
        <f>-N34/(L34+N34)^2</f>
        <v>#DIV/0!</v>
      </c>
      <c r="KK35" s="164">
        <f>1/(JJ35+N34)</f>
        <v>1</v>
      </c>
      <c r="KL35" s="164" t="e">
        <f>KI35*JR35+KJ35*HM35*JL35+KK35*JK35*HM35</f>
        <v>#DIV/0!</v>
      </c>
      <c r="KM35" s="164" t="e">
        <f>KL35^2*M34^2</f>
        <v>#DIV/0!</v>
      </c>
      <c r="KN35" s="164"/>
      <c r="KO35" s="164" t="e">
        <f>IY35</f>
        <v>#DIV/0!</v>
      </c>
      <c r="KP35" s="164" t="e">
        <f>L34/(L34+N34)^2</f>
        <v>#DIV/0!</v>
      </c>
      <c r="KQ35" s="164">
        <f>-L34/(JJ35+N34)^2</f>
        <v>0</v>
      </c>
      <c r="KR35" s="164" t="e">
        <f>KO35*JR35+KP35*JL35*HM35+HM35*KQ35*JK35</f>
        <v>#DIV/0!</v>
      </c>
      <c r="KS35" s="164" t="e">
        <f>KR35^2*O34^2</f>
        <v>#DIV/0!</v>
      </c>
      <c r="KT35" s="164"/>
      <c r="KU35" s="164" t="e">
        <f>JE35</f>
        <v>#DIV/0!</v>
      </c>
      <c r="KV35" s="164" t="e">
        <f>KU35*JR35</f>
        <v>#DIV/0!</v>
      </c>
      <c r="KW35" s="164" t="e">
        <f>KV35^2*Q34^2</f>
        <v>#DIV/0!</v>
      </c>
      <c r="KX35" s="164"/>
      <c r="KY35" s="164" t="e">
        <f>HM35* (N34/(L34+N34)) * ((-LN(10)*JJ35*L34)/(N34+JJ35)^2)</f>
        <v>#DIV/0!</v>
      </c>
      <c r="KZ35" s="164" t="e">
        <f>KY35^2*S34^2</f>
        <v>#DIV/0!</v>
      </c>
      <c r="LA35" s="164"/>
      <c r="LB35" s="164"/>
      <c r="LC35" s="170"/>
      <c r="LD35" s="180"/>
      <c r="LE35" s="174"/>
      <c r="LF35" s="174"/>
      <c r="LG35" s="174"/>
      <c r="LH35" s="174"/>
      <c r="LI35" s="174"/>
      <c r="LJ35" s="174"/>
      <c r="LK35" s="174"/>
      <c r="LL35" s="174"/>
      <c r="LM35" s="174"/>
      <c r="LN35" s="174"/>
      <c r="LO35" s="177"/>
    </row>
    <row r="36" spans="1:327" s="87" customFormat="1" ht="15.75" x14ac:dyDescent="0.25">
      <c r="A36" s="171" t="s">
        <v>241</v>
      </c>
      <c r="B36" s="12"/>
      <c r="C36" s="148"/>
      <c r="D36" s="1"/>
      <c r="E36" s="148"/>
      <c r="F36" s="195"/>
      <c r="G36" s="195"/>
      <c r="H36" s="195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6"/>
      <c r="T36" s="167">
        <f t="shared" si="936"/>
        <v>0</v>
      </c>
      <c r="U36" s="164">
        <f>U34</f>
        <v>0</v>
      </c>
      <c r="V36" s="164">
        <f t="shared" ref="V36:AA36" si="1066">V34</f>
        <v>0</v>
      </c>
      <c r="W36" s="164">
        <f t="shared" si="1066"/>
        <v>0</v>
      </c>
      <c r="X36" s="164">
        <f t="shared" si="1066"/>
        <v>0</v>
      </c>
      <c r="Y36" s="164">
        <f t="shared" si="1066"/>
        <v>0</v>
      </c>
      <c r="Z36" s="164">
        <f t="shared" si="1066"/>
        <v>0</v>
      </c>
      <c r="AA36" s="164" t="e">
        <f t="shared" si="1066"/>
        <v>#DIV/0!</v>
      </c>
      <c r="AB36" s="165" t="e">
        <f t="shared" si="1"/>
        <v>#DIV/0!</v>
      </c>
      <c r="AC36" s="165"/>
      <c r="AD36" s="165"/>
      <c r="AE36" s="165"/>
      <c r="AF36" s="165"/>
      <c r="AG36" s="164" t="e">
        <f t="shared" si="2"/>
        <v>#DIV/0!</v>
      </c>
      <c r="AH36" s="164" t="e">
        <f t="shared" si="943"/>
        <v>#DIV/0!</v>
      </c>
      <c r="AI36" s="164"/>
      <c r="AJ36" s="164" t="e">
        <f t="shared" si="3"/>
        <v>#DIV/0!</v>
      </c>
      <c r="AK36" s="164" t="e">
        <f>AJ36^2*V34^2</f>
        <v>#DIV/0!</v>
      </c>
      <c r="AL36" s="164"/>
      <c r="AM36" s="164" t="e">
        <f>-AB36/(AA36-U36)*L34/(L34+N34)</f>
        <v>#DIV/0!</v>
      </c>
      <c r="AN36" s="164" t="e">
        <f>AM36^2*X34^2</f>
        <v>#DIV/0!</v>
      </c>
      <c r="AO36" s="164"/>
      <c r="AP36" s="164" t="e">
        <f>-AB36/(AA36-U36)*N34/(L34+N34)</f>
        <v>#DIV/0!</v>
      </c>
      <c r="AQ36" s="164" t="e">
        <f>AP36^2*Z34^2</f>
        <v>#DIV/0!</v>
      </c>
      <c r="AR36" s="164"/>
      <c r="AS36" s="164" t="e">
        <f>-AB36/(AA36-U36)*(W36-AA36)/(L34+N34)</f>
        <v>#DIV/0!</v>
      </c>
      <c r="AT36" s="164" t="e">
        <f>AS36^2*M34^2</f>
        <v>#DIV/0!</v>
      </c>
      <c r="AU36" s="164"/>
      <c r="AV36" s="164" t="e">
        <f>-AB36/(AA36-U36)*(Y36-AA36)/(L34+N34)</f>
        <v>#DIV/0!</v>
      </c>
      <c r="AW36" s="164" t="e">
        <f>AV36^2*O34^2</f>
        <v>#DIV/0!</v>
      </c>
      <c r="AX36" s="164"/>
      <c r="AY36" s="164"/>
      <c r="AZ36" s="164"/>
      <c r="BA36" s="164" t="b">
        <f t="shared" si="944"/>
        <v>0</v>
      </c>
      <c r="BB36" s="164">
        <f>MAX((1-BA36)*P34,P34*0.99999)</f>
        <v>0</v>
      </c>
      <c r="BC36" s="164" t="e">
        <f>AB36*D36/(L34+N34)</f>
        <v>#DIV/0!</v>
      </c>
      <c r="BD36" s="164" t="e">
        <f t="shared" si="945"/>
        <v>#DIV/0!</v>
      </c>
      <c r="BE36" s="164" t="e">
        <f t="shared" si="946"/>
        <v>#DIV/0!</v>
      </c>
      <c r="BF36" s="164" t="e">
        <f t="shared" si="947"/>
        <v>#DIV/0!</v>
      </c>
      <c r="BG36" s="164" t="e">
        <f t="shared" si="948"/>
        <v>#DIV/0!</v>
      </c>
      <c r="BH36" s="164" t="e">
        <f t="shared" si="949"/>
        <v>#DIV/0!</v>
      </c>
      <c r="BI36" s="164"/>
      <c r="BJ36" s="164"/>
      <c r="BK36" s="164"/>
      <c r="BL36" s="164"/>
      <c r="BM36" s="164" t="e">
        <f t="shared" si="950"/>
        <v>#DIV/0!</v>
      </c>
      <c r="BN36" s="164" t="e">
        <f t="shared" si="951"/>
        <v>#DIV/0!</v>
      </c>
      <c r="BO36" s="164" t="e">
        <f t="shared" si="952"/>
        <v>#DIV/0!</v>
      </c>
      <c r="BP36" s="164" t="e">
        <f>BO36^2*Q34^2</f>
        <v>#DIV/0!</v>
      </c>
      <c r="BQ36" s="164"/>
      <c r="BR36" s="164" t="e">
        <f t="shared" si="953"/>
        <v>#DIV/0!</v>
      </c>
      <c r="BS36" s="164" t="e">
        <f t="shared" si="954"/>
        <v>#DIV/0!</v>
      </c>
      <c r="BT36" s="164" t="e">
        <f t="shared" si="955"/>
        <v>#DIV/0!</v>
      </c>
      <c r="BU36" s="164" t="e">
        <f t="shared" si="956"/>
        <v>#DIV/0!</v>
      </c>
      <c r="BV36" s="164" t="e">
        <f>(BB36-1)/(1-BC36)^(BB36)*(D36/(L34+N34))*BU36</f>
        <v>#DIV/0!</v>
      </c>
      <c r="BW36" s="164" t="e">
        <f>-1/((BB36-1)*BC36^2)*(D36/(L34+N34))*BU36</f>
        <v>#DIV/0!</v>
      </c>
      <c r="BX36" s="164" t="e">
        <f t="shared" si="957"/>
        <v>#DIV/0!</v>
      </c>
      <c r="BY36" s="164" t="e">
        <f t="shared" si="958"/>
        <v>#DIV/0!</v>
      </c>
      <c r="BZ36" s="164"/>
      <c r="CA36" s="164" t="e">
        <f t="shared" si="959"/>
        <v>#DIV/0!</v>
      </c>
      <c r="CB36" s="164" t="e">
        <f>(BB36-1)/(1-BC36)^(BB36)*(D36/(L34+N34))*CA36</f>
        <v>#DIV/0!</v>
      </c>
      <c r="CC36" s="164" t="e">
        <f>-1/((BB36-1)*BC36^2)*(D36/(L34+N34))*CA36</f>
        <v>#DIV/0!</v>
      </c>
      <c r="CD36" s="164" t="e">
        <f t="shared" si="960"/>
        <v>#DIV/0!</v>
      </c>
      <c r="CE36" s="164" t="e">
        <f t="shared" si="961"/>
        <v>#DIV/0!</v>
      </c>
      <c r="CF36" s="164"/>
      <c r="CG36" s="164" t="e">
        <f t="shared" si="962"/>
        <v>#DIV/0!</v>
      </c>
      <c r="CH36" s="164" t="e">
        <f>(BB36-1)/(1-BC36)^(BB36)*(D36/(L34+N34))*CG36</f>
        <v>#DIV/0!</v>
      </c>
      <c r="CI36" s="164" t="e">
        <f>-1/((BB36-1)*BC36^2)*(D36/(L34+N34))*CG36</f>
        <v>#DIV/0!</v>
      </c>
      <c r="CJ36" s="164" t="e">
        <f t="shared" si="963"/>
        <v>#DIV/0!</v>
      </c>
      <c r="CK36" s="164" t="e">
        <f t="shared" si="964"/>
        <v>#DIV/0!</v>
      </c>
      <c r="CL36" s="164"/>
      <c r="CM36" s="164" t="e">
        <f t="shared" si="965"/>
        <v>#DIV/0!</v>
      </c>
      <c r="CN36" s="164">
        <v>0</v>
      </c>
      <c r="CO36" s="164">
        <v>0</v>
      </c>
      <c r="CP36" s="164" t="e">
        <f t="shared" si="966"/>
        <v>#DIV/0!</v>
      </c>
      <c r="CQ36" s="164" t="e">
        <f>CP36^2*E34^2</f>
        <v>#DIV/0!</v>
      </c>
      <c r="CR36" s="164"/>
      <c r="CS36" s="164" t="e">
        <f t="shared" si="967"/>
        <v>#DIV/0!</v>
      </c>
      <c r="CT36" s="164" t="e">
        <f>(BB36-1)/(1-BC36)^(BB36)*(-BC36/(L34+N34)+D36/(L34+N34)*CS36)</f>
        <v>#DIV/0!</v>
      </c>
      <c r="CU36" s="164" t="e">
        <f>-1/((BB36-1)*BC36^2)*(-BC36/(L34+N34)+D36/(L34+N34)*CS36)</f>
        <v>#DIV/0!</v>
      </c>
      <c r="CV36" s="164" t="e">
        <f t="shared" si="968"/>
        <v>#DIV/0!</v>
      </c>
      <c r="CW36" s="164" t="e">
        <f>CV36^2*M34^2</f>
        <v>#DIV/0!</v>
      </c>
      <c r="CX36" s="164"/>
      <c r="CY36" s="164" t="e">
        <f t="shared" si="969"/>
        <v>#DIV/0!</v>
      </c>
      <c r="CZ36" s="164" t="e">
        <f>(BB36-1)/(1-BC36)^(BB36)*(-BC36/(L34+N34)+D36/(L34+N34)*CY36)</f>
        <v>#DIV/0!</v>
      </c>
      <c r="DA36" s="164" t="e">
        <f>-1/((BB36-1)*BC36^2)*(-BC36/(L34+N34)+D36/(L34+N34)*CY36)</f>
        <v>#DIV/0!</v>
      </c>
      <c r="DB36" s="164" t="e">
        <f t="shared" si="970"/>
        <v>#DIV/0!</v>
      </c>
      <c r="DC36" s="164" t="e">
        <f>DB36^2*O34^2</f>
        <v>#DIV/0!</v>
      </c>
      <c r="DD36" s="164"/>
      <c r="DE36" s="164"/>
      <c r="DF36" s="164"/>
      <c r="DG36" s="164">
        <f>10^R34</f>
        <v>1</v>
      </c>
      <c r="DH36" s="164" t="e">
        <f>N34/(L34+N34)</f>
        <v>#DIV/0!</v>
      </c>
      <c r="DI36" s="164">
        <f>(DG36+L34+N34)/(N34+DG36)</f>
        <v>1</v>
      </c>
      <c r="DJ36" s="164" t="e">
        <f t="shared" si="971"/>
        <v>#DIV/0!</v>
      </c>
      <c r="DK36" s="164"/>
      <c r="DL36" s="164"/>
      <c r="DM36" s="164"/>
      <c r="DN36" s="164"/>
      <c r="DO36" s="164" t="e">
        <f t="shared" si="972"/>
        <v>#DIV/0!</v>
      </c>
      <c r="DP36" s="164" t="e">
        <f t="shared" si="973"/>
        <v>#DIV/0!</v>
      </c>
      <c r="DQ36" s="164" t="e">
        <f t="shared" si="974"/>
        <v>#DIV/0!</v>
      </c>
      <c r="DR36" s="164" t="e">
        <f t="shared" si="975"/>
        <v>#DIV/0!</v>
      </c>
      <c r="DS36" s="164"/>
      <c r="DT36" s="164" t="e">
        <f t="shared" si="976"/>
        <v>#DIV/0!</v>
      </c>
      <c r="DU36" s="164" t="e">
        <f t="shared" si="977"/>
        <v>#DIV/0!</v>
      </c>
      <c r="DV36" s="164" t="e">
        <f t="shared" si="978"/>
        <v>#DIV/0!</v>
      </c>
      <c r="DW36" s="164"/>
      <c r="DX36" s="164" t="e">
        <f t="shared" si="979"/>
        <v>#DIV/0!</v>
      </c>
      <c r="DY36" s="164" t="e">
        <f t="shared" si="980"/>
        <v>#DIV/0!</v>
      </c>
      <c r="DZ36" s="164" t="e">
        <f t="shared" si="981"/>
        <v>#DIV/0!</v>
      </c>
      <c r="EA36" s="164"/>
      <c r="EB36" s="164" t="e">
        <f t="shared" si="982"/>
        <v>#DIV/0!</v>
      </c>
      <c r="EC36" s="164" t="e">
        <f t="shared" si="983"/>
        <v>#DIV/0!</v>
      </c>
      <c r="ED36" s="164" t="e">
        <f t="shared" si="984"/>
        <v>#DIV/0!</v>
      </c>
      <c r="EE36" s="164"/>
      <c r="EF36" s="164" t="e">
        <f t="shared" si="985"/>
        <v>#DIV/0!</v>
      </c>
      <c r="EG36" s="164" t="e">
        <f t="shared" si="986"/>
        <v>#DIV/0!</v>
      </c>
      <c r="EH36" s="164" t="e">
        <f t="shared" si="987"/>
        <v>#DIV/0!</v>
      </c>
      <c r="EI36" s="164" t="e">
        <f>-N34/((N34+L34)^2)</f>
        <v>#DIV/0!</v>
      </c>
      <c r="EJ36" s="164">
        <f>1/(DG36+N34)</f>
        <v>1</v>
      </c>
      <c r="EK36" s="164" t="e">
        <f t="shared" si="988"/>
        <v>#DIV/0!</v>
      </c>
      <c r="EL36" s="164" t="e">
        <f>EK36^2*M34^2</f>
        <v>#DIV/0!</v>
      </c>
      <c r="EM36" s="164"/>
      <c r="EN36" s="164" t="e">
        <f t="shared" si="989"/>
        <v>#DIV/0!</v>
      </c>
      <c r="EO36" s="164" t="e">
        <f>L34/((L34+N34)^2)</f>
        <v>#DIV/0!</v>
      </c>
      <c r="EP36" s="164">
        <f>-L34/((N34+DG36)^2)</f>
        <v>0</v>
      </c>
      <c r="EQ36" s="164" t="e">
        <f t="shared" si="990"/>
        <v>#DIV/0!</v>
      </c>
      <c r="ER36" s="164" t="e">
        <f>EQ36^2*O34^2</f>
        <v>#DIV/0!</v>
      </c>
      <c r="ES36" s="164"/>
      <c r="ET36" s="164">
        <v>0</v>
      </c>
      <c r="EU36" s="164">
        <f>-LN(10)*L34*DG36/((DG36+N34)^2)</f>
        <v>0</v>
      </c>
      <c r="EV36" s="164" t="e">
        <f t="shared" si="991"/>
        <v>#DIV/0!</v>
      </c>
      <c r="EW36" s="164" t="e">
        <f>EV36^2*S34^2</f>
        <v>#DIV/0!</v>
      </c>
      <c r="EX36" s="164"/>
      <c r="EY36" s="164"/>
      <c r="EZ36" s="164"/>
      <c r="FA36" s="164">
        <f t="shared" si="992"/>
        <v>1</v>
      </c>
      <c r="FB36" s="164" t="e">
        <f t="shared" si="993"/>
        <v>#DIV/0!</v>
      </c>
      <c r="FC36" s="164">
        <f t="shared" si="994"/>
        <v>1</v>
      </c>
      <c r="FD36" s="164" t="e">
        <f t="shared" si="995"/>
        <v>#DIV/0!</v>
      </c>
      <c r="FE36" s="164"/>
      <c r="FF36" s="164"/>
      <c r="FG36" s="164"/>
      <c r="FH36" s="164"/>
      <c r="FI36" s="164" t="e">
        <f t="shared" si="996"/>
        <v>#DIV/0!</v>
      </c>
      <c r="FJ36" s="164" t="e">
        <f t="shared" si="997"/>
        <v>#DIV/0!</v>
      </c>
      <c r="FK36" s="164" t="e">
        <f t="shared" si="998"/>
        <v>#DIV/0!</v>
      </c>
      <c r="FL36" s="164" t="e">
        <f t="shared" si="999"/>
        <v>#DIV/0!</v>
      </c>
      <c r="FM36" s="164"/>
      <c r="FN36" s="164" t="e">
        <f t="shared" si="1000"/>
        <v>#DIV/0!</v>
      </c>
      <c r="FO36" s="164" t="e">
        <f t="shared" si="1001"/>
        <v>#DIV/0!</v>
      </c>
      <c r="FP36" s="164" t="e">
        <f t="shared" si="1002"/>
        <v>#DIV/0!</v>
      </c>
      <c r="FQ36" s="164"/>
      <c r="FR36" s="164" t="e">
        <f t="shared" si="1003"/>
        <v>#DIV/0!</v>
      </c>
      <c r="FS36" s="164" t="e">
        <f t="shared" si="1004"/>
        <v>#DIV/0!</v>
      </c>
      <c r="FT36" s="164" t="e">
        <f t="shared" si="1005"/>
        <v>#DIV/0!</v>
      </c>
      <c r="FU36" s="164"/>
      <c r="FV36" s="164" t="e">
        <f t="shared" si="1006"/>
        <v>#DIV/0!</v>
      </c>
      <c r="FW36" s="164" t="e">
        <f t="shared" si="1007"/>
        <v>#DIV/0!</v>
      </c>
      <c r="FX36" s="164" t="e">
        <f t="shared" si="1008"/>
        <v>#DIV/0!</v>
      </c>
      <c r="FY36" s="164"/>
      <c r="FZ36" s="164" t="e">
        <f t="shared" si="1009"/>
        <v>#DIV/0!</v>
      </c>
      <c r="GA36" s="164" t="e">
        <f t="shared" si="1010"/>
        <v>#DIV/0!</v>
      </c>
      <c r="GB36" s="164" t="e">
        <f t="shared" si="1011"/>
        <v>#DIV/0!</v>
      </c>
      <c r="GC36" s="164" t="e">
        <f t="shared" si="1012"/>
        <v>#DIV/0!</v>
      </c>
      <c r="GD36" s="164">
        <f t="shared" si="1013"/>
        <v>1</v>
      </c>
      <c r="GE36" s="164" t="e">
        <f t="shared" si="1014"/>
        <v>#DIV/0!</v>
      </c>
      <c r="GF36" s="164" t="e">
        <f>GE36^2*M34^2</f>
        <v>#DIV/0!</v>
      </c>
      <c r="GG36" s="164"/>
      <c r="GH36" s="164" t="e">
        <f t="shared" si="1015"/>
        <v>#DIV/0!</v>
      </c>
      <c r="GI36" s="164" t="e">
        <f t="shared" si="1016"/>
        <v>#DIV/0!</v>
      </c>
      <c r="GJ36" s="164">
        <f t="shared" si="1017"/>
        <v>0</v>
      </c>
      <c r="GK36" s="164" t="e">
        <f t="shared" si="1018"/>
        <v>#DIV/0!</v>
      </c>
      <c r="GL36" s="164" t="e">
        <f>GK36^2*O34^2</f>
        <v>#DIV/0!</v>
      </c>
      <c r="GM36" s="164"/>
      <c r="GN36" s="164">
        <f t="shared" si="1019"/>
        <v>0</v>
      </c>
      <c r="GO36" s="164">
        <f t="shared" si="1020"/>
        <v>0</v>
      </c>
      <c r="GP36" s="164" t="e">
        <f t="shared" si="1021"/>
        <v>#DIV/0!</v>
      </c>
      <c r="GQ36" s="164" t="e">
        <f>GP36^2*S34^2</f>
        <v>#DIV/0!</v>
      </c>
      <c r="GR36" s="164"/>
      <c r="GS36" s="164" t="e">
        <f t="shared" si="1022"/>
        <v>#DIV/0!</v>
      </c>
      <c r="GT36" s="164" t="e">
        <f t="shared" si="1023"/>
        <v>#DIV/0!</v>
      </c>
      <c r="GU36" s="164" t="e">
        <f>GT36^2*Q34^2</f>
        <v>#DIV/0!</v>
      </c>
      <c r="GV36" s="164"/>
      <c r="GW36" s="164"/>
      <c r="GX36" s="164"/>
      <c r="GY36" s="164">
        <f>P34</f>
        <v>0</v>
      </c>
      <c r="GZ36" s="164">
        <f>L34+N34</f>
        <v>0</v>
      </c>
      <c r="HA36" s="164">
        <f>L34</f>
        <v>0</v>
      </c>
      <c r="HB36" s="164">
        <f>N34</f>
        <v>0</v>
      </c>
      <c r="HC36" s="164">
        <f t="shared" si="1024"/>
        <v>0</v>
      </c>
      <c r="HD36" s="164">
        <f t="shared" si="1025"/>
        <v>0</v>
      </c>
      <c r="HE36" s="164" t="e">
        <f t="shared" si="1026"/>
        <v>#DIV/0!</v>
      </c>
      <c r="HF36" s="164">
        <f t="shared" si="1027"/>
        <v>0</v>
      </c>
      <c r="HG36" s="164">
        <f t="shared" si="1028"/>
        <v>0</v>
      </c>
      <c r="HH36" s="164">
        <f t="shared" si="1029"/>
        <v>0</v>
      </c>
      <c r="HI36" s="164">
        <f t="shared" si="1030"/>
        <v>0</v>
      </c>
      <c r="HJ36" s="164" t="e">
        <f t="shared" si="1031"/>
        <v>#DIV/0!</v>
      </c>
      <c r="HK36" s="164" t="e">
        <f t="shared" si="1032"/>
        <v>#DIV/0!</v>
      </c>
      <c r="HL36" s="164" t="e">
        <f t="shared" si="1033"/>
        <v>#DIV/0!</v>
      </c>
      <c r="HM36" s="164" t="e">
        <f t="shared" si="1034"/>
        <v>#DIV/0!</v>
      </c>
      <c r="HN36" s="164"/>
      <c r="HO36" s="164"/>
      <c r="HP36" s="164"/>
      <c r="HQ36" s="164"/>
      <c r="HR36" s="164" t="e">
        <f t="shared" si="1035"/>
        <v>#DIV/0!</v>
      </c>
      <c r="HS36" s="164" t="e">
        <f t="shared" si="1036"/>
        <v>#DIV/0!</v>
      </c>
      <c r="HT36" s="164" t="e">
        <f t="shared" si="1037"/>
        <v>#DIV/0!</v>
      </c>
      <c r="HU36" s="164" t="e">
        <f t="shared" si="1038"/>
        <v>#DIV/0!</v>
      </c>
      <c r="HV36" s="164" t="e">
        <f t="shared" si="1039"/>
        <v>#DIV/0!</v>
      </c>
      <c r="HW36" s="164"/>
      <c r="HX36" s="164" t="e">
        <f t="shared" si="1040"/>
        <v>#DIV/0!</v>
      </c>
      <c r="HY36" s="164" t="e">
        <f t="shared" si="1041"/>
        <v>#DIV/0!</v>
      </c>
      <c r="HZ36" s="164">
        <v>0</v>
      </c>
      <c r="IA36" s="164" t="e">
        <f t="shared" si="4"/>
        <v>#DIV/0!</v>
      </c>
      <c r="IB36" s="164" t="e">
        <f t="shared" si="1042"/>
        <v>#DIV/0!</v>
      </c>
      <c r="IC36" s="164"/>
      <c r="ID36" s="164" t="e">
        <f xml:space="preserve"> 1 / (HE36-GY36*HG36)*L34/GZ36</f>
        <v>#DIV/0!</v>
      </c>
      <c r="IE36" s="164" t="e">
        <f t="shared" si="1043"/>
        <v>#DIV/0!</v>
      </c>
      <c r="IF36" s="164">
        <v>0</v>
      </c>
      <c r="IG36" s="164" t="e">
        <f t="shared" si="5"/>
        <v>#DIV/0!</v>
      </c>
      <c r="IH36" s="164" t="e">
        <f t="shared" si="1044"/>
        <v>#DIV/0!</v>
      </c>
      <c r="II36" s="164"/>
      <c r="IJ36" s="164" t="e">
        <f t="shared" si="1045"/>
        <v>#DIV/0!</v>
      </c>
      <c r="IK36" s="164" t="e">
        <f t="shared" si="1046"/>
        <v>#DIV/0!</v>
      </c>
      <c r="IL36" s="164">
        <v>0</v>
      </c>
      <c r="IM36" s="164" t="e">
        <f t="shared" si="6"/>
        <v>#DIV/0!</v>
      </c>
      <c r="IN36" s="164" t="e">
        <f t="shared" si="1047"/>
        <v>#DIV/0!</v>
      </c>
      <c r="IO36" s="164"/>
      <c r="IP36" s="164" t="e">
        <f t="shared" si="1048"/>
        <v>#DIV/0!</v>
      </c>
      <c r="IQ36" s="164" t="e">
        <f t="shared" si="1049"/>
        <v>#DIV/0!</v>
      </c>
      <c r="IR36" s="164" t="e">
        <f t="shared" si="1050"/>
        <v>#DIV/0!</v>
      </c>
      <c r="IS36" s="164" t="e">
        <f t="shared" si="7"/>
        <v>#DIV/0!</v>
      </c>
      <c r="IT36" s="164" t="e">
        <f>IS36^2*M34^2</f>
        <v>#DIV/0!</v>
      </c>
      <c r="IU36" s="164"/>
      <c r="IV36" s="164" t="e">
        <f t="shared" si="1051"/>
        <v>#DIV/0!</v>
      </c>
      <c r="IW36" s="164" t="e">
        <f t="shared" si="1052"/>
        <v>#DIV/0!</v>
      </c>
      <c r="IX36" s="164" t="e">
        <f t="shared" si="1053"/>
        <v>#DIV/0!</v>
      </c>
      <c r="IY36" s="164" t="e">
        <f t="shared" si="8"/>
        <v>#DIV/0!</v>
      </c>
      <c r="IZ36" s="164" t="e">
        <f>IY36^2*O34^2</f>
        <v>#DIV/0!</v>
      </c>
      <c r="JA36" s="164"/>
      <c r="JB36" s="164" t="e">
        <f t="shared" si="1054"/>
        <v>#DIV/0!</v>
      </c>
      <c r="JC36" s="164" t="e">
        <f t="shared" si="1055"/>
        <v>#DIV/0!</v>
      </c>
      <c r="JD36" s="164" t="e">
        <f t="shared" si="1056"/>
        <v>#DIV/0!</v>
      </c>
      <c r="JE36" s="164" t="e">
        <f t="shared" si="9"/>
        <v>#DIV/0!</v>
      </c>
      <c r="JF36" s="164" t="e">
        <f>JE36^2*Q34^2</f>
        <v>#DIV/0!</v>
      </c>
      <c r="JG36" s="164"/>
      <c r="JH36" s="164"/>
      <c r="JI36" s="164"/>
      <c r="JJ36" s="164">
        <f t="shared" si="1057"/>
        <v>1</v>
      </c>
      <c r="JK36" s="164" t="e">
        <f>N34/(L34+N34)</f>
        <v>#DIV/0!</v>
      </c>
      <c r="JL36" s="164">
        <f>(L34+N34+JJ36)/(N34+JJ36)</f>
        <v>1</v>
      </c>
      <c r="JM36" s="164" t="e">
        <f t="shared" si="1058"/>
        <v>#DIV/0!</v>
      </c>
      <c r="JN36" s="164"/>
      <c r="JO36" s="164"/>
      <c r="JP36" s="164"/>
      <c r="JQ36" s="164"/>
      <c r="JR36" s="164" t="e">
        <f t="shared" si="1059"/>
        <v>#DIV/0!</v>
      </c>
      <c r="JS36" s="164" t="e">
        <f t="shared" si="1060"/>
        <v>#DIV/0!</v>
      </c>
      <c r="JT36" s="164" t="e">
        <f t="shared" si="1061"/>
        <v>#DIV/0!</v>
      </c>
      <c r="JU36" s="164" t="e">
        <f t="shared" si="1062"/>
        <v>#DIV/0!</v>
      </c>
      <c r="JV36" s="164"/>
      <c r="JW36" s="164" t="e">
        <f t="shared" si="1063"/>
        <v>#DIV/0!</v>
      </c>
      <c r="JX36" s="164" t="e">
        <f t="shared" si="1064"/>
        <v>#DIV/0!</v>
      </c>
      <c r="JY36" s="164" t="e">
        <f t="shared" si="1065"/>
        <v>#DIV/0!</v>
      </c>
      <c r="JZ36" s="164"/>
      <c r="KA36" s="164" t="e">
        <f>IG36</f>
        <v>#DIV/0!</v>
      </c>
      <c r="KB36" s="164" t="e">
        <f>KA36*JR36</f>
        <v>#DIV/0!</v>
      </c>
      <c r="KC36" s="164" t="e">
        <f>KB36^2*X36^2</f>
        <v>#DIV/0!</v>
      </c>
      <c r="KD36" s="164"/>
      <c r="KE36" s="164" t="e">
        <f>IM36</f>
        <v>#DIV/0!</v>
      </c>
      <c r="KF36" s="164" t="e">
        <f>KE36*JR36</f>
        <v>#DIV/0!</v>
      </c>
      <c r="KG36" s="164" t="e">
        <f>KF36^2*Z36^2</f>
        <v>#DIV/0!</v>
      </c>
      <c r="KH36" s="164"/>
      <c r="KI36" s="164" t="e">
        <f>IS36</f>
        <v>#DIV/0!</v>
      </c>
      <c r="KJ36" s="164" t="e">
        <f>-N34/(L34+N34)^2</f>
        <v>#DIV/0!</v>
      </c>
      <c r="KK36" s="164">
        <f>1/(JJ36+N34)</f>
        <v>1</v>
      </c>
      <c r="KL36" s="164" t="e">
        <f>KI36*JR36+KJ36*HM36*JL36+KK36*JK36*HM36</f>
        <v>#DIV/0!</v>
      </c>
      <c r="KM36" s="164" t="e">
        <f>KL36^2*M34^2</f>
        <v>#DIV/0!</v>
      </c>
      <c r="KN36" s="164"/>
      <c r="KO36" s="164" t="e">
        <f>IY36</f>
        <v>#DIV/0!</v>
      </c>
      <c r="KP36" s="164" t="e">
        <f>L34/(L34+N34)^2</f>
        <v>#DIV/0!</v>
      </c>
      <c r="KQ36" s="164">
        <f>-L34/(JJ36+N34)^2</f>
        <v>0</v>
      </c>
      <c r="KR36" s="164" t="e">
        <f>KO36*JR36+KP36*JL36*HM36+HM36*KQ36*JK36</f>
        <v>#DIV/0!</v>
      </c>
      <c r="KS36" s="164" t="e">
        <f>KR36^2*O34^2</f>
        <v>#DIV/0!</v>
      </c>
      <c r="KT36" s="164"/>
      <c r="KU36" s="164" t="e">
        <f>JE36</f>
        <v>#DIV/0!</v>
      </c>
      <c r="KV36" s="164" t="e">
        <f>KU36*JR36</f>
        <v>#DIV/0!</v>
      </c>
      <c r="KW36" s="164" t="e">
        <f>KV36^2*Q34^2</f>
        <v>#DIV/0!</v>
      </c>
      <c r="KX36" s="164"/>
      <c r="KY36" s="164" t="e">
        <f>HM36* (N34/(L34+N34)) * ((-LN(10)*JJ36*L34)/(N34+JJ36)^2)</f>
        <v>#DIV/0!</v>
      </c>
      <c r="KZ36" s="164" t="e">
        <f>KY36^2*S34^2</f>
        <v>#DIV/0!</v>
      </c>
      <c r="LA36" s="164"/>
      <c r="LB36" s="164"/>
      <c r="LC36" s="170"/>
      <c r="LD36" s="180"/>
      <c r="LE36" s="174"/>
      <c r="LF36" s="174"/>
      <c r="LG36" s="174"/>
      <c r="LH36" s="174"/>
      <c r="LI36" s="174"/>
      <c r="LJ36" s="174"/>
      <c r="LK36" s="174"/>
      <c r="LL36" s="174"/>
      <c r="LM36" s="174"/>
      <c r="LN36" s="174"/>
      <c r="LO36" s="177"/>
    </row>
    <row r="37" spans="1:327" s="87" customFormat="1" ht="16.5" thickBot="1" x14ac:dyDescent="0.3">
      <c r="A37" s="171" t="s">
        <v>242</v>
      </c>
      <c r="B37" s="14"/>
      <c r="C37" s="169"/>
      <c r="D37" s="2"/>
      <c r="E37" s="169"/>
      <c r="F37" s="196"/>
      <c r="G37" s="196"/>
      <c r="H37" s="196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7"/>
      <c r="T37" s="167">
        <f t="shared" si="936"/>
        <v>0</v>
      </c>
      <c r="U37" s="164">
        <f>U34</f>
        <v>0</v>
      </c>
      <c r="V37" s="164">
        <f t="shared" ref="V37:AA37" si="1067">V34</f>
        <v>0</v>
      </c>
      <c r="W37" s="164">
        <f t="shared" si="1067"/>
        <v>0</v>
      </c>
      <c r="X37" s="164">
        <f t="shared" si="1067"/>
        <v>0</v>
      </c>
      <c r="Y37" s="164">
        <f t="shared" si="1067"/>
        <v>0</v>
      </c>
      <c r="Z37" s="164">
        <f t="shared" si="1067"/>
        <v>0</v>
      </c>
      <c r="AA37" s="164" t="e">
        <f t="shared" si="1067"/>
        <v>#DIV/0!</v>
      </c>
      <c r="AB37" s="165" t="e">
        <f t="shared" si="1"/>
        <v>#DIV/0!</v>
      </c>
      <c r="AC37" s="165"/>
      <c r="AD37" s="165"/>
      <c r="AE37" s="165"/>
      <c r="AF37" s="165"/>
      <c r="AG37" s="164" t="e">
        <f t="shared" si="2"/>
        <v>#DIV/0!</v>
      </c>
      <c r="AH37" s="164" t="e">
        <f t="shared" si="943"/>
        <v>#DIV/0!</v>
      </c>
      <c r="AI37" s="164"/>
      <c r="AJ37" s="164" t="e">
        <f t="shared" si="3"/>
        <v>#DIV/0!</v>
      </c>
      <c r="AK37" s="164" t="e">
        <f>AJ37^2*V34^2</f>
        <v>#DIV/0!</v>
      </c>
      <c r="AL37" s="164"/>
      <c r="AM37" s="164" t="e">
        <f>-AB37/(AA37-U37)*L34/(L34+N34)</f>
        <v>#DIV/0!</v>
      </c>
      <c r="AN37" s="164" t="e">
        <f>AM37^2*X34^2</f>
        <v>#DIV/0!</v>
      </c>
      <c r="AO37" s="164"/>
      <c r="AP37" s="164" t="e">
        <f>-AB37/(AA37-U37)*N34/(L34+N34)</f>
        <v>#DIV/0!</v>
      </c>
      <c r="AQ37" s="164" t="e">
        <f>AP37^2*Z34^2</f>
        <v>#DIV/0!</v>
      </c>
      <c r="AR37" s="164"/>
      <c r="AS37" s="164" t="e">
        <f>-AB37/(AA37-U37)*(W37-AA37)/(L34+N34)</f>
        <v>#DIV/0!</v>
      </c>
      <c r="AT37" s="164" t="e">
        <f>AS37^2*M34^2</f>
        <v>#DIV/0!</v>
      </c>
      <c r="AU37" s="164"/>
      <c r="AV37" s="164" t="e">
        <f>-AB37/(AA37-U37)*(Y37-AA37)/(L34+N34)</f>
        <v>#DIV/0!</v>
      </c>
      <c r="AW37" s="164" t="e">
        <f>AV37^2*O34^2</f>
        <v>#DIV/0!</v>
      </c>
      <c r="AX37" s="164"/>
      <c r="AY37" s="164"/>
      <c r="AZ37" s="164"/>
      <c r="BA37" s="164" t="b">
        <f t="shared" si="944"/>
        <v>0</v>
      </c>
      <c r="BB37" s="164">
        <f>MAX((1-BA37)*P34,P34*0.99999)</f>
        <v>0</v>
      </c>
      <c r="BC37" s="164" t="e">
        <f>AB37*D37/(L34+N34)</f>
        <v>#DIV/0!</v>
      </c>
      <c r="BD37" s="164" t="e">
        <f t="shared" si="945"/>
        <v>#DIV/0!</v>
      </c>
      <c r="BE37" s="164" t="e">
        <f t="shared" si="946"/>
        <v>#DIV/0!</v>
      </c>
      <c r="BF37" s="164" t="e">
        <f t="shared" si="947"/>
        <v>#DIV/0!</v>
      </c>
      <c r="BG37" s="164" t="e">
        <f t="shared" si="948"/>
        <v>#DIV/0!</v>
      </c>
      <c r="BH37" s="164" t="e">
        <f t="shared" si="949"/>
        <v>#DIV/0!</v>
      </c>
      <c r="BI37" s="164"/>
      <c r="BJ37" s="164"/>
      <c r="BK37" s="164"/>
      <c r="BL37" s="164"/>
      <c r="BM37" s="164" t="e">
        <f t="shared" si="950"/>
        <v>#DIV/0!</v>
      </c>
      <c r="BN37" s="164" t="e">
        <f t="shared" si="951"/>
        <v>#DIV/0!</v>
      </c>
      <c r="BO37" s="164" t="e">
        <f t="shared" si="952"/>
        <v>#DIV/0!</v>
      </c>
      <c r="BP37" s="164" t="e">
        <f>BO37^2*Q34^2</f>
        <v>#DIV/0!</v>
      </c>
      <c r="BQ37" s="164"/>
      <c r="BR37" s="164" t="e">
        <f t="shared" si="953"/>
        <v>#DIV/0!</v>
      </c>
      <c r="BS37" s="164" t="e">
        <f t="shared" si="954"/>
        <v>#DIV/0!</v>
      </c>
      <c r="BT37" s="164" t="e">
        <f t="shared" si="955"/>
        <v>#DIV/0!</v>
      </c>
      <c r="BU37" s="164" t="e">
        <f t="shared" si="956"/>
        <v>#DIV/0!</v>
      </c>
      <c r="BV37" s="164" t="e">
        <f>(BB37-1)/(1-BC37)^(BB37)*(D37/(L34+N34))*BU37</f>
        <v>#DIV/0!</v>
      </c>
      <c r="BW37" s="164" t="e">
        <f>-1/((BB37-1)*BC37^2)*(D37/(L34+N34))*BU37</f>
        <v>#DIV/0!</v>
      </c>
      <c r="BX37" s="164" t="e">
        <f t="shared" si="957"/>
        <v>#DIV/0!</v>
      </c>
      <c r="BY37" s="164" t="e">
        <f t="shared" si="958"/>
        <v>#DIV/0!</v>
      </c>
      <c r="BZ37" s="164"/>
      <c r="CA37" s="164" t="e">
        <f t="shared" si="959"/>
        <v>#DIV/0!</v>
      </c>
      <c r="CB37" s="164" t="e">
        <f>(BB37-1)/(1-BC37)^(BB37)*(D37/(L34+N34))*CA37</f>
        <v>#DIV/0!</v>
      </c>
      <c r="CC37" s="164" t="e">
        <f>-1/((BB37-1)*BC37^2)*(D37/(L34+N34))*CA37</f>
        <v>#DIV/0!</v>
      </c>
      <c r="CD37" s="164" t="e">
        <f t="shared" si="960"/>
        <v>#DIV/0!</v>
      </c>
      <c r="CE37" s="164" t="e">
        <f t="shared" si="961"/>
        <v>#DIV/0!</v>
      </c>
      <c r="CF37" s="164"/>
      <c r="CG37" s="164" t="e">
        <f t="shared" si="962"/>
        <v>#DIV/0!</v>
      </c>
      <c r="CH37" s="164" t="e">
        <f>(BB37-1)/(1-BC37)^(BB37)*(D37/(L34+N34))*CG37</f>
        <v>#DIV/0!</v>
      </c>
      <c r="CI37" s="164" t="e">
        <f>-1/((BB37-1)*BC37^2)*(D37/(L34+N34))*CG37</f>
        <v>#DIV/0!</v>
      </c>
      <c r="CJ37" s="164" t="e">
        <f t="shared" si="963"/>
        <v>#DIV/0!</v>
      </c>
      <c r="CK37" s="164" t="e">
        <f t="shared" si="964"/>
        <v>#DIV/0!</v>
      </c>
      <c r="CL37" s="164"/>
      <c r="CM37" s="164" t="e">
        <f t="shared" si="965"/>
        <v>#DIV/0!</v>
      </c>
      <c r="CN37" s="164">
        <v>0</v>
      </c>
      <c r="CO37" s="164">
        <v>0</v>
      </c>
      <c r="CP37" s="164" t="e">
        <f t="shared" si="966"/>
        <v>#DIV/0!</v>
      </c>
      <c r="CQ37" s="164" t="e">
        <f>CP37^2*E34^2</f>
        <v>#DIV/0!</v>
      </c>
      <c r="CR37" s="164"/>
      <c r="CS37" s="164" t="e">
        <f t="shared" si="967"/>
        <v>#DIV/0!</v>
      </c>
      <c r="CT37" s="164" t="e">
        <f>(BB37-1)/(1-BC37)^(BB37)*(-BC37/(L34+N34)+D37/(L34+N34)*CS37)</f>
        <v>#DIV/0!</v>
      </c>
      <c r="CU37" s="164" t="e">
        <f>-1/((BB37-1)*BC37^2)*(-BC37/(L34+N34)+D37/(L34+N34)*CS37)</f>
        <v>#DIV/0!</v>
      </c>
      <c r="CV37" s="164" t="e">
        <f t="shared" si="968"/>
        <v>#DIV/0!</v>
      </c>
      <c r="CW37" s="164" t="e">
        <f>CV37^2*M34^2</f>
        <v>#DIV/0!</v>
      </c>
      <c r="CX37" s="164"/>
      <c r="CY37" s="164" t="e">
        <f t="shared" si="969"/>
        <v>#DIV/0!</v>
      </c>
      <c r="CZ37" s="164" t="e">
        <f>(BB37-1)/(1-BC37)^(BB37)*(-BC37/(L34+N34)+D37/(L34+N34)*CY37)</f>
        <v>#DIV/0!</v>
      </c>
      <c r="DA37" s="164" t="e">
        <f>-1/((BB37-1)*BC37^2)*(-BC37/(L34+N34)+D37/(L34+N34)*CY37)</f>
        <v>#DIV/0!</v>
      </c>
      <c r="DB37" s="164" t="e">
        <f t="shared" si="970"/>
        <v>#DIV/0!</v>
      </c>
      <c r="DC37" s="164" t="e">
        <f>DB37^2*O34^2</f>
        <v>#DIV/0!</v>
      </c>
      <c r="DD37" s="164"/>
      <c r="DE37" s="164"/>
      <c r="DF37" s="164"/>
      <c r="DG37" s="164">
        <f>10^R34</f>
        <v>1</v>
      </c>
      <c r="DH37" s="164" t="e">
        <f>N34/(L34+N34)</f>
        <v>#DIV/0!</v>
      </c>
      <c r="DI37" s="164">
        <f>(DG37+L34+N34)/(N34+DG37)</f>
        <v>1</v>
      </c>
      <c r="DJ37" s="164" t="e">
        <f t="shared" si="971"/>
        <v>#DIV/0!</v>
      </c>
      <c r="DK37" s="164"/>
      <c r="DL37" s="164"/>
      <c r="DM37" s="164"/>
      <c r="DN37" s="164"/>
      <c r="DO37" s="164" t="e">
        <f t="shared" si="972"/>
        <v>#DIV/0!</v>
      </c>
      <c r="DP37" s="164" t="e">
        <f t="shared" si="973"/>
        <v>#DIV/0!</v>
      </c>
      <c r="DQ37" s="164" t="e">
        <f t="shared" si="974"/>
        <v>#DIV/0!</v>
      </c>
      <c r="DR37" s="164" t="e">
        <f t="shared" si="975"/>
        <v>#DIV/0!</v>
      </c>
      <c r="DS37" s="164"/>
      <c r="DT37" s="164" t="e">
        <f t="shared" si="976"/>
        <v>#DIV/0!</v>
      </c>
      <c r="DU37" s="164" t="e">
        <f t="shared" si="977"/>
        <v>#DIV/0!</v>
      </c>
      <c r="DV37" s="164" t="e">
        <f t="shared" si="978"/>
        <v>#DIV/0!</v>
      </c>
      <c r="DW37" s="164"/>
      <c r="DX37" s="164" t="e">
        <f t="shared" si="979"/>
        <v>#DIV/0!</v>
      </c>
      <c r="DY37" s="164" t="e">
        <f t="shared" si="980"/>
        <v>#DIV/0!</v>
      </c>
      <c r="DZ37" s="164" t="e">
        <f t="shared" si="981"/>
        <v>#DIV/0!</v>
      </c>
      <c r="EA37" s="164"/>
      <c r="EB37" s="164" t="e">
        <f t="shared" si="982"/>
        <v>#DIV/0!</v>
      </c>
      <c r="EC37" s="164" t="e">
        <f t="shared" si="983"/>
        <v>#DIV/0!</v>
      </c>
      <c r="ED37" s="164" t="e">
        <f t="shared" si="984"/>
        <v>#DIV/0!</v>
      </c>
      <c r="EE37" s="164"/>
      <c r="EF37" s="164" t="e">
        <f t="shared" si="985"/>
        <v>#DIV/0!</v>
      </c>
      <c r="EG37" s="164" t="e">
        <f t="shared" si="986"/>
        <v>#DIV/0!</v>
      </c>
      <c r="EH37" s="164" t="e">
        <f t="shared" si="987"/>
        <v>#DIV/0!</v>
      </c>
      <c r="EI37" s="164" t="e">
        <f>-N34/((N34+L34)^2)</f>
        <v>#DIV/0!</v>
      </c>
      <c r="EJ37" s="164">
        <f>1/(DG37+N34)</f>
        <v>1</v>
      </c>
      <c r="EK37" s="164" t="e">
        <f t="shared" si="988"/>
        <v>#DIV/0!</v>
      </c>
      <c r="EL37" s="164" t="e">
        <f>EK37^2*M34^2</f>
        <v>#DIV/0!</v>
      </c>
      <c r="EM37" s="164"/>
      <c r="EN37" s="164" t="e">
        <f t="shared" si="989"/>
        <v>#DIV/0!</v>
      </c>
      <c r="EO37" s="164" t="e">
        <f>L34/((L34+N34)^2)</f>
        <v>#DIV/0!</v>
      </c>
      <c r="EP37" s="164">
        <f>-L34/((N34+DG37)^2)</f>
        <v>0</v>
      </c>
      <c r="EQ37" s="164" t="e">
        <f t="shared" si="990"/>
        <v>#DIV/0!</v>
      </c>
      <c r="ER37" s="164" t="e">
        <f>EQ37^2*O34^2</f>
        <v>#DIV/0!</v>
      </c>
      <c r="ES37" s="164"/>
      <c r="ET37" s="164">
        <v>0</v>
      </c>
      <c r="EU37" s="164">
        <f>-LN(10)*L34*DG37/((DG37+N34)^2)</f>
        <v>0</v>
      </c>
      <c r="EV37" s="164" t="e">
        <f t="shared" si="991"/>
        <v>#DIV/0!</v>
      </c>
      <c r="EW37" s="164" t="e">
        <f>EV37^2*S34^2</f>
        <v>#DIV/0!</v>
      </c>
      <c r="EX37" s="164"/>
      <c r="EY37" s="164"/>
      <c r="EZ37" s="164"/>
      <c r="FA37" s="164">
        <f t="shared" si="992"/>
        <v>1</v>
      </c>
      <c r="FB37" s="164" t="e">
        <f t="shared" si="993"/>
        <v>#DIV/0!</v>
      </c>
      <c r="FC37" s="164">
        <f t="shared" si="994"/>
        <v>1</v>
      </c>
      <c r="FD37" s="164" t="e">
        <f t="shared" si="995"/>
        <v>#DIV/0!</v>
      </c>
      <c r="FE37" s="164"/>
      <c r="FF37" s="164"/>
      <c r="FG37" s="164"/>
      <c r="FH37" s="164"/>
      <c r="FI37" s="164" t="e">
        <f t="shared" si="996"/>
        <v>#DIV/0!</v>
      </c>
      <c r="FJ37" s="164" t="e">
        <f t="shared" si="997"/>
        <v>#DIV/0!</v>
      </c>
      <c r="FK37" s="164" t="e">
        <f t="shared" si="998"/>
        <v>#DIV/0!</v>
      </c>
      <c r="FL37" s="164" t="e">
        <f t="shared" si="999"/>
        <v>#DIV/0!</v>
      </c>
      <c r="FM37" s="164"/>
      <c r="FN37" s="164" t="e">
        <f t="shared" si="1000"/>
        <v>#DIV/0!</v>
      </c>
      <c r="FO37" s="164" t="e">
        <f t="shared" si="1001"/>
        <v>#DIV/0!</v>
      </c>
      <c r="FP37" s="164" t="e">
        <f t="shared" si="1002"/>
        <v>#DIV/0!</v>
      </c>
      <c r="FQ37" s="164"/>
      <c r="FR37" s="164" t="e">
        <f t="shared" si="1003"/>
        <v>#DIV/0!</v>
      </c>
      <c r="FS37" s="164" t="e">
        <f t="shared" si="1004"/>
        <v>#DIV/0!</v>
      </c>
      <c r="FT37" s="164" t="e">
        <f t="shared" si="1005"/>
        <v>#DIV/0!</v>
      </c>
      <c r="FU37" s="164"/>
      <c r="FV37" s="164" t="e">
        <f t="shared" si="1006"/>
        <v>#DIV/0!</v>
      </c>
      <c r="FW37" s="164" t="e">
        <f t="shared" si="1007"/>
        <v>#DIV/0!</v>
      </c>
      <c r="FX37" s="164" t="e">
        <f t="shared" si="1008"/>
        <v>#DIV/0!</v>
      </c>
      <c r="FY37" s="164"/>
      <c r="FZ37" s="164" t="e">
        <f t="shared" si="1009"/>
        <v>#DIV/0!</v>
      </c>
      <c r="GA37" s="164" t="e">
        <f t="shared" si="1010"/>
        <v>#DIV/0!</v>
      </c>
      <c r="GB37" s="164" t="e">
        <f t="shared" si="1011"/>
        <v>#DIV/0!</v>
      </c>
      <c r="GC37" s="164" t="e">
        <f t="shared" si="1012"/>
        <v>#DIV/0!</v>
      </c>
      <c r="GD37" s="164">
        <f t="shared" si="1013"/>
        <v>1</v>
      </c>
      <c r="GE37" s="164" t="e">
        <f t="shared" si="1014"/>
        <v>#DIV/0!</v>
      </c>
      <c r="GF37" s="164" t="e">
        <f>GE37^2*M34^2</f>
        <v>#DIV/0!</v>
      </c>
      <c r="GG37" s="164"/>
      <c r="GH37" s="164" t="e">
        <f t="shared" si="1015"/>
        <v>#DIV/0!</v>
      </c>
      <c r="GI37" s="164" t="e">
        <f t="shared" si="1016"/>
        <v>#DIV/0!</v>
      </c>
      <c r="GJ37" s="164">
        <f t="shared" si="1017"/>
        <v>0</v>
      </c>
      <c r="GK37" s="164" t="e">
        <f t="shared" si="1018"/>
        <v>#DIV/0!</v>
      </c>
      <c r="GL37" s="164" t="e">
        <f>GK37^2*O34^2</f>
        <v>#DIV/0!</v>
      </c>
      <c r="GM37" s="164"/>
      <c r="GN37" s="164">
        <f t="shared" si="1019"/>
        <v>0</v>
      </c>
      <c r="GO37" s="164">
        <f t="shared" si="1020"/>
        <v>0</v>
      </c>
      <c r="GP37" s="164" t="e">
        <f t="shared" si="1021"/>
        <v>#DIV/0!</v>
      </c>
      <c r="GQ37" s="164" t="e">
        <f>GP37^2*S34^2</f>
        <v>#DIV/0!</v>
      </c>
      <c r="GR37" s="164"/>
      <c r="GS37" s="164" t="e">
        <f t="shared" si="1022"/>
        <v>#DIV/0!</v>
      </c>
      <c r="GT37" s="164" t="e">
        <f t="shared" si="1023"/>
        <v>#DIV/0!</v>
      </c>
      <c r="GU37" s="164" t="e">
        <f>GT37^2*Q34^2</f>
        <v>#DIV/0!</v>
      </c>
      <c r="GV37" s="164"/>
      <c r="GW37" s="164"/>
      <c r="GX37" s="164"/>
      <c r="GY37" s="164">
        <f>P34</f>
        <v>0</v>
      </c>
      <c r="GZ37" s="164">
        <f>L34+N34</f>
        <v>0</v>
      </c>
      <c r="HA37" s="164">
        <f>L34</f>
        <v>0</v>
      </c>
      <c r="HB37" s="164">
        <f>N34</f>
        <v>0</v>
      </c>
      <c r="HC37" s="164">
        <f t="shared" si="1024"/>
        <v>0</v>
      </c>
      <c r="HD37" s="164">
        <f t="shared" si="1025"/>
        <v>0</v>
      </c>
      <c r="HE37" s="164" t="e">
        <f t="shared" si="1026"/>
        <v>#DIV/0!</v>
      </c>
      <c r="HF37" s="164">
        <f t="shared" si="1027"/>
        <v>0</v>
      </c>
      <c r="HG37" s="164">
        <f t="shared" si="1028"/>
        <v>0</v>
      </c>
      <c r="HH37" s="164">
        <f t="shared" si="1029"/>
        <v>0</v>
      </c>
      <c r="HI37" s="164">
        <f t="shared" si="1030"/>
        <v>0</v>
      </c>
      <c r="HJ37" s="164" t="e">
        <f t="shared" si="1031"/>
        <v>#DIV/0!</v>
      </c>
      <c r="HK37" s="164" t="e">
        <f t="shared" si="1032"/>
        <v>#DIV/0!</v>
      </c>
      <c r="HL37" s="164" t="e">
        <f t="shared" si="1033"/>
        <v>#DIV/0!</v>
      </c>
      <c r="HM37" s="164" t="e">
        <f t="shared" si="1034"/>
        <v>#DIV/0!</v>
      </c>
      <c r="HN37" s="164"/>
      <c r="HO37" s="164"/>
      <c r="HP37" s="164"/>
      <c r="HQ37" s="164"/>
      <c r="HR37" s="164" t="e">
        <f t="shared" si="1035"/>
        <v>#DIV/0!</v>
      </c>
      <c r="HS37" s="164" t="e">
        <f t="shared" si="1036"/>
        <v>#DIV/0!</v>
      </c>
      <c r="HT37" s="164" t="e">
        <f t="shared" si="1037"/>
        <v>#DIV/0!</v>
      </c>
      <c r="HU37" s="164" t="e">
        <f t="shared" si="1038"/>
        <v>#DIV/0!</v>
      </c>
      <c r="HV37" s="164" t="e">
        <f t="shared" si="1039"/>
        <v>#DIV/0!</v>
      </c>
      <c r="HW37" s="164"/>
      <c r="HX37" s="164" t="e">
        <f t="shared" si="1040"/>
        <v>#DIV/0!</v>
      </c>
      <c r="HY37" s="164" t="e">
        <f t="shared" si="1041"/>
        <v>#DIV/0!</v>
      </c>
      <c r="HZ37" s="164">
        <v>0</v>
      </c>
      <c r="IA37" s="164" t="e">
        <f t="shared" si="4"/>
        <v>#DIV/0!</v>
      </c>
      <c r="IB37" s="164" t="e">
        <f t="shared" si="1042"/>
        <v>#DIV/0!</v>
      </c>
      <c r="IC37" s="164"/>
      <c r="ID37" s="164" t="e">
        <f xml:space="preserve"> 1 / (HE37-GY37*HG37)*L34/GZ37</f>
        <v>#DIV/0!</v>
      </c>
      <c r="IE37" s="164" t="e">
        <f t="shared" si="1043"/>
        <v>#DIV/0!</v>
      </c>
      <c r="IF37" s="164">
        <v>0</v>
      </c>
      <c r="IG37" s="164" t="e">
        <f t="shared" si="5"/>
        <v>#DIV/0!</v>
      </c>
      <c r="IH37" s="164" t="e">
        <f t="shared" si="1044"/>
        <v>#DIV/0!</v>
      </c>
      <c r="II37" s="164"/>
      <c r="IJ37" s="164" t="e">
        <f t="shared" si="1045"/>
        <v>#DIV/0!</v>
      </c>
      <c r="IK37" s="164" t="e">
        <f t="shared" si="1046"/>
        <v>#DIV/0!</v>
      </c>
      <c r="IL37" s="164">
        <v>0</v>
      </c>
      <c r="IM37" s="164" t="e">
        <f t="shared" si="6"/>
        <v>#DIV/0!</v>
      </c>
      <c r="IN37" s="164" t="e">
        <f t="shared" si="1047"/>
        <v>#DIV/0!</v>
      </c>
      <c r="IO37" s="164"/>
      <c r="IP37" s="164" t="e">
        <f t="shared" si="1048"/>
        <v>#DIV/0!</v>
      </c>
      <c r="IQ37" s="164" t="e">
        <f t="shared" si="1049"/>
        <v>#DIV/0!</v>
      </c>
      <c r="IR37" s="164" t="e">
        <f t="shared" si="1050"/>
        <v>#DIV/0!</v>
      </c>
      <c r="IS37" s="164" t="e">
        <f t="shared" si="7"/>
        <v>#DIV/0!</v>
      </c>
      <c r="IT37" s="164" t="e">
        <f>IS37^2*M34^2</f>
        <v>#DIV/0!</v>
      </c>
      <c r="IU37" s="164"/>
      <c r="IV37" s="164" t="e">
        <f t="shared" si="1051"/>
        <v>#DIV/0!</v>
      </c>
      <c r="IW37" s="164" t="e">
        <f t="shared" si="1052"/>
        <v>#DIV/0!</v>
      </c>
      <c r="IX37" s="164" t="e">
        <f t="shared" si="1053"/>
        <v>#DIV/0!</v>
      </c>
      <c r="IY37" s="164" t="e">
        <f t="shared" si="8"/>
        <v>#DIV/0!</v>
      </c>
      <c r="IZ37" s="164" t="e">
        <f>IY37^2*O34^2</f>
        <v>#DIV/0!</v>
      </c>
      <c r="JA37" s="164"/>
      <c r="JB37" s="164" t="e">
        <f t="shared" si="1054"/>
        <v>#DIV/0!</v>
      </c>
      <c r="JC37" s="164" t="e">
        <f t="shared" si="1055"/>
        <v>#DIV/0!</v>
      </c>
      <c r="JD37" s="164" t="e">
        <f t="shared" si="1056"/>
        <v>#DIV/0!</v>
      </c>
      <c r="JE37" s="164" t="e">
        <f t="shared" si="9"/>
        <v>#DIV/0!</v>
      </c>
      <c r="JF37" s="164" t="e">
        <f>JE37^2*Q34^2</f>
        <v>#DIV/0!</v>
      </c>
      <c r="JG37" s="164"/>
      <c r="JH37" s="164"/>
      <c r="JI37" s="164"/>
      <c r="JJ37" s="164">
        <f t="shared" si="1057"/>
        <v>1</v>
      </c>
      <c r="JK37" s="164" t="e">
        <f>N34/(L34+N34)</f>
        <v>#DIV/0!</v>
      </c>
      <c r="JL37" s="164">
        <f>(L34+N34+JJ37)/(N34+JJ37)</f>
        <v>1</v>
      </c>
      <c r="JM37" s="164" t="e">
        <f t="shared" si="1058"/>
        <v>#DIV/0!</v>
      </c>
      <c r="JN37" s="164"/>
      <c r="JO37" s="164"/>
      <c r="JP37" s="164"/>
      <c r="JQ37" s="164"/>
      <c r="JR37" s="164" t="e">
        <f t="shared" si="1059"/>
        <v>#DIV/0!</v>
      </c>
      <c r="JS37" s="164" t="e">
        <f t="shared" si="1060"/>
        <v>#DIV/0!</v>
      </c>
      <c r="JT37" s="164" t="e">
        <f t="shared" si="1061"/>
        <v>#DIV/0!</v>
      </c>
      <c r="JU37" s="164" t="e">
        <f t="shared" si="1062"/>
        <v>#DIV/0!</v>
      </c>
      <c r="JV37" s="164"/>
      <c r="JW37" s="164" t="e">
        <f t="shared" si="1063"/>
        <v>#DIV/0!</v>
      </c>
      <c r="JX37" s="164" t="e">
        <f t="shared" si="1064"/>
        <v>#DIV/0!</v>
      </c>
      <c r="JY37" s="164" t="e">
        <f t="shared" si="1065"/>
        <v>#DIV/0!</v>
      </c>
      <c r="JZ37" s="164"/>
      <c r="KA37" s="164" t="e">
        <f>IG37</f>
        <v>#DIV/0!</v>
      </c>
      <c r="KB37" s="164" t="e">
        <f>KA37*JR37</f>
        <v>#DIV/0!</v>
      </c>
      <c r="KC37" s="164" t="e">
        <f>KB37^2*X37^2</f>
        <v>#DIV/0!</v>
      </c>
      <c r="KD37" s="164"/>
      <c r="KE37" s="164" t="e">
        <f>IM37</f>
        <v>#DIV/0!</v>
      </c>
      <c r="KF37" s="164" t="e">
        <f>KE37*JR37</f>
        <v>#DIV/0!</v>
      </c>
      <c r="KG37" s="164" t="e">
        <f>KF37^2*Z37^2</f>
        <v>#DIV/0!</v>
      </c>
      <c r="KH37" s="164"/>
      <c r="KI37" s="164" t="e">
        <f>IS37</f>
        <v>#DIV/0!</v>
      </c>
      <c r="KJ37" s="164" t="e">
        <f>-N34/(L34+N34)^2</f>
        <v>#DIV/0!</v>
      </c>
      <c r="KK37" s="164">
        <f>1/(JJ37+N34)</f>
        <v>1</v>
      </c>
      <c r="KL37" s="164" t="e">
        <f>KI37*JR37+KJ37*HM37*JL37+KK37*JK37*HM37</f>
        <v>#DIV/0!</v>
      </c>
      <c r="KM37" s="164" t="e">
        <f>KL37^2*M34^2</f>
        <v>#DIV/0!</v>
      </c>
      <c r="KN37" s="164"/>
      <c r="KO37" s="164" t="e">
        <f>IY37</f>
        <v>#DIV/0!</v>
      </c>
      <c r="KP37" s="164" t="e">
        <f>L34/(L34+N34)^2</f>
        <v>#DIV/0!</v>
      </c>
      <c r="KQ37" s="164">
        <f>-L34/(JJ37+N34)^2</f>
        <v>0</v>
      </c>
      <c r="KR37" s="164" t="e">
        <f>KO37*JR37+KP37*JL37*HM37+HM37*KQ37*JK37</f>
        <v>#DIV/0!</v>
      </c>
      <c r="KS37" s="164" t="e">
        <f>KR37^2*O34^2</f>
        <v>#DIV/0!</v>
      </c>
      <c r="KT37" s="164"/>
      <c r="KU37" s="164" t="e">
        <f>JE37</f>
        <v>#DIV/0!</v>
      </c>
      <c r="KV37" s="164" t="e">
        <f>KU37*JR37</f>
        <v>#DIV/0!</v>
      </c>
      <c r="KW37" s="164" t="e">
        <f>KV37^2*Q34^2</f>
        <v>#DIV/0!</v>
      </c>
      <c r="KX37" s="164"/>
      <c r="KY37" s="164" t="e">
        <f>HM37* (N34/(L34+N34)) * ((-LN(10)*JJ37*L34)/(N34+JJ37)^2)</f>
        <v>#DIV/0!</v>
      </c>
      <c r="KZ37" s="164" t="e">
        <f>KY37^2*S34^2</f>
        <v>#DIV/0!</v>
      </c>
      <c r="LA37" s="164"/>
      <c r="LB37" s="164"/>
      <c r="LC37" s="170"/>
      <c r="LD37" s="181"/>
      <c r="LE37" s="175"/>
      <c r="LF37" s="175"/>
      <c r="LG37" s="175"/>
      <c r="LH37" s="175"/>
      <c r="LI37" s="175"/>
      <c r="LJ37" s="175"/>
      <c r="LK37" s="175"/>
      <c r="LL37" s="175"/>
      <c r="LM37" s="175"/>
      <c r="LN37" s="175"/>
      <c r="LO37" s="178"/>
    </row>
    <row r="38" spans="1:327" s="87" customFormat="1" ht="15.75" x14ac:dyDescent="0.25">
      <c r="A38" s="172" t="s">
        <v>239</v>
      </c>
      <c r="B38" s="136"/>
      <c r="C38" s="168"/>
      <c r="D38" s="137"/>
      <c r="E38" s="168"/>
      <c r="F38" s="206"/>
      <c r="G38" s="206"/>
      <c r="H38" s="206"/>
      <c r="I38" s="197"/>
      <c r="J38" s="197"/>
      <c r="K38" s="197"/>
      <c r="L38" s="197"/>
      <c r="M38" s="197"/>
      <c r="N38" s="197"/>
      <c r="O38" s="197"/>
      <c r="P38" s="197"/>
      <c r="Q38" s="197"/>
      <c r="R38" s="197"/>
      <c r="S38" s="200"/>
      <c r="T38" s="167">
        <f>C38/100</f>
        <v>0</v>
      </c>
      <c r="U38" s="164">
        <f t="shared" ref="U38:Z38" si="1068">F38/100</f>
        <v>0</v>
      </c>
      <c r="V38" s="164">
        <f t="shared" si="1068"/>
        <v>0</v>
      </c>
      <c r="W38" s="164">
        <f t="shared" si="1068"/>
        <v>0</v>
      </c>
      <c r="X38" s="164">
        <f t="shared" si="1068"/>
        <v>0</v>
      </c>
      <c r="Y38" s="164">
        <f t="shared" si="1068"/>
        <v>0</v>
      </c>
      <c r="Z38" s="164">
        <f t="shared" si="1068"/>
        <v>0</v>
      </c>
      <c r="AA38" s="164" t="e">
        <f>(L38*W38+Y38*N38)/(L38+N38)</f>
        <v>#DIV/0!</v>
      </c>
      <c r="AB38" s="165" t="e">
        <f t="shared" ref="AB38:AB69" si="1069">B38/D38*(T38-U38)/(AA38-U38)</f>
        <v>#DIV/0!</v>
      </c>
      <c r="AC38" s="165" t="e">
        <f>AVERAGE(AB38:AB41)</f>
        <v>#DIV/0!</v>
      </c>
      <c r="AD38" s="165" t="e">
        <f>STDEV(AB38:AB41)</f>
        <v>#DIV/0!</v>
      </c>
      <c r="AE38" s="165" t="e">
        <f>AD38/SQRT(COUNT(AB38:AB41))</f>
        <v>#DIV/0!</v>
      </c>
      <c r="AF38" s="165" t="e">
        <f>AE38^2</f>
        <v>#DIV/0!</v>
      </c>
      <c r="AG38" s="164" t="e">
        <f t="shared" ref="AG38:AG69" si="1070">-AB38/D38</f>
        <v>#DIV/0!</v>
      </c>
      <c r="AH38" s="164" t="e">
        <f>AG38^2*E38^2</f>
        <v>#DIV/0!</v>
      </c>
      <c r="AI38" s="164" t="e">
        <f>AVERAGE(AH38:AH41)</f>
        <v>#DIV/0!</v>
      </c>
      <c r="AJ38" s="164" t="e">
        <f t="shared" ref="AJ38:AJ69" si="1071">AB38/(AA38-U38)-B38/D38/(AA38-U38)</f>
        <v>#DIV/0!</v>
      </c>
      <c r="AK38" s="164" t="e">
        <f>AJ38^2*V38^2</f>
        <v>#DIV/0!</v>
      </c>
      <c r="AL38" s="164" t="e">
        <f>AVERAGE(AK38:AK41)</f>
        <v>#DIV/0!</v>
      </c>
      <c r="AM38" s="164" t="e">
        <f>-AB38/(AA38-U38)*L38/(L38+N38)</f>
        <v>#DIV/0!</v>
      </c>
      <c r="AN38" s="164" t="e">
        <f>AM38^2*X38^2</f>
        <v>#DIV/0!</v>
      </c>
      <c r="AO38" s="164" t="e">
        <f>AVERAGE(AN38:AN41)</f>
        <v>#DIV/0!</v>
      </c>
      <c r="AP38" s="164" t="e">
        <f>-AB38/(AA38-U38)*N38/(L38+N38)</f>
        <v>#DIV/0!</v>
      </c>
      <c r="AQ38" s="164" t="e">
        <f>AP38^2*Z38^2</f>
        <v>#DIV/0!</v>
      </c>
      <c r="AR38" s="164" t="e">
        <f>AVERAGE(AQ38:AQ41)</f>
        <v>#DIV/0!</v>
      </c>
      <c r="AS38" s="164" t="e">
        <f>-AB38/(AA38-U38)*(W38-AA38)/(L38+N38)</f>
        <v>#DIV/0!</v>
      </c>
      <c r="AT38" s="164" t="e">
        <f>AS38^2*M38^2</f>
        <v>#DIV/0!</v>
      </c>
      <c r="AU38" s="164" t="e">
        <f>AVERAGE(AT38:AT41)</f>
        <v>#DIV/0!</v>
      </c>
      <c r="AV38" s="164" t="e">
        <f>-AB38/(AA38-U38)*(Y38-AA38)/(L38+N38)</f>
        <v>#DIV/0!</v>
      </c>
      <c r="AW38" s="164" t="e">
        <f>AV38^2*O38^2</f>
        <v>#DIV/0!</v>
      </c>
      <c r="AX38" s="164" t="e">
        <f>AVERAGE(AW38:AW41)</f>
        <v>#DIV/0!</v>
      </c>
      <c r="AY38" s="164" t="e">
        <f>SUM(AX38,AU38,AR38,AO38,AL38,AI38,AF38)</f>
        <v>#DIV/0!</v>
      </c>
      <c r="AZ38" s="166" t="e">
        <f>SQRT(AY38)</f>
        <v>#DIV/0!</v>
      </c>
      <c r="BA38" s="164" t="b">
        <f>P38=1</f>
        <v>0</v>
      </c>
      <c r="BB38" s="164">
        <f>MAX((1-BA38)*P38,P38*0.99999)</f>
        <v>0</v>
      </c>
      <c r="BC38" s="164" t="e">
        <f>AB38*D38/(L38+N38)</f>
        <v>#DIV/0!</v>
      </c>
      <c r="BD38" s="164" t="e">
        <f>-1+(1-BC38)^(1-BB38)</f>
        <v>#DIV/0!</v>
      </c>
      <c r="BE38" s="164" t="e">
        <f>1/((BB38-1)*BC38)</f>
        <v>#DIV/0!</v>
      </c>
      <c r="BF38" s="164" t="e">
        <f>(-1/BC38)*LN(1-BC38)*AB38</f>
        <v>#DIV/0!</v>
      </c>
      <c r="BG38" s="164" t="e">
        <f>AB38*BD38*BE38</f>
        <v>#DIV/0!</v>
      </c>
      <c r="BH38" s="164" t="e">
        <f>(BF38*BA38)+(1-BA38)*BG38</f>
        <v>#DIV/0!</v>
      </c>
      <c r="BI38" s="164" t="e">
        <f>AVERAGE(BH38:BH41)</f>
        <v>#DIV/0!</v>
      </c>
      <c r="BJ38" s="164" t="e">
        <f>STDEV(BH38:BH41)</f>
        <v>#DIV/0!</v>
      </c>
      <c r="BK38" s="164" t="e">
        <f>BJ38/SQRT(COUNT(BH38:BH41))</f>
        <v>#DIV/0!</v>
      </c>
      <c r="BL38" s="164" t="e">
        <f>BK38^2</f>
        <v>#DIV/0!</v>
      </c>
      <c r="BM38" s="164" t="e">
        <f>(-LN(1-BC38)*(1-BC38)^(1-BB38))*AB38/((BB38-1)*BC38)</f>
        <v>#DIV/0!</v>
      </c>
      <c r="BN38" s="164" t="e">
        <f>(1-(1-BC38)^(1-BB38))*AB38/(BC38*(BB38-1)^2)</f>
        <v>#DIV/0!</v>
      </c>
      <c r="BO38" s="164" t="e">
        <f>BM38+BN38</f>
        <v>#DIV/0!</v>
      </c>
      <c r="BP38" s="164" t="e">
        <f>BO38^2*Q38^2</f>
        <v>#DIV/0!</v>
      </c>
      <c r="BQ38" s="164" t="e">
        <f>AVERAGE(BP38:BP41)</f>
        <v>#DIV/0!</v>
      </c>
      <c r="BR38" s="164" t="e">
        <f>BD38*BE38</f>
        <v>#DIV/0!</v>
      </c>
      <c r="BS38" s="164" t="e">
        <f>AB38*BE38</f>
        <v>#DIV/0!</v>
      </c>
      <c r="BT38" s="164" t="e">
        <f>AB38*BD38</f>
        <v>#DIV/0!</v>
      </c>
      <c r="BU38" s="164" t="e">
        <f>AJ38</f>
        <v>#DIV/0!</v>
      </c>
      <c r="BV38" s="164" t="e">
        <f>(BB38-1)/(1-BC38)^(BB38)*(D38/(L38+N38))*BU38</f>
        <v>#DIV/0!</v>
      </c>
      <c r="BW38" s="164" t="e">
        <f>-1/((BB38-1)*BC38^2)*(D38/(L38+N38))*BU38</f>
        <v>#DIV/0!</v>
      </c>
      <c r="BX38" s="164" t="e">
        <f>BU38*BR38+BS38*BV38+BT38*BW38</f>
        <v>#DIV/0!</v>
      </c>
      <c r="BY38" s="164" t="e">
        <f>BX38^2*V38^2</f>
        <v>#DIV/0!</v>
      </c>
      <c r="BZ38" s="164" t="e">
        <f>AVERAGE(BY38:BY41)</f>
        <v>#DIV/0!</v>
      </c>
      <c r="CA38" s="164" t="e">
        <f>AM38</f>
        <v>#DIV/0!</v>
      </c>
      <c r="CB38" s="164" t="e">
        <f>(BB38-1)/(1-BC38)^(BB38)*(D38/(L38+N38))*CA38</f>
        <v>#DIV/0!</v>
      </c>
      <c r="CC38" s="164" t="e">
        <f>-1/((BB38-1)*BC38^2)*(D38/(L38+N38))*CA38</f>
        <v>#DIV/0!</v>
      </c>
      <c r="CD38" s="164" t="e">
        <f>BR38*CA38+BS38*CB38+BT38*CC38</f>
        <v>#DIV/0!</v>
      </c>
      <c r="CE38" s="164" t="e">
        <f>CD38^2*X38^2</f>
        <v>#DIV/0!</v>
      </c>
      <c r="CF38" s="164" t="e">
        <f>AVERAGE(CE38:CE41)</f>
        <v>#DIV/0!</v>
      </c>
      <c r="CG38" s="164" t="e">
        <f>AP38</f>
        <v>#DIV/0!</v>
      </c>
      <c r="CH38" s="164" t="e">
        <f>(BB38-1)/(1-BC38)^(BB38)*(D38/(L38+N38))*CG38</f>
        <v>#DIV/0!</v>
      </c>
      <c r="CI38" s="164" t="e">
        <f>-1/((BB38-1)*BC38^2)*(D38/(L38+N38))*CG38</f>
        <v>#DIV/0!</v>
      </c>
      <c r="CJ38" s="164" t="e">
        <f>BR38*CG38+BS38*CH38+BT38*CI38</f>
        <v>#DIV/0!</v>
      </c>
      <c r="CK38" s="164" t="e">
        <f>CJ38^2*Z38^2</f>
        <v>#DIV/0!</v>
      </c>
      <c r="CL38" s="164" t="e">
        <f>AVERAGE(CK38:CK41)</f>
        <v>#DIV/0!</v>
      </c>
      <c r="CM38" s="164" t="e">
        <f>AG38</f>
        <v>#DIV/0!</v>
      </c>
      <c r="CN38" s="164">
        <v>0</v>
      </c>
      <c r="CO38" s="164">
        <v>0</v>
      </c>
      <c r="CP38" s="164" t="e">
        <f>CM38*BR38</f>
        <v>#DIV/0!</v>
      </c>
      <c r="CQ38" s="164" t="e">
        <f>CP38^2*E38^2</f>
        <v>#DIV/0!</v>
      </c>
      <c r="CR38" s="164" t="e">
        <f>AVERAGE(CQ38:CQ41)</f>
        <v>#DIV/0!</v>
      </c>
      <c r="CS38" s="164" t="e">
        <f>AS38</f>
        <v>#DIV/0!</v>
      </c>
      <c r="CT38" s="164" t="e">
        <f>(BB38-1)/(1-BC38)^(BB38)*(-BC38/(L38+N38)+D38/(L38+N38)*CS38)</f>
        <v>#DIV/0!</v>
      </c>
      <c r="CU38" s="164" t="e">
        <f>-1/((BB38-1)*BC38^2)*(-BC38/(L38+N38)+D38/(L38+N38)*CS38)</f>
        <v>#DIV/0!</v>
      </c>
      <c r="CV38" s="164" t="e">
        <f>BR38*CS38+BS38*CT38+BT38*CU38</f>
        <v>#DIV/0!</v>
      </c>
      <c r="CW38" s="164" t="e">
        <f>CV38^2*M38^2</f>
        <v>#DIV/0!</v>
      </c>
      <c r="CX38" s="164" t="e">
        <f>AVERAGE(CW38:CW41)</f>
        <v>#DIV/0!</v>
      </c>
      <c r="CY38" s="164" t="e">
        <f>AV38</f>
        <v>#DIV/0!</v>
      </c>
      <c r="CZ38" s="164" t="e">
        <f>(BB38-1)/(1-BC38)^(BB38)*(-BC38/(L38+N38)+D38/(L38+N38)*CY38)</f>
        <v>#DIV/0!</v>
      </c>
      <c r="DA38" s="164" t="e">
        <f>-1/((BB38-1)*BC38^2)*(-BC38/(L38+N38)+D38/(L38+N38)*CY38)</f>
        <v>#DIV/0!</v>
      </c>
      <c r="DB38" s="164" t="e">
        <f>BR38*CY38+BS38*CZ38+BT38*DA38</f>
        <v>#DIV/0!</v>
      </c>
      <c r="DC38" s="164" t="e">
        <f>DB38^2*O38^2</f>
        <v>#DIV/0!</v>
      </c>
      <c r="DD38" s="164" t="e">
        <f>AVERAGE(DC38:DC41)</f>
        <v>#DIV/0!</v>
      </c>
      <c r="DE38" s="164" t="e">
        <f>SUM(DD38,CX38,CR38,CL38,CF38,BZ38,BQ38,BL38)</f>
        <v>#DIV/0!</v>
      </c>
      <c r="DF38" s="164" t="e">
        <f>SQRT(DE38)</f>
        <v>#DIV/0!</v>
      </c>
      <c r="DG38" s="164">
        <f>10^R38</f>
        <v>1</v>
      </c>
      <c r="DH38" s="164" t="e">
        <f>N38/(L38+N38)</f>
        <v>#DIV/0!</v>
      </c>
      <c r="DI38" s="164">
        <f>(DG38+L38+N38)/(N38+DG38)</f>
        <v>1</v>
      </c>
      <c r="DJ38" s="164" t="e">
        <f>AB38*DH38*DI38</f>
        <v>#DIV/0!</v>
      </c>
      <c r="DK38" s="164" t="e">
        <f>AVERAGE(DJ38:DJ41)</f>
        <v>#DIV/0!</v>
      </c>
      <c r="DL38" s="164" t="e">
        <f>STDEV(DJ38:DJ41)</f>
        <v>#DIV/0!</v>
      </c>
      <c r="DM38" s="164" t="e">
        <f>DL38/SQRT(COUNT(DJ38:DJ41))</f>
        <v>#DIV/0!</v>
      </c>
      <c r="DN38" s="164" t="e">
        <f>DM38^2</f>
        <v>#DIV/0!</v>
      </c>
      <c r="DO38" s="164" t="e">
        <f>DH38*DI38</f>
        <v>#DIV/0!</v>
      </c>
      <c r="DP38" s="164" t="e">
        <f>AG38</f>
        <v>#DIV/0!</v>
      </c>
      <c r="DQ38" s="164" t="e">
        <f>DO38*DP38</f>
        <v>#DIV/0!</v>
      </c>
      <c r="DR38" s="164" t="e">
        <f>DQ38^2*E38^2</f>
        <v>#DIV/0!</v>
      </c>
      <c r="DS38" s="164" t="e">
        <f>AVERAGE(DR38:DR41)</f>
        <v>#DIV/0!</v>
      </c>
      <c r="DT38" s="164" t="e">
        <f>AJ38</f>
        <v>#DIV/0!</v>
      </c>
      <c r="DU38" s="164" t="e">
        <f>DT38*DO38</f>
        <v>#DIV/0!</v>
      </c>
      <c r="DV38" s="164" t="e">
        <f>DU38^2*V38^2</f>
        <v>#DIV/0!</v>
      </c>
      <c r="DW38" s="164" t="e">
        <f>AVERAGE(DV38:DV41)</f>
        <v>#DIV/0!</v>
      </c>
      <c r="DX38" s="164" t="e">
        <f>AM38</f>
        <v>#DIV/0!</v>
      </c>
      <c r="DY38" s="164" t="e">
        <f>DX38*DO38</f>
        <v>#DIV/0!</v>
      </c>
      <c r="DZ38" s="164" t="e">
        <f>DY38^2*X38^2</f>
        <v>#DIV/0!</v>
      </c>
      <c r="EA38" s="164" t="e">
        <f>AVERAGE(DZ38:DZ41)</f>
        <v>#DIV/0!</v>
      </c>
      <c r="EB38" s="164" t="e">
        <f>AP38</f>
        <v>#DIV/0!</v>
      </c>
      <c r="EC38" s="164" t="e">
        <f>EB38*DO38</f>
        <v>#DIV/0!</v>
      </c>
      <c r="ED38" s="164" t="e">
        <f>EC38^2*Z38^2</f>
        <v>#DIV/0!</v>
      </c>
      <c r="EE38" s="164" t="e">
        <f>AVERAGE(ED38:ED41)</f>
        <v>#DIV/0!</v>
      </c>
      <c r="EF38" s="164" t="e">
        <f>DI38*AB38</f>
        <v>#DIV/0!</v>
      </c>
      <c r="EG38" s="164" t="e">
        <f>DH38*AB38</f>
        <v>#DIV/0!</v>
      </c>
      <c r="EH38" s="164" t="e">
        <f>AS38</f>
        <v>#DIV/0!</v>
      </c>
      <c r="EI38" s="164" t="e">
        <f>-N38/((N38+L38)^2)</f>
        <v>#DIV/0!</v>
      </c>
      <c r="EJ38" s="164">
        <f>1/(DG38+N38)</f>
        <v>1</v>
      </c>
      <c r="EK38" s="164" t="e">
        <f>DO38*EH38+EF38*EI38+EG38*EJ38</f>
        <v>#DIV/0!</v>
      </c>
      <c r="EL38" s="164" t="e">
        <f>EK38^2*M38^2</f>
        <v>#DIV/0!</v>
      </c>
      <c r="EM38" s="164" t="e">
        <f>AVERAGE(EL38:EL41)</f>
        <v>#DIV/0!</v>
      </c>
      <c r="EN38" s="164" t="e">
        <f>AV38</f>
        <v>#DIV/0!</v>
      </c>
      <c r="EO38" s="164" t="e">
        <f>L38/((L38+N38)^2)</f>
        <v>#DIV/0!</v>
      </c>
      <c r="EP38" s="164">
        <f>-L38/((N38+DG38)^2)</f>
        <v>0</v>
      </c>
      <c r="EQ38" s="164" t="e">
        <f>DO38*EN38+EF38*EO38+EG38*EP38</f>
        <v>#DIV/0!</v>
      </c>
      <c r="ER38" s="164" t="e">
        <f>EQ38^2*O38^2</f>
        <v>#DIV/0!</v>
      </c>
      <c r="ES38" s="164" t="e">
        <f>AVERAGE(ER38:ER41)</f>
        <v>#DIV/0!</v>
      </c>
      <c r="ET38" s="164">
        <v>0</v>
      </c>
      <c r="EU38" s="164">
        <f>-LN(10)*L38*DG38/((DG38+N38)^2)</f>
        <v>0</v>
      </c>
      <c r="EV38" s="164" t="e">
        <f>EU38*EG38</f>
        <v>#DIV/0!</v>
      </c>
      <c r="EW38" s="164" t="e">
        <f>EV38^2*S38^2</f>
        <v>#DIV/0!</v>
      </c>
      <c r="EX38" s="164" t="e">
        <f>AVERAGE(EW38:EW41)</f>
        <v>#DIV/0!</v>
      </c>
      <c r="EY38" s="164" t="e">
        <f>SUM(EX38,ES38,EM38,EE38,EA38,DW38,DS38,DN38)</f>
        <v>#DIV/0!</v>
      </c>
      <c r="EZ38" s="164" t="e">
        <f>SQRT(EY38)</f>
        <v>#DIV/0!</v>
      </c>
      <c r="FA38" s="164">
        <f>DG38</f>
        <v>1</v>
      </c>
      <c r="FB38" s="164" t="e">
        <f>DH38</f>
        <v>#DIV/0!</v>
      </c>
      <c r="FC38" s="164">
        <f>DI38</f>
        <v>1</v>
      </c>
      <c r="FD38" s="164" t="e">
        <f>FB38*FC38*BH38</f>
        <v>#DIV/0!</v>
      </c>
      <c r="FE38" s="164" t="e">
        <f>AVERAGE(FD38:FD41)</f>
        <v>#DIV/0!</v>
      </c>
      <c r="FF38" s="164" t="e">
        <f>STDEV(FD38:FD41)</f>
        <v>#DIV/0!</v>
      </c>
      <c r="FG38" s="164" t="e">
        <f>FF38/SQRT(COUNT(FD38:FD41))</f>
        <v>#DIV/0!</v>
      </c>
      <c r="FH38" s="164" t="e">
        <f>FG38^2</f>
        <v>#DIV/0!</v>
      </c>
      <c r="FI38" s="164" t="e">
        <f>FB38*FC38</f>
        <v>#DIV/0!</v>
      </c>
      <c r="FJ38" s="164" t="e">
        <f>CP38</f>
        <v>#DIV/0!</v>
      </c>
      <c r="FK38" s="164" t="e">
        <f>FJ38*FI38</f>
        <v>#DIV/0!</v>
      </c>
      <c r="FL38" s="164" t="e">
        <f>FK38^2*E38^2</f>
        <v>#DIV/0!</v>
      </c>
      <c r="FM38" s="164" t="e">
        <f>AVERAGE(FL38:FL41)</f>
        <v>#DIV/0!</v>
      </c>
      <c r="FN38" s="164" t="e">
        <f>BX38</f>
        <v>#DIV/0!</v>
      </c>
      <c r="FO38" s="164" t="e">
        <f>FN38*FI38</f>
        <v>#DIV/0!</v>
      </c>
      <c r="FP38" s="164" t="e">
        <f>FO38^2*V38^2</f>
        <v>#DIV/0!</v>
      </c>
      <c r="FQ38" s="164" t="e">
        <f>AVERAGE(FP38:FP41)</f>
        <v>#DIV/0!</v>
      </c>
      <c r="FR38" s="164" t="e">
        <f>CD38</f>
        <v>#DIV/0!</v>
      </c>
      <c r="FS38" s="164" t="e">
        <f>FR38*FI38</f>
        <v>#DIV/0!</v>
      </c>
      <c r="FT38" s="164" t="e">
        <f>FS38^2*X38^2</f>
        <v>#DIV/0!</v>
      </c>
      <c r="FU38" s="164" t="e">
        <f>AVERAGE(FT38:FT41)</f>
        <v>#DIV/0!</v>
      </c>
      <c r="FV38" s="164" t="e">
        <f>CJ38</f>
        <v>#DIV/0!</v>
      </c>
      <c r="FW38" s="164" t="e">
        <f>FV38*FI38</f>
        <v>#DIV/0!</v>
      </c>
      <c r="FX38" s="164" t="e">
        <f>FW38^2*Z38^2</f>
        <v>#DIV/0!</v>
      </c>
      <c r="FY38" s="164" t="e">
        <f>AVERAGE(FX38:FX41)</f>
        <v>#DIV/0!</v>
      </c>
      <c r="FZ38" s="164" t="e">
        <f>FC38*BH38</f>
        <v>#DIV/0!</v>
      </c>
      <c r="GA38" s="164" t="e">
        <f>FB38*BH38</f>
        <v>#DIV/0!</v>
      </c>
      <c r="GB38" s="164" t="e">
        <f>CV38</f>
        <v>#DIV/0!</v>
      </c>
      <c r="GC38" s="164" t="e">
        <f>EI38</f>
        <v>#DIV/0!</v>
      </c>
      <c r="GD38" s="164">
        <f>EJ38</f>
        <v>1</v>
      </c>
      <c r="GE38" s="164" t="e">
        <f>FI38*GB38+FZ38*GC38+GA38*GD38</f>
        <v>#DIV/0!</v>
      </c>
      <c r="GF38" s="164" t="e">
        <f>GE38^2*M38^2</f>
        <v>#DIV/0!</v>
      </c>
      <c r="GG38" s="164" t="e">
        <f>AVERAGE(GF38:GF41)</f>
        <v>#DIV/0!</v>
      </c>
      <c r="GH38" s="164" t="e">
        <f>DB38</f>
        <v>#DIV/0!</v>
      </c>
      <c r="GI38" s="164" t="e">
        <f>EO38</f>
        <v>#DIV/0!</v>
      </c>
      <c r="GJ38" s="164">
        <f>EP38</f>
        <v>0</v>
      </c>
      <c r="GK38" s="164" t="e">
        <f>FI38*GH38+FZ38*GI38+GA38*GJ38</f>
        <v>#DIV/0!</v>
      </c>
      <c r="GL38" s="164" t="e">
        <f>GK38^2*O38^2</f>
        <v>#DIV/0!</v>
      </c>
      <c r="GM38" s="164" t="e">
        <f>AVERAGE(GL38:GL41)</f>
        <v>#DIV/0!</v>
      </c>
      <c r="GN38" s="164">
        <f>ET38</f>
        <v>0</v>
      </c>
      <c r="GO38" s="164">
        <f>EU38</f>
        <v>0</v>
      </c>
      <c r="GP38" s="164" t="e">
        <f>GO38*GA38</f>
        <v>#DIV/0!</v>
      </c>
      <c r="GQ38" s="164" t="e">
        <f>GP38^2*S38^2</f>
        <v>#DIV/0!</v>
      </c>
      <c r="GR38" s="164" t="e">
        <f>AVERAGE(GQ38:GQ41)</f>
        <v>#DIV/0!</v>
      </c>
      <c r="GS38" s="164" t="e">
        <f>BO38</f>
        <v>#DIV/0!</v>
      </c>
      <c r="GT38" s="164" t="e">
        <f>GS38*FI38</f>
        <v>#DIV/0!</v>
      </c>
      <c r="GU38" s="164" t="e">
        <f>GT38^2*Q38^2</f>
        <v>#DIV/0!</v>
      </c>
      <c r="GV38" s="164" t="e">
        <f>AVERAGE(GU38:GU41)</f>
        <v>#DIV/0!</v>
      </c>
      <c r="GW38" s="164" t="e">
        <f>SUM(GV38,GR38,GM38,GG38,FY38,FU38,FQ38,FM38,FH38)</f>
        <v>#DIV/0!</v>
      </c>
      <c r="GX38" s="164" t="e">
        <f>SQRT(GW38)</f>
        <v>#DIV/0!</v>
      </c>
      <c r="GY38" s="164">
        <f>P38</f>
        <v>0</v>
      </c>
      <c r="GZ38" s="164">
        <f>L38+N38</f>
        <v>0</v>
      </c>
      <c r="HA38" s="164">
        <f>L38</f>
        <v>0</v>
      </c>
      <c r="HB38" s="164">
        <f>N38</f>
        <v>0</v>
      </c>
      <c r="HC38" s="164">
        <f>D38</f>
        <v>0</v>
      </c>
      <c r="HD38" s="164">
        <f>B38</f>
        <v>0</v>
      </c>
      <c r="HE38" s="164" t="e">
        <f>AA38</f>
        <v>#DIV/0!</v>
      </c>
      <c r="HF38" s="164">
        <f>T38</f>
        <v>0</v>
      </c>
      <c r="HG38" s="164">
        <f>U38</f>
        <v>0</v>
      </c>
      <c r="HH38" s="164">
        <f>W38</f>
        <v>0</v>
      </c>
      <c r="HI38" s="164">
        <f>Y38</f>
        <v>0</v>
      </c>
      <c r="HJ38" s="164" t="e">
        <f>LN((HE38-GY38*HG38)/HD38)</f>
        <v>#DIV/0!</v>
      </c>
      <c r="HK38" s="164" t="e">
        <f>LN( (HG38-HF38)/GZ38 + (HE38-GY38*HF38)/HD38)</f>
        <v>#DIV/0!</v>
      </c>
      <c r="HL38" s="164" t="e">
        <f>HD38*GZ38/(HD38+GY38*GZ38)</f>
        <v>#DIV/0!</v>
      </c>
      <c r="HM38" s="164" t="e">
        <f>(HJ38-HK38)*HL38/HC38</f>
        <v>#DIV/0!</v>
      </c>
      <c r="HN38" s="164" t="e">
        <f>AVERAGE(HM38:HM41)</f>
        <v>#DIV/0!</v>
      </c>
      <c r="HO38" s="164" t="e">
        <f>STDEV(HM38:HM41)</f>
        <v>#DIV/0!</v>
      </c>
      <c r="HP38" s="164" t="e">
        <f>HO38/SQRT(COUNT(HM38:HM41))</f>
        <v>#DIV/0!</v>
      </c>
      <c r="HQ38" s="164" t="e">
        <f>HP38^2</f>
        <v>#DIV/0!</v>
      </c>
      <c r="HR38" s="164" t="e">
        <f>-1/HD38</f>
        <v>#DIV/0!</v>
      </c>
      <c r="HS38" s="164" t="e">
        <f>-(HE38-GY38*HF38) / (HD38* ( ( (HG38-HF38)/GZ38)*HD38 + (HE38-GY38*HF38)))</f>
        <v>#DIV/0!</v>
      </c>
      <c r="HT38" s="164" t="e">
        <f>GY38*GZ38^2 / (HD38+GY38*GZ38)^2</f>
        <v>#DIV/0!</v>
      </c>
      <c r="HU38" s="164" t="e">
        <f>-1/HC38*HM38</f>
        <v>#DIV/0!</v>
      </c>
      <c r="HV38" s="164" t="e">
        <f>HU38^2*E38^2</f>
        <v>#DIV/0!</v>
      </c>
      <c r="HW38" s="164" t="e">
        <f>AVERAGE(HV38:HV41)</f>
        <v>#DIV/0!</v>
      </c>
      <c r="HX38" s="164" t="e">
        <f>GY38 / (GY38*HG38-HE38)</f>
        <v>#DIV/0!</v>
      </c>
      <c r="HY38" s="164" t="e">
        <f>HD38 / ( (HG38-HF38)*HD38 + GZ38*(HE38-GY38*HF38))</f>
        <v>#DIV/0!</v>
      </c>
      <c r="HZ38" s="164">
        <v>0</v>
      </c>
      <c r="IA38" s="164" t="e">
        <f t="shared" ref="IA38:IA69" si="1072">(HX38-HY38)*HL38/HC38 + (HJ38-HK38)*HZ38/HC38</f>
        <v>#DIV/0!</v>
      </c>
      <c r="IB38" s="164" t="e">
        <f>IA38^2*V38^2</f>
        <v>#DIV/0!</v>
      </c>
      <c r="IC38" s="164" t="e">
        <f>AVERAGE(IB38:IB41)</f>
        <v>#DIV/0!</v>
      </c>
      <c r="ID38" s="164" t="e">
        <f xml:space="preserve"> 1 / (HE38-GY38*HG38)*L38/GZ38</f>
        <v>#DIV/0!</v>
      </c>
      <c r="IE38" s="164" t="e">
        <f>HA38 / ((HE38-GY38*HF38)*GZ38 + (HG38-HF38)*HD38)</f>
        <v>#DIV/0!</v>
      </c>
      <c r="IF38" s="164">
        <v>0</v>
      </c>
      <c r="IG38" s="164" t="e">
        <f t="shared" ref="IG38:IG69" si="1073">(ID38-IE38)*HL38/HC38 + (HJ38-HK38)*IF38/HC38</f>
        <v>#DIV/0!</v>
      </c>
      <c r="IH38" s="164" t="e">
        <f>IG38^2*X38^2</f>
        <v>#DIV/0!</v>
      </c>
      <c r="II38" s="164" t="e">
        <f>AVERAGE(IH38:IH41)</f>
        <v>#DIV/0!</v>
      </c>
      <c r="IJ38" s="164" t="e">
        <f>1 / (HE38-GY38*HG38) * HB38/GZ38</f>
        <v>#DIV/0!</v>
      </c>
      <c r="IK38" s="164" t="e">
        <f>1 / (HE38 + HD38*((HG38-HF38)/GZ38) - GY38*HF38) * HB38/GZ38</f>
        <v>#DIV/0!</v>
      </c>
      <c r="IL38" s="164">
        <v>0</v>
      </c>
      <c r="IM38" s="164" t="e">
        <f t="shared" ref="IM38:IM69" si="1074">(IJ38-IK38)*HL38/HC38 + (HJ38-HK38)*IL38/HC38</f>
        <v>#DIV/0!</v>
      </c>
      <c r="IN38" s="164" t="e">
        <f>IM38^2*Z38^2</f>
        <v>#DIV/0!</v>
      </c>
      <c r="IO38" s="164" t="e">
        <f>AVERAGE(IN38:IN41)</f>
        <v>#DIV/0!</v>
      </c>
      <c r="IP38" s="164" t="e">
        <f>(HI38-HH38)*HB38 / (GZ38*((GY38*HG38-HH38)*HA38 + (GY38*HG38-HI38)*HB38))</f>
        <v>#DIV/0!</v>
      </c>
      <c r="IQ38" s="164" t="e">
        <f>-(HD38*HF38+(HH38-HI38)*HB38-HD38*HG38) / (GZ38*((GY38*HF38-HH38)*HA38 + (GY38*HB38+HD38)*HF38 - HI38*HB38 - HD38*HG38) )</f>
        <v>#DIV/0!</v>
      </c>
      <c r="IR38" s="164" t="e">
        <f>HD38^2 / (GY38*HA38 + GY38*HB38 + HD38)^2</f>
        <v>#DIV/0!</v>
      </c>
      <c r="IS38" s="164" t="e">
        <f t="shared" ref="IS38:IS69" si="1075">(IP38-IQ38)*HL38/HC38 + (HJ38-HK38)*IR38/HC38</f>
        <v>#DIV/0!</v>
      </c>
      <c r="IT38" s="164" t="e">
        <f>IS38^2*M38^2</f>
        <v>#DIV/0!</v>
      </c>
      <c r="IU38" s="164" t="e">
        <f>AVERAGE(IT38:IT41)</f>
        <v>#DIV/0!</v>
      </c>
      <c r="IV38" s="164" t="e">
        <f>-(HI38-HH38)*HA38 / (GZ38*((GY38*HG38-HH38)*HA38 + (GY38*HG38-HI38)*HB38))</f>
        <v>#DIV/0!</v>
      </c>
      <c r="IW38" s="164" t="e">
        <f>-(HD38*HF38+(HI38-HH38)*HA38-HD38*HG38) / (GZ38*((GY38*HF38-HI38)*HB38 + (GY38*HA38+HD38)*HF38 - HH38*HA38 - HD38*HG38))</f>
        <v>#DIV/0!</v>
      </c>
      <c r="IX38" s="164" t="e">
        <f>HD38^2 / (GY38*HA38+GY38*HB38+HD38)^2</f>
        <v>#DIV/0!</v>
      </c>
      <c r="IY38" s="164" t="e">
        <f t="shared" ref="IY38:IY69" si="1076">(IV38-IW38)*HL38/HC38 + (HJ38-HK38)*IX38/HC38</f>
        <v>#DIV/0!</v>
      </c>
      <c r="IZ38" s="164" t="e">
        <f>IY38^2*O38^2</f>
        <v>#DIV/0!</v>
      </c>
      <c r="JA38" s="164" t="e">
        <f>AVERAGE(IZ38:IZ41)</f>
        <v>#DIV/0!</v>
      </c>
      <c r="JB38" s="164" t="e">
        <f>HG38/(GY38*HG38-HE38)</f>
        <v>#DIV/0!</v>
      </c>
      <c r="JC38" s="164" t="e">
        <f>HF38/(GY38*HF38-HE38-HD38*(HG38-HF38)/GZ38)</f>
        <v>#DIV/0!</v>
      </c>
      <c r="JD38" s="164" t="e">
        <f>-HD38*GZ38^2 / ((GZ38*GY38+HD38)^2)</f>
        <v>#DIV/0!</v>
      </c>
      <c r="JE38" s="164" t="e">
        <f t="shared" ref="JE38:JE69" si="1077">(JB38-JC38)*HL38/HC38 + (HJ38-HK38)*JD38/HC38</f>
        <v>#DIV/0!</v>
      </c>
      <c r="JF38" s="164" t="e">
        <f>JE38^2*Q38^2</f>
        <v>#DIV/0!</v>
      </c>
      <c r="JG38" s="164" t="e">
        <f>AVERAGE(JF38:JF41)</f>
        <v>#DIV/0!</v>
      </c>
      <c r="JH38" s="164" t="e">
        <f>SUM(JG38,JA38,IU38,IO38,II38,IC38,HW38,HQ38)</f>
        <v>#DIV/0!</v>
      </c>
      <c r="JI38" s="164" t="e">
        <f>SQRT(JH38)</f>
        <v>#DIV/0!</v>
      </c>
      <c r="JJ38" s="164">
        <f>FA38</f>
        <v>1</v>
      </c>
      <c r="JK38" s="164" t="e">
        <f>N38/(L38+N38)</f>
        <v>#DIV/0!</v>
      </c>
      <c r="JL38" s="164">
        <f>(L38+N38+JJ38)/(N38+JJ38)</f>
        <v>1</v>
      </c>
      <c r="JM38" s="164" t="e">
        <f>HM38*JK38*JL38</f>
        <v>#DIV/0!</v>
      </c>
      <c r="JN38" s="164" t="e">
        <f>AVERAGE(JM38:JM41)</f>
        <v>#DIV/0!</v>
      </c>
      <c r="JO38" s="164" t="e">
        <f>STDEV(JM38:JM41)</f>
        <v>#DIV/0!</v>
      </c>
      <c r="JP38" s="164" t="e">
        <f>JO38/SQRT(COUNT(JM38:JM41))</f>
        <v>#DIV/0!</v>
      </c>
      <c r="JQ38" s="164" t="e">
        <f>JP38^2</f>
        <v>#DIV/0!</v>
      </c>
      <c r="JR38" s="164" t="e">
        <f>JK38*JL38</f>
        <v>#DIV/0!</v>
      </c>
      <c r="JS38" s="164" t="e">
        <f>HU38</f>
        <v>#DIV/0!</v>
      </c>
      <c r="JT38" s="164" t="e">
        <f>JS38*JR38</f>
        <v>#DIV/0!</v>
      </c>
      <c r="JU38" s="164" t="e">
        <f>JT38^2*E38^2</f>
        <v>#DIV/0!</v>
      </c>
      <c r="JV38" s="164" t="e">
        <f>AVERAGE(JU38:JU41)</f>
        <v>#DIV/0!</v>
      </c>
      <c r="JW38" s="164" t="e">
        <f>IA38</f>
        <v>#DIV/0!</v>
      </c>
      <c r="JX38" s="164" t="e">
        <f>JW38*JR38</f>
        <v>#DIV/0!</v>
      </c>
      <c r="JY38" s="164" t="e">
        <f>JX38^2*V38^2</f>
        <v>#DIV/0!</v>
      </c>
      <c r="JZ38" s="164" t="e">
        <f>AVERAGE(JY38:JY41)</f>
        <v>#DIV/0!</v>
      </c>
      <c r="KA38" s="164" t="e">
        <f>IG38</f>
        <v>#DIV/0!</v>
      </c>
      <c r="KB38" s="164" t="e">
        <f>KA38*JR38</f>
        <v>#DIV/0!</v>
      </c>
      <c r="KC38" s="164" t="e">
        <f>KB38^2*X38^2</f>
        <v>#DIV/0!</v>
      </c>
      <c r="KD38" s="164" t="e">
        <f>AVERAGE(KC38:KC41)</f>
        <v>#DIV/0!</v>
      </c>
      <c r="KE38" s="164" t="e">
        <f>IM38</f>
        <v>#DIV/0!</v>
      </c>
      <c r="KF38" s="164" t="e">
        <f>KE38*JR38</f>
        <v>#DIV/0!</v>
      </c>
      <c r="KG38" s="164" t="e">
        <f>KF38^2*Z38^2</f>
        <v>#DIV/0!</v>
      </c>
      <c r="KH38" s="164" t="e">
        <f>AVERAGE(KG38:KG41)</f>
        <v>#DIV/0!</v>
      </c>
      <c r="KI38" s="164" t="e">
        <f>IS38</f>
        <v>#DIV/0!</v>
      </c>
      <c r="KJ38" s="164" t="e">
        <f>-N38/(L38+N38)^2</f>
        <v>#DIV/0!</v>
      </c>
      <c r="KK38" s="164">
        <f>1/(JJ38+N38)</f>
        <v>1</v>
      </c>
      <c r="KL38" s="164" t="e">
        <f>KI38*JR38+KJ38*HM38*JL38+KK38*JK38*HM38</f>
        <v>#DIV/0!</v>
      </c>
      <c r="KM38" s="164" t="e">
        <f>KL38^2*M38^2</f>
        <v>#DIV/0!</v>
      </c>
      <c r="KN38" s="164" t="e">
        <f>AVERAGE(KM38:KM41)</f>
        <v>#DIV/0!</v>
      </c>
      <c r="KO38" s="164" t="e">
        <f>IY38</f>
        <v>#DIV/0!</v>
      </c>
      <c r="KP38" s="164" t="e">
        <f>L38/(L38+N38)^2</f>
        <v>#DIV/0!</v>
      </c>
      <c r="KQ38" s="164">
        <f>-L38/(JJ38+N38)^2</f>
        <v>0</v>
      </c>
      <c r="KR38" s="164" t="e">
        <f>KO38*JR38+KP38*JL38*HM38+HM38*KQ38*JK38</f>
        <v>#DIV/0!</v>
      </c>
      <c r="KS38" s="164" t="e">
        <f>KR38^2*O38^2</f>
        <v>#DIV/0!</v>
      </c>
      <c r="KT38" s="164" t="e">
        <f>AVERAGE(KS38:KS41)</f>
        <v>#DIV/0!</v>
      </c>
      <c r="KU38" s="164" t="e">
        <f>JE38</f>
        <v>#DIV/0!</v>
      </c>
      <c r="KV38" s="164" t="e">
        <f>KU38*JR38</f>
        <v>#DIV/0!</v>
      </c>
      <c r="KW38" s="164" t="e">
        <f>KV38^2*Q38^2</f>
        <v>#DIV/0!</v>
      </c>
      <c r="KX38" s="164" t="e">
        <f>AVERAGE(KW38:KW41)</f>
        <v>#DIV/0!</v>
      </c>
      <c r="KY38" s="164" t="e">
        <f>HM38* (N38/(L38+N38)) * ((-LN(10)*JJ38*L38)/(N38+JJ38)^2)</f>
        <v>#DIV/0!</v>
      </c>
      <c r="KZ38" s="164" t="e">
        <f>KY38^2*S38^2</f>
        <v>#DIV/0!</v>
      </c>
      <c r="LA38" s="164" t="e">
        <f>AVERAGE(KZ38:KZ41)</f>
        <v>#DIV/0!</v>
      </c>
      <c r="LB38" s="164" t="e">
        <f>SUM(LA38,KX38,KT38,KN38,KD38,JZ38,JV38,JQ38)</f>
        <v>#DIV/0!</v>
      </c>
      <c r="LC38" s="170" t="e">
        <f>SQRT(LB38)</f>
        <v>#DIV/0!</v>
      </c>
      <c r="LD38" s="203" t="e">
        <f>AC38*1000</f>
        <v>#DIV/0!</v>
      </c>
      <c r="LE38" s="188" t="e">
        <f>AZ38*1000</f>
        <v>#DIV/0!</v>
      </c>
      <c r="LF38" s="188" t="e">
        <f>BI38*1000</f>
        <v>#DIV/0!</v>
      </c>
      <c r="LG38" s="188" t="e">
        <f>DF38*1000</f>
        <v>#DIV/0!</v>
      </c>
      <c r="LH38" s="188" t="e">
        <f>HN38*1000</f>
        <v>#DIV/0!</v>
      </c>
      <c r="LI38" s="188" t="e">
        <f>JI38*1000</f>
        <v>#DIV/0!</v>
      </c>
      <c r="LJ38" s="188" t="e">
        <f>DK38*1000</f>
        <v>#DIV/0!</v>
      </c>
      <c r="LK38" s="188" t="e">
        <f>EZ38*1000</f>
        <v>#DIV/0!</v>
      </c>
      <c r="LL38" s="188" t="e">
        <f>FE38*1000</f>
        <v>#DIV/0!</v>
      </c>
      <c r="LM38" s="188" t="e">
        <f>GX38*1000</f>
        <v>#DIV/0!</v>
      </c>
      <c r="LN38" s="188" t="e">
        <f>JN38*1000</f>
        <v>#DIV/0!</v>
      </c>
      <c r="LO38" s="191" t="e">
        <f>LC38*1000</f>
        <v>#DIV/0!</v>
      </c>
    </row>
    <row r="39" spans="1:327" s="87" customFormat="1" ht="15.75" x14ac:dyDescent="0.25">
      <c r="A39" s="172" t="s">
        <v>240</v>
      </c>
      <c r="B39" s="107"/>
      <c r="C39" s="145"/>
      <c r="D39" s="106"/>
      <c r="E39" s="145"/>
      <c r="F39" s="207"/>
      <c r="G39" s="207"/>
      <c r="H39" s="207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201"/>
      <c r="T39" s="167">
        <f t="shared" ref="T39:T41" si="1078">C39/100</f>
        <v>0</v>
      </c>
      <c r="U39" s="164">
        <f>U38</f>
        <v>0</v>
      </c>
      <c r="V39" s="164">
        <f t="shared" ref="V39" si="1079">V38</f>
        <v>0</v>
      </c>
      <c r="W39" s="164">
        <f t="shared" ref="W39" si="1080">W38</f>
        <v>0</v>
      </c>
      <c r="X39" s="164">
        <f t="shared" ref="X39" si="1081">X38</f>
        <v>0</v>
      </c>
      <c r="Y39" s="164">
        <f t="shared" ref="Y39" si="1082">Y38</f>
        <v>0</v>
      </c>
      <c r="Z39" s="164">
        <f t="shared" ref="Z39" si="1083">Z38</f>
        <v>0</v>
      </c>
      <c r="AA39" s="164" t="e">
        <f t="shared" ref="AA39" si="1084">AA38</f>
        <v>#DIV/0!</v>
      </c>
      <c r="AB39" s="165" t="e">
        <f t="shared" si="1069"/>
        <v>#DIV/0!</v>
      </c>
      <c r="AC39" s="165"/>
      <c r="AD39" s="165"/>
      <c r="AE39" s="165"/>
      <c r="AF39" s="165"/>
      <c r="AG39" s="164" t="e">
        <f t="shared" si="1070"/>
        <v>#DIV/0!</v>
      </c>
      <c r="AH39" s="164" t="e">
        <f t="shared" ref="AH39:AH41" si="1085">AG39^2*E39^2</f>
        <v>#DIV/0!</v>
      </c>
      <c r="AI39" s="164"/>
      <c r="AJ39" s="164" t="e">
        <f t="shared" si="1071"/>
        <v>#DIV/0!</v>
      </c>
      <c r="AK39" s="164" t="e">
        <f>AJ39^2*V38^2</f>
        <v>#DIV/0!</v>
      </c>
      <c r="AL39" s="164"/>
      <c r="AM39" s="164" t="e">
        <f>-AB39/(AA39-U39)*L38/(L38+N38)</f>
        <v>#DIV/0!</v>
      </c>
      <c r="AN39" s="164" t="e">
        <f>AM39^2*X38^2</f>
        <v>#DIV/0!</v>
      </c>
      <c r="AO39" s="164"/>
      <c r="AP39" s="164" t="e">
        <f>-AB39/(AA39-U39)*N38/(L38+N38)</f>
        <v>#DIV/0!</v>
      </c>
      <c r="AQ39" s="164" t="e">
        <f>AP39^2*Z38^2</f>
        <v>#DIV/0!</v>
      </c>
      <c r="AR39" s="164"/>
      <c r="AS39" s="164" t="e">
        <f>-AB39/(AA39-U39)*(W39-AA39)/(L38+N38)</f>
        <v>#DIV/0!</v>
      </c>
      <c r="AT39" s="164" t="e">
        <f>AS39^2*M38^2</f>
        <v>#DIV/0!</v>
      </c>
      <c r="AU39" s="164"/>
      <c r="AV39" s="164" t="e">
        <f>-AB39/(AA39-U39)*(Y39-AA39)/(L38+N38)</f>
        <v>#DIV/0!</v>
      </c>
      <c r="AW39" s="164" t="e">
        <f>AV39^2*O38^2</f>
        <v>#DIV/0!</v>
      </c>
      <c r="AX39" s="164"/>
      <c r="AY39" s="164"/>
      <c r="AZ39" s="164"/>
      <c r="BA39" s="164" t="b">
        <f t="shared" ref="BA39:BA41" si="1086">P39=1</f>
        <v>0</v>
      </c>
      <c r="BB39" s="164">
        <f>MAX((1-BA39)*P38,P38*0.99999)</f>
        <v>0</v>
      </c>
      <c r="BC39" s="164" t="e">
        <f>AB39*D39/(L38+N38)</f>
        <v>#DIV/0!</v>
      </c>
      <c r="BD39" s="164" t="e">
        <f t="shared" ref="BD39:BD41" si="1087">-1+(1-BC39)^(1-BB39)</f>
        <v>#DIV/0!</v>
      </c>
      <c r="BE39" s="164" t="e">
        <f t="shared" ref="BE39:BE41" si="1088">1/((BB39-1)*BC39)</f>
        <v>#DIV/0!</v>
      </c>
      <c r="BF39" s="164" t="e">
        <f t="shared" ref="BF39:BF41" si="1089">(-1/BC39)*LN(1-BC39)*AB39</f>
        <v>#DIV/0!</v>
      </c>
      <c r="BG39" s="164" t="e">
        <f t="shared" ref="BG39:BG41" si="1090">AB39*BD39*BE39</f>
        <v>#DIV/0!</v>
      </c>
      <c r="BH39" s="164" t="e">
        <f t="shared" ref="BH39:BH41" si="1091">(BF39*BA39)+(1-BA39)*BG39</f>
        <v>#DIV/0!</v>
      </c>
      <c r="BI39" s="164"/>
      <c r="BJ39" s="164"/>
      <c r="BK39" s="164"/>
      <c r="BL39" s="164"/>
      <c r="BM39" s="164" t="e">
        <f t="shared" ref="BM39:BM41" si="1092">(-LN(1-BC39)*(1-BC39)^(1-BB39))*AB39/((BB39-1)*BC39)</f>
        <v>#DIV/0!</v>
      </c>
      <c r="BN39" s="164" t="e">
        <f t="shared" ref="BN39:BN41" si="1093">(1-(1-BC39)^(1-BB39))*AB39/(BC39*(BB39-1)^2)</f>
        <v>#DIV/0!</v>
      </c>
      <c r="BO39" s="164" t="e">
        <f t="shared" ref="BO39:BO41" si="1094">BM39+BN39</f>
        <v>#DIV/0!</v>
      </c>
      <c r="BP39" s="164" t="e">
        <f>BO39^2*Q38^2</f>
        <v>#DIV/0!</v>
      </c>
      <c r="BQ39" s="164"/>
      <c r="BR39" s="164" t="e">
        <f t="shared" ref="BR39:BR41" si="1095">BD39*BE39</f>
        <v>#DIV/0!</v>
      </c>
      <c r="BS39" s="164" t="e">
        <f t="shared" ref="BS39:BS41" si="1096">AB39*BE39</f>
        <v>#DIV/0!</v>
      </c>
      <c r="BT39" s="164" t="e">
        <f t="shared" ref="BT39:BT41" si="1097">AB39*BD39</f>
        <v>#DIV/0!</v>
      </c>
      <c r="BU39" s="164" t="e">
        <f t="shared" ref="BU39:BU41" si="1098">AJ39</f>
        <v>#DIV/0!</v>
      </c>
      <c r="BV39" s="164" t="e">
        <f>(BB39-1)/(1-BC39)^(BB39)*(D39/(L38+N38))*BU39</f>
        <v>#DIV/0!</v>
      </c>
      <c r="BW39" s="164" t="e">
        <f>-1/((BB39-1)*BC39^2)*(D39/(L38+N38))*BU39</f>
        <v>#DIV/0!</v>
      </c>
      <c r="BX39" s="164" t="e">
        <f t="shared" ref="BX39:BX41" si="1099">BU39*BR39+BS39*BV39+BT39*BW39</f>
        <v>#DIV/0!</v>
      </c>
      <c r="BY39" s="164" t="e">
        <f t="shared" ref="BY39:BY41" si="1100">BX39^2*V39^2</f>
        <v>#DIV/0!</v>
      </c>
      <c r="BZ39" s="164"/>
      <c r="CA39" s="164" t="e">
        <f t="shared" ref="CA39:CA41" si="1101">AM39</f>
        <v>#DIV/0!</v>
      </c>
      <c r="CB39" s="164" t="e">
        <f>(BB39-1)/(1-BC39)^(BB39)*(D39/(L38+N38))*CA39</f>
        <v>#DIV/0!</v>
      </c>
      <c r="CC39" s="164" t="e">
        <f>-1/((BB39-1)*BC39^2)*(D39/(L38+N38))*CA39</f>
        <v>#DIV/0!</v>
      </c>
      <c r="CD39" s="164" t="e">
        <f t="shared" ref="CD39:CD41" si="1102">BR39*CA39+BS39*CB39+BT39*CC39</f>
        <v>#DIV/0!</v>
      </c>
      <c r="CE39" s="164" t="e">
        <f t="shared" ref="CE39:CE41" si="1103">CD39^2*X39^2</f>
        <v>#DIV/0!</v>
      </c>
      <c r="CF39" s="164"/>
      <c r="CG39" s="164" t="e">
        <f t="shared" ref="CG39:CG41" si="1104">AP39</f>
        <v>#DIV/0!</v>
      </c>
      <c r="CH39" s="164" t="e">
        <f>(BB39-1)/(1-BC39)^(BB39)*(D39/(L38+N38))*CG39</f>
        <v>#DIV/0!</v>
      </c>
      <c r="CI39" s="164" t="e">
        <f>-1/((BB39-1)*BC39^2)*(D39/(L38+N38))*CG39</f>
        <v>#DIV/0!</v>
      </c>
      <c r="CJ39" s="164" t="e">
        <f t="shared" ref="CJ39:CJ41" si="1105">BR39*CG39+BS39*CH39+BT39*CI39</f>
        <v>#DIV/0!</v>
      </c>
      <c r="CK39" s="164" t="e">
        <f t="shared" ref="CK39:CK41" si="1106">CJ39^2*Z39^2</f>
        <v>#DIV/0!</v>
      </c>
      <c r="CL39" s="164"/>
      <c r="CM39" s="164" t="e">
        <f t="shared" ref="CM39:CM41" si="1107">AG39</f>
        <v>#DIV/0!</v>
      </c>
      <c r="CN39" s="164">
        <v>0</v>
      </c>
      <c r="CO39" s="164">
        <v>0</v>
      </c>
      <c r="CP39" s="164" t="e">
        <f t="shared" ref="CP39:CP41" si="1108">CM39*BR39</f>
        <v>#DIV/0!</v>
      </c>
      <c r="CQ39" s="164" t="e">
        <f>CP39^2*E38^2</f>
        <v>#DIV/0!</v>
      </c>
      <c r="CR39" s="164"/>
      <c r="CS39" s="164" t="e">
        <f t="shared" ref="CS39:CS41" si="1109">AS39</f>
        <v>#DIV/0!</v>
      </c>
      <c r="CT39" s="164" t="e">
        <f>(BB39-1)/(1-BC39)^(BB39)*(-BC39/(L38+N38)+D39/(L38+N38)*CS39)</f>
        <v>#DIV/0!</v>
      </c>
      <c r="CU39" s="164" t="e">
        <f>-1/((BB39-1)*BC39^2)*(-BC39/(L38+N38)+D39/(L38+N38)*CS39)</f>
        <v>#DIV/0!</v>
      </c>
      <c r="CV39" s="164" t="e">
        <f t="shared" ref="CV39:CV41" si="1110">BR39*CS39+BS39*CT39+BT39*CU39</f>
        <v>#DIV/0!</v>
      </c>
      <c r="CW39" s="164" t="e">
        <f>CV39^2*M38^2</f>
        <v>#DIV/0!</v>
      </c>
      <c r="CX39" s="164"/>
      <c r="CY39" s="164" t="e">
        <f t="shared" ref="CY39:CY41" si="1111">AV39</f>
        <v>#DIV/0!</v>
      </c>
      <c r="CZ39" s="164" t="e">
        <f>(BB39-1)/(1-BC39)^(BB39)*(-BC39/(L38+N38)+D39/(L38+N38)*CY39)</f>
        <v>#DIV/0!</v>
      </c>
      <c r="DA39" s="164" t="e">
        <f>-1/((BB39-1)*BC39^2)*(-BC39/(L38+N38)+D39/(L38+N38)*CY39)</f>
        <v>#DIV/0!</v>
      </c>
      <c r="DB39" s="164" t="e">
        <f t="shared" ref="DB39:DB41" si="1112">BR39*CY39+BS39*CZ39+BT39*DA39</f>
        <v>#DIV/0!</v>
      </c>
      <c r="DC39" s="164" t="e">
        <f>DB39^2*O38^2</f>
        <v>#DIV/0!</v>
      </c>
      <c r="DD39" s="164"/>
      <c r="DE39" s="164"/>
      <c r="DF39" s="164"/>
      <c r="DG39" s="164">
        <f>10^R38</f>
        <v>1</v>
      </c>
      <c r="DH39" s="164" t="e">
        <f>N38/(L38+N38)</f>
        <v>#DIV/0!</v>
      </c>
      <c r="DI39" s="164">
        <f>(DG39+L38+N38)/(N38+DG39)</f>
        <v>1</v>
      </c>
      <c r="DJ39" s="164" t="e">
        <f t="shared" ref="DJ39:DJ41" si="1113">AB39*DH39*DI39</f>
        <v>#DIV/0!</v>
      </c>
      <c r="DK39" s="164"/>
      <c r="DL39" s="164"/>
      <c r="DM39" s="164"/>
      <c r="DN39" s="164"/>
      <c r="DO39" s="164" t="e">
        <f t="shared" ref="DO39:DO41" si="1114">DH39*DI39</f>
        <v>#DIV/0!</v>
      </c>
      <c r="DP39" s="164" t="e">
        <f t="shared" ref="DP39:DP41" si="1115">AG39</f>
        <v>#DIV/0!</v>
      </c>
      <c r="DQ39" s="164" t="e">
        <f t="shared" ref="DQ39:DQ41" si="1116">DO39*DP39</f>
        <v>#DIV/0!</v>
      </c>
      <c r="DR39" s="164" t="e">
        <f t="shared" ref="DR39:DR41" si="1117">DQ39^2*E39^2</f>
        <v>#DIV/0!</v>
      </c>
      <c r="DS39" s="164"/>
      <c r="DT39" s="164" t="e">
        <f t="shared" ref="DT39:DT41" si="1118">AJ39</f>
        <v>#DIV/0!</v>
      </c>
      <c r="DU39" s="164" t="e">
        <f t="shared" ref="DU39:DU41" si="1119">DT39*DO39</f>
        <v>#DIV/0!</v>
      </c>
      <c r="DV39" s="164" t="e">
        <f t="shared" ref="DV39:DV41" si="1120">DU39^2*V39^2</f>
        <v>#DIV/0!</v>
      </c>
      <c r="DW39" s="164"/>
      <c r="DX39" s="164" t="e">
        <f t="shared" ref="DX39:DX41" si="1121">AM39</f>
        <v>#DIV/0!</v>
      </c>
      <c r="DY39" s="164" t="e">
        <f t="shared" ref="DY39:DY41" si="1122">DX39*DO39</f>
        <v>#DIV/0!</v>
      </c>
      <c r="DZ39" s="164" t="e">
        <f t="shared" ref="DZ39:DZ41" si="1123">DY39^2*X39^2</f>
        <v>#DIV/0!</v>
      </c>
      <c r="EA39" s="164"/>
      <c r="EB39" s="164" t="e">
        <f t="shared" ref="EB39:EB41" si="1124">AP39</f>
        <v>#DIV/0!</v>
      </c>
      <c r="EC39" s="164" t="e">
        <f t="shared" ref="EC39:EC41" si="1125">EB39*DO39</f>
        <v>#DIV/0!</v>
      </c>
      <c r="ED39" s="164" t="e">
        <f t="shared" ref="ED39:ED41" si="1126">EC39^2*Z39^2</f>
        <v>#DIV/0!</v>
      </c>
      <c r="EE39" s="164"/>
      <c r="EF39" s="164" t="e">
        <f t="shared" ref="EF39:EF41" si="1127">DI39*AB39</f>
        <v>#DIV/0!</v>
      </c>
      <c r="EG39" s="164" t="e">
        <f t="shared" ref="EG39:EG41" si="1128">DH39*AB39</f>
        <v>#DIV/0!</v>
      </c>
      <c r="EH39" s="164" t="e">
        <f t="shared" ref="EH39:EH41" si="1129">AS39</f>
        <v>#DIV/0!</v>
      </c>
      <c r="EI39" s="164" t="e">
        <f>-N38/((N38+L38)^2)</f>
        <v>#DIV/0!</v>
      </c>
      <c r="EJ39" s="164">
        <f>1/(DG39+N38)</f>
        <v>1</v>
      </c>
      <c r="EK39" s="164" t="e">
        <f t="shared" ref="EK39:EK41" si="1130">DO39*EH39+EF39*EI39+EG39*EJ39</f>
        <v>#DIV/0!</v>
      </c>
      <c r="EL39" s="164" t="e">
        <f>EK39^2*M38^2</f>
        <v>#DIV/0!</v>
      </c>
      <c r="EM39" s="164"/>
      <c r="EN39" s="164" t="e">
        <f t="shared" ref="EN39:EN41" si="1131">AV39</f>
        <v>#DIV/0!</v>
      </c>
      <c r="EO39" s="164" t="e">
        <f>L38/((L38+N38)^2)</f>
        <v>#DIV/0!</v>
      </c>
      <c r="EP39" s="164">
        <f>-L38/((N38+DG39)^2)</f>
        <v>0</v>
      </c>
      <c r="EQ39" s="164" t="e">
        <f t="shared" ref="EQ39:EQ41" si="1132">DO39*EN39+EF39*EO39+EG39*EP39</f>
        <v>#DIV/0!</v>
      </c>
      <c r="ER39" s="164" t="e">
        <f>EQ39^2*O38^2</f>
        <v>#DIV/0!</v>
      </c>
      <c r="ES39" s="164"/>
      <c r="ET39" s="164">
        <v>0</v>
      </c>
      <c r="EU39" s="164">
        <f>-LN(10)*L38*DG39/((DG39+N38)^2)</f>
        <v>0</v>
      </c>
      <c r="EV39" s="164" t="e">
        <f t="shared" ref="EV39:EV41" si="1133">EU39*EG39</f>
        <v>#DIV/0!</v>
      </c>
      <c r="EW39" s="164" t="e">
        <f>EV39^2*S38^2</f>
        <v>#DIV/0!</v>
      </c>
      <c r="EX39" s="164"/>
      <c r="EY39" s="164"/>
      <c r="EZ39" s="164"/>
      <c r="FA39" s="164">
        <f t="shared" ref="FA39:FA41" si="1134">DG39</f>
        <v>1</v>
      </c>
      <c r="FB39" s="164" t="e">
        <f t="shared" ref="FB39:FB41" si="1135">DH39</f>
        <v>#DIV/0!</v>
      </c>
      <c r="FC39" s="164">
        <f t="shared" ref="FC39:FC41" si="1136">DI39</f>
        <v>1</v>
      </c>
      <c r="FD39" s="164" t="e">
        <f t="shared" ref="FD39:FD41" si="1137">FB39*FC39*BH39</f>
        <v>#DIV/0!</v>
      </c>
      <c r="FE39" s="164"/>
      <c r="FF39" s="164"/>
      <c r="FG39" s="164"/>
      <c r="FH39" s="164"/>
      <c r="FI39" s="164" t="e">
        <f t="shared" ref="FI39:FI41" si="1138">FB39*FC39</f>
        <v>#DIV/0!</v>
      </c>
      <c r="FJ39" s="164" t="e">
        <f t="shared" ref="FJ39:FJ41" si="1139">CP39</f>
        <v>#DIV/0!</v>
      </c>
      <c r="FK39" s="164" t="e">
        <f t="shared" ref="FK39:FK41" si="1140">FJ39*FI39</f>
        <v>#DIV/0!</v>
      </c>
      <c r="FL39" s="164" t="e">
        <f t="shared" ref="FL39:FL41" si="1141">FK39^2*E39^2</f>
        <v>#DIV/0!</v>
      </c>
      <c r="FM39" s="164"/>
      <c r="FN39" s="164" t="e">
        <f t="shared" ref="FN39:FN41" si="1142">BX39</f>
        <v>#DIV/0!</v>
      </c>
      <c r="FO39" s="164" t="e">
        <f t="shared" ref="FO39:FO41" si="1143">FN39*FI39</f>
        <v>#DIV/0!</v>
      </c>
      <c r="FP39" s="164" t="e">
        <f t="shared" ref="FP39:FP41" si="1144">FO39^2*V39^2</f>
        <v>#DIV/0!</v>
      </c>
      <c r="FQ39" s="164"/>
      <c r="FR39" s="164" t="e">
        <f t="shared" ref="FR39:FR41" si="1145">CD39</f>
        <v>#DIV/0!</v>
      </c>
      <c r="FS39" s="164" t="e">
        <f t="shared" ref="FS39:FS41" si="1146">FR39*FI39</f>
        <v>#DIV/0!</v>
      </c>
      <c r="FT39" s="164" t="e">
        <f t="shared" ref="FT39:FT41" si="1147">FS39^2*X39^2</f>
        <v>#DIV/0!</v>
      </c>
      <c r="FU39" s="164"/>
      <c r="FV39" s="164" t="e">
        <f t="shared" ref="FV39:FV41" si="1148">CJ39</f>
        <v>#DIV/0!</v>
      </c>
      <c r="FW39" s="164" t="e">
        <f t="shared" ref="FW39:FW41" si="1149">FV39*FI39</f>
        <v>#DIV/0!</v>
      </c>
      <c r="FX39" s="164" t="e">
        <f t="shared" ref="FX39:FX41" si="1150">FW39^2*Z39^2</f>
        <v>#DIV/0!</v>
      </c>
      <c r="FY39" s="164"/>
      <c r="FZ39" s="164" t="e">
        <f t="shared" ref="FZ39:FZ41" si="1151">FC39*BH39</f>
        <v>#DIV/0!</v>
      </c>
      <c r="GA39" s="164" t="e">
        <f t="shared" ref="GA39:GA41" si="1152">FB39*BH39</f>
        <v>#DIV/0!</v>
      </c>
      <c r="GB39" s="164" t="e">
        <f t="shared" ref="GB39:GB41" si="1153">CV39</f>
        <v>#DIV/0!</v>
      </c>
      <c r="GC39" s="164" t="e">
        <f t="shared" ref="GC39:GC41" si="1154">EI39</f>
        <v>#DIV/0!</v>
      </c>
      <c r="GD39" s="164">
        <f t="shared" ref="GD39:GD41" si="1155">EJ39</f>
        <v>1</v>
      </c>
      <c r="GE39" s="164" t="e">
        <f t="shared" ref="GE39:GE41" si="1156">FI39*GB39+FZ39*GC39+GA39*GD39</f>
        <v>#DIV/0!</v>
      </c>
      <c r="GF39" s="164" t="e">
        <f>GE39^2*M38^2</f>
        <v>#DIV/0!</v>
      </c>
      <c r="GG39" s="164"/>
      <c r="GH39" s="164" t="e">
        <f t="shared" ref="GH39:GH41" si="1157">DB39</f>
        <v>#DIV/0!</v>
      </c>
      <c r="GI39" s="164" t="e">
        <f t="shared" ref="GI39:GI41" si="1158">EO39</f>
        <v>#DIV/0!</v>
      </c>
      <c r="GJ39" s="164">
        <f t="shared" ref="GJ39:GJ41" si="1159">EP39</f>
        <v>0</v>
      </c>
      <c r="GK39" s="164" t="e">
        <f t="shared" ref="GK39:GK41" si="1160">FI39*GH39+FZ39*GI39+GA39*GJ39</f>
        <v>#DIV/0!</v>
      </c>
      <c r="GL39" s="164" t="e">
        <f>GK39^2*O38^2</f>
        <v>#DIV/0!</v>
      </c>
      <c r="GM39" s="164"/>
      <c r="GN39" s="164">
        <f t="shared" ref="GN39:GN41" si="1161">ET39</f>
        <v>0</v>
      </c>
      <c r="GO39" s="164">
        <f t="shared" ref="GO39:GO41" si="1162">EU39</f>
        <v>0</v>
      </c>
      <c r="GP39" s="164" t="e">
        <f t="shared" ref="GP39:GP41" si="1163">GO39*GA39</f>
        <v>#DIV/0!</v>
      </c>
      <c r="GQ39" s="164" t="e">
        <f>GP39^2*S38^2</f>
        <v>#DIV/0!</v>
      </c>
      <c r="GR39" s="164"/>
      <c r="GS39" s="164" t="e">
        <f t="shared" ref="GS39:GS41" si="1164">BO39</f>
        <v>#DIV/0!</v>
      </c>
      <c r="GT39" s="164" t="e">
        <f t="shared" ref="GT39:GT41" si="1165">GS39*FI39</f>
        <v>#DIV/0!</v>
      </c>
      <c r="GU39" s="164" t="e">
        <f>GT39^2*Q38^2</f>
        <v>#DIV/0!</v>
      </c>
      <c r="GV39" s="164"/>
      <c r="GW39" s="164"/>
      <c r="GX39" s="164"/>
      <c r="GY39" s="164">
        <f>P38</f>
        <v>0</v>
      </c>
      <c r="GZ39" s="164">
        <f>L38+N38</f>
        <v>0</v>
      </c>
      <c r="HA39" s="164">
        <f>L38</f>
        <v>0</v>
      </c>
      <c r="HB39" s="164">
        <f>N38</f>
        <v>0</v>
      </c>
      <c r="HC39" s="164">
        <f t="shared" ref="HC39:HC41" si="1166">D39</f>
        <v>0</v>
      </c>
      <c r="HD39" s="164">
        <f t="shared" ref="HD39:HD41" si="1167">B39</f>
        <v>0</v>
      </c>
      <c r="HE39" s="164" t="e">
        <f t="shared" ref="HE39:HE41" si="1168">AA39</f>
        <v>#DIV/0!</v>
      </c>
      <c r="HF39" s="164">
        <f t="shared" ref="HF39:HF41" si="1169">T39</f>
        <v>0</v>
      </c>
      <c r="HG39" s="164">
        <f t="shared" ref="HG39:HG41" si="1170">U39</f>
        <v>0</v>
      </c>
      <c r="HH39" s="164">
        <f t="shared" ref="HH39:HH41" si="1171">W39</f>
        <v>0</v>
      </c>
      <c r="HI39" s="164">
        <f t="shared" ref="HI39:HI41" si="1172">Y39</f>
        <v>0</v>
      </c>
      <c r="HJ39" s="164" t="e">
        <f t="shared" ref="HJ39:HJ41" si="1173">LN((HE39-GY39*HG39)/HD39)</f>
        <v>#DIV/0!</v>
      </c>
      <c r="HK39" s="164" t="e">
        <f t="shared" ref="HK39:HK41" si="1174">LN( (HG39-HF39)/GZ39 + (HE39-GY39*HF39)/HD39)</f>
        <v>#DIV/0!</v>
      </c>
      <c r="HL39" s="164" t="e">
        <f t="shared" ref="HL39:HL41" si="1175">HD39*GZ39/(HD39+GY39*GZ39)</f>
        <v>#DIV/0!</v>
      </c>
      <c r="HM39" s="164" t="e">
        <f t="shared" ref="HM39:HM41" si="1176">(HJ39-HK39)*HL39/HC39</f>
        <v>#DIV/0!</v>
      </c>
      <c r="HN39" s="164"/>
      <c r="HO39" s="164"/>
      <c r="HP39" s="164"/>
      <c r="HQ39" s="164"/>
      <c r="HR39" s="164" t="e">
        <f t="shared" ref="HR39:HR41" si="1177">-1/HD39</f>
        <v>#DIV/0!</v>
      </c>
      <c r="HS39" s="164" t="e">
        <f t="shared" ref="HS39:HS41" si="1178">-(HE39-GY39*HF39) / (HD39* ( ( (HG39-HF39)/GZ39)*HD39 + (HE39-GY39*HF39)))</f>
        <v>#DIV/0!</v>
      </c>
      <c r="HT39" s="164" t="e">
        <f t="shared" ref="HT39:HT41" si="1179">GY39*GZ39^2 / (HD39+GY39*GZ39)^2</f>
        <v>#DIV/0!</v>
      </c>
      <c r="HU39" s="164" t="e">
        <f t="shared" ref="HU39:HU41" si="1180">-1/HC39*HM39</f>
        <v>#DIV/0!</v>
      </c>
      <c r="HV39" s="164" t="e">
        <f t="shared" ref="HV39:HV41" si="1181">HU39^2*E39^2</f>
        <v>#DIV/0!</v>
      </c>
      <c r="HW39" s="164"/>
      <c r="HX39" s="164" t="e">
        <f t="shared" ref="HX39:HX41" si="1182">GY39 / (GY39*HG39-HE39)</f>
        <v>#DIV/0!</v>
      </c>
      <c r="HY39" s="164" t="e">
        <f t="shared" ref="HY39:HY41" si="1183">HD39 / ( (HG39-HF39)*HD39 + GZ39*(HE39-GY39*HF39))</f>
        <v>#DIV/0!</v>
      </c>
      <c r="HZ39" s="164">
        <v>0</v>
      </c>
      <c r="IA39" s="164" t="e">
        <f t="shared" si="1072"/>
        <v>#DIV/0!</v>
      </c>
      <c r="IB39" s="164" t="e">
        <f t="shared" ref="IB39:IB41" si="1184">IA39^2*V39^2</f>
        <v>#DIV/0!</v>
      </c>
      <c r="IC39" s="164"/>
      <c r="ID39" s="164" t="e">
        <f xml:space="preserve"> 1 / (HE39-GY39*HG39)*L38/GZ39</f>
        <v>#DIV/0!</v>
      </c>
      <c r="IE39" s="164" t="e">
        <f t="shared" ref="IE39:IE41" si="1185">HA39 / ((HE39-GY39*HF39)*GZ39 + (HG39-HF39)*HD39)</f>
        <v>#DIV/0!</v>
      </c>
      <c r="IF39" s="164">
        <v>0</v>
      </c>
      <c r="IG39" s="164" t="e">
        <f t="shared" si="1073"/>
        <v>#DIV/0!</v>
      </c>
      <c r="IH39" s="164" t="e">
        <f t="shared" ref="IH39:IH41" si="1186">IG39^2*X39^2</f>
        <v>#DIV/0!</v>
      </c>
      <c r="II39" s="164"/>
      <c r="IJ39" s="164" t="e">
        <f t="shared" ref="IJ39:IJ41" si="1187">1 / (HE39-GY39*HG39) * HB39/GZ39</f>
        <v>#DIV/0!</v>
      </c>
      <c r="IK39" s="164" t="e">
        <f t="shared" ref="IK39:IK41" si="1188">1 / (HE39 + HD39*((HG39-HF39)/GZ39) - GY39*HF39) * HB39/GZ39</f>
        <v>#DIV/0!</v>
      </c>
      <c r="IL39" s="164">
        <v>0</v>
      </c>
      <c r="IM39" s="164" t="e">
        <f t="shared" si="1074"/>
        <v>#DIV/0!</v>
      </c>
      <c r="IN39" s="164" t="e">
        <f t="shared" ref="IN39:IN41" si="1189">IM39^2*Z39^2</f>
        <v>#DIV/0!</v>
      </c>
      <c r="IO39" s="164"/>
      <c r="IP39" s="164" t="e">
        <f t="shared" ref="IP39:IP41" si="1190">(HI39-HH39)*HB39 / (GZ39*((GY39*HG39-HH39)*HA39 + (GY39*HG39-HI39)*HB39))</f>
        <v>#DIV/0!</v>
      </c>
      <c r="IQ39" s="164" t="e">
        <f t="shared" ref="IQ39:IQ41" si="1191">-(HD39*HF39+(HH39-HI39)*HB39-HD39*HG39) / (GZ39*((GY39*HF39-HH39)*HA39 + (GY39*HB39+HD39)*HF39 - HI39*HB39 - HD39*HG39) )</f>
        <v>#DIV/0!</v>
      </c>
      <c r="IR39" s="164" t="e">
        <f t="shared" ref="IR39:IR41" si="1192">HD39^2 / (GY39*HA39 + GY39*HB39 + HD39)^2</f>
        <v>#DIV/0!</v>
      </c>
      <c r="IS39" s="164" t="e">
        <f t="shared" si="1075"/>
        <v>#DIV/0!</v>
      </c>
      <c r="IT39" s="164" t="e">
        <f>IS39^2*M38^2</f>
        <v>#DIV/0!</v>
      </c>
      <c r="IU39" s="164"/>
      <c r="IV39" s="164" t="e">
        <f t="shared" ref="IV39:IV41" si="1193">-(HI39-HH39)*HA39 / (GZ39*((GY39*HG39-HH39)*HA39 + (GY39*HG39-HI39)*HB39))</f>
        <v>#DIV/0!</v>
      </c>
      <c r="IW39" s="164" t="e">
        <f t="shared" ref="IW39:IW41" si="1194">-(HD39*HF39+(HI39-HH39)*HA39-HD39*HG39) / (GZ39*((GY39*HF39-HI39)*HB39 + (GY39*HA39+HD39)*HF39 - HH39*HA39 - HD39*HG39))</f>
        <v>#DIV/0!</v>
      </c>
      <c r="IX39" s="164" t="e">
        <f t="shared" ref="IX39:IX41" si="1195">HD39^2 / (GY39*HA39+GY39*HB39+HD39)^2</f>
        <v>#DIV/0!</v>
      </c>
      <c r="IY39" s="164" t="e">
        <f t="shared" si="1076"/>
        <v>#DIV/0!</v>
      </c>
      <c r="IZ39" s="164" t="e">
        <f>IY39^2*O38^2</f>
        <v>#DIV/0!</v>
      </c>
      <c r="JA39" s="164"/>
      <c r="JB39" s="164" t="e">
        <f t="shared" ref="JB39:JB41" si="1196">HG39/(GY39*HG39-HE39)</f>
        <v>#DIV/0!</v>
      </c>
      <c r="JC39" s="164" t="e">
        <f t="shared" ref="JC39:JC41" si="1197">HF39/(GY39*HF39-HE39-HD39*(HG39-HF39)/GZ39)</f>
        <v>#DIV/0!</v>
      </c>
      <c r="JD39" s="164" t="e">
        <f t="shared" ref="JD39:JD41" si="1198">-HD39*GZ39^2 / ((GZ39*GY39+HD39)^2)</f>
        <v>#DIV/0!</v>
      </c>
      <c r="JE39" s="164" t="e">
        <f t="shared" si="1077"/>
        <v>#DIV/0!</v>
      </c>
      <c r="JF39" s="164" t="e">
        <f>JE39^2*Q38^2</f>
        <v>#DIV/0!</v>
      </c>
      <c r="JG39" s="164"/>
      <c r="JH39" s="164"/>
      <c r="JI39" s="164"/>
      <c r="JJ39" s="164">
        <f t="shared" ref="JJ39:JJ41" si="1199">FA39</f>
        <v>1</v>
      </c>
      <c r="JK39" s="164" t="e">
        <f>N38/(L38+N38)</f>
        <v>#DIV/0!</v>
      </c>
      <c r="JL39" s="164">
        <f>(L38+N38+JJ39)/(N38+JJ39)</f>
        <v>1</v>
      </c>
      <c r="JM39" s="164" t="e">
        <f t="shared" ref="JM39:JM41" si="1200">HM39*JK39*JL39</f>
        <v>#DIV/0!</v>
      </c>
      <c r="JN39" s="164"/>
      <c r="JO39" s="164"/>
      <c r="JP39" s="164"/>
      <c r="JQ39" s="164"/>
      <c r="JR39" s="164" t="e">
        <f t="shared" ref="JR39:JR41" si="1201">JK39*JL39</f>
        <v>#DIV/0!</v>
      </c>
      <c r="JS39" s="164" t="e">
        <f t="shared" ref="JS39:JS41" si="1202">HU39</f>
        <v>#DIV/0!</v>
      </c>
      <c r="JT39" s="164" t="e">
        <f t="shared" ref="JT39:JT41" si="1203">JS39*JR39</f>
        <v>#DIV/0!</v>
      </c>
      <c r="JU39" s="164" t="e">
        <f t="shared" ref="JU39:JU41" si="1204">JT39^2*E39^2</f>
        <v>#DIV/0!</v>
      </c>
      <c r="JV39" s="164"/>
      <c r="JW39" s="164" t="e">
        <f t="shared" ref="JW39:JW41" si="1205">IA39</f>
        <v>#DIV/0!</v>
      </c>
      <c r="JX39" s="164" t="e">
        <f t="shared" ref="JX39:JX41" si="1206">JW39*JR39</f>
        <v>#DIV/0!</v>
      </c>
      <c r="JY39" s="164" t="e">
        <f t="shared" ref="JY39:JY41" si="1207">JX39^2*V39^2</f>
        <v>#DIV/0!</v>
      </c>
      <c r="JZ39" s="164"/>
      <c r="KA39" s="164" t="e">
        <f>IG39</f>
        <v>#DIV/0!</v>
      </c>
      <c r="KB39" s="164" t="e">
        <f>KA39*JR39</f>
        <v>#DIV/0!</v>
      </c>
      <c r="KC39" s="164" t="e">
        <f>KB39^2*X39^2</f>
        <v>#DIV/0!</v>
      </c>
      <c r="KD39" s="164"/>
      <c r="KE39" s="164" t="e">
        <f>IM39</f>
        <v>#DIV/0!</v>
      </c>
      <c r="KF39" s="164" t="e">
        <f>KE39*JR39</f>
        <v>#DIV/0!</v>
      </c>
      <c r="KG39" s="164" t="e">
        <f>KF39^2*Z39^2</f>
        <v>#DIV/0!</v>
      </c>
      <c r="KH39" s="164"/>
      <c r="KI39" s="164" t="e">
        <f>IS39</f>
        <v>#DIV/0!</v>
      </c>
      <c r="KJ39" s="164" t="e">
        <f>-N38/(L38+N38)^2</f>
        <v>#DIV/0!</v>
      </c>
      <c r="KK39" s="164">
        <f>1/(JJ39+N38)</f>
        <v>1</v>
      </c>
      <c r="KL39" s="164" t="e">
        <f>KI39*JR39+KJ39*HM39*JL39+KK39*JK39*HM39</f>
        <v>#DIV/0!</v>
      </c>
      <c r="KM39" s="164" t="e">
        <f>KL39^2*M38^2</f>
        <v>#DIV/0!</v>
      </c>
      <c r="KN39" s="164"/>
      <c r="KO39" s="164" t="e">
        <f>IY39</f>
        <v>#DIV/0!</v>
      </c>
      <c r="KP39" s="164" t="e">
        <f>L38/(L38+N38)^2</f>
        <v>#DIV/0!</v>
      </c>
      <c r="KQ39" s="164">
        <f>-L38/(JJ39+N38)^2</f>
        <v>0</v>
      </c>
      <c r="KR39" s="164" t="e">
        <f>KO39*JR39+KP39*JL39*HM39+HM39*KQ39*JK39</f>
        <v>#DIV/0!</v>
      </c>
      <c r="KS39" s="164" t="e">
        <f>KR39^2*O38^2</f>
        <v>#DIV/0!</v>
      </c>
      <c r="KT39" s="164"/>
      <c r="KU39" s="164" t="e">
        <f>JE39</f>
        <v>#DIV/0!</v>
      </c>
      <c r="KV39" s="164" t="e">
        <f>KU39*JR39</f>
        <v>#DIV/0!</v>
      </c>
      <c r="KW39" s="164" t="e">
        <f>KV39^2*Q38^2</f>
        <v>#DIV/0!</v>
      </c>
      <c r="KX39" s="164"/>
      <c r="KY39" s="164" t="e">
        <f>HM39* (N38/(L38+N38)) * ((-LN(10)*JJ39*L38)/(N38+JJ39)^2)</f>
        <v>#DIV/0!</v>
      </c>
      <c r="KZ39" s="164" t="e">
        <f>KY39^2*S38^2</f>
        <v>#DIV/0!</v>
      </c>
      <c r="LA39" s="164"/>
      <c r="LB39" s="164"/>
      <c r="LC39" s="170"/>
      <c r="LD39" s="204"/>
      <c r="LE39" s="189"/>
      <c r="LF39" s="189"/>
      <c r="LG39" s="189"/>
      <c r="LH39" s="189"/>
      <c r="LI39" s="189"/>
      <c r="LJ39" s="189"/>
      <c r="LK39" s="189"/>
      <c r="LL39" s="189"/>
      <c r="LM39" s="189"/>
      <c r="LN39" s="189"/>
      <c r="LO39" s="192"/>
    </row>
    <row r="40" spans="1:327" s="87" customFormat="1" ht="15.75" x14ac:dyDescent="0.25">
      <c r="A40" s="172" t="s">
        <v>241</v>
      </c>
      <c r="B40" s="107"/>
      <c r="C40" s="145"/>
      <c r="D40" s="106"/>
      <c r="E40" s="145"/>
      <c r="F40" s="207"/>
      <c r="G40" s="207"/>
      <c r="H40" s="207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201"/>
      <c r="T40" s="167">
        <f t="shared" si="1078"/>
        <v>0</v>
      </c>
      <c r="U40" s="164">
        <f>U38</f>
        <v>0</v>
      </c>
      <c r="V40" s="164">
        <f t="shared" ref="V40:AA40" si="1208">V38</f>
        <v>0</v>
      </c>
      <c r="W40" s="164">
        <f t="shared" si="1208"/>
        <v>0</v>
      </c>
      <c r="X40" s="164">
        <f t="shared" si="1208"/>
        <v>0</v>
      </c>
      <c r="Y40" s="164">
        <f t="shared" si="1208"/>
        <v>0</v>
      </c>
      <c r="Z40" s="164">
        <f t="shared" si="1208"/>
        <v>0</v>
      </c>
      <c r="AA40" s="164" t="e">
        <f t="shared" si="1208"/>
        <v>#DIV/0!</v>
      </c>
      <c r="AB40" s="165" t="e">
        <f t="shared" si="1069"/>
        <v>#DIV/0!</v>
      </c>
      <c r="AC40" s="165"/>
      <c r="AD40" s="165"/>
      <c r="AE40" s="165"/>
      <c r="AF40" s="165"/>
      <c r="AG40" s="164" t="e">
        <f t="shared" si="1070"/>
        <v>#DIV/0!</v>
      </c>
      <c r="AH40" s="164" t="e">
        <f t="shared" si="1085"/>
        <v>#DIV/0!</v>
      </c>
      <c r="AI40" s="164"/>
      <c r="AJ40" s="164" t="e">
        <f t="shared" si="1071"/>
        <v>#DIV/0!</v>
      </c>
      <c r="AK40" s="164" t="e">
        <f>AJ40^2*V38^2</f>
        <v>#DIV/0!</v>
      </c>
      <c r="AL40" s="164"/>
      <c r="AM40" s="164" t="e">
        <f>-AB40/(AA40-U40)*L38/(L38+N38)</f>
        <v>#DIV/0!</v>
      </c>
      <c r="AN40" s="164" t="e">
        <f>AM40^2*X38^2</f>
        <v>#DIV/0!</v>
      </c>
      <c r="AO40" s="164"/>
      <c r="AP40" s="164" t="e">
        <f>-AB40/(AA40-U40)*N38/(L38+N38)</f>
        <v>#DIV/0!</v>
      </c>
      <c r="AQ40" s="164" t="e">
        <f>AP40^2*Z38^2</f>
        <v>#DIV/0!</v>
      </c>
      <c r="AR40" s="164"/>
      <c r="AS40" s="164" t="e">
        <f>-AB40/(AA40-U40)*(W40-AA40)/(L38+N38)</f>
        <v>#DIV/0!</v>
      </c>
      <c r="AT40" s="164" t="e">
        <f>AS40^2*M38^2</f>
        <v>#DIV/0!</v>
      </c>
      <c r="AU40" s="164"/>
      <c r="AV40" s="164" t="e">
        <f>-AB40/(AA40-U40)*(Y40-AA40)/(L38+N38)</f>
        <v>#DIV/0!</v>
      </c>
      <c r="AW40" s="164" t="e">
        <f>AV40^2*O38^2</f>
        <v>#DIV/0!</v>
      </c>
      <c r="AX40" s="164"/>
      <c r="AY40" s="164"/>
      <c r="AZ40" s="164"/>
      <c r="BA40" s="164" t="b">
        <f t="shared" si="1086"/>
        <v>0</v>
      </c>
      <c r="BB40" s="164">
        <f>MAX((1-BA40)*P38,P38*0.99999)</f>
        <v>0</v>
      </c>
      <c r="BC40" s="164" t="e">
        <f>AB40*D40/(L38+N38)</f>
        <v>#DIV/0!</v>
      </c>
      <c r="BD40" s="164" t="e">
        <f t="shared" si="1087"/>
        <v>#DIV/0!</v>
      </c>
      <c r="BE40" s="164" t="e">
        <f t="shared" si="1088"/>
        <v>#DIV/0!</v>
      </c>
      <c r="BF40" s="164" t="e">
        <f t="shared" si="1089"/>
        <v>#DIV/0!</v>
      </c>
      <c r="BG40" s="164" t="e">
        <f t="shared" si="1090"/>
        <v>#DIV/0!</v>
      </c>
      <c r="BH40" s="164" t="e">
        <f t="shared" si="1091"/>
        <v>#DIV/0!</v>
      </c>
      <c r="BI40" s="164"/>
      <c r="BJ40" s="164"/>
      <c r="BK40" s="164"/>
      <c r="BL40" s="164"/>
      <c r="BM40" s="164" t="e">
        <f t="shared" si="1092"/>
        <v>#DIV/0!</v>
      </c>
      <c r="BN40" s="164" t="e">
        <f t="shared" si="1093"/>
        <v>#DIV/0!</v>
      </c>
      <c r="BO40" s="164" t="e">
        <f t="shared" si="1094"/>
        <v>#DIV/0!</v>
      </c>
      <c r="BP40" s="164" t="e">
        <f>BO40^2*Q38^2</f>
        <v>#DIV/0!</v>
      </c>
      <c r="BQ40" s="164"/>
      <c r="BR40" s="164" t="e">
        <f t="shared" si="1095"/>
        <v>#DIV/0!</v>
      </c>
      <c r="BS40" s="164" t="e">
        <f t="shared" si="1096"/>
        <v>#DIV/0!</v>
      </c>
      <c r="BT40" s="164" t="e">
        <f t="shared" si="1097"/>
        <v>#DIV/0!</v>
      </c>
      <c r="BU40" s="164" t="e">
        <f t="shared" si="1098"/>
        <v>#DIV/0!</v>
      </c>
      <c r="BV40" s="164" t="e">
        <f>(BB40-1)/(1-BC40)^(BB40)*(D40/(L38+N38))*BU40</f>
        <v>#DIV/0!</v>
      </c>
      <c r="BW40" s="164" t="e">
        <f>-1/((BB40-1)*BC40^2)*(D40/(L38+N38))*BU40</f>
        <v>#DIV/0!</v>
      </c>
      <c r="BX40" s="164" t="e">
        <f t="shared" si="1099"/>
        <v>#DIV/0!</v>
      </c>
      <c r="BY40" s="164" t="e">
        <f t="shared" si="1100"/>
        <v>#DIV/0!</v>
      </c>
      <c r="BZ40" s="164"/>
      <c r="CA40" s="164" t="e">
        <f t="shared" si="1101"/>
        <v>#DIV/0!</v>
      </c>
      <c r="CB40" s="164" t="e">
        <f>(BB40-1)/(1-BC40)^(BB40)*(D40/(L38+N38))*CA40</f>
        <v>#DIV/0!</v>
      </c>
      <c r="CC40" s="164" t="e">
        <f>-1/((BB40-1)*BC40^2)*(D40/(L38+N38))*CA40</f>
        <v>#DIV/0!</v>
      </c>
      <c r="CD40" s="164" t="e">
        <f t="shared" si="1102"/>
        <v>#DIV/0!</v>
      </c>
      <c r="CE40" s="164" t="e">
        <f t="shared" si="1103"/>
        <v>#DIV/0!</v>
      </c>
      <c r="CF40" s="164"/>
      <c r="CG40" s="164" t="e">
        <f t="shared" si="1104"/>
        <v>#DIV/0!</v>
      </c>
      <c r="CH40" s="164" t="e">
        <f>(BB40-1)/(1-BC40)^(BB40)*(D40/(L38+N38))*CG40</f>
        <v>#DIV/0!</v>
      </c>
      <c r="CI40" s="164" t="e">
        <f>-1/((BB40-1)*BC40^2)*(D40/(L38+N38))*CG40</f>
        <v>#DIV/0!</v>
      </c>
      <c r="CJ40" s="164" t="e">
        <f t="shared" si="1105"/>
        <v>#DIV/0!</v>
      </c>
      <c r="CK40" s="164" t="e">
        <f t="shared" si="1106"/>
        <v>#DIV/0!</v>
      </c>
      <c r="CL40" s="164"/>
      <c r="CM40" s="164" t="e">
        <f t="shared" si="1107"/>
        <v>#DIV/0!</v>
      </c>
      <c r="CN40" s="164">
        <v>0</v>
      </c>
      <c r="CO40" s="164">
        <v>0</v>
      </c>
      <c r="CP40" s="164" t="e">
        <f t="shared" si="1108"/>
        <v>#DIV/0!</v>
      </c>
      <c r="CQ40" s="164" t="e">
        <f>CP40^2*E38^2</f>
        <v>#DIV/0!</v>
      </c>
      <c r="CR40" s="164"/>
      <c r="CS40" s="164" t="e">
        <f t="shared" si="1109"/>
        <v>#DIV/0!</v>
      </c>
      <c r="CT40" s="164" t="e">
        <f>(BB40-1)/(1-BC40)^(BB40)*(-BC40/(L38+N38)+D40/(L38+N38)*CS40)</f>
        <v>#DIV/0!</v>
      </c>
      <c r="CU40" s="164" t="e">
        <f>-1/((BB40-1)*BC40^2)*(-BC40/(L38+N38)+D40/(L38+N38)*CS40)</f>
        <v>#DIV/0!</v>
      </c>
      <c r="CV40" s="164" t="e">
        <f t="shared" si="1110"/>
        <v>#DIV/0!</v>
      </c>
      <c r="CW40" s="164" t="e">
        <f>CV40^2*M38^2</f>
        <v>#DIV/0!</v>
      </c>
      <c r="CX40" s="164"/>
      <c r="CY40" s="164" t="e">
        <f t="shared" si="1111"/>
        <v>#DIV/0!</v>
      </c>
      <c r="CZ40" s="164" t="e">
        <f>(BB40-1)/(1-BC40)^(BB40)*(-BC40/(L38+N38)+D40/(L38+N38)*CY40)</f>
        <v>#DIV/0!</v>
      </c>
      <c r="DA40" s="164" t="e">
        <f>-1/((BB40-1)*BC40^2)*(-BC40/(L38+N38)+D40/(L38+N38)*CY40)</f>
        <v>#DIV/0!</v>
      </c>
      <c r="DB40" s="164" t="e">
        <f t="shared" si="1112"/>
        <v>#DIV/0!</v>
      </c>
      <c r="DC40" s="164" t="e">
        <f>DB40^2*O38^2</f>
        <v>#DIV/0!</v>
      </c>
      <c r="DD40" s="164"/>
      <c r="DE40" s="164"/>
      <c r="DF40" s="164"/>
      <c r="DG40" s="164">
        <f>10^R38</f>
        <v>1</v>
      </c>
      <c r="DH40" s="164" t="e">
        <f>N38/(L38+N38)</f>
        <v>#DIV/0!</v>
      </c>
      <c r="DI40" s="164">
        <f>(DG40+L38+N38)/(N38+DG40)</f>
        <v>1</v>
      </c>
      <c r="DJ40" s="164" t="e">
        <f t="shared" si="1113"/>
        <v>#DIV/0!</v>
      </c>
      <c r="DK40" s="164"/>
      <c r="DL40" s="164"/>
      <c r="DM40" s="164"/>
      <c r="DN40" s="164"/>
      <c r="DO40" s="164" t="e">
        <f t="shared" si="1114"/>
        <v>#DIV/0!</v>
      </c>
      <c r="DP40" s="164" t="e">
        <f t="shared" si="1115"/>
        <v>#DIV/0!</v>
      </c>
      <c r="DQ40" s="164" t="e">
        <f t="shared" si="1116"/>
        <v>#DIV/0!</v>
      </c>
      <c r="DR40" s="164" t="e">
        <f t="shared" si="1117"/>
        <v>#DIV/0!</v>
      </c>
      <c r="DS40" s="164"/>
      <c r="DT40" s="164" t="e">
        <f t="shared" si="1118"/>
        <v>#DIV/0!</v>
      </c>
      <c r="DU40" s="164" t="e">
        <f t="shared" si="1119"/>
        <v>#DIV/0!</v>
      </c>
      <c r="DV40" s="164" t="e">
        <f t="shared" si="1120"/>
        <v>#DIV/0!</v>
      </c>
      <c r="DW40" s="164"/>
      <c r="DX40" s="164" t="e">
        <f t="shared" si="1121"/>
        <v>#DIV/0!</v>
      </c>
      <c r="DY40" s="164" t="e">
        <f t="shared" si="1122"/>
        <v>#DIV/0!</v>
      </c>
      <c r="DZ40" s="164" t="e">
        <f t="shared" si="1123"/>
        <v>#DIV/0!</v>
      </c>
      <c r="EA40" s="164"/>
      <c r="EB40" s="164" t="e">
        <f t="shared" si="1124"/>
        <v>#DIV/0!</v>
      </c>
      <c r="EC40" s="164" t="e">
        <f t="shared" si="1125"/>
        <v>#DIV/0!</v>
      </c>
      <c r="ED40" s="164" t="e">
        <f t="shared" si="1126"/>
        <v>#DIV/0!</v>
      </c>
      <c r="EE40" s="164"/>
      <c r="EF40" s="164" t="e">
        <f t="shared" si="1127"/>
        <v>#DIV/0!</v>
      </c>
      <c r="EG40" s="164" t="e">
        <f t="shared" si="1128"/>
        <v>#DIV/0!</v>
      </c>
      <c r="EH40" s="164" t="e">
        <f t="shared" si="1129"/>
        <v>#DIV/0!</v>
      </c>
      <c r="EI40" s="164" t="e">
        <f>-N38/((N38+L38)^2)</f>
        <v>#DIV/0!</v>
      </c>
      <c r="EJ40" s="164">
        <f>1/(DG40+N38)</f>
        <v>1</v>
      </c>
      <c r="EK40" s="164" t="e">
        <f t="shared" si="1130"/>
        <v>#DIV/0!</v>
      </c>
      <c r="EL40" s="164" t="e">
        <f>EK40^2*M38^2</f>
        <v>#DIV/0!</v>
      </c>
      <c r="EM40" s="164"/>
      <c r="EN40" s="164" t="e">
        <f t="shared" si="1131"/>
        <v>#DIV/0!</v>
      </c>
      <c r="EO40" s="164" t="e">
        <f>L38/((L38+N38)^2)</f>
        <v>#DIV/0!</v>
      </c>
      <c r="EP40" s="164">
        <f>-L38/((N38+DG40)^2)</f>
        <v>0</v>
      </c>
      <c r="EQ40" s="164" t="e">
        <f t="shared" si="1132"/>
        <v>#DIV/0!</v>
      </c>
      <c r="ER40" s="164" t="e">
        <f>EQ40^2*O38^2</f>
        <v>#DIV/0!</v>
      </c>
      <c r="ES40" s="164"/>
      <c r="ET40" s="164">
        <v>0</v>
      </c>
      <c r="EU40" s="164">
        <f>-LN(10)*L38*DG40/((DG40+N38)^2)</f>
        <v>0</v>
      </c>
      <c r="EV40" s="164" t="e">
        <f t="shared" si="1133"/>
        <v>#DIV/0!</v>
      </c>
      <c r="EW40" s="164" t="e">
        <f>EV40^2*S38^2</f>
        <v>#DIV/0!</v>
      </c>
      <c r="EX40" s="164"/>
      <c r="EY40" s="164"/>
      <c r="EZ40" s="164"/>
      <c r="FA40" s="164">
        <f t="shared" si="1134"/>
        <v>1</v>
      </c>
      <c r="FB40" s="164" t="e">
        <f t="shared" si="1135"/>
        <v>#DIV/0!</v>
      </c>
      <c r="FC40" s="164">
        <f t="shared" si="1136"/>
        <v>1</v>
      </c>
      <c r="FD40" s="164" t="e">
        <f t="shared" si="1137"/>
        <v>#DIV/0!</v>
      </c>
      <c r="FE40" s="164"/>
      <c r="FF40" s="164"/>
      <c r="FG40" s="164"/>
      <c r="FH40" s="164"/>
      <c r="FI40" s="164" t="e">
        <f t="shared" si="1138"/>
        <v>#DIV/0!</v>
      </c>
      <c r="FJ40" s="164" t="e">
        <f t="shared" si="1139"/>
        <v>#DIV/0!</v>
      </c>
      <c r="FK40" s="164" t="e">
        <f t="shared" si="1140"/>
        <v>#DIV/0!</v>
      </c>
      <c r="FL40" s="164" t="e">
        <f t="shared" si="1141"/>
        <v>#DIV/0!</v>
      </c>
      <c r="FM40" s="164"/>
      <c r="FN40" s="164" t="e">
        <f t="shared" si="1142"/>
        <v>#DIV/0!</v>
      </c>
      <c r="FO40" s="164" t="e">
        <f t="shared" si="1143"/>
        <v>#DIV/0!</v>
      </c>
      <c r="FP40" s="164" t="e">
        <f t="shared" si="1144"/>
        <v>#DIV/0!</v>
      </c>
      <c r="FQ40" s="164"/>
      <c r="FR40" s="164" t="e">
        <f t="shared" si="1145"/>
        <v>#DIV/0!</v>
      </c>
      <c r="FS40" s="164" t="e">
        <f t="shared" si="1146"/>
        <v>#DIV/0!</v>
      </c>
      <c r="FT40" s="164" t="e">
        <f t="shared" si="1147"/>
        <v>#DIV/0!</v>
      </c>
      <c r="FU40" s="164"/>
      <c r="FV40" s="164" t="e">
        <f t="shared" si="1148"/>
        <v>#DIV/0!</v>
      </c>
      <c r="FW40" s="164" t="e">
        <f t="shared" si="1149"/>
        <v>#DIV/0!</v>
      </c>
      <c r="FX40" s="164" t="e">
        <f t="shared" si="1150"/>
        <v>#DIV/0!</v>
      </c>
      <c r="FY40" s="164"/>
      <c r="FZ40" s="164" t="e">
        <f t="shared" si="1151"/>
        <v>#DIV/0!</v>
      </c>
      <c r="GA40" s="164" t="e">
        <f t="shared" si="1152"/>
        <v>#DIV/0!</v>
      </c>
      <c r="GB40" s="164" t="e">
        <f t="shared" si="1153"/>
        <v>#DIV/0!</v>
      </c>
      <c r="GC40" s="164" t="e">
        <f t="shared" si="1154"/>
        <v>#DIV/0!</v>
      </c>
      <c r="GD40" s="164">
        <f t="shared" si="1155"/>
        <v>1</v>
      </c>
      <c r="GE40" s="164" t="e">
        <f t="shared" si="1156"/>
        <v>#DIV/0!</v>
      </c>
      <c r="GF40" s="164" t="e">
        <f>GE40^2*M38^2</f>
        <v>#DIV/0!</v>
      </c>
      <c r="GG40" s="164"/>
      <c r="GH40" s="164" t="e">
        <f t="shared" si="1157"/>
        <v>#DIV/0!</v>
      </c>
      <c r="GI40" s="164" t="e">
        <f t="shared" si="1158"/>
        <v>#DIV/0!</v>
      </c>
      <c r="GJ40" s="164">
        <f t="shared" si="1159"/>
        <v>0</v>
      </c>
      <c r="GK40" s="164" t="e">
        <f t="shared" si="1160"/>
        <v>#DIV/0!</v>
      </c>
      <c r="GL40" s="164" t="e">
        <f>GK40^2*O38^2</f>
        <v>#DIV/0!</v>
      </c>
      <c r="GM40" s="164"/>
      <c r="GN40" s="164">
        <f t="shared" si="1161"/>
        <v>0</v>
      </c>
      <c r="GO40" s="164">
        <f t="shared" si="1162"/>
        <v>0</v>
      </c>
      <c r="GP40" s="164" t="e">
        <f t="shared" si="1163"/>
        <v>#DIV/0!</v>
      </c>
      <c r="GQ40" s="164" t="e">
        <f>GP40^2*S38^2</f>
        <v>#DIV/0!</v>
      </c>
      <c r="GR40" s="164"/>
      <c r="GS40" s="164" t="e">
        <f t="shared" si="1164"/>
        <v>#DIV/0!</v>
      </c>
      <c r="GT40" s="164" t="e">
        <f t="shared" si="1165"/>
        <v>#DIV/0!</v>
      </c>
      <c r="GU40" s="164" t="e">
        <f>GT40^2*Q38^2</f>
        <v>#DIV/0!</v>
      </c>
      <c r="GV40" s="164"/>
      <c r="GW40" s="164"/>
      <c r="GX40" s="164"/>
      <c r="GY40" s="164">
        <f>P38</f>
        <v>0</v>
      </c>
      <c r="GZ40" s="164">
        <f>L38+N38</f>
        <v>0</v>
      </c>
      <c r="HA40" s="164">
        <f>L38</f>
        <v>0</v>
      </c>
      <c r="HB40" s="164">
        <f>N38</f>
        <v>0</v>
      </c>
      <c r="HC40" s="164">
        <f t="shared" si="1166"/>
        <v>0</v>
      </c>
      <c r="HD40" s="164">
        <f t="shared" si="1167"/>
        <v>0</v>
      </c>
      <c r="HE40" s="164" t="e">
        <f t="shared" si="1168"/>
        <v>#DIV/0!</v>
      </c>
      <c r="HF40" s="164">
        <f t="shared" si="1169"/>
        <v>0</v>
      </c>
      <c r="HG40" s="164">
        <f t="shared" si="1170"/>
        <v>0</v>
      </c>
      <c r="HH40" s="164">
        <f t="shared" si="1171"/>
        <v>0</v>
      </c>
      <c r="HI40" s="164">
        <f t="shared" si="1172"/>
        <v>0</v>
      </c>
      <c r="HJ40" s="164" t="e">
        <f t="shared" si="1173"/>
        <v>#DIV/0!</v>
      </c>
      <c r="HK40" s="164" t="e">
        <f t="shared" si="1174"/>
        <v>#DIV/0!</v>
      </c>
      <c r="HL40" s="164" t="e">
        <f t="shared" si="1175"/>
        <v>#DIV/0!</v>
      </c>
      <c r="HM40" s="164" t="e">
        <f t="shared" si="1176"/>
        <v>#DIV/0!</v>
      </c>
      <c r="HN40" s="164"/>
      <c r="HO40" s="164"/>
      <c r="HP40" s="164"/>
      <c r="HQ40" s="164"/>
      <c r="HR40" s="164" t="e">
        <f t="shared" si="1177"/>
        <v>#DIV/0!</v>
      </c>
      <c r="HS40" s="164" t="e">
        <f t="shared" si="1178"/>
        <v>#DIV/0!</v>
      </c>
      <c r="HT40" s="164" t="e">
        <f t="shared" si="1179"/>
        <v>#DIV/0!</v>
      </c>
      <c r="HU40" s="164" t="e">
        <f t="shared" si="1180"/>
        <v>#DIV/0!</v>
      </c>
      <c r="HV40" s="164" t="e">
        <f t="shared" si="1181"/>
        <v>#DIV/0!</v>
      </c>
      <c r="HW40" s="164"/>
      <c r="HX40" s="164" t="e">
        <f t="shared" si="1182"/>
        <v>#DIV/0!</v>
      </c>
      <c r="HY40" s="164" t="e">
        <f t="shared" si="1183"/>
        <v>#DIV/0!</v>
      </c>
      <c r="HZ40" s="164">
        <v>0</v>
      </c>
      <c r="IA40" s="164" t="e">
        <f t="shared" si="1072"/>
        <v>#DIV/0!</v>
      </c>
      <c r="IB40" s="164" t="e">
        <f t="shared" si="1184"/>
        <v>#DIV/0!</v>
      </c>
      <c r="IC40" s="164"/>
      <c r="ID40" s="164" t="e">
        <f xml:space="preserve"> 1 / (HE40-GY40*HG40)*L38/GZ40</f>
        <v>#DIV/0!</v>
      </c>
      <c r="IE40" s="164" t="e">
        <f t="shared" si="1185"/>
        <v>#DIV/0!</v>
      </c>
      <c r="IF40" s="164">
        <v>0</v>
      </c>
      <c r="IG40" s="164" t="e">
        <f t="shared" si="1073"/>
        <v>#DIV/0!</v>
      </c>
      <c r="IH40" s="164" t="e">
        <f t="shared" si="1186"/>
        <v>#DIV/0!</v>
      </c>
      <c r="II40" s="164"/>
      <c r="IJ40" s="164" t="e">
        <f t="shared" si="1187"/>
        <v>#DIV/0!</v>
      </c>
      <c r="IK40" s="164" t="e">
        <f t="shared" si="1188"/>
        <v>#DIV/0!</v>
      </c>
      <c r="IL40" s="164">
        <v>0</v>
      </c>
      <c r="IM40" s="164" t="e">
        <f t="shared" si="1074"/>
        <v>#DIV/0!</v>
      </c>
      <c r="IN40" s="164" t="e">
        <f t="shared" si="1189"/>
        <v>#DIV/0!</v>
      </c>
      <c r="IO40" s="164"/>
      <c r="IP40" s="164" t="e">
        <f t="shared" si="1190"/>
        <v>#DIV/0!</v>
      </c>
      <c r="IQ40" s="164" t="e">
        <f t="shared" si="1191"/>
        <v>#DIV/0!</v>
      </c>
      <c r="IR40" s="164" t="e">
        <f t="shared" si="1192"/>
        <v>#DIV/0!</v>
      </c>
      <c r="IS40" s="164" t="e">
        <f t="shared" si="1075"/>
        <v>#DIV/0!</v>
      </c>
      <c r="IT40" s="164" t="e">
        <f>IS40^2*M38^2</f>
        <v>#DIV/0!</v>
      </c>
      <c r="IU40" s="164"/>
      <c r="IV40" s="164" t="e">
        <f t="shared" si="1193"/>
        <v>#DIV/0!</v>
      </c>
      <c r="IW40" s="164" t="e">
        <f t="shared" si="1194"/>
        <v>#DIV/0!</v>
      </c>
      <c r="IX40" s="164" t="e">
        <f t="shared" si="1195"/>
        <v>#DIV/0!</v>
      </c>
      <c r="IY40" s="164" t="e">
        <f t="shared" si="1076"/>
        <v>#DIV/0!</v>
      </c>
      <c r="IZ40" s="164" t="e">
        <f>IY40^2*O38^2</f>
        <v>#DIV/0!</v>
      </c>
      <c r="JA40" s="164"/>
      <c r="JB40" s="164" t="e">
        <f t="shared" si="1196"/>
        <v>#DIV/0!</v>
      </c>
      <c r="JC40" s="164" t="e">
        <f t="shared" si="1197"/>
        <v>#DIV/0!</v>
      </c>
      <c r="JD40" s="164" t="e">
        <f t="shared" si="1198"/>
        <v>#DIV/0!</v>
      </c>
      <c r="JE40" s="164" t="e">
        <f t="shared" si="1077"/>
        <v>#DIV/0!</v>
      </c>
      <c r="JF40" s="164" t="e">
        <f>JE40^2*Q38^2</f>
        <v>#DIV/0!</v>
      </c>
      <c r="JG40" s="164"/>
      <c r="JH40" s="164"/>
      <c r="JI40" s="164"/>
      <c r="JJ40" s="164">
        <f t="shared" si="1199"/>
        <v>1</v>
      </c>
      <c r="JK40" s="164" t="e">
        <f>N38/(L38+N38)</f>
        <v>#DIV/0!</v>
      </c>
      <c r="JL40" s="164">
        <f>(L38+N38+JJ40)/(N38+JJ40)</f>
        <v>1</v>
      </c>
      <c r="JM40" s="164" t="e">
        <f t="shared" si="1200"/>
        <v>#DIV/0!</v>
      </c>
      <c r="JN40" s="164"/>
      <c r="JO40" s="164"/>
      <c r="JP40" s="164"/>
      <c r="JQ40" s="164"/>
      <c r="JR40" s="164" t="e">
        <f t="shared" si="1201"/>
        <v>#DIV/0!</v>
      </c>
      <c r="JS40" s="164" t="e">
        <f t="shared" si="1202"/>
        <v>#DIV/0!</v>
      </c>
      <c r="JT40" s="164" t="e">
        <f t="shared" si="1203"/>
        <v>#DIV/0!</v>
      </c>
      <c r="JU40" s="164" t="e">
        <f t="shared" si="1204"/>
        <v>#DIV/0!</v>
      </c>
      <c r="JV40" s="164"/>
      <c r="JW40" s="164" t="e">
        <f t="shared" si="1205"/>
        <v>#DIV/0!</v>
      </c>
      <c r="JX40" s="164" t="e">
        <f t="shared" si="1206"/>
        <v>#DIV/0!</v>
      </c>
      <c r="JY40" s="164" t="e">
        <f t="shared" si="1207"/>
        <v>#DIV/0!</v>
      </c>
      <c r="JZ40" s="164"/>
      <c r="KA40" s="164" t="e">
        <f>IG40</f>
        <v>#DIV/0!</v>
      </c>
      <c r="KB40" s="164" t="e">
        <f>KA40*JR40</f>
        <v>#DIV/0!</v>
      </c>
      <c r="KC40" s="164" t="e">
        <f>KB40^2*X40^2</f>
        <v>#DIV/0!</v>
      </c>
      <c r="KD40" s="164"/>
      <c r="KE40" s="164" t="e">
        <f>IM40</f>
        <v>#DIV/0!</v>
      </c>
      <c r="KF40" s="164" t="e">
        <f>KE40*JR40</f>
        <v>#DIV/0!</v>
      </c>
      <c r="KG40" s="164" t="e">
        <f>KF40^2*Z40^2</f>
        <v>#DIV/0!</v>
      </c>
      <c r="KH40" s="164"/>
      <c r="KI40" s="164" t="e">
        <f>IS40</f>
        <v>#DIV/0!</v>
      </c>
      <c r="KJ40" s="164" t="e">
        <f>-N38/(L38+N38)^2</f>
        <v>#DIV/0!</v>
      </c>
      <c r="KK40" s="164">
        <f>1/(JJ40+N38)</f>
        <v>1</v>
      </c>
      <c r="KL40" s="164" t="e">
        <f>KI40*JR40+KJ40*HM40*JL40+KK40*JK40*HM40</f>
        <v>#DIV/0!</v>
      </c>
      <c r="KM40" s="164" t="e">
        <f>KL40^2*M38^2</f>
        <v>#DIV/0!</v>
      </c>
      <c r="KN40" s="164"/>
      <c r="KO40" s="164" t="e">
        <f>IY40</f>
        <v>#DIV/0!</v>
      </c>
      <c r="KP40" s="164" t="e">
        <f>L38/(L38+N38)^2</f>
        <v>#DIV/0!</v>
      </c>
      <c r="KQ40" s="164">
        <f>-L38/(JJ40+N38)^2</f>
        <v>0</v>
      </c>
      <c r="KR40" s="164" t="e">
        <f>KO40*JR40+KP40*JL40*HM40+HM40*KQ40*JK40</f>
        <v>#DIV/0!</v>
      </c>
      <c r="KS40" s="164" t="e">
        <f>KR40^2*O38^2</f>
        <v>#DIV/0!</v>
      </c>
      <c r="KT40" s="164"/>
      <c r="KU40" s="164" t="e">
        <f>JE40</f>
        <v>#DIV/0!</v>
      </c>
      <c r="KV40" s="164" t="e">
        <f>KU40*JR40</f>
        <v>#DIV/0!</v>
      </c>
      <c r="KW40" s="164" t="e">
        <f>KV40^2*Q38^2</f>
        <v>#DIV/0!</v>
      </c>
      <c r="KX40" s="164"/>
      <c r="KY40" s="164" t="e">
        <f>HM40* (N38/(L38+N38)) * ((-LN(10)*JJ40*L38)/(N38+JJ40)^2)</f>
        <v>#DIV/0!</v>
      </c>
      <c r="KZ40" s="164" t="e">
        <f>KY40^2*S38^2</f>
        <v>#DIV/0!</v>
      </c>
      <c r="LA40" s="164"/>
      <c r="LB40" s="164"/>
      <c r="LC40" s="170"/>
      <c r="LD40" s="204"/>
      <c r="LE40" s="189"/>
      <c r="LF40" s="189"/>
      <c r="LG40" s="189"/>
      <c r="LH40" s="189"/>
      <c r="LI40" s="189"/>
      <c r="LJ40" s="189"/>
      <c r="LK40" s="189"/>
      <c r="LL40" s="189"/>
      <c r="LM40" s="189"/>
      <c r="LN40" s="189"/>
      <c r="LO40" s="192"/>
    </row>
    <row r="41" spans="1:327" s="87" customFormat="1" ht="16.5" thickBot="1" x14ac:dyDescent="0.3">
      <c r="A41" s="172" t="s">
        <v>242</v>
      </c>
      <c r="B41" s="138"/>
      <c r="C41" s="146"/>
      <c r="D41" s="139"/>
      <c r="E41" s="146"/>
      <c r="F41" s="208"/>
      <c r="G41" s="208"/>
      <c r="H41" s="208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202"/>
      <c r="T41" s="167">
        <f t="shared" si="1078"/>
        <v>0</v>
      </c>
      <c r="U41" s="164">
        <f>U38</f>
        <v>0</v>
      </c>
      <c r="V41" s="164">
        <f t="shared" ref="V41:AA41" si="1209">V38</f>
        <v>0</v>
      </c>
      <c r="W41" s="164">
        <f t="shared" si="1209"/>
        <v>0</v>
      </c>
      <c r="X41" s="164">
        <f t="shared" si="1209"/>
        <v>0</v>
      </c>
      <c r="Y41" s="164">
        <f t="shared" si="1209"/>
        <v>0</v>
      </c>
      <c r="Z41" s="164">
        <f t="shared" si="1209"/>
        <v>0</v>
      </c>
      <c r="AA41" s="164" t="e">
        <f t="shared" si="1209"/>
        <v>#DIV/0!</v>
      </c>
      <c r="AB41" s="165" t="e">
        <f t="shared" si="1069"/>
        <v>#DIV/0!</v>
      </c>
      <c r="AC41" s="165"/>
      <c r="AD41" s="165"/>
      <c r="AE41" s="165"/>
      <c r="AF41" s="165"/>
      <c r="AG41" s="164" t="e">
        <f t="shared" si="1070"/>
        <v>#DIV/0!</v>
      </c>
      <c r="AH41" s="164" t="e">
        <f t="shared" si="1085"/>
        <v>#DIV/0!</v>
      </c>
      <c r="AI41" s="164"/>
      <c r="AJ41" s="164" t="e">
        <f t="shared" si="1071"/>
        <v>#DIV/0!</v>
      </c>
      <c r="AK41" s="164" t="e">
        <f>AJ41^2*V38^2</f>
        <v>#DIV/0!</v>
      </c>
      <c r="AL41" s="164"/>
      <c r="AM41" s="164" t="e">
        <f>-AB41/(AA41-U41)*L38/(L38+N38)</f>
        <v>#DIV/0!</v>
      </c>
      <c r="AN41" s="164" t="e">
        <f>AM41^2*X38^2</f>
        <v>#DIV/0!</v>
      </c>
      <c r="AO41" s="164"/>
      <c r="AP41" s="164" t="e">
        <f>-AB41/(AA41-U41)*N38/(L38+N38)</f>
        <v>#DIV/0!</v>
      </c>
      <c r="AQ41" s="164" t="e">
        <f>AP41^2*Z38^2</f>
        <v>#DIV/0!</v>
      </c>
      <c r="AR41" s="164"/>
      <c r="AS41" s="164" t="e">
        <f>-AB41/(AA41-U41)*(W41-AA41)/(L38+N38)</f>
        <v>#DIV/0!</v>
      </c>
      <c r="AT41" s="164" t="e">
        <f>AS41^2*M38^2</f>
        <v>#DIV/0!</v>
      </c>
      <c r="AU41" s="164"/>
      <c r="AV41" s="164" t="e">
        <f>-AB41/(AA41-U41)*(Y41-AA41)/(L38+N38)</f>
        <v>#DIV/0!</v>
      </c>
      <c r="AW41" s="164" t="e">
        <f>AV41^2*O38^2</f>
        <v>#DIV/0!</v>
      </c>
      <c r="AX41" s="164"/>
      <c r="AY41" s="164"/>
      <c r="AZ41" s="164"/>
      <c r="BA41" s="164" t="b">
        <f t="shared" si="1086"/>
        <v>0</v>
      </c>
      <c r="BB41" s="164">
        <f>MAX((1-BA41)*P38,P38*0.99999)</f>
        <v>0</v>
      </c>
      <c r="BC41" s="164" t="e">
        <f>AB41*D41/(L38+N38)</f>
        <v>#DIV/0!</v>
      </c>
      <c r="BD41" s="164" t="e">
        <f t="shared" si="1087"/>
        <v>#DIV/0!</v>
      </c>
      <c r="BE41" s="164" t="e">
        <f t="shared" si="1088"/>
        <v>#DIV/0!</v>
      </c>
      <c r="BF41" s="164" t="e">
        <f t="shared" si="1089"/>
        <v>#DIV/0!</v>
      </c>
      <c r="BG41" s="164" t="e">
        <f t="shared" si="1090"/>
        <v>#DIV/0!</v>
      </c>
      <c r="BH41" s="164" t="e">
        <f t="shared" si="1091"/>
        <v>#DIV/0!</v>
      </c>
      <c r="BI41" s="164"/>
      <c r="BJ41" s="164"/>
      <c r="BK41" s="164"/>
      <c r="BL41" s="164"/>
      <c r="BM41" s="164" t="e">
        <f t="shared" si="1092"/>
        <v>#DIV/0!</v>
      </c>
      <c r="BN41" s="164" t="e">
        <f t="shared" si="1093"/>
        <v>#DIV/0!</v>
      </c>
      <c r="BO41" s="164" t="e">
        <f t="shared" si="1094"/>
        <v>#DIV/0!</v>
      </c>
      <c r="BP41" s="164" t="e">
        <f>BO41^2*Q38^2</f>
        <v>#DIV/0!</v>
      </c>
      <c r="BQ41" s="164"/>
      <c r="BR41" s="164" t="e">
        <f t="shared" si="1095"/>
        <v>#DIV/0!</v>
      </c>
      <c r="BS41" s="164" t="e">
        <f t="shared" si="1096"/>
        <v>#DIV/0!</v>
      </c>
      <c r="BT41" s="164" t="e">
        <f t="shared" si="1097"/>
        <v>#DIV/0!</v>
      </c>
      <c r="BU41" s="164" t="e">
        <f t="shared" si="1098"/>
        <v>#DIV/0!</v>
      </c>
      <c r="BV41" s="164" t="e">
        <f>(BB41-1)/(1-BC41)^(BB41)*(D41/(L38+N38))*BU41</f>
        <v>#DIV/0!</v>
      </c>
      <c r="BW41" s="164" t="e">
        <f>-1/((BB41-1)*BC41^2)*(D41/(L38+N38))*BU41</f>
        <v>#DIV/0!</v>
      </c>
      <c r="BX41" s="164" t="e">
        <f t="shared" si="1099"/>
        <v>#DIV/0!</v>
      </c>
      <c r="BY41" s="164" t="e">
        <f t="shared" si="1100"/>
        <v>#DIV/0!</v>
      </c>
      <c r="BZ41" s="164"/>
      <c r="CA41" s="164" t="e">
        <f t="shared" si="1101"/>
        <v>#DIV/0!</v>
      </c>
      <c r="CB41" s="164" t="e">
        <f>(BB41-1)/(1-BC41)^(BB41)*(D41/(L38+N38))*CA41</f>
        <v>#DIV/0!</v>
      </c>
      <c r="CC41" s="164" t="e">
        <f>-1/((BB41-1)*BC41^2)*(D41/(L38+N38))*CA41</f>
        <v>#DIV/0!</v>
      </c>
      <c r="CD41" s="164" t="e">
        <f t="shared" si="1102"/>
        <v>#DIV/0!</v>
      </c>
      <c r="CE41" s="164" t="e">
        <f t="shared" si="1103"/>
        <v>#DIV/0!</v>
      </c>
      <c r="CF41" s="164"/>
      <c r="CG41" s="164" t="e">
        <f t="shared" si="1104"/>
        <v>#DIV/0!</v>
      </c>
      <c r="CH41" s="164" t="e">
        <f>(BB41-1)/(1-BC41)^(BB41)*(D41/(L38+N38))*CG41</f>
        <v>#DIV/0!</v>
      </c>
      <c r="CI41" s="164" t="e">
        <f>-1/((BB41-1)*BC41^2)*(D41/(L38+N38))*CG41</f>
        <v>#DIV/0!</v>
      </c>
      <c r="CJ41" s="164" t="e">
        <f t="shared" si="1105"/>
        <v>#DIV/0!</v>
      </c>
      <c r="CK41" s="164" t="e">
        <f t="shared" si="1106"/>
        <v>#DIV/0!</v>
      </c>
      <c r="CL41" s="164"/>
      <c r="CM41" s="164" t="e">
        <f t="shared" si="1107"/>
        <v>#DIV/0!</v>
      </c>
      <c r="CN41" s="164">
        <v>0</v>
      </c>
      <c r="CO41" s="164">
        <v>0</v>
      </c>
      <c r="CP41" s="164" t="e">
        <f t="shared" si="1108"/>
        <v>#DIV/0!</v>
      </c>
      <c r="CQ41" s="164" t="e">
        <f>CP41^2*E38^2</f>
        <v>#DIV/0!</v>
      </c>
      <c r="CR41" s="164"/>
      <c r="CS41" s="164" t="e">
        <f t="shared" si="1109"/>
        <v>#DIV/0!</v>
      </c>
      <c r="CT41" s="164" t="e">
        <f>(BB41-1)/(1-BC41)^(BB41)*(-BC41/(L38+N38)+D41/(L38+N38)*CS41)</f>
        <v>#DIV/0!</v>
      </c>
      <c r="CU41" s="164" t="e">
        <f>-1/((BB41-1)*BC41^2)*(-BC41/(L38+N38)+D41/(L38+N38)*CS41)</f>
        <v>#DIV/0!</v>
      </c>
      <c r="CV41" s="164" t="e">
        <f t="shared" si="1110"/>
        <v>#DIV/0!</v>
      </c>
      <c r="CW41" s="164" t="e">
        <f>CV41^2*M38^2</f>
        <v>#DIV/0!</v>
      </c>
      <c r="CX41" s="164"/>
      <c r="CY41" s="164" t="e">
        <f t="shared" si="1111"/>
        <v>#DIV/0!</v>
      </c>
      <c r="CZ41" s="164" t="e">
        <f>(BB41-1)/(1-BC41)^(BB41)*(-BC41/(L38+N38)+D41/(L38+N38)*CY41)</f>
        <v>#DIV/0!</v>
      </c>
      <c r="DA41" s="164" t="e">
        <f>-1/((BB41-1)*BC41^2)*(-BC41/(L38+N38)+D41/(L38+N38)*CY41)</f>
        <v>#DIV/0!</v>
      </c>
      <c r="DB41" s="164" t="e">
        <f t="shared" si="1112"/>
        <v>#DIV/0!</v>
      </c>
      <c r="DC41" s="164" t="e">
        <f>DB41^2*O38^2</f>
        <v>#DIV/0!</v>
      </c>
      <c r="DD41" s="164"/>
      <c r="DE41" s="164"/>
      <c r="DF41" s="164"/>
      <c r="DG41" s="164">
        <f>10^R38</f>
        <v>1</v>
      </c>
      <c r="DH41" s="164" t="e">
        <f>N38/(L38+N38)</f>
        <v>#DIV/0!</v>
      </c>
      <c r="DI41" s="164">
        <f>(DG41+L38+N38)/(N38+DG41)</f>
        <v>1</v>
      </c>
      <c r="DJ41" s="164" t="e">
        <f t="shared" si="1113"/>
        <v>#DIV/0!</v>
      </c>
      <c r="DK41" s="164"/>
      <c r="DL41" s="164"/>
      <c r="DM41" s="164"/>
      <c r="DN41" s="164"/>
      <c r="DO41" s="164" t="e">
        <f t="shared" si="1114"/>
        <v>#DIV/0!</v>
      </c>
      <c r="DP41" s="164" t="e">
        <f t="shared" si="1115"/>
        <v>#DIV/0!</v>
      </c>
      <c r="DQ41" s="164" t="e">
        <f t="shared" si="1116"/>
        <v>#DIV/0!</v>
      </c>
      <c r="DR41" s="164" t="e">
        <f t="shared" si="1117"/>
        <v>#DIV/0!</v>
      </c>
      <c r="DS41" s="164"/>
      <c r="DT41" s="164" t="e">
        <f t="shared" si="1118"/>
        <v>#DIV/0!</v>
      </c>
      <c r="DU41" s="164" t="e">
        <f t="shared" si="1119"/>
        <v>#DIV/0!</v>
      </c>
      <c r="DV41" s="164" t="e">
        <f t="shared" si="1120"/>
        <v>#DIV/0!</v>
      </c>
      <c r="DW41" s="164"/>
      <c r="DX41" s="164" t="e">
        <f t="shared" si="1121"/>
        <v>#DIV/0!</v>
      </c>
      <c r="DY41" s="164" t="e">
        <f t="shared" si="1122"/>
        <v>#DIV/0!</v>
      </c>
      <c r="DZ41" s="164" t="e">
        <f t="shared" si="1123"/>
        <v>#DIV/0!</v>
      </c>
      <c r="EA41" s="164"/>
      <c r="EB41" s="164" t="e">
        <f t="shared" si="1124"/>
        <v>#DIV/0!</v>
      </c>
      <c r="EC41" s="164" t="e">
        <f t="shared" si="1125"/>
        <v>#DIV/0!</v>
      </c>
      <c r="ED41" s="164" t="e">
        <f t="shared" si="1126"/>
        <v>#DIV/0!</v>
      </c>
      <c r="EE41" s="164"/>
      <c r="EF41" s="164" t="e">
        <f t="shared" si="1127"/>
        <v>#DIV/0!</v>
      </c>
      <c r="EG41" s="164" t="e">
        <f t="shared" si="1128"/>
        <v>#DIV/0!</v>
      </c>
      <c r="EH41" s="164" t="e">
        <f t="shared" si="1129"/>
        <v>#DIV/0!</v>
      </c>
      <c r="EI41" s="164" t="e">
        <f>-N38/((N38+L38)^2)</f>
        <v>#DIV/0!</v>
      </c>
      <c r="EJ41" s="164">
        <f>1/(DG41+N38)</f>
        <v>1</v>
      </c>
      <c r="EK41" s="164" t="e">
        <f t="shared" si="1130"/>
        <v>#DIV/0!</v>
      </c>
      <c r="EL41" s="164" t="e">
        <f>EK41^2*M38^2</f>
        <v>#DIV/0!</v>
      </c>
      <c r="EM41" s="164"/>
      <c r="EN41" s="164" t="e">
        <f t="shared" si="1131"/>
        <v>#DIV/0!</v>
      </c>
      <c r="EO41" s="164" t="e">
        <f>L38/((L38+N38)^2)</f>
        <v>#DIV/0!</v>
      </c>
      <c r="EP41" s="164">
        <f>-L38/((N38+DG41)^2)</f>
        <v>0</v>
      </c>
      <c r="EQ41" s="164" t="e">
        <f t="shared" si="1132"/>
        <v>#DIV/0!</v>
      </c>
      <c r="ER41" s="164" t="e">
        <f>EQ41^2*O38^2</f>
        <v>#DIV/0!</v>
      </c>
      <c r="ES41" s="164"/>
      <c r="ET41" s="164">
        <v>0</v>
      </c>
      <c r="EU41" s="164">
        <f>-LN(10)*L38*DG41/((DG41+N38)^2)</f>
        <v>0</v>
      </c>
      <c r="EV41" s="164" t="e">
        <f t="shared" si="1133"/>
        <v>#DIV/0!</v>
      </c>
      <c r="EW41" s="164" t="e">
        <f>EV41^2*S38^2</f>
        <v>#DIV/0!</v>
      </c>
      <c r="EX41" s="164"/>
      <c r="EY41" s="164"/>
      <c r="EZ41" s="164"/>
      <c r="FA41" s="164">
        <f t="shared" si="1134"/>
        <v>1</v>
      </c>
      <c r="FB41" s="164" t="e">
        <f t="shared" si="1135"/>
        <v>#DIV/0!</v>
      </c>
      <c r="FC41" s="164">
        <f t="shared" si="1136"/>
        <v>1</v>
      </c>
      <c r="FD41" s="164" t="e">
        <f t="shared" si="1137"/>
        <v>#DIV/0!</v>
      </c>
      <c r="FE41" s="164"/>
      <c r="FF41" s="164"/>
      <c r="FG41" s="164"/>
      <c r="FH41" s="164"/>
      <c r="FI41" s="164" t="e">
        <f t="shared" si="1138"/>
        <v>#DIV/0!</v>
      </c>
      <c r="FJ41" s="164" t="e">
        <f t="shared" si="1139"/>
        <v>#DIV/0!</v>
      </c>
      <c r="FK41" s="164" t="e">
        <f t="shared" si="1140"/>
        <v>#DIV/0!</v>
      </c>
      <c r="FL41" s="164" t="e">
        <f t="shared" si="1141"/>
        <v>#DIV/0!</v>
      </c>
      <c r="FM41" s="164"/>
      <c r="FN41" s="164" t="e">
        <f t="shared" si="1142"/>
        <v>#DIV/0!</v>
      </c>
      <c r="FO41" s="164" t="e">
        <f t="shared" si="1143"/>
        <v>#DIV/0!</v>
      </c>
      <c r="FP41" s="164" t="e">
        <f t="shared" si="1144"/>
        <v>#DIV/0!</v>
      </c>
      <c r="FQ41" s="164"/>
      <c r="FR41" s="164" t="e">
        <f t="shared" si="1145"/>
        <v>#DIV/0!</v>
      </c>
      <c r="FS41" s="164" t="e">
        <f t="shared" si="1146"/>
        <v>#DIV/0!</v>
      </c>
      <c r="FT41" s="164" t="e">
        <f t="shared" si="1147"/>
        <v>#DIV/0!</v>
      </c>
      <c r="FU41" s="164"/>
      <c r="FV41" s="164" t="e">
        <f t="shared" si="1148"/>
        <v>#DIV/0!</v>
      </c>
      <c r="FW41" s="164" t="e">
        <f t="shared" si="1149"/>
        <v>#DIV/0!</v>
      </c>
      <c r="FX41" s="164" t="e">
        <f t="shared" si="1150"/>
        <v>#DIV/0!</v>
      </c>
      <c r="FY41" s="164"/>
      <c r="FZ41" s="164" t="e">
        <f t="shared" si="1151"/>
        <v>#DIV/0!</v>
      </c>
      <c r="GA41" s="164" t="e">
        <f t="shared" si="1152"/>
        <v>#DIV/0!</v>
      </c>
      <c r="GB41" s="164" t="e">
        <f t="shared" si="1153"/>
        <v>#DIV/0!</v>
      </c>
      <c r="GC41" s="164" t="e">
        <f t="shared" si="1154"/>
        <v>#DIV/0!</v>
      </c>
      <c r="GD41" s="164">
        <f t="shared" si="1155"/>
        <v>1</v>
      </c>
      <c r="GE41" s="164" t="e">
        <f t="shared" si="1156"/>
        <v>#DIV/0!</v>
      </c>
      <c r="GF41" s="164" t="e">
        <f>GE41^2*M38^2</f>
        <v>#DIV/0!</v>
      </c>
      <c r="GG41" s="164"/>
      <c r="GH41" s="164" t="e">
        <f t="shared" si="1157"/>
        <v>#DIV/0!</v>
      </c>
      <c r="GI41" s="164" t="e">
        <f t="shared" si="1158"/>
        <v>#DIV/0!</v>
      </c>
      <c r="GJ41" s="164">
        <f t="shared" si="1159"/>
        <v>0</v>
      </c>
      <c r="GK41" s="164" t="e">
        <f t="shared" si="1160"/>
        <v>#DIV/0!</v>
      </c>
      <c r="GL41" s="164" t="e">
        <f>GK41^2*O38^2</f>
        <v>#DIV/0!</v>
      </c>
      <c r="GM41" s="164"/>
      <c r="GN41" s="164">
        <f t="shared" si="1161"/>
        <v>0</v>
      </c>
      <c r="GO41" s="164">
        <f t="shared" si="1162"/>
        <v>0</v>
      </c>
      <c r="GP41" s="164" t="e">
        <f t="shared" si="1163"/>
        <v>#DIV/0!</v>
      </c>
      <c r="GQ41" s="164" t="e">
        <f>GP41^2*S38^2</f>
        <v>#DIV/0!</v>
      </c>
      <c r="GR41" s="164"/>
      <c r="GS41" s="164" t="e">
        <f t="shared" si="1164"/>
        <v>#DIV/0!</v>
      </c>
      <c r="GT41" s="164" t="e">
        <f t="shared" si="1165"/>
        <v>#DIV/0!</v>
      </c>
      <c r="GU41" s="164" t="e">
        <f>GT41^2*Q38^2</f>
        <v>#DIV/0!</v>
      </c>
      <c r="GV41" s="164"/>
      <c r="GW41" s="164"/>
      <c r="GX41" s="164"/>
      <c r="GY41" s="164">
        <f>P38</f>
        <v>0</v>
      </c>
      <c r="GZ41" s="164">
        <f>L38+N38</f>
        <v>0</v>
      </c>
      <c r="HA41" s="164">
        <f>L38</f>
        <v>0</v>
      </c>
      <c r="HB41" s="164">
        <f>N38</f>
        <v>0</v>
      </c>
      <c r="HC41" s="164">
        <f t="shared" si="1166"/>
        <v>0</v>
      </c>
      <c r="HD41" s="164">
        <f t="shared" si="1167"/>
        <v>0</v>
      </c>
      <c r="HE41" s="164" t="e">
        <f t="shared" si="1168"/>
        <v>#DIV/0!</v>
      </c>
      <c r="HF41" s="164">
        <f t="shared" si="1169"/>
        <v>0</v>
      </c>
      <c r="HG41" s="164">
        <f t="shared" si="1170"/>
        <v>0</v>
      </c>
      <c r="HH41" s="164">
        <f t="shared" si="1171"/>
        <v>0</v>
      </c>
      <c r="HI41" s="164">
        <f t="shared" si="1172"/>
        <v>0</v>
      </c>
      <c r="HJ41" s="164" t="e">
        <f t="shared" si="1173"/>
        <v>#DIV/0!</v>
      </c>
      <c r="HK41" s="164" t="e">
        <f t="shared" si="1174"/>
        <v>#DIV/0!</v>
      </c>
      <c r="HL41" s="164" t="e">
        <f t="shared" si="1175"/>
        <v>#DIV/0!</v>
      </c>
      <c r="HM41" s="164" t="e">
        <f t="shared" si="1176"/>
        <v>#DIV/0!</v>
      </c>
      <c r="HN41" s="164"/>
      <c r="HO41" s="164"/>
      <c r="HP41" s="164"/>
      <c r="HQ41" s="164"/>
      <c r="HR41" s="164" t="e">
        <f t="shared" si="1177"/>
        <v>#DIV/0!</v>
      </c>
      <c r="HS41" s="164" t="e">
        <f t="shared" si="1178"/>
        <v>#DIV/0!</v>
      </c>
      <c r="HT41" s="164" t="e">
        <f t="shared" si="1179"/>
        <v>#DIV/0!</v>
      </c>
      <c r="HU41" s="164" t="e">
        <f t="shared" si="1180"/>
        <v>#DIV/0!</v>
      </c>
      <c r="HV41" s="164" t="e">
        <f t="shared" si="1181"/>
        <v>#DIV/0!</v>
      </c>
      <c r="HW41" s="164"/>
      <c r="HX41" s="164" t="e">
        <f t="shared" si="1182"/>
        <v>#DIV/0!</v>
      </c>
      <c r="HY41" s="164" t="e">
        <f t="shared" si="1183"/>
        <v>#DIV/0!</v>
      </c>
      <c r="HZ41" s="164">
        <v>0</v>
      </c>
      <c r="IA41" s="164" t="e">
        <f t="shared" si="1072"/>
        <v>#DIV/0!</v>
      </c>
      <c r="IB41" s="164" t="e">
        <f t="shared" si="1184"/>
        <v>#DIV/0!</v>
      </c>
      <c r="IC41" s="164"/>
      <c r="ID41" s="164" t="e">
        <f xml:space="preserve"> 1 / (HE41-GY41*HG41)*L38/GZ41</f>
        <v>#DIV/0!</v>
      </c>
      <c r="IE41" s="164" t="e">
        <f t="shared" si="1185"/>
        <v>#DIV/0!</v>
      </c>
      <c r="IF41" s="164">
        <v>0</v>
      </c>
      <c r="IG41" s="164" t="e">
        <f t="shared" si="1073"/>
        <v>#DIV/0!</v>
      </c>
      <c r="IH41" s="164" t="e">
        <f t="shared" si="1186"/>
        <v>#DIV/0!</v>
      </c>
      <c r="II41" s="164"/>
      <c r="IJ41" s="164" t="e">
        <f t="shared" si="1187"/>
        <v>#DIV/0!</v>
      </c>
      <c r="IK41" s="164" t="e">
        <f t="shared" si="1188"/>
        <v>#DIV/0!</v>
      </c>
      <c r="IL41" s="164">
        <v>0</v>
      </c>
      <c r="IM41" s="164" t="e">
        <f t="shared" si="1074"/>
        <v>#DIV/0!</v>
      </c>
      <c r="IN41" s="164" t="e">
        <f t="shared" si="1189"/>
        <v>#DIV/0!</v>
      </c>
      <c r="IO41" s="164"/>
      <c r="IP41" s="164" t="e">
        <f t="shared" si="1190"/>
        <v>#DIV/0!</v>
      </c>
      <c r="IQ41" s="164" t="e">
        <f t="shared" si="1191"/>
        <v>#DIV/0!</v>
      </c>
      <c r="IR41" s="164" t="e">
        <f t="shared" si="1192"/>
        <v>#DIV/0!</v>
      </c>
      <c r="IS41" s="164" t="e">
        <f t="shared" si="1075"/>
        <v>#DIV/0!</v>
      </c>
      <c r="IT41" s="164" t="e">
        <f>IS41^2*M38^2</f>
        <v>#DIV/0!</v>
      </c>
      <c r="IU41" s="164"/>
      <c r="IV41" s="164" t="e">
        <f t="shared" si="1193"/>
        <v>#DIV/0!</v>
      </c>
      <c r="IW41" s="164" t="e">
        <f t="shared" si="1194"/>
        <v>#DIV/0!</v>
      </c>
      <c r="IX41" s="164" t="e">
        <f t="shared" si="1195"/>
        <v>#DIV/0!</v>
      </c>
      <c r="IY41" s="164" t="e">
        <f t="shared" si="1076"/>
        <v>#DIV/0!</v>
      </c>
      <c r="IZ41" s="164" t="e">
        <f>IY41^2*O38^2</f>
        <v>#DIV/0!</v>
      </c>
      <c r="JA41" s="164"/>
      <c r="JB41" s="164" t="e">
        <f t="shared" si="1196"/>
        <v>#DIV/0!</v>
      </c>
      <c r="JC41" s="164" t="e">
        <f t="shared" si="1197"/>
        <v>#DIV/0!</v>
      </c>
      <c r="JD41" s="164" t="e">
        <f t="shared" si="1198"/>
        <v>#DIV/0!</v>
      </c>
      <c r="JE41" s="164" t="e">
        <f t="shared" si="1077"/>
        <v>#DIV/0!</v>
      </c>
      <c r="JF41" s="164" t="e">
        <f>JE41^2*Q38^2</f>
        <v>#DIV/0!</v>
      </c>
      <c r="JG41" s="164"/>
      <c r="JH41" s="164"/>
      <c r="JI41" s="164"/>
      <c r="JJ41" s="164">
        <f t="shared" si="1199"/>
        <v>1</v>
      </c>
      <c r="JK41" s="164" t="e">
        <f>N38/(L38+N38)</f>
        <v>#DIV/0!</v>
      </c>
      <c r="JL41" s="164">
        <f>(L38+N38+JJ41)/(N38+JJ41)</f>
        <v>1</v>
      </c>
      <c r="JM41" s="164" t="e">
        <f t="shared" si="1200"/>
        <v>#DIV/0!</v>
      </c>
      <c r="JN41" s="164"/>
      <c r="JO41" s="164"/>
      <c r="JP41" s="164"/>
      <c r="JQ41" s="164"/>
      <c r="JR41" s="164" t="e">
        <f t="shared" si="1201"/>
        <v>#DIV/0!</v>
      </c>
      <c r="JS41" s="164" t="e">
        <f t="shared" si="1202"/>
        <v>#DIV/0!</v>
      </c>
      <c r="JT41" s="164" t="e">
        <f t="shared" si="1203"/>
        <v>#DIV/0!</v>
      </c>
      <c r="JU41" s="164" t="e">
        <f t="shared" si="1204"/>
        <v>#DIV/0!</v>
      </c>
      <c r="JV41" s="164"/>
      <c r="JW41" s="164" t="e">
        <f t="shared" si="1205"/>
        <v>#DIV/0!</v>
      </c>
      <c r="JX41" s="164" t="e">
        <f t="shared" si="1206"/>
        <v>#DIV/0!</v>
      </c>
      <c r="JY41" s="164" t="e">
        <f t="shared" si="1207"/>
        <v>#DIV/0!</v>
      </c>
      <c r="JZ41" s="164"/>
      <c r="KA41" s="164" t="e">
        <f>IG41</f>
        <v>#DIV/0!</v>
      </c>
      <c r="KB41" s="164" t="e">
        <f>KA41*JR41</f>
        <v>#DIV/0!</v>
      </c>
      <c r="KC41" s="164" t="e">
        <f>KB41^2*X41^2</f>
        <v>#DIV/0!</v>
      </c>
      <c r="KD41" s="164"/>
      <c r="KE41" s="164" t="e">
        <f>IM41</f>
        <v>#DIV/0!</v>
      </c>
      <c r="KF41" s="164" t="e">
        <f>KE41*JR41</f>
        <v>#DIV/0!</v>
      </c>
      <c r="KG41" s="164" t="e">
        <f>KF41^2*Z41^2</f>
        <v>#DIV/0!</v>
      </c>
      <c r="KH41" s="164"/>
      <c r="KI41" s="164" t="e">
        <f>IS41</f>
        <v>#DIV/0!</v>
      </c>
      <c r="KJ41" s="164" t="e">
        <f>-N38/(L38+N38)^2</f>
        <v>#DIV/0!</v>
      </c>
      <c r="KK41" s="164">
        <f>1/(JJ41+N38)</f>
        <v>1</v>
      </c>
      <c r="KL41" s="164" t="e">
        <f>KI41*JR41+KJ41*HM41*JL41+KK41*JK41*HM41</f>
        <v>#DIV/0!</v>
      </c>
      <c r="KM41" s="164" t="e">
        <f>KL41^2*M38^2</f>
        <v>#DIV/0!</v>
      </c>
      <c r="KN41" s="164"/>
      <c r="KO41" s="164" t="e">
        <f>IY41</f>
        <v>#DIV/0!</v>
      </c>
      <c r="KP41" s="164" t="e">
        <f>L38/(L38+N38)^2</f>
        <v>#DIV/0!</v>
      </c>
      <c r="KQ41" s="164">
        <f>-L38/(JJ41+N38)^2</f>
        <v>0</v>
      </c>
      <c r="KR41" s="164" t="e">
        <f>KO41*JR41+KP41*JL41*HM41+HM41*KQ41*JK41</f>
        <v>#DIV/0!</v>
      </c>
      <c r="KS41" s="164" t="e">
        <f>KR41^2*O38^2</f>
        <v>#DIV/0!</v>
      </c>
      <c r="KT41" s="164"/>
      <c r="KU41" s="164" t="e">
        <f>JE41</f>
        <v>#DIV/0!</v>
      </c>
      <c r="KV41" s="164" t="e">
        <f>KU41*JR41</f>
        <v>#DIV/0!</v>
      </c>
      <c r="KW41" s="164" t="e">
        <f>KV41^2*Q38^2</f>
        <v>#DIV/0!</v>
      </c>
      <c r="KX41" s="164"/>
      <c r="KY41" s="164" t="e">
        <f>HM41* (N38/(L38+N38)) * ((-LN(10)*JJ41*L38)/(N38+JJ41)^2)</f>
        <v>#DIV/0!</v>
      </c>
      <c r="KZ41" s="164" t="e">
        <f>KY41^2*S38^2</f>
        <v>#DIV/0!</v>
      </c>
      <c r="LA41" s="164"/>
      <c r="LB41" s="164"/>
      <c r="LC41" s="170"/>
      <c r="LD41" s="205"/>
      <c r="LE41" s="190"/>
      <c r="LF41" s="190"/>
      <c r="LG41" s="190"/>
      <c r="LH41" s="190"/>
      <c r="LI41" s="190"/>
      <c r="LJ41" s="190"/>
      <c r="LK41" s="190"/>
      <c r="LL41" s="190"/>
      <c r="LM41" s="190"/>
      <c r="LN41" s="190"/>
      <c r="LO41" s="193"/>
    </row>
    <row r="42" spans="1:327" s="87" customFormat="1" ht="15.75" x14ac:dyDescent="0.25">
      <c r="A42" s="171" t="s">
        <v>239</v>
      </c>
      <c r="B42" s="142"/>
      <c r="C42" s="147"/>
      <c r="D42" s="143"/>
      <c r="E42" s="147"/>
      <c r="F42" s="194"/>
      <c r="G42" s="194"/>
      <c r="H42" s="194"/>
      <c r="I42" s="182"/>
      <c r="J42" s="182"/>
      <c r="K42" s="182"/>
      <c r="L42" s="182"/>
      <c r="M42" s="182"/>
      <c r="N42" s="182"/>
      <c r="O42" s="182"/>
      <c r="P42" s="182"/>
      <c r="Q42" s="182"/>
      <c r="R42" s="182"/>
      <c r="S42" s="185"/>
      <c r="T42" s="167">
        <f>C42/100</f>
        <v>0</v>
      </c>
      <c r="U42" s="164">
        <f t="shared" ref="U42:Z42" si="1210">F42/100</f>
        <v>0</v>
      </c>
      <c r="V42" s="164">
        <f t="shared" si="1210"/>
        <v>0</v>
      </c>
      <c r="W42" s="164">
        <f t="shared" si="1210"/>
        <v>0</v>
      </c>
      <c r="X42" s="164">
        <f t="shared" si="1210"/>
        <v>0</v>
      </c>
      <c r="Y42" s="164">
        <f t="shared" si="1210"/>
        <v>0</v>
      </c>
      <c r="Z42" s="164">
        <f t="shared" si="1210"/>
        <v>0</v>
      </c>
      <c r="AA42" s="164" t="e">
        <f>(L42*W42+Y42*N42)/(L42+N42)</f>
        <v>#DIV/0!</v>
      </c>
      <c r="AB42" s="165" t="e">
        <f t="shared" si="1069"/>
        <v>#DIV/0!</v>
      </c>
      <c r="AC42" s="165" t="e">
        <f>AVERAGE(AB42:AB45)</f>
        <v>#DIV/0!</v>
      </c>
      <c r="AD42" s="165" t="e">
        <f>STDEV(AB42:AB45)</f>
        <v>#DIV/0!</v>
      </c>
      <c r="AE42" s="165" t="e">
        <f>AD42/SQRT(COUNT(AB42:AB45))</f>
        <v>#DIV/0!</v>
      </c>
      <c r="AF42" s="165" t="e">
        <f>AE42^2</f>
        <v>#DIV/0!</v>
      </c>
      <c r="AG42" s="164" t="e">
        <f t="shared" si="1070"/>
        <v>#DIV/0!</v>
      </c>
      <c r="AH42" s="164" t="e">
        <f>AG42^2*E42^2</f>
        <v>#DIV/0!</v>
      </c>
      <c r="AI42" s="164" t="e">
        <f>AVERAGE(AH42:AH45)</f>
        <v>#DIV/0!</v>
      </c>
      <c r="AJ42" s="164" t="e">
        <f t="shared" si="1071"/>
        <v>#DIV/0!</v>
      </c>
      <c r="AK42" s="164" t="e">
        <f>AJ42^2*V42^2</f>
        <v>#DIV/0!</v>
      </c>
      <c r="AL42" s="164" t="e">
        <f>AVERAGE(AK42:AK45)</f>
        <v>#DIV/0!</v>
      </c>
      <c r="AM42" s="164" t="e">
        <f>-AB42/(AA42-U42)*L42/(L42+N42)</f>
        <v>#DIV/0!</v>
      </c>
      <c r="AN42" s="164" t="e">
        <f>AM42^2*X42^2</f>
        <v>#DIV/0!</v>
      </c>
      <c r="AO42" s="164" t="e">
        <f>AVERAGE(AN42:AN45)</f>
        <v>#DIV/0!</v>
      </c>
      <c r="AP42" s="164" t="e">
        <f>-AB42/(AA42-U42)*N42/(L42+N42)</f>
        <v>#DIV/0!</v>
      </c>
      <c r="AQ42" s="164" t="e">
        <f>AP42^2*Z42^2</f>
        <v>#DIV/0!</v>
      </c>
      <c r="AR42" s="164" t="e">
        <f>AVERAGE(AQ42:AQ45)</f>
        <v>#DIV/0!</v>
      </c>
      <c r="AS42" s="164" t="e">
        <f>-AB42/(AA42-U42)*(W42-AA42)/(L42+N42)</f>
        <v>#DIV/0!</v>
      </c>
      <c r="AT42" s="164" t="e">
        <f>AS42^2*M42^2</f>
        <v>#DIV/0!</v>
      </c>
      <c r="AU42" s="164" t="e">
        <f>AVERAGE(AT42:AT45)</f>
        <v>#DIV/0!</v>
      </c>
      <c r="AV42" s="164" t="e">
        <f>-AB42/(AA42-U42)*(Y42-AA42)/(L42+N42)</f>
        <v>#DIV/0!</v>
      </c>
      <c r="AW42" s="164" t="e">
        <f>AV42^2*O42^2</f>
        <v>#DIV/0!</v>
      </c>
      <c r="AX42" s="164" t="e">
        <f>AVERAGE(AW42:AW45)</f>
        <v>#DIV/0!</v>
      </c>
      <c r="AY42" s="164" t="e">
        <f>SUM(AX42,AU42,AR42,AO42,AL42,AI42,AF42)</f>
        <v>#DIV/0!</v>
      </c>
      <c r="AZ42" s="166" t="e">
        <f>SQRT(AY42)</f>
        <v>#DIV/0!</v>
      </c>
      <c r="BA42" s="164" t="b">
        <f>P42=1</f>
        <v>0</v>
      </c>
      <c r="BB42" s="164">
        <f>MAX((1-BA42)*P42,P42*0.99999)</f>
        <v>0</v>
      </c>
      <c r="BC42" s="164" t="e">
        <f>AB42*D42/(L42+N42)</f>
        <v>#DIV/0!</v>
      </c>
      <c r="BD42" s="164" t="e">
        <f>-1+(1-BC42)^(1-BB42)</f>
        <v>#DIV/0!</v>
      </c>
      <c r="BE42" s="164" t="e">
        <f>1/((BB42-1)*BC42)</f>
        <v>#DIV/0!</v>
      </c>
      <c r="BF42" s="164" t="e">
        <f>(-1/BC42)*LN(1-BC42)*AB42</f>
        <v>#DIV/0!</v>
      </c>
      <c r="BG42" s="164" t="e">
        <f>AB42*BD42*BE42</f>
        <v>#DIV/0!</v>
      </c>
      <c r="BH42" s="164" t="e">
        <f>(BF42*BA42)+(1-BA42)*BG42</f>
        <v>#DIV/0!</v>
      </c>
      <c r="BI42" s="164" t="e">
        <f>AVERAGE(BH42:BH45)</f>
        <v>#DIV/0!</v>
      </c>
      <c r="BJ42" s="164" t="e">
        <f>STDEV(BH42:BH45)</f>
        <v>#DIV/0!</v>
      </c>
      <c r="BK42" s="164" t="e">
        <f>BJ42/SQRT(COUNT(BH42:BH45))</f>
        <v>#DIV/0!</v>
      </c>
      <c r="BL42" s="164" t="e">
        <f>BK42^2</f>
        <v>#DIV/0!</v>
      </c>
      <c r="BM42" s="164" t="e">
        <f>(-LN(1-BC42)*(1-BC42)^(1-BB42))*AB42/((BB42-1)*BC42)</f>
        <v>#DIV/0!</v>
      </c>
      <c r="BN42" s="164" t="e">
        <f>(1-(1-BC42)^(1-BB42))*AB42/(BC42*(BB42-1)^2)</f>
        <v>#DIV/0!</v>
      </c>
      <c r="BO42" s="164" t="e">
        <f>BM42+BN42</f>
        <v>#DIV/0!</v>
      </c>
      <c r="BP42" s="164" t="e">
        <f>BO42^2*Q42^2</f>
        <v>#DIV/0!</v>
      </c>
      <c r="BQ42" s="164" t="e">
        <f>AVERAGE(BP42:BP45)</f>
        <v>#DIV/0!</v>
      </c>
      <c r="BR42" s="164" t="e">
        <f>BD42*BE42</f>
        <v>#DIV/0!</v>
      </c>
      <c r="BS42" s="164" t="e">
        <f>AB42*BE42</f>
        <v>#DIV/0!</v>
      </c>
      <c r="BT42" s="164" t="e">
        <f>AB42*BD42</f>
        <v>#DIV/0!</v>
      </c>
      <c r="BU42" s="164" t="e">
        <f>AJ42</f>
        <v>#DIV/0!</v>
      </c>
      <c r="BV42" s="164" t="e">
        <f>(BB42-1)/(1-BC42)^(BB42)*(D42/(L42+N42))*BU42</f>
        <v>#DIV/0!</v>
      </c>
      <c r="BW42" s="164" t="e">
        <f>-1/((BB42-1)*BC42^2)*(D42/(L42+N42))*BU42</f>
        <v>#DIV/0!</v>
      </c>
      <c r="BX42" s="164" t="e">
        <f>BU42*BR42+BS42*BV42+BT42*BW42</f>
        <v>#DIV/0!</v>
      </c>
      <c r="BY42" s="164" t="e">
        <f>BX42^2*V42^2</f>
        <v>#DIV/0!</v>
      </c>
      <c r="BZ42" s="164" t="e">
        <f>AVERAGE(BY42:BY45)</f>
        <v>#DIV/0!</v>
      </c>
      <c r="CA42" s="164" t="e">
        <f>AM42</f>
        <v>#DIV/0!</v>
      </c>
      <c r="CB42" s="164" t="e">
        <f>(BB42-1)/(1-BC42)^(BB42)*(D42/(L42+N42))*CA42</f>
        <v>#DIV/0!</v>
      </c>
      <c r="CC42" s="164" t="e">
        <f>-1/((BB42-1)*BC42^2)*(D42/(L42+N42))*CA42</f>
        <v>#DIV/0!</v>
      </c>
      <c r="CD42" s="164" t="e">
        <f>BR42*CA42+BS42*CB42+BT42*CC42</f>
        <v>#DIV/0!</v>
      </c>
      <c r="CE42" s="164" t="e">
        <f>CD42^2*X42^2</f>
        <v>#DIV/0!</v>
      </c>
      <c r="CF42" s="164" t="e">
        <f>AVERAGE(CE42:CE45)</f>
        <v>#DIV/0!</v>
      </c>
      <c r="CG42" s="164" t="e">
        <f>AP42</f>
        <v>#DIV/0!</v>
      </c>
      <c r="CH42" s="164" t="e">
        <f>(BB42-1)/(1-BC42)^(BB42)*(D42/(L42+N42))*CG42</f>
        <v>#DIV/0!</v>
      </c>
      <c r="CI42" s="164" t="e">
        <f>-1/((BB42-1)*BC42^2)*(D42/(L42+N42))*CG42</f>
        <v>#DIV/0!</v>
      </c>
      <c r="CJ42" s="164" t="e">
        <f>BR42*CG42+BS42*CH42+BT42*CI42</f>
        <v>#DIV/0!</v>
      </c>
      <c r="CK42" s="164" t="e">
        <f>CJ42^2*Z42^2</f>
        <v>#DIV/0!</v>
      </c>
      <c r="CL42" s="164" t="e">
        <f>AVERAGE(CK42:CK45)</f>
        <v>#DIV/0!</v>
      </c>
      <c r="CM42" s="164" t="e">
        <f>AG42</f>
        <v>#DIV/0!</v>
      </c>
      <c r="CN42" s="164">
        <v>0</v>
      </c>
      <c r="CO42" s="164">
        <v>0</v>
      </c>
      <c r="CP42" s="164" t="e">
        <f>CM42*BR42</f>
        <v>#DIV/0!</v>
      </c>
      <c r="CQ42" s="164" t="e">
        <f>CP42^2*E42^2</f>
        <v>#DIV/0!</v>
      </c>
      <c r="CR42" s="164" t="e">
        <f>AVERAGE(CQ42:CQ45)</f>
        <v>#DIV/0!</v>
      </c>
      <c r="CS42" s="164" t="e">
        <f>AS42</f>
        <v>#DIV/0!</v>
      </c>
      <c r="CT42" s="164" t="e">
        <f>(BB42-1)/(1-BC42)^(BB42)*(-BC42/(L42+N42)+D42/(L42+N42)*CS42)</f>
        <v>#DIV/0!</v>
      </c>
      <c r="CU42" s="164" t="e">
        <f>-1/((BB42-1)*BC42^2)*(-BC42/(L42+N42)+D42/(L42+N42)*CS42)</f>
        <v>#DIV/0!</v>
      </c>
      <c r="CV42" s="164" t="e">
        <f>BR42*CS42+BS42*CT42+BT42*CU42</f>
        <v>#DIV/0!</v>
      </c>
      <c r="CW42" s="164" t="e">
        <f>CV42^2*M42^2</f>
        <v>#DIV/0!</v>
      </c>
      <c r="CX42" s="164" t="e">
        <f>AVERAGE(CW42:CW45)</f>
        <v>#DIV/0!</v>
      </c>
      <c r="CY42" s="164" t="e">
        <f>AV42</f>
        <v>#DIV/0!</v>
      </c>
      <c r="CZ42" s="164" t="e">
        <f>(BB42-1)/(1-BC42)^(BB42)*(-BC42/(L42+N42)+D42/(L42+N42)*CY42)</f>
        <v>#DIV/0!</v>
      </c>
      <c r="DA42" s="164" t="e">
        <f>-1/((BB42-1)*BC42^2)*(-BC42/(L42+N42)+D42/(L42+N42)*CY42)</f>
        <v>#DIV/0!</v>
      </c>
      <c r="DB42" s="164" t="e">
        <f>BR42*CY42+BS42*CZ42+BT42*DA42</f>
        <v>#DIV/0!</v>
      </c>
      <c r="DC42" s="164" t="e">
        <f>DB42^2*O42^2</f>
        <v>#DIV/0!</v>
      </c>
      <c r="DD42" s="164" t="e">
        <f>AVERAGE(DC42:DC45)</f>
        <v>#DIV/0!</v>
      </c>
      <c r="DE42" s="164" t="e">
        <f>SUM(DD42,CX42,CR42,CL42,CF42,BZ42,BQ42,BL42)</f>
        <v>#DIV/0!</v>
      </c>
      <c r="DF42" s="164" t="e">
        <f>SQRT(DE42)</f>
        <v>#DIV/0!</v>
      </c>
      <c r="DG42" s="164">
        <f>10^R42</f>
        <v>1</v>
      </c>
      <c r="DH42" s="164" t="e">
        <f>N42/(L42+N42)</f>
        <v>#DIV/0!</v>
      </c>
      <c r="DI42" s="164">
        <f>(DG42+L42+N42)/(N42+DG42)</f>
        <v>1</v>
      </c>
      <c r="DJ42" s="164" t="e">
        <f>AB42*DH42*DI42</f>
        <v>#DIV/0!</v>
      </c>
      <c r="DK42" s="164" t="e">
        <f>AVERAGE(DJ42:DJ45)</f>
        <v>#DIV/0!</v>
      </c>
      <c r="DL42" s="164" t="e">
        <f>STDEV(DJ42:DJ45)</f>
        <v>#DIV/0!</v>
      </c>
      <c r="DM42" s="164" t="e">
        <f>DL42/SQRT(COUNT(DJ42:DJ45))</f>
        <v>#DIV/0!</v>
      </c>
      <c r="DN42" s="164" t="e">
        <f>DM42^2</f>
        <v>#DIV/0!</v>
      </c>
      <c r="DO42" s="164" t="e">
        <f>DH42*DI42</f>
        <v>#DIV/0!</v>
      </c>
      <c r="DP42" s="164" t="e">
        <f>AG42</f>
        <v>#DIV/0!</v>
      </c>
      <c r="DQ42" s="164" t="e">
        <f>DO42*DP42</f>
        <v>#DIV/0!</v>
      </c>
      <c r="DR42" s="164" t="e">
        <f>DQ42^2*E42^2</f>
        <v>#DIV/0!</v>
      </c>
      <c r="DS42" s="164" t="e">
        <f>AVERAGE(DR42:DR45)</f>
        <v>#DIV/0!</v>
      </c>
      <c r="DT42" s="164" t="e">
        <f>AJ42</f>
        <v>#DIV/0!</v>
      </c>
      <c r="DU42" s="164" t="e">
        <f>DT42*DO42</f>
        <v>#DIV/0!</v>
      </c>
      <c r="DV42" s="164" t="e">
        <f>DU42^2*V42^2</f>
        <v>#DIV/0!</v>
      </c>
      <c r="DW42" s="164" t="e">
        <f>AVERAGE(DV42:DV45)</f>
        <v>#DIV/0!</v>
      </c>
      <c r="DX42" s="164" t="e">
        <f>AM42</f>
        <v>#DIV/0!</v>
      </c>
      <c r="DY42" s="164" t="e">
        <f>DX42*DO42</f>
        <v>#DIV/0!</v>
      </c>
      <c r="DZ42" s="164" t="e">
        <f>DY42^2*X42^2</f>
        <v>#DIV/0!</v>
      </c>
      <c r="EA42" s="164" t="e">
        <f>AVERAGE(DZ42:DZ45)</f>
        <v>#DIV/0!</v>
      </c>
      <c r="EB42" s="164" t="e">
        <f>AP42</f>
        <v>#DIV/0!</v>
      </c>
      <c r="EC42" s="164" t="e">
        <f>EB42*DO42</f>
        <v>#DIV/0!</v>
      </c>
      <c r="ED42" s="164" t="e">
        <f>EC42^2*Z42^2</f>
        <v>#DIV/0!</v>
      </c>
      <c r="EE42" s="164" t="e">
        <f>AVERAGE(ED42:ED45)</f>
        <v>#DIV/0!</v>
      </c>
      <c r="EF42" s="164" t="e">
        <f>DI42*AB42</f>
        <v>#DIV/0!</v>
      </c>
      <c r="EG42" s="164" t="e">
        <f>DH42*AB42</f>
        <v>#DIV/0!</v>
      </c>
      <c r="EH42" s="164" t="e">
        <f>AS42</f>
        <v>#DIV/0!</v>
      </c>
      <c r="EI42" s="164" t="e">
        <f>-N42/((N42+L42)^2)</f>
        <v>#DIV/0!</v>
      </c>
      <c r="EJ42" s="164">
        <f>1/(DG42+N42)</f>
        <v>1</v>
      </c>
      <c r="EK42" s="164" t="e">
        <f>DO42*EH42+EF42*EI42+EG42*EJ42</f>
        <v>#DIV/0!</v>
      </c>
      <c r="EL42" s="164" t="e">
        <f>EK42^2*M42^2</f>
        <v>#DIV/0!</v>
      </c>
      <c r="EM42" s="164" t="e">
        <f>AVERAGE(EL42:EL45)</f>
        <v>#DIV/0!</v>
      </c>
      <c r="EN42" s="164" t="e">
        <f>AV42</f>
        <v>#DIV/0!</v>
      </c>
      <c r="EO42" s="164" t="e">
        <f>L42/((L42+N42)^2)</f>
        <v>#DIV/0!</v>
      </c>
      <c r="EP42" s="164">
        <f>-L42/((N42+DG42)^2)</f>
        <v>0</v>
      </c>
      <c r="EQ42" s="164" t="e">
        <f>DO42*EN42+EF42*EO42+EG42*EP42</f>
        <v>#DIV/0!</v>
      </c>
      <c r="ER42" s="164" t="e">
        <f>EQ42^2*O42^2</f>
        <v>#DIV/0!</v>
      </c>
      <c r="ES42" s="164" t="e">
        <f>AVERAGE(ER42:ER45)</f>
        <v>#DIV/0!</v>
      </c>
      <c r="ET42" s="164">
        <v>0</v>
      </c>
      <c r="EU42" s="164">
        <f>-LN(10)*L42*DG42/((DG42+N42)^2)</f>
        <v>0</v>
      </c>
      <c r="EV42" s="164" t="e">
        <f>EU42*EG42</f>
        <v>#DIV/0!</v>
      </c>
      <c r="EW42" s="164" t="e">
        <f>EV42^2*S42^2</f>
        <v>#DIV/0!</v>
      </c>
      <c r="EX42" s="164" t="e">
        <f>AVERAGE(EW42:EW45)</f>
        <v>#DIV/0!</v>
      </c>
      <c r="EY42" s="164" t="e">
        <f>SUM(EX42,ES42,EM42,EE42,EA42,DW42,DS42,DN42)</f>
        <v>#DIV/0!</v>
      </c>
      <c r="EZ42" s="164" t="e">
        <f>SQRT(EY42)</f>
        <v>#DIV/0!</v>
      </c>
      <c r="FA42" s="164">
        <f>DG42</f>
        <v>1</v>
      </c>
      <c r="FB42" s="164" t="e">
        <f>DH42</f>
        <v>#DIV/0!</v>
      </c>
      <c r="FC42" s="164">
        <f>DI42</f>
        <v>1</v>
      </c>
      <c r="FD42" s="164" t="e">
        <f>FB42*FC42*BH42</f>
        <v>#DIV/0!</v>
      </c>
      <c r="FE42" s="164" t="e">
        <f>AVERAGE(FD42:FD45)</f>
        <v>#DIV/0!</v>
      </c>
      <c r="FF42" s="164" t="e">
        <f>STDEV(FD42:FD45)</f>
        <v>#DIV/0!</v>
      </c>
      <c r="FG42" s="164" t="e">
        <f>FF42/SQRT(COUNT(FD42:FD45))</f>
        <v>#DIV/0!</v>
      </c>
      <c r="FH42" s="164" t="e">
        <f>FG42^2</f>
        <v>#DIV/0!</v>
      </c>
      <c r="FI42" s="164" t="e">
        <f>FB42*FC42</f>
        <v>#DIV/0!</v>
      </c>
      <c r="FJ42" s="164" t="e">
        <f>CP42</f>
        <v>#DIV/0!</v>
      </c>
      <c r="FK42" s="164" t="e">
        <f>FJ42*FI42</f>
        <v>#DIV/0!</v>
      </c>
      <c r="FL42" s="164" t="e">
        <f>FK42^2*E42^2</f>
        <v>#DIV/0!</v>
      </c>
      <c r="FM42" s="164" t="e">
        <f>AVERAGE(FL42:FL45)</f>
        <v>#DIV/0!</v>
      </c>
      <c r="FN42" s="164" t="e">
        <f>BX42</f>
        <v>#DIV/0!</v>
      </c>
      <c r="FO42" s="164" t="e">
        <f>FN42*FI42</f>
        <v>#DIV/0!</v>
      </c>
      <c r="FP42" s="164" t="e">
        <f>FO42^2*V42^2</f>
        <v>#DIV/0!</v>
      </c>
      <c r="FQ42" s="164" t="e">
        <f>AVERAGE(FP42:FP45)</f>
        <v>#DIV/0!</v>
      </c>
      <c r="FR42" s="164" t="e">
        <f>CD42</f>
        <v>#DIV/0!</v>
      </c>
      <c r="FS42" s="164" t="e">
        <f>FR42*FI42</f>
        <v>#DIV/0!</v>
      </c>
      <c r="FT42" s="164" t="e">
        <f>FS42^2*X42^2</f>
        <v>#DIV/0!</v>
      </c>
      <c r="FU42" s="164" t="e">
        <f>AVERAGE(FT42:FT45)</f>
        <v>#DIV/0!</v>
      </c>
      <c r="FV42" s="164" t="e">
        <f>CJ42</f>
        <v>#DIV/0!</v>
      </c>
      <c r="FW42" s="164" t="e">
        <f>FV42*FI42</f>
        <v>#DIV/0!</v>
      </c>
      <c r="FX42" s="164" t="e">
        <f>FW42^2*Z42^2</f>
        <v>#DIV/0!</v>
      </c>
      <c r="FY42" s="164" t="e">
        <f>AVERAGE(FX42:FX45)</f>
        <v>#DIV/0!</v>
      </c>
      <c r="FZ42" s="164" t="e">
        <f>FC42*BH42</f>
        <v>#DIV/0!</v>
      </c>
      <c r="GA42" s="164" t="e">
        <f>FB42*BH42</f>
        <v>#DIV/0!</v>
      </c>
      <c r="GB42" s="164" t="e">
        <f>CV42</f>
        <v>#DIV/0!</v>
      </c>
      <c r="GC42" s="164" t="e">
        <f>EI42</f>
        <v>#DIV/0!</v>
      </c>
      <c r="GD42" s="164">
        <f>EJ42</f>
        <v>1</v>
      </c>
      <c r="GE42" s="164" t="e">
        <f>FI42*GB42+FZ42*GC42+GA42*GD42</f>
        <v>#DIV/0!</v>
      </c>
      <c r="GF42" s="164" t="e">
        <f>GE42^2*M42^2</f>
        <v>#DIV/0!</v>
      </c>
      <c r="GG42" s="164" t="e">
        <f>AVERAGE(GF42:GF45)</f>
        <v>#DIV/0!</v>
      </c>
      <c r="GH42" s="164" t="e">
        <f>DB42</f>
        <v>#DIV/0!</v>
      </c>
      <c r="GI42" s="164" t="e">
        <f>EO42</f>
        <v>#DIV/0!</v>
      </c>
      <c r="GJ42" s="164">
        <f>EP42</f>
        <v>0</v>
      </c>
      <c r="GK42" s="164" t="e">
        <f>FI42*GH42+FZ42*GI42+GA42*GJ42</f>
        <v>#DIV/0!</v>
      </c>
      <c r="GL42" s="164" t="e">
        <f>GK42^2*O42^2</f>
        <v>#DIV/0!</v>
      </c>
      <c r="GM42" s="164" t="e">
        <f>AVERAGE(GL42:GL45)</f>
        <v>#DIV/0!</v>
      </c>
      <c r="GN42" s="164">
        <f>ET42</f>
        <v>0</v>
      </c>
      <c r="GO42" s="164">
        <f>EU42</f>
        <v>0</v>
      </c>
      <c r="GP42" s="164" t="e">
        <f>GO42*GA42</f>
        <v>#DIV/0!</v>
      </c>
      <c r="GQ42" s="164" t="e">
        <f>GP42^2*S42^2</f>
        <v>#DIV/0!</v>
      </c>
      <c r="GR42" s="164" t="e">
        <f>AVERAGE(GQ42:GQ45)</f>
        <v>#DIV/0!</v>
      </c>
      <c r="GS42" s="164" t="e">
        <f>BO42</f>
        <v>#DIV/0!</v>
      </c>
      <c r="GT42" s="164" t="e">
        <f>GS42*FI42</f>
        <v>#DIV/0!</v>
      </c>
      <c r="GU42" s="164" t="e">
        <f>GT42^2*Q42^2</f>
        <v>#DIV/0!</v>
      </c>
      <c r="GV42" s="164" t="e">
        <f>AVERAGE(GU42:GU45)</f>
        <v>#DIV/0!</v>
      </c>
      <c r="GW42" s="164" t="e">
        <f>SUM(GV42,GR42,GM42,GG42,FY42,FU42,FQ42,FM42,FH42)</f>
        <v>#DIV/0!</v>
      </c>
      <c r="GX42" s="164" t="e">
        <f>SQRT(GW42)</f>
        <v>#DIV/0!</v>
      </c>
      <c r="GY42" s="164">
        <f>P42</f>
        <v>0</v>
      </c>
      <c r="GZ42" s="164">
        <f>L42+N42</f>
        <v>0</v>
      </c>
      <c r="HA42" s="164">
        <f>L42</f>
        <v>0</v>
      </c>
      <c r="HB42" s="164">
        <f>N42</f>
        <v>0</v>
      </c>
      <c r="HC42" s="164">
        <f>D42</f>
        <v>0</v>
      </c>
      <c r="HD42" s="164">
        <f>B42</f>
        <v>0</v>
      </c>
      <c r="HE42" s="164" t="e">
        <f>AA42</f>
        <v>#DIV/0!</v>
      </c>
      <c r="HF42" s="164">
        <f>T42</f>
        <v>0</v>
      </c>
      <c r="HG42" s="164">
        <f>U42</f>
        <v>0</v>
      </c>
      <c r="HH42" s="164">
        <f>W42</f>
        <v>0</v>
      </c>
      <c r="HI42" s="164">
        <f>Y42</f>
        <v>0</v>
      </c>
      <c r="HJ42" s="164" t="e">
        <f>LN((HE42-GY42*HG42)/HD42)</f>
        <v>#DIV/0!</v>
      </c>
      <c r="HK42" s="164" t="e">
        <f>LN( (HG42-HF42)/GZ42 + (HE42-GY42*HF42)/HD42)</f>
        <v>#DIV/0!</v>
      </c>
      <c r="HL42" s="164" t="e">
        <f>HD42*GZ42/(HD42+GY42*GZ42)</f>
        <v>#DIV/0!</v>
      </c>
      <c r="HM42" s="164" t="e">
        <f>(HJ42-HK42)*HL42/HC42</f>
        <v>#DIV/0!</v>
      </c>
      <c r="HN42" s="164" t="e">
        <f>AVERAGE(HM42:HM45)</f>
        <v>#DIV/0!</v>
      </c>
      <c r="HO42" s="164" t="e">
        <f>STDEV(HM42:HM45)</f>
        <v>#DIV/0!</v>
      </c>
      <c r="HP42" s="164" t="e">
        <f>HO42/SQRT(COUNT(HM42:HM45))</f>
        <v>#DIV/0!</v>
      </c>
      <c r="HQ42" s="164" t="e">
        <f>HP42^2</f>
        <v>#DIV/0!</v>
      </c>
      <c r="HR42" s="164" t="e">
        <f>-1/HD42</f>
        <v>#DIV/0!</v>
      </c>
      <c r="HS42" s="164" t="e">
        <f>-(HE42-GY42*HF42) / (HD42* ( ( (HG42-HF42)/GZ42)*HD42 + (HE42-GY42*HF42)))</f>
        <v>#DIV/0!</v>
      </c>
      <c r="HT42" s="164" t="e">
        <f>GY42*GZ42^2 / (HD42+GY42*GZ42)^2</f>
        <v>#DIV/0!</v>
      </c>
      <c r="HU42" s="164" t="e">
        <f>-1/HC42*HM42</f>
        <v>#DIV/0!</v>
      </c>
      <c r="HV42" s="164" t="e">
        <f>HU42^2*E42^2</f>
        <v>#DIV/0!</v>
      </c>
      <c r="HW42" s="164" t="e">
        <f>AVERAGE(HV42:HV45)</f>
        <v>#DIV/0!</v>
      </c>
      <c r="HX42" s="164" t="e">
        <f>GY42 / (GY42*HG42-HE42)</f>
        <v>#DIV/0!</v>
      </c>
      <c r="HY42" s="164" t="e">
        <f>HD42 / ( (HG42-HF42)*HD42 + GZ42*(HE42-GY42*HF42))</f>
        <v>#DIV/0!</v>
      </c>
      <c r="HZ42" s="164">
        <v>0</v>
      </c>
      <c r="IA42" s="164" t="e">
        <f t="shared" si="1072"/>
        <v>#DIV/0!</v>
      </c>
      <c r="IB42" s="164" t="e">
        <f>IA42^2*V42^2</f>
        <v>#DIV/0!</v>
      </c>
      <c r="IC42" s="164" t="e">
        <f>AVERAGE(IB42:IB45)</f>
        <v>#DIV/0!</v>
      </c>
      <c r="ID42" s="164" t="e">
        <f xml:space="preserve"> 1 / (HE42-GY42*HG42)*L42/GZ42</f>
        <v>#DIV/0!</v>
      </c>
      <c r="IE42" s="164" t="e">
        <f>HA42 / ((HE42-GY42*HF42)*GZ42 + (HG42-HF42)*HD42)</f>
        <v>#DIV/0!</v>
      </c>
      <c r="IF42" s="164">
        <v>0</v>
      </c>
      <c r="IG42" s="164" t="e">
        <f t="shared" si="1073"/>
        <v>#DIV/0!</v>
      </c>
      <c r="IH42" s="164" t="e">
        <f>IG42^2*X42^2</f>
        <v>#DIV/0!</v>
      </c>
      <c r="II42" s="164" t="e">
        <f>AVERAGE(IH42:IH45)</f>
        <v>#DIV/0!</v>
      </c>
      <c r="IJ42" s="164" t="e">
        <f>1 / (HE42-GY42*HG42) * HB42/GZ42</f>
        <v>#DIV/0!</v>
      </c>
      <c r="IK42" s="164" t="e">
        <f>1 / (HE42 + HD42*((HG42-HF42)/GZ42) - GY42*HF42) * HB42/GZ42</f>
        <v>#DIV/0!</v>
      </c>
      <c r="IL42" s="164">
        <v>0</v>
      </c>
      <c r="IM42" s="164" t="e">
        <f t="shared" si="1074"/>
        <v>#DIV/0!</v>
      </c>
      <c r="IN42" s="164" t="e">
        <f>IM42^2*Z42^2</f>
        <v>#DIV/0!</v>
      </c>
      <c r="IO42" s="164" t="e">
        <f>AVERAGE(IN42:IN45)</f>
        <v>#DIV/0!</v>
      </c>
      <c r="IP42" s="164" t="e">
        <f>(HI42-HH42)*HB42 / (GZ42*((GY42*HG42-HH42)*HA42 + (GY42*HG42-HI42)*HB42))</f>
        <v>#DIV/0!</v>
      </c>
      <c r="IQ42" s="164" t="e">
        <f>-(HD42*HF42+(HH42-HI42)*HB42-HD42*HG42) / (GZ42*((GY42*HF42-HH42)*HA42 + (GY42*HB42+HD42)*HF42 - HI42*HB42 - HD42*HG42) )</f>
        <v>#DIV/0!</v>
      </c>
      <c r="IR42" s="164" t="e">
        <f>HD42^2 / (GY42*HA42 + GY42*HB42 + HD42)^2</f>
        <v>#DIV/0!</v>
      </c>
      <c r="IS42" s="164" t="e">
        <f t="shared" si="1075"/>
        <v>#DIV/0!</v>
      </c>
      <c r="IT42" s="164" t="e">
        <f>IS42^2*M42^2</f>
        <v>#DIV/0!</v>
      </c>
      <c r="IU42" s="164" t="e">
        <f>AVERAGE(IT42:IT45)</f>
        <v>#DIV/0!</v>
      </c>
      <c r="IV42" s="164" t="e">
        <f>-(HI42-HH42)*HA42 / (GZ42*((GY42*HG42-HH42)*HA42 + (GY42*HG42-HI42)*HB42))</f>
        <v>#DIV/0!</v>
      </c>
      <c r="IW42" s="164" t="e">
        <f>-(HD42*HF42+(HI42-HH42)*HA42-HD42*HG42) / (GZ42*((GY42*HF42-HI42)*HB42 + (GY42*HA42+HD42)*HF42 - HH42*HA42 - HD42*HG42))</f>
        <v>#DIV/0!</v>
      </c>
      <c r="IX42" s="164" t="e">
        <f>HD42^2 / (GY42*HA42+GY42*HB42+HD42)^2</f>
        <v>#DIV/0!</v>
      </c>
      <c r="IY42" s="164" t="e">
        <f t="shared" si="1076"/>
        <v>#DIV/0!</v>
      </c>
      <c r="IZ42" s="164" t="e">
        <f>IY42^2*O42^2</f>
        <v>#DIV/0!</v>
      </c>
      <c r="JA42" s="164" t="e">
        <f>AVERAGE(IZ42:IZ45)</f>
        <v>#DIV/0!</v>
      </c>
      <c r="JB42" s="164" t="e">
        <f>HG42/(GY42*HG42-HE42)</f>
        <v>#DIV/0!</v>
      </c>
      <c r="JC42" s="164" t="e">
        <f>HF42/(GY42*HF42-HE42-HD42*(HG42-HF42)/GZ42)</f>
        <v>#DIV/0!</v>
      </c>
      <c r="JD42" s="164" t="e">
        <f>-HD42*GZ42^2 / ((GZ42*GY42+HD42)^2)</f>
        <v>#DIV/0!</v>
      </c>
      <c r="JE42" s="164" t="e">
        <f t="shared" si="1077"/>
        <v>#DIV/0!</v>
      </c>
      <c r="JF42" s="164" t="e">
        <f>JE42^2*Q42^2</f>
        <v>#DIV/0!</v>
      </c>
      <c r="JG42" s="164" t="e">
        <f>AVERAGE(JF42:JF45)</f>
        <v>#DIV/0!</v>
      </c>
      <c r="JH42" s="164" t="e">
        <f>SUM(JG42,JA42,IU42,IO42,II42,IC42,HW42,HQ42)</f>
        <v>#DIV/0!</v>
      </c>
      <c r="JI42" s="164" t="e">
        <f>SQRT(JH42)</f>
        <v>#DIV/0!</v>
      </c>
      <c r="JJ42" s="164">
        <f>FA42</f>
        <v>1</v>
      </c>
      <c r="JK42" s="164" t="e">
        <f>N42/(L42+N42)</f>
        <v>#DIV/0!</v>
      </c>
      <c r="JL42" s="164">
        <f>(L42+N42+JJ42)/(N42+JJ42)</f>
        <v>1</v>
      </c>
      <c r="JM42" s="164" t="e">
        <f>HM42*JK42*JL42</f>
        <v>#DIV/0!</v>
      </c>
      <c r="JN42" s="164" t="e">
        <f>AVERAGE(JM42:JM45)</f>
        <v>#DIV/0!</v>
      </c>
      <c r="JO42" s="164" t="e">
        <f>STDEV(JM42:JM45)</f>
        <v>#DIV/0!</v>
      </c>
      <c r="JP42" s="164" t="e">
        <f>JO42/SQRT(COUNT(JM42:JM45))</f>
        <v>#DIV/0!</v>
      </c>
      <c r="JQ42" s="164" t="e">
        <f>JP42^2</f>
        <v>#DIV/0!</v>
      </c>
      <c r="JR42" s="164" t="e">
        <f>JK42*JL42</f>
        <v>#DIV/0!</v>
      </c>
      <c r="JS42" s="164" t="e">
        <f>HU42</f>
        <v>#DIV/0!</v>
      </c>
      <c r="JT42" s="164" t="e">
        <f>JS42*JR42</f>
        <v>#DIV/0!</v>
      </c>
      <c r="JU42" s="164" t="e">
        <f>JT42^2*E42^2</f>
        <v>#DIV/0!</v>
      </c>
      <c r="JV42" s="164" t="e">
        <f>AVERAGE(JU42:JU45)</f>
        <v>#DIV/0!</v>
      </c>
      <c r="JW42" s="164" t="e">
        <f>IA42</f>
        <v>#DIV/0!</v>
      </c>
      <c r="JX42" s="164" t="e">
        <f>JW42*JR42</f>
        <v>#DIV/0!</v>
      </c>
      <c r="JY42" s="164" t="e">
        <f>JX42^2*V42^2</f>
        <v>#DIV/0!</v>
      </c>
      <c r="JZ42" s="164" t="e">
        <f>AVERAGE(JY42:JY45)</f>
        <v>#DIV/0!</v>
      </c>
      <c r="KA42" s="164" t="e">
        <f>IG42</f>
        <v>#DIV/0!</v>
      </c>
      <c r="KB42" s="164" t="e">
        <f>KA42*JR42</f>
        <v>#DIV/0!</v>
      </c>
      <c r="KC42" s="164" t="e">
        <f>KB42^2*X42^2</f>
        <v>#DIV/0!</v>
      </c>
      <c r="KD42" s="164" t="e">
        <f>AVERAGE(KC42:KC45)</f>
        <v>#DIV/0!</v>
      </c>
      <c r="KE42" s="164" t="e">
        <f>IM42</f>
        <v>#DIV/0!</v>
      </c>
      <c r="KF42" s="164" t="e">
        <f>KE42*JR42</f>
        <v>#DIV/0!</v>
      </c>
      <c r="KG42" s="164" t="e">
        <f>KF42^2*Z42^2</f>
        <v>#DIV/0!</v>
      </c>
      <c r="KH42" s="164" t="e">
        <f>AVERAGE(KG42:KG45)</f>
        <v>#DIV/0!</v>
      </c>
      <c r="KI42" s="164" t="e">
        <f>IS42</f>
        <v>#DIV/0!</v>
      </c>
      <c r="KJ42" s="164" t="e">
        <f>-N42/(L42+N42)^2</f>
        <v>#DIV/0!</v>
      </c>
      <c r="KK42" s="164">
        <f>1/(JJ42+N42)</f>
        <v>1</v>
      </c>
      <c r="KL42" s="164" t="e">
        <f>KI42*JR42+KJ42*HM42*JL42+KK42*JK42*HM42</f>
        <v>#DIV/0!</v>
      </c>
      <c r="KM42" s="164" t="e">
        <f>KL42^2*M42^2</f>
        <v>#DIV/0!</v>
      </c>
      <c r="KN42" s="164" t="e">
        <f>AVERAGE(KM42:KM45)</f>
        <v>#DIV/0!</v>
      </c>
      <c r="KO42" s="164" t="e">
        <f>IY42</f>
        <v>#DIV/0!</v>
      </c>
      <c r="KP42" s="164" t="e">
        <f>L42/(L42+N42)^2</f>
        <v>#DIV/0!</v>
      </c>
      <c r="KQ42" s="164">
        <f>-L42/(JJ42+N42)^2</f>
        <v>0</v>
      </c>
      <c r="KR42" s="164" t="e">
        <f>KO42*JR42+KP42*JL42*HM42+HM42*KQ42*JK42</f>
        <v>#DIV/0!</v>
      </c>
      <c r="KS42" s="164" t="e">
        <f>KR42^2*O42^2</f>
        <v>#DIV/0!</v>
      </c>
      <c r="KT42" s="164" t="e">
        <f>AVERAGE(KS42:KS45)</f>
        <v>#DIV/0!</v>
      </c>
      <c r="KU42" s="164" t="e">
        <f>JE42</f>
        <v>#DIV/0!</v>
      </c>
      <c r="KV42" s="164" t="e">
        <f>KU42*JR42</f>
        <v>#DIV/0!</v>
      </c>
      <c r="KW42" s="164" t="e">
        <f>KV42^2*Q42^2</f>
        <v>#DIV/0!</v>
      </c>
      <c r="KX42" s="164" t="e">
        <f>AVERAGE(KW42:KW45)</f>
        <v>#DIV/0!</v>
      </c>
      <c r="KY42" s="164" t="e">
        <f>HM42* (N42/(L42+N42)) * ((-LN(10)*JJ42*L42)/(N42+JJ42)^2)</f>
        <v>#DIV/0!</v>
      </c>
      <c r="KZ42" s="164" t="e">
        <f>KY42^2*S42^2</f>
        <v>#DIV/0!</v>
      </c>
      <c r="LA42" s="164" t="e">
        <f>AVERAGE(KZ42:KZ45)</f>
        <v>#DIV/0!</v>
      </c>
      <c r="LB42" s="164" t="e">
        <f>SUM(LA42,KX42,KT42,KN42,KD42,JZ42,JV42,JQ42)</f>
        <v>#DIV/0!</v>
      </c>
      <c r="LC42" s="170" t="e">
        <f>SQRT(LB42)</f>
        <v>#DIV/0!</v>
      </c>
      <c r="LD42" s="179" t="e">
        <f>AC42*1000</f>
        <v>#DIV/0!</v>
      </c>
      <c r="LE42" s="173" t="e">
        <f>AZ42*1000</f>
        <v>#DIV/0!</v>
      </c>
      <c r="LF42" s="173" t="e">
        <f>BI42*1000</f>
        <v>#DIV/0!</v>
      </c>
      <c r="LG42" s="173" t="e">
        <f>DF42*1000</f>
        <v>#DIV/0!</v>
      </c>
      <c r="LH42" s="173" t="e">
        <f>HN42*1000</f>
        <v>#DIV/0!</v>
      </c>
      <c r="LI42" s="173" t="e">
        <f>JI42*1000</f>
        <v>#DIV/0!</v>
      </c>
      <c r="LJ42" s="173" t="e">
        <f>DK42*1000</f>
        <v>#DIV/0!</v>
      </c>
      <c r="LK42" s="173" t="e">
        <f>EZ42*1000</f>
        <v>#DIV/0!</v>
      </c>
      <c r="LL42" s="173" t="e">
        <f>FE42*1000</f>
        <v>#DIV/0!</v>
      </c>
      <c r="LM42" s="173" t="e">
        <f>GX42*1000</f>
        <v>#DIV/0!</v>
      </c>
      <c r="LN42" s="173" t="e">
        <f>JN42*1000</f>
        <v>#DIV/0!</v>
      </c>
      <c r="LO42" s="176" t="e">
        <f>LC42*1000</f>
        <v>#DIV/0!</v>
      </c>
    </row>
    <row r="43" spans="1:327" s="87" customFormat="1" ht="15.75" x14ac:dyDescent="0.25">
      <c r="A43" s="171" t="s">
        <v>240</v>
      </c>
      <c r="B43" s="12"/>
      <c r="C43" s="148"/>
      <c r="D43" s="1"/>
      <c r="E43" s="148"/>
      <c r="F43" s="195"/>
      <c r="G43" s="195"/>
      <c r="H43" s="195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6"/>
      <c r="T43" s="167">
        <f t="shared" ref="T43:T45" si="1211">C43/100</f>
        <v>0</v>
      </c>
      <c r="U43" s="164">
        <f>U42</f>
        <v>0</v>
      </c>
      <c r="V43" s="164">
        <f t="shared" ref="V43" si="1212">V42</f>
        <v>0</v>
      </c>
      <c r="W43" s="164">
        <f t="shared" ref="W43" si="1213">W42</f>
        <v>0</v>
      </c>
      <c r="X43" s="164">
        <f t="shared" ref="X43" si="1214">X42</f>
        <v>0</v>
      </c>
      <c r="Y43" s="164">
        <f t="shared" ref="Y43" si="1215">Y42</f>
        <v>0</v>
      </c>
      <c r="Z43" s="164">
        <f t="shared" ref="Z43" si="1216">Z42</f>
        <v>0</v>
      </c>
      <c r="AA43" s="164" t="e">
        <f t="shared" ref="AA43" si="1217">AA42</f>
        <v>#DIV/0!</v>
      </c>
      <c r="AB43" s="165" t="e">
        <f t="shared" si="1069"/>
        <v>#DIV/0!</v>
      </c>
      <c r="AC43" s="165"/>
      <c r="AD43" s="165"/>
      <c r="AE43" s="165"/>
      <c r="AF43" s="165"/>
      <c r="AG43" s="164" t="e">
        <f t="shared" si="1070"/>
        <v>#DIV/0!</v>
      </c>
      <c r="AH43" s="164" t="e">
        <f t="shared" ref="AH43:AH45" si="1218">AG43^2*E43^2</f>
        <v>#DIV/0!</v>
      </c>
      <c r="AI43" s="164"/>
      <c r="AJ43" s="164" t="e">
        <f t="shared" si="1071"/>
        <v>#DIV/0!</v>
      </c>
      <c r="AK43" s="164" t="e">
        <f>AJ43^2*V42^2</f>
        <v>#DIV/0!</v>
      </c>
      <c r="AL43" s="164"/>
      <c r="AM43" s="164" t="e">
        <f>-AB43/(AA43-U43)*L42/(L42+N42)</f>
        <v>#DIV/0!</v>
      </c>
      <c r="AN43" s="164" t="e">
        <f>AM43^2*X42^2</f>
        <v>#DIV/0!</v>
      </c>
      <c r="AO43" s="164"/>
      <c r="AP43" s="164" t="e">
        <f>-AB43/(AA43-U43)*N42/(L42+N42)</f>
        <v>#DIV/0!</v>
      </c>
      <c r="AQ43" s="164" t="e">
        <f>AP43^2*Z42^2</f>
        <v>#DIV/0!</v>
      </c>
      <c r="AR43" s="164"/>
      <c r="AS43" s="164" t="e">
        <f>-AB43/(AA43-U43)*(W43-AA43)/(L42+N42)</f>
        <v>#DIV/0!</v>
      </c>
      <c r="AT43" s="164" t="e">
        <f>AS43^2*M42^2</f>
        <v>#DIV/0!</v>
      </c>
      <c r="AU43" s="164"/>
      <c r="AV43" s="164" t="e">
        <f>-AB43/(AA43-U43)*(Y43-AA43)/(L42+N42)</f>
        <v>#DIV/0!</v>
      </c>
      <c r="AW43" s="164" t="e">
        <f>AV43^2*O42^2</f>
        <v>#DIV/0!</v>
      </c>
      <c r="AX43" s="164"/>
      <c r="AY43" s="164"/>
      <c r="AZ43" s="164"/>
      <c r="BA43" s="164" t="b">
        <f t="shared" ref="BA43:BA45" si="1219">P43=1</f>
        <v>0</v>
      </c>
      <c r="BB43" s="164">
        <f>MAX((1-BA43)*P42,P42*0.99999)</f>
        <v>0</v>
      </c>
      <c r="BC43" s="164" t="e">
        <f>AB43*D43/(L42+N42)</f>
        <v>#DIV/0!</v>
      </c>
      <c r="BD43" s="164" t="e">
        <f t="shared" ref="BD43:BD45" si="1220">-1+(1-BC43)^(1-BB43)</f>
        <v>#DIV/0!</v>
      </c>
      <c r="BE43" s="164" t="e">
        <f t="shared" ref="BE43:BE45" si="1221">1/((BB43-1)*BC43)</f>
        <v>#DIV/0!</v>
      </c>
      <c r="BF43" s="164" t="e">
        <f t="shared" ref="BF43:BF45" si="1222">(-1/BC43)*LN(1-BC43)*AB43</f>
        <v>#DIV/0!</v>
      </c>
      <c r="BG43" s="164" t="e">
        <f t="shared" ref="BG43:BG45" si="1223">AB43*BD43*BE43</f>
        <v>#DIV/0!</v>
      </c>
      <c r="BH43" s="164" t="e">
        <f t="shared" ref="BH43:BH45" si="1224">(BF43*BA43)+(1-BA43)*BG43</f>
        <v>#DIV/0!</v>
      </c>
      <c r="BI43" s="164"/>
      <c r="BJ43" s="164"/>
      <c r="BK43" s="164"/>
      <c r="BL43" s="164"/>
      <c r="BM43" s="164" t="e">
        <f t="shared" ref="BM43:BM45" si="1225">(-LN(1-BC43)*(1-BC43)^(1-BB43))*AB43/((BB43-1)*BC43)</f>
        <v>#DIV/0!</v>
      </c>
      <c r="BN43" s="164" t="e">
        <f t="shared" ref="BN43:BN45" si="1226">(1-(1-BC43)^(1-BB43))*AB43/(BC43*(BB43-1)^2)</f>
        <v>#DIV/0!</v>
      </c>
      <c r="BO43" s="164" t="e">
        <f t="shared" ref="BO43:BO45" si="1227">BM43+BN43</f>
        <v>#DIV/0!</v>
      </c>
      <c r="BP43" s="164" t="e">
        <f>BO43^2*Q42^2</f>
        <v>#DIV/0!</v>
      </c>
      <c r="BQ43" s="164"/>
      <c r="BR43" s="164" t="e">
        <f t="shared" ref="BR43:BR45" si="1228">BD43*BE43</f>
        <v>#DIV/0!</v>
      </c>
      <c r="BS43" s="164" t="e">
        <f t="shared" ref="BS43:BS45" si="1229">AB43*BE43</f>
        <v>#DIV/0!</v>
      </c>
      <c r="BT43" s="164" t="e">
        <f t="shared" ref="BT43:BT45" si="1230">AB43*BD43</f>
        <v>#DIV/0!</v>
      </c>
      <c r="BU43" s="164" t="e">
        <f t="shared" ref="BU43:BU45" si="1231">AJ43</f>
        <v>#DIV/0!</v>
      </c>
      <c r="BV43" s="164" t="e">
        <f>(BB43-1)/(1-BC43)^(BB43)*(D43/(L42+N42))*BU43</f>
        <v>#DIV/0!</v>
      </c>
      <c r="BW43" s="164" t="e">
        <f>-1/((BB43-1)*BC43^2)*(D43/(L42+N42))*BU43</f>
        <v>#DIV/0!</v>
      </c>
      <c r="BX43" s="164" t="e">
        <f t="shared" ref="BX43:BX45" si="1232">BU43*BR43+BS43*BV43+BT43*BW43</f>
        <v>#DIV/0!</v>
      </c>
      <c r="BY43" s="164" t="e">
        <f t="shared" ref="BY43:BY45" si="1233">BX43^2*V43^2</f>
        <v>#DIV/0!</v>
      </c>
      <c r="BZ43" s="164"/>
      <c r="CA43" s="164" t="e">
        <f t="shared" ref="CA43:CA45" si="1234">AM43</f>
        <v>#DIV/0!</v>
      </c>
      <c r="CB43" s="164" t="e">
        <f>(BB43-1)/(1-BC43)^(BB43)*(D43/(L42+N42))*CA43</f>
        <v>#DIV/0!</v>
      </c>
      <c r="CC43" s="164" t="e">
        <f>-1/((BB43-1)*BC43^2)*(D43/(L42+N42))*CA43</f>
        <v>#DIV/0!</v>
      </c>
      <c r="CD43" s="164" t="e">
        <f t="shared" ref="CD43:CD45" si="1235">BR43*CA43+BS43*CB43+BT43*CC43</f>
        <v>#DIV/0!</v>
      </c>
      <c r="CE43" s="164" t="e">
        <f t="shared" ref="CE43:CE45" si="1236">CD43^2*X43^2</f>
        <v>#DIV/0!</v>
      </c>
      <c r="CF43" s="164"/>
      <c r="CG43" s="164" t="e">
        <f t="shared" ref="CG43:CG45" si="1237">AP43</f>
        <v>#DIV/0!</v>
      </c>
      <c r="CH43" s="164" t="e">
        <f>(BB43-1)/(1-BC43)^(BB43)*(D43/(L42+N42))*CG43</f>
        <v>#DIV/0!</v>
      </c>
      <c r="CI43" s="164" t="e">
        <f>-1/((BB43-1)*BC43^2)*(D43/(L42+N42))*CG43</f>
        <v>#DIV/0!</v>
      </c>
      <c r="CJ43" s="164" t="e">
        <f t="shared" ref="CJ43:CJ45" si="1238">BR43*CG43+BS43*CH43+BT43*CI43</f>
        <v>#DIV/0!</v>
      </c>
      <c r="CK43" s="164" t="e">
        <f t="shared" ref="CK43:CK45" si="1239">CJ43^2*Z43^2</f>
        <v>#DIV/0!</v>
      </c>
      <c r="CL43" s="164"/>
      <c r="CM43" s="164" t="e">
        <f t="shared" ref="CM43:CM45" si="1240">AG43</f>
        <v>#DIV/0!</v>
      </c>
      <c r="CN43" s="164">
        <v>0</v>
      </c>
      <c r="CO43" s="164">
        <v>0</v>
      </c>
      <c r="CP43" s="164" t="e">
        <f t="shared" ref="CP43:CP45" si="1241">CM43*BR43</f>
        <v>#DIV/0!</v>
      </c>
      <c r="CQ43" s="164" t="e">
        <f>CP43^2*E42^2</f>
        <v>#DIV/0!</v>
      </c>
      <c r="CR43" s="164"/>
      <c r="CS43" s="164" t="e">
        <f t="shared" ref="CS43:CS45" si="1242">AS43</f>
        <v>#DIV/0!</v>
      </c>
      <c r="CT43" s="164" t="e">
        <f>(BB43-1)/(1-BC43)^(BB43)*(-BC43/(L42+N42)+D43/(L42+N42)*CS43)</f>
        <v>#DIV/0!</v>
      </c>
      <c r="CU43" s="164" t="e">
        <f>-1/((BB43-1)*BC43^2)*(-BC43/(L42+N42)+D43/(L42+N42)*CS43)</f>
        <v>#DIV/0!</v>
      </c>
      <c r="CV43" s="164" t="e">
        <f t="shared" ref="CV43:CV45" si="1243">BR43*CS43+BS43*CT43+BT43*CU43</f>
        <v>#DIV/0!</v>
      </c>
      <c r="CW43" s="164" t="e">
        <f>CV43^2*M42^2</f>
        <v>#DIV/0!</v>
      </c>
      <c r="CX43" s="164"/>
      <c r="CY43" s="164" t="e">
        <f t="shared" ref="CY43:CY45" si="1244">AV43</f>
        <v>#DIV/0!</v>
      </c>
      <c r="CZ43" s="164" t="e">
        <f>(BB43-1)/(1-BC43)^(BB43)*(-BC43/(L42+N42)+D43/(L42+N42)*CY43)</f>
        <v>#DIV/0!</v>
      </c>
      <c r="DA43" s="164" t="e">
        <f>-1/((BB43-1)*BC43^2)*(-BC43/(L42+N42)+D43/(L42+N42)*CY43)</f>
        <v>#DIV/0!</v>
      </c>
      <c r="DB43" s="164" t="e">
        <f t="shared" ref="DB43:DB45" si="1245">BR43*CY43+BS43*CZ43+BT43*DA43</f>
        <v>#DIV/0!</v>
      </c>
      <c r="DC43" s="164" t="e">
        <f>DB43^2*O42^2</f>
        <v>#DIV/0!</v>
      </c>
      <c r="DD43" s="164"/>
      <c r="DE43" s="164"/>
      <c r="DF43" s="164"/>
      <c r="DG43" s="164">
        <f>10^R42</f>
        <v>1</v>
      </c>
      <c r="DH43" s="164" t="e">
        <f>N42/(L42+N42)</f>
        <v>#DIV/0!</v>
      </c>
      <c r="DI43" s="164">
        <f>(DG43+L42+N42)/(N42+DG43)</f>
        <v>1</v>
      </c>
      <c r="DJ43" s="164" t="e">
        <f t="shared" ref="DJ43:DJ45" si="1246">AB43*DH43*DI43</f>
        <v>#DIV/0!</v>
      </c>
      <c r="DK43" s="164"/>
      <c r="DL43" s="164"/>
      <c r="DM43" s="164"/>
      <c r="DN43" s="164"/>
      <c r="DO43" s="164" t="e">
        <f t="shared" ref="DO43:DO45" si="1247">DH43*DI43</f>
        <v>#DIV/0!</v>
      </c>
      <c r="DP43" s="164" t="e">
        <f t="shared" ref="DP43:DP45" si="1248">AG43</f>
        <v>#DIV/0!</v>
      </c>
      <c r="DQ43" s="164" t="e">
        <f t="shared" ref="DQ43:DQ45" si="1249">DO43*DP43</f>
        <v>#DIV/0!</v>
      </c>
      <c r="DR43" s="164" t="e">
        <f t="shared" ref="DR43:DR45" si="1250">DQ43^2*E43^2</f>
        <v>#DIV/0!</v>
      </c>
      <c r="DS43" s="164"/>
      <c r="DT43" s="164" t="e">
        <f t="shared" ref="DT43:DT45" si="1251">AJ43</f>
        <v>#DIV/0!</v>
      </c>
      <c r="DU43" s="164" t="e">
        <f t="shared" ref="DU43:DU45" si="1252">DT43*DO43</f>
        <v>#DIV/0!</v>
      </c>
      <c r="DV43" s="164" t="e">
        <f t="shared" ref="DV43:DV45" si="1253">DU43^2*V43^2</f>
        <v>#DIV/0!</v>
      </c>
      <c r="DW43" s="164"/>
      <c r="DX43" s="164" t="e">
        <f t="shared" ref="DX43:DX45" si="1254">AM43</f>
        <v>#DIV/0!</v>
      </c>
      <c r="DY43" s="164" t="e">
        <f t="shared" ref="DY43:DY45" si="1255">DX43*DO43</f>
        <v>#DIV/0!</v>
      </c>
      <c r="DZ43" s="164" t="e">
        <f t="shared" ref="DZ43:DZ45" si="1256">DY43^2*X43^2</f>
        <v>#DIV/0!</v>
      </c>
      <c r="EA43" s="164"/>
      <c r="EB43" s="164" t="e">
        <f t="shared" ref="EB43:EB45" si="1257">AP43</f>
        <v>#DIV/0!</v>
      </c>
      <c r="EC43" s="164" t="e">
        <f t="shared" ref="EC43:EC45" si="1258">EB43*DO43</f>
        <v>#DIV/0!</v>
      </c>
      <c r="ED43" s="164" t="e">
        <f t="shared" ref="ED43:ED45" si="1259">EC43^2*Z43^2</f>
        <v>#DIV/0!</v>
      </c>
      <c r="EE43" s="164"/>
      <c r="EF43" s="164" t="e">
        <f t="shared" ref="EF43:EF45" si="1260">DI43*AB43</f>
        <v>#DIV/0!</v>
      </c>
      <c r="EG43" s="164" t="e">
        <f t="shared" ref="EG43:EG45" si="1261">DH43*AB43</f>
        <v>#DIV/0!</v>
      </c>
      <c r="EH43" s="164" t="e">
        <f t="shared" ref="EH43:EH45" si="1262">AS43</f>
        <v>#DIV/0!</v>
      </c>
      <c r="EI43" s="164" t="e">
        <f>-N42/((N42+L42)^2)</f>
        <v>#DIV/0!</v>
      </c>
      <c r="EJ43" s="164">
        <f>1/(DG43+N42)</f>
        <v>1</v>
      </c>
      <c r="EK43" s="164" t="e">
        <f t="shared" ref="EK43:EK45" si="1263">DO43*EH43+EF43*EI43+EG43*EJ43</f>
        <v>#DIV/0!</v>
      </c>
      <c r="EL43" s="164" t="e">
        <f>EK43^2*M42^2</f>
        <v>#DIV/0!</v>
      </c>
      <c r="EM43" s="164"/>
      <c r="EN43" s="164" t="e">
        <f t="shared" ref="EN43:EN45" si="1264">AV43</f>
        <v>#DIV/0!</v>
      </c>
      <c r="EO43" s="164" t="e">
        <f>L42/((L42+N42)^2)</f>
        <v>#DIV/0!</v>
      </c>
      <c r="EP43" s="164">
        <f>-L42/((N42+DG43)^2)</f>
        <v>0</v>
      </c>
      <c r="EQ43" s="164" t="e">
        <f t="shared" ref="EQ43:EQ45" si="1265">DO43*EN43+EF43*EO43+EG43*EP43</f>
        <v>#DIV/0!</v>
      </c>
      <c r="ER43" s="164" t="e">
        <f>EQ43^2*O42^2</f>
        <v>#DIV/0!</v>
      </c>
      <c r="ES43" s="164"/>
      <c r="ET43" s="164">
        <v>0</v>
      </c>
      <c r="EU43" s="164">
        <f>-LN(10)*L42*DG43/((DG43+N42)^2)</f>
        <v>0</v>
      </c>
      <c r="EV43" s="164" t="e">
        <f t="shared" ref="EV43:EV45" si="1266">EU43*EG43</f>
        <v>#DIV/0!</v>
      </c>
      <c r="EW43" s="164" t="e">
        <f>EV43^2*S42^2</f>
        <v>#DIV/0!</v>
      </c>
      <c r="EX43" s="164"/>
      <c r="EY43" s="164"/>
      <c r="EZ43" s="164"/>
      <c r="FA43" s="164">
        <f t="shared" ref="FA43:FA45" si="1267">DG43</f>
        <v>1</v>
      </c>
      <c r="FB43" s="164" t="e">
        <f t="shared" ref="FB43:FB45" si="1268">DH43</f>
        <v>#DIV/0!</v>
      </c>
      <c r="FC43" s="164">
        <f t="shared" ref="FC43:FC45" si="1269">DI43</f>
        <v>1</v>
      </c>
      <c r="FD43" s="164" t="e">
        <f t="shared" ref="FD43:FD45" si="1270">FB43*FC43*BH43</f>
        <v>#DIV/0!</v>
      </c>
      <c r="FE43" s="164"/>
      <c r="FF43" s="164"/>
      <c r="FG43" s="164"/>
      <c r="FH43" s="164"/>
      <c r="FI43" s="164" t="e">
        <f t="shared" ref="FI43:FI45" si="1271">FB43*FC43</f>
        <v>#DIV/0!</v>
      </c>
      <c r="FJ43" s="164" t="e">
        <f t="shared" ref="FJ43:FJ45" si="1272">CP43</f>
        <v>#DIV/0!</v>
      </c>
      <c r="FK43" s="164" t="e">
        <f t="shared" ref="FK43:FK45" si="1273">FJ43*FI43</f>
        <v>#DIV/0!</v>
      </c>
      <c r="FL43" s="164" t="e">
        <f t="shared" ref="FL43:FL45" si="1274">FK43^2*E43^2</f>
        <v>#DIV/0!</v>
      </c>
      <c r="FM43" s="164"/>
      <c r="FN43" s="164" t="e">
        <f t="shared" ref="FN43:FN45" si="1275">BX43</f>
        <v>#DIV/0!</v>
      </c>
      <c r="FO43" s="164" t="e">
        <f t="shared" ref="FO43:FO45" si="1276">FN43*FI43</f>
        <v>#DIV/0!</v>
      </c>
      <c r="FP43" s="164" t="e">
        <f t="shared" ref="FP43:FP45" si="1277">FO43^2*V43^2</f>
        <v>#DIV/0!</v>
      </c>
      <c r="FQ43" s="164"/>
      <c r="FR43" s="164" t="e">
        <f t="shared" ref="FR43:FR45" si="1278">CD43</f>
        <v>#DIV/0!</v>
      </c>
      <c r="FS43" s="164" t="e">
        <f t="shared" ref="FS43:FS45" si="1279">FR43*FI43</f>
        <v>#DIV/0!</v>
      </c>
      <c r="FT43" s="164" t="e">
        <f t="shared" ref="FT43:FT45" si="1280">FS43^2*X43^2</f>
        <v>#DIV/0!</v>
      </c>
      <c r="FU43" s="164"/>
      <c r="FV43" s="164" t="e">
        <f t="shared" ref="FV43:FV45" si="1281">CJ43</f>
        <v>#DIV/0!</v>
      </c>
      <c r="FW43" s="164" t="e">
        <f t="shared" ref="FW43:FW45" si="1282">FV43*FI43</f>
        <v>#DIV/0!</v>
      </c>
      <c r="FX43" s="164" t="e">
        <f t="shared" ref="FX43:FX45" si="1283">FW43^2*Z43^2</f>
        <v>#DIV/0!</v>
      </c>
      <c r="FY43" s="164"/>
      <c r="FZ43" s="164" t="e">
        <f t="shared" ref="FZ43:FZ45" si="1284">FC43*BH43</f>
        <v>#DIV/0!</v>
      </c>
      <c r="GA43" s="164" t="e">
        <f t="shared" ref="GA43:GA45" si="1285">FB43*BH43</f>
        <v>#DIV/0!</v>
      </c>
      <c r="GB43" s="164" t="e">
        <f t="shared" ref="GB43:GB45" si="1286">CV43</f>
        <v>#DIV/0!</v>
      </c>
      <c r="GC43" s="164" t="e">
        <f t="shared" ref="GC43:GC45" si="1287">EI43</f>
        <v>#DIV/0!</v>
      </c>
      <c r="GD43" s="164">
        <f t="shared" ref="GD43:GD45" si="1288">EJ43</f>
        <v>1</v>
      </c>
      <c r="GE43" s="164" t="e">
        <f t="shared" ref="GE43:GE45" si="1289">FI43*GB43+FZ43*GC43+GA43*GD43</f>
        <v>#DIV/0!</v>
      </c>
      <c r="GF43" s="164" t="e">
        <f>GE43^2*M42^2</f>
        <v>#DIV/0!</v>
      </c>
      <c r="GG43" s="164"/>
      <c r="GH43" s="164" t="e">
        <f t="shared" ref="GH43:GH45" si="1290">DB43</f>
        <v>#DIV/0!</v>
      </c>
      <c r="GI43" s="164" t="e">
        <f t="shared" ref="GI43:GI45" si="1291">EO43</f>
        <v>#DIV/0!</v>
      </c>
      <c r="GJ43" s="164">
        <f t="shared" ref="GJ43:GJ45" si="1292">EP43</f>
        <v>0</v>
      </c>
      <c r="GK43" s="164" t="e">
        <f t="shared" ref="GK43:GK45" si="1293">FI43*GH43+FZ43*GI43+GA43*GJ43</f>
        <v>#DIV/0!</v>
      </c>
      <c r="GL43" s="164" t="e">
        <f>GK43^2*O42^2</f>
        <v>#DIV/0!</v>
      </c>
      <c r="GM43" s="164"/>
      <c r="GN43" s="164">
        <f t="shared" ref="GN43:GN45" si="1294">ET43</f>
        <v>0</v>
      </c>
      <c r="GO43" s="164">
        <f t="shared" ref="GO43:GO45" si="1295">EU43</f>
        <v>0</v>
      </c>
      <c r="GP43" s="164" t="e">
        <f t="shared" ref="GP43:GP45" si="1296">GO43*GA43</f>
        <v>#DIV/0!</v>
      </c>
      <c r="GQ43" s="164" t="e">
        <f>GP43^2*S42^2</f>
        <v>#DIV/0!</v>
      </c>
      <c r="GR43" s="164"/>
      <c r="GS43" s="164" t="e">
        <f t="shared" ref="GS43:GS45" si="1297">BO43</f>
        <v>#DIV/0!</v>
      </c>
      <c r="GT43" s="164" t="e">
        <f t="shared" ref="GT43:GT45" si="1298">GS43*FI43</f>
        <v>#DIV/0!</v>
      </c>
      <c r="GU43" s="164" t="e">
        <f>GT43^2*Q42^2</f>
        <v>#DIV/0!</v>
      </c>
      <c r="GV43" s="164"/>
      <c r="GW43" s="164"/>
      <c r="GX43" s="164"/>
      <c r="GY43" s="164">
        <f>P42</f>
        <v>0</v>
      </c>
      <c r="GZ43" s="164">
        <f>L42+N42</f>
        <v>0</v>
      </c>
      <c r="HA43" s="164">
        <f>L42</f>
        <v>0</v>
      </c>
      <c r="HB43" s="164">
        <f>N42</f>
        <v>0</v>
      </c>
      <c r="HC43" s="164">
        <f t="shared" ref="HC43:HC45" si="1299">D43</f>
        <v>0</v>
      </c>
      <c r="HD43" s="164">
        <f t="shared" ref="HD43:HD45" si="1300">B43</f>
        <v>0</v>
      </c>
      <c r="HE43" s="164" t="e">
        <f t="shared" ref="HE43:HE45" si="1301">AA43</f>
        <v>#DIV/0!</v>
      </c>
      <c r="HF43" s="164">
        <f t="shared" ref="HF43:HF45" si="1302">T43</f>
        <v>0</v>
      </c>
      <c r="HG43" s="164">
        <f t="shared" ref="HG43:HG45" si="1303">U43</f>
        <v>0</v>
      </c>
      <c r="HH43" s="164">
        <f t="shared" ref="HH43:HH45" si="1304">W43</f>
        <v>0</v>
      </c>
      <c r="HI43" s="164">
        <f t="shared" ref="HI43:HI45" si="1305">Y43</f>
        <v>0</v>
      </c>
      <c r="HJ43" s="164" t="e">
        <f t="shared" ref="HJ43:HJ45" si="1306">LN((HE43-GY43*HG43)/HD43)</f>
        <v>#DIV/0!</v>
      </c>
      <c r="HK43" s="164" t="e">
        <f t="shared" ref="HK43:HK45" si="1307">LN( (HG43-HF43)/GZ43 + (HE43-GY43*HF43)/HD43)</f>
        <v>#DIV/0!</v>
      </c>
      <c r="HL43" s="164" t="e">
        <f t="shared" ref="HL43:HL45" si="1308">HD43*GZ43/(HD43+GY43*GZ43)</f>
        <v>#DIV/0!</v>
      </c>
      <c r="HM43" s="164" t="e">
        <f t="shared" ref="HM43:HM45" si="1309">(HJ43-HK43)*HL43/HC43</f>
        <v>#DIV/0!</v>
      </c>
      <c r="HN43" s="164"/>
      <c r="HO43" s="164"/>
      <c r="HP43" s="164"/>
      <c r="HQ43" s="164"/>
      <c r="HR43" s="164" t="e">
        <f t="shared" ref="HR43:HR45" si="1310">-1/HD43</f>
        <v>#DIV/0!</v>
      </c>
      <c r="HS43" s="164" t="e">
        <f t="shared" ref="HS43:HS45" si="1311">-(HE43-GY43*HF43) / (HD43* ( ( (HG43-HF43)/GZ43)*HD43 + (HE43-GY43*HF43)))</f>
        <v>#DIV/0!</v>
      </c>
      <c r="HT43" s="164" t="e">
        <f t="shared" ref="HT43:HT45" si="1312">GY43*GZ43^2 / (HD43+GY43*GZ43)^2</f>
        <v>#DIV/0!</v>
      </c>
      <c r="HU43" s="164" t="e">
        <f t="shared" ref="HU43:HU45" si="1313">-1/HC43*HM43</f>
        <v>#DIV/0!</v>
      </c>
      <c r="HV43" s="164" t="e">
        <f t="shared" ref="HV43:HV45" si="1314">HU43^2*E43^2</f>
        <v>#DIV/0!</v>
      </c>
      <c r="HW43" s="164"/>
      <c r="HX43" s="164" t="e">
        <f t="shared" ref="HX43:HX45" si="1315">GY43 / (GY43*HG43-HE43)</f>
        <v>#DIV/0!</v>
      </c>
      <c r="HY43" s="164" t="e">
        <f t="shared" ref="HY43:HY45" si="1316">HD43 / ( (HG43-HF43)*HD43 + GZ43*(HE43-GY43*HF43))</f>
        <v>#DIV/0!</v>
      </c>
      <c r="HZ43" s="164">
        <v>0</v>
      </c>
      <c r="IA43" s="164" t="e">
        <f t="shared" si="1072"/>
        <v>#DIV/0!</v>
      </c>
      <c r="IB43" s="164" t="e">
        <f t="shared" ref="IB43:IB45" si="1317">IA43^2*V43^2</f>
        <v>#DIV/0!</v>
      </c>
      <c r="IC43" s="164"/>
      <c r="ID43" s="164" t="e">
        <f xml:space="preserve"> 1 / (HE43-GY43*HG43)*L42/GZ43</f>
        <v>#DIV/0!</v>
      </c>
      <c r="IE43" s="164" t="e">
        <f t="shared" ref="IE43:IE45" si="1318">HA43 / ((HE43-GY43*HF43)*GZ43 + (HG43-HF43)*HD43)</f>
        <v>#DIV/0!</v>
      </c>
      <c r="IF43" s="164">
        <v>0</v>
      </c>
      <c r="IG43" s="164" t="e">
        <f t="shared" si="1073"/>
        <v>#DIV/0!</v>
      </c>
      <c r="IH43" s="164" t="e">
        <f t="shared" ref="IH43:IH45" si="1319">IG43^2*X43^2</f>
        <v>#DIV/0!</v>
      </c>
      <c r="II43" s="164"/>
      <c r="IJ43" s="164" t="e">
        <f t="shared" ref="IJ43:IJ45" si="1320">1 / (HE43-GY43*HG43) * HB43/GZ43</f>
        <v>#DIV/0!</v>
      </c>
      <c r="IK43" s="164" t="e">
        <f t="shared" ref="IK43:IK45" si="1321">1 / (HE43 + HD43*((HG43-HF43)/GZ43) - GY43*HF43) * HB43/GZ43</f>
        <v>#DIV/0!</v>
      </c>
      <c r="IL43" s="164">
        <v>0</v>
      </c>
      <c r="IM43" s="164" t="e">
        <f t="shared" si="1074"/>
        <v>#DIV/0!</v>
      </c>
      <c r="IN43" s="164" t="e">
        <f t="shared" ref="IN43:IN45" si="1322">IM43^2*Z43^2</f>
        <v>#DIV/0!</v>
      </c>
      <c r="IO43" s="164"/>
      <c r="IP43" s="164" t="e">
        <f t="shared" ref="IP43:IP45" si="1323">(HI43-HH43)*HB43 / (GZ43*((GY43*HG43-HH43)*HA43 + (GY43*HG43-HI43)*HB43))</f>
        <v>#DIV/0!</v>
      </c>
      <c r="IQ43" s="164" t="e">
        <f t="shared" ref="IQ43:IQ45" si="1324">-(HD43*HF43+(HH43-HI43)*HB43-HD43*HG43) / (GZ43*((GY43*HF43-HH43)*HA43 + (GY43*HB43+HD43)*HF43 - HI43*HB43 - HD43*HG43) )</f>
        <v>#DIV/0!</v>
      </c>
      <c r="IR43" s="164" t="e">
        <f t="shared" ref="IR43:IR45" si="1325">HD43^2 / (GY43*HA43 + GY43*HB43 + HD43)^2</f>
        <v>#DIV/0!</v>
      </c>
      <c r="IS43" s="164" t="e">
        <f t="shared" si="1075"/>
        <v>#DIV/0!</v>
      </c>
      <c r="IT43" s="164" t="e">
        <f>IS43^2*M42^2</f>
        <v>#DIV/0!</v>
      </c>
      <c r="IU43" s="164"/>
      <c r="IV43" s="164" t="e">
        <f t="shared" ref="IV43:IV45" si="1326">-(HI43-HH43)*HA43 / (GZ43*((GY43*HG43-HH43)*HA43 + (GY43*HG43-HI43)*HB43))</f>
        <v>#DIV/0!</v>
      </c>
      <c r="IW43" s="164" t="e">
        <f t="shared" ref="IW43:IW45" si="1327">-(HD43*HF43+(HI43-HH43)*HA43-HD43*HG43) / (GZ43*((GY43*HF43-HI43)*HB43 + (GY43*HA43+HD43)*HF43 - HH43*HA43 - HD43*HG43))</f>
        <v>#DIV/0!</v>
      </c>
      <c r="IX43" s="164" t="e">
        <f t="shared" ref="IX43:IX45" si="1328">HD43^2 / (GY43*HA43+GY43*HB43+HD43)^2</f>
        <v>#DIV/0!</v>
      </c>
      <c r="IY43" s="164" t="e">
        <f t="shared" si="1076"/>
        <v>#DIV/0!</v>
      </c>
      <c r="IZ43" s="164" t="e">
        <f>IY43^2*O42^2</f>
        <v>#DIV/0!</v>
      </c>
      <c r="JA43" s="164"/>
      <c r="JB43" s="164" t="e">
        <f t="shared" ref="JB43:JB45" si="1329">HG43/(GY43*HG43-HE43)</f>
        <v>#DIV/0!</v>
      </c>
      <c r="JC43" s="164" t="e">
        <f t="shared" ref="JC43:JC45" si="1330">HF43/(GY43*HF43-HE43-HD43*(HG43-HF43)/GZ43)</f>
        <v>#DIV/0!</v>
      </c>
      <c r="JD43" s="164" t="e">
        <f t="shared" ref="JD43:JD45" si="1331">-HD43*GZ43^2 / ((GZ43*GY43+HD43)^2)</f>
        <v>#DIV/0!</v>
      </c>
      <c r="JE43" s="164" t="e">
        <f t="shared" si="1077"/>
        <v>#DIV/0!</v>
      </c>
      <c r="JF43" s="164" t="e">
        <f>JE43^2*Q42^2</f>
        <v>#DIV/0!</v>
      </c>
      <c r="JG43" s="164"/>
      <c r="JH43" s="164"/>
      <c r="JI43" s="164"/>
      <c r="JJ43" s="164">
        <f t="shared" ref="JJ43:JJ45" si="1332">FA43</f>
        <v>1</v>
      </c>
      <c r="JK43" s="164" t="e">
        <f>N42/(L42+N42)</f>
        <v>#DIV/0!</v>
      </c>
      <c r="JL43" s="164">
        <f>(L42+N42+JJ43)/(N42+JJ43)</f>
        <v>1</v>
      </c>
      <c r="JM43" s="164" t="e">
        <f t="shared" ref="JM43:JM45" si="1333">HM43*JK43*JL43</f>
        <v>#DIV/0!</v>
      </c>
      <c r="JN43" s="164"/>
      <c r="JO43" s="164"/>
      <c r="JP43" s="164"/>
      <c r="JQ43" s="164"/>
      <c r="JR43" s="164" t="e">
        <f t="shared" ref="JR43:JR45" si="1334">JK43*JL43</f>
        <v>#DIV/0!</v>
      </c>
      <c r="JS43" s="164" t="e">
        <f t="shared" ref="JS43:JS45" si="1335">HU43</f>
        <v>#DIV/0!</v>
      </c>
      <c r="JT43" s="164" t="e">
        <f t="shared" ref="JT43:JT45" si="1336">JS43*JR43</f>
        <v>#DIV/0!</v>
      </c>
      <c r="JU43" s="164" t="e">
        <f t="shared" ref="JU43:JU45" si="1337">JT43^2*E43^2</f>
        <v>#DIV/0!</v>
      </c>
      <c r="JV43" s="164"/>
      <c r="JW43" s="164" t="e">
        <f t="shared" ref="JW43:JW45" si="1338">IA43</f>
        <v>#DIV/0!</v>
      </c>
      <c r="JX43" s="164" t="e">
        <f t="shared" ref="JX43:JX45" si="1339">JW43*JR43</f>
        <v>#DIV/0!</v>
      </c>
      <c r="JY43" s="164" t="e">
        <f t="shared" ref="JY43:JY45" si="1340">JX43^2*V43^2</f>
        <v>#DIV/0!</v>
      </c>
      <c r="JZ43" s="164"/>
      <c r="KA43" s="164" t="e">
        <f>IG43</f>
        <v>#DIV/0!</v>
      </c>
      <c r="KB43" s="164" t="e">
        <f>KA43*JR43</f>
        <v>#DIV/0!</v>
      </c>
      <c r="KC43" s="164" t="e">
        <f>KB43^2*X43^2</f>
        <v>#DIV/0!</v>
      </c>
      <c r="KD43" s="164"/>
      <c r="KE43" s="164" t="e">
        <f>IM43</f>
        <v>#DIV/0!</v>
      </c>
      <c r="KF43" s="164" t="e">
        <f>KE43*JR43</f>
        <v>#DIV/0!</v>
      </c>
      <c r="KG43" s="164" t="e">
        <f>KF43^2*Z43^2</f>
        <v>#DIV/0!</v>
      </c>
      <c r="KH43" s="164"/>
      <c r="KI43" s="164" t="e">
        <f>IS43</f>
        <v>#DIV/0!</v>
      </c>
      <c r="KJ43" s="164" t="e">
        <f>-N42/(L42+N42)^2</f>
        <v>#DIV/0!</v>
      </c>
      <c r="KK43" s="164">
        <f>1/(JJ43+N42)</f>
        <v>1</v>
      </c>
      <c r="KL43" s="164" t="e">
        <f>KI43*JR43+KJ43*HM43*JL43+KK43*JK43*HM43</f>
        <v>#DIV/0!</v>
      </c>
      <c r="KM43" s="164" t="e">
        <f>KL43^2*M42^2</f>
        <v>#DIV/0!</v>
      </c>
      <c r="KN43" s="164"/>
      <c r="KO43" s="164" t="e">
        <f>IY43</f>
        <v>#DIV/0!</v>
      </c>
      <c r="KP43" s="164" t="e">
        <f>L42/(L42+N42)^2</f>
        <v>#DIV/0!</v>
      </c>
      <c r="KQ43" s="164">
        <f>-L42/(JJ43+N42)^2</f>
        <v>0</v>
      </c>
      <c r="KR43" s="164" t="e">
        <f>KO43*JR43+KP43*JL43*HM43+HM43*KQ43*JK43</f>
        <v>#DIV/0!</v>
      </c>
      <c r="KS43" s="164" t="e">
        <f>KR43^2*O42^2</f>
        <v>#DIV/0!</v>
      </c>
      <c r="KT43" s="164"/>
      <c r="KU43" s="164" t="e">
        <f>JE43</f>
        <v>#DIV/0!</v>
      </c>
      <c r="KV43" s="164" t="e">
        <f>KU43*JR43</f>
        <v>#DIV/0!</v>
      </c>
      <c r="KW43" s="164" t="e">
        <f>KV43^2*Q42^2</f>
        <v>#DIV/0!</v>
      </c>
      <c r="KX43" s="164"/>
      <c r="KY43" s="164" t="e">
        <f>HM43* (N42/(L42+N42)) * ((-LN(10)*JJ43*L42)/(N42+JJ43)^2)</f>
        <v>#DIV/0!</v>
      </c>
      <c r="KZ43" s="164" t="e">
        <f>KY43^2*S42^2</f>
        <v>#DIV/0!</v>
      </c>
      <c r="LA43" s="164"/>
      <c r="LB43" s="164"/>
      <c r="LC43" s="170"/>
      <c r="LD43" s="180"/>
      <c r="LE43" s="174"/>
      <c r="LF43" s="174"/>
      <c r="LG43" s="174"/>
      <c r="LH43" s="174"/>
      <c r="LI43" s="174"/>
      <c r="LJ43" s="174"/>
      <c r="LK43" s="174"/>
      <c r="LL43" s="174"/>
      <c r="LM43" s="174"/>
      <c r="LN43" s="174"/>
      <c r="LO43" s="177"/>
    </row>
    <row r="44" spans="1:327" s="87" customFormat="1" ht="15.75" x14ac:dyDescent="0.25">
      <c r="A44" s="171" t="s">
        <v>241</v>
      </c>
      <c r="B44" s="12"/>
      <c r="C44" s="148"/>
      <c r="D44" s="1"/>
      <c r="E44" s="148"/>
      <c r="F44" s="195"/>
      <c r="G44" s="195"/>
      <c r="H44" s="195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6"/>
      <c r="T44" s="167">
        <f t="shared" si="1211"/>
        <v>0</v>
      </c>
      <c r="U44" s="164">
        <f>U42</f>
        <v>0</v>
      </c>
      <c r="V44" s="164">
        <f t="shared" ref="V44:AA44" si="1341">V42</f>
        <v>0</v>
      </c>
      <c r="W44" s="164">
        <f t="shared" si="1341"/>
        <v>0</v>
      </c>
      <c r="X44" s="164">
        <f t="shared" si="1341"/>
        <v>0</v>
      </c>
      <c r="Y44" s="164">
        <f t="shared" si="1341"/>
        <v>0</v>
      </c>
      <c r="Z44" s="164">
        <f t="shared" si="1341"/>
        <v>0</v>
      </c>
      <c r="AA44" s="164" t="e">
        <f t="shared" si="1341"/>
        <v>#DIV/0!</v>
      </c>
      <c r="AB44" s="165" t="e">
        <f t="shared" si="1069"/>
        <v>#DIV/0!</v>
      </c>
      <c r="AC44" s="165"/>
      <c r="AD44" s="165"/>
      <c r="AE44" s="165"/>
      <c r="AF44" s="165"/>
      <c r="AG44" s="164" t="e">
        <f t="shared" si="1070"/>
        <v>#DIV/0!</v>
      </c>
      <c r="AH44" s="164" t="e">
        <f t="shared" si="1218"/>
        <v>#DIV/0!</v>
      </c>
      <c r="AI44" s="164"/>
      <c r="AJ44" s="164" t="e">
        <f t="shared" si="1071"/>
        <v>#DIV/0!</v>
      </c>
      <c r="AK44" s="164" t="e">
        <f>AJ44^2*V42^2</f>
        <v>#DIV/0!</v>
      </c>
      <c r="AL44" s="164"/>
      <c r="AM44" s="164" t="e">
        <f>-AB44/(AA44-U44)*L42/(L42+N42)</f>
        <v>#DIV/0!</v>
      </c>
      <c r="AN44" s="164" t="e">
        <f>AM44^2*X42^2</f>
        <v>#DIV/0!</v>
      </c>
      <c r="AO44" s="164"/>
      <c r="AP44" s="164" t="e">
        <f>-AB44/(AA44-U44)*N42/(L42+N42)</f>
        <v>#DIV/0!</v>
      </c>
      <c r="AQ44" s="164" t="e">
        <f>AP44^2*Z42^2</f>
        <v>#DIV/0!</v>
      </c>
      <c r="AR44" s="164"/>
      <c r="AS44" s="164" t="e">
        <f>-AB44/(AA44-U44)*(W44-AA44)/(L42+N42)</f>
        <v>#DIV/0!</v>
      </c>
      <c r="AT44" s="164" t="e">
        <f>AS44^2*M42^2</f>
        <v>#DIV/0!</v>
      </c>
      <c r="AU44" s="164"/>
      <c r="AV44" s="164" t="e">
        <f>-AB44/(AA44-U44)*(Y44-AA44)/(L42+N42)</f>
        <v>#DIV/0!</v>
      </c>
      <c r="AW44" s="164" t="e">
        <f>AV44^2*O42^2</f>
        <v>#DIV/0!</v>
      </c>
      <c r="AX44" s="164"/>
      <c r="AY44" s="164"/>
      <c r="AZ44" s="164"/>
      <c r="BA44" s="164" t="b">
        <f t="shared" si="1219"/>
        <v>0</v>
      </c>
      <c r="BB44" s="164">
        <f>MAX((1-BA44)*P42,P42*0.99999)</f>
        <v>0</v>
      </c>
      <c r="BC44" s="164" t="e">
        <f>AB44*D44/(L42+N42)</f>
        <v>#DIV/0!</v>
      </c>
      <c r="BD44" s="164" t="e">
        <f t="shared" si="1220"/>
        <v>#DIV/0!</v>
      </c>
      <c r="BE44" s="164" t="e">
        <f t="shared" si="1221"/>
        <v>#DIV/0!</v>
      </c>
      <c r="BF44" s="164" t="e">
        <f t="shared" si="1222"/>
        <v>#DIV/0!</v>
      </c>
      <c r="BG44" s="164" t="e">
        <f t="shared" si="1223"/>
        <v>#DIV/0!</v>
      </c>
      <c r="BH44" s="164" t="e">
        <f t="shared" si="1224"/>
        <v>#DIV/0!</v>
      </c>
      <c r="BI44" s="164"/>
      <c r="BJ44" s="164"/>
      <c r="BK44" s="164"/>
      <c r="BL44" s="164"/>
      <c r="BM44" s="164" t="e">
        <f t="shared" si="1225"/>
        <v>#DIV/0!</v>
      </c>
      <c r="BN44" s="164" t="e">
        <f t="shared" si="1226"/>
        <v>#DIV/0!</v>
      </c>
      <c r="BO44" s="164" t="e">
        <f t="shared" si="1227"/>
        <v>#DIV/0!</v>
      </c>
      <c r="BP44" s="164" t="e">
        <f>BO44^2*Q42^2</f>
        <v>#DIV/0!</v>
      </c>
      <c r="BQ44" s="164"/>
      <c r="BR44" s="164" t="e">
        <f t="shared" si="1228"/>
        <v>#DIV/0!</v>
      </c>
      <c r="BS44" s="164" t="e">
        <f t="shared" si="1229"/>
        <v>#DIV/0!</v>
      </c>
      <c r="BT44" s="164" t="e">
        <f t="shared" si="1230"/>
        <v>#DIV/0!</v>
      </c>
      <c r="BU44" s="164" t="e">
        <f t="shared" si="1231"/>
        <v>#DIV/0!</v>
      </c>
      <c r="BV44" s="164" t="e">
        <f>(BB44-1)/(1-BC44)^(BB44)*(D44/(L42+N42))*BU44</f>
        <v>#DIV/0!</v>
      </c>
      <c r="BW44" s="164" t="e">
        <f>-1/((BB44-1)*BC44^2)*(D44/(L42+N42))*BU44</f>
        <v>#DIV/0!</v>
      </c>
      <c r="BX44" s="164" t="e">
        <f t="shared" si="1232"/>
        <v>#DIV/0!</v>
      </c>
      <c r="BY44" s="164" t="e">
        <f t="shared" si="1233"/>
        <v>#DIV/0!</v>
      </c>
      <c r="BZ44" s="164"/>
      <c r="CA44" s="164" t="e">
        <f t="shared" si="1234"/>
        <v>#DIV/0!</v>
      </c>
      <c r="CB44" s="164" t="e">
        <f>(BB44-1)/(1-BC44)^(BB44)*(D44/(L42+N42))*CA44</f>
        <v>#DIV/0!</v>
      </c>
      <c r="CC44" s="164" t="e">
        <f>-1/((BB44-1)*BC44^2)*(D44/(L42+N42))*CA44</f>
        <v>#DIV/0!</v>
      </c>
      <c r="CD44" s="164" t="e">
        <f t="shared" si="1235"/>
        <v>#DIV/0!</v>
      </c>
      <c r="CE44" s="164" t="e">
        <f t="shared" si="1236"/>
        <v>#DIV/0!</v>
      </c>
      <c r="CF44" s="164"/>
      <c r="CG44" s="164" t="e">
        <f t="shared" si="1237"/>
        <v>#DIV/0!</v>
      </c>
      <c r="CH44" s="164" t="e">
        <f>(BB44-1)/(1-BC44)^(BB44)*(D44/(L42+N42))*CG44</f>
        <v>#DIV/0!</v>
      </c>
      <c r="CI44" s="164" t="e">
        <f>-1/((BB44-1)*BC44^2)*(D44/(L42+N42))*CG44</f>
        <v>#DIV/0!</v>
      </c>
      <c r="CJ44" s="164" t="e">
        <f t="shared" si="1238"/>
        <v>#DIV/0!</v>
      </c>
      <c r="CK44" s="164" t="e">
        <f t="shared" si="1239"/>
        <v>#DIV/0!</v>
      </c>
      <c r="CL44" s="164"/>
      <c r="CM44" s="164" t="e">
        <f t="shared" si="1240"/>
        <v>#DIV/0!</v>
      </c>
      <c r="CN44" s="164">
        <v>0</v>
      </c>
      <c r="CO44" s="164">
        <v>0</v>
      </c>
      <c r="CP44" s="164" t="e">
        <f t="shared" si="1241"/>
        <v>#DIV/0!</v>
      </c>
      <c r="CQ44" s="164" t="e">
        <f>CP44^2*E42^2</f>
        <v>#DIV/0!</v>
      </c>
      <c r="CR44" s="164"/>
      <c r="CS44" s="164" t="e">
        <f t="shared" si="1242"/>
        <v>#DIV/0!</v>
      </c>
      <c r="CT44" s="164" t="e">
        <f>(BB44-1)/(1-BC44)^(BB44)*(-BC44/(L42+N42)+D44/(L42+N42)*CS44)</f>
        <v>#DIV/0!</v>
      </c>
      <c r="CU44" s="164" t="e">
        <f>-1/((BB44-1)*BC44^2)*(-BC44/(L42+N42)+D44/(L42+N42)*CS44)</f>
        <v>#DIV/0!</v>
      </c>
      <c r="CV44" s="164" t="e">
        <f t="shared" si="1243"/>
        <v>#DIV/0!</v>
      </c>
      <c r="CW44" s="164" t="e">
        <f>CV44^2*M42^2</f>
        <v>#DIV/0!</v>
      </c>
      <c r="CX44" s="164"/>
      <c r="CY44" s="164" t="e">
        <f t="shared" si="1244"/>
        <v>#DIV/0!</v>
      </c>
      <c r="CZ44" s="164" t="e">
        <f>(BB44-1)/(1-BC44)^(BB44)*(-BC44/(L42+N42)+D44/(L42+N42)*CY44)</f>
        <v>#DIV/0!</v>
      </c>
      <c r="DA44" s="164" t="e">
        <f>-1/((BB44-1)*BC44^2)*(-BC44/(L42+N42)+D44/(L42+N42)*CY44)</f>
        <v>#DIV/0!</v>
      </c>
      <c r="DB44" s="164" t="e">
        <f t="shared" si="1245"/>
        <v>#DIV/0!</v>
      </c>
      <c r="DC44" s="164" t="e">
        <f>DB44^2*O42^2</f>
        <v>#DIV/0!</v>
      </c>
      <c r="DD44" s="164"/>
      <c r="DE44" s="164"/>
      <c r="DF44" s="164"/>
      <c r="DG44" s="164">
        <f>10^R42</f>
        <v>1</v>
      </c>
      <c r="DH44" s="164" t="e">
        <f>N42/(L42+N42)</f>
        <v>#DIV/0!</v>
      </c>
      <c r="DI44" s="164">
        <f>(DG44+L42+N42)/(N42+DG44)</f>
        <v>1</v>
      </c>
      <c r="DJ44" s="164" t="e">
        <f t="shared" si="1246"/>
        <v>#DIV/0!</v>
      </c>
      <c r="DK44" s="164"/>
      <c r="DL44" s="164"/>
      <c r="DM44" s="164"/>
      <c r="DN44" s="164"/>
      <c r="DO44" s="164" t="e">
        <f t="shared" si="1247"/>
        <v>#DIV/0!</v>
      </c>
      <c r="DP44" s="164" t="e">
        <f t="shared" si="1248"/>
        <v>#DIV/0!</v>
      </c>
      <c r="DQ44" s="164" t="e">
        <f t="shared" si="1249"/>
        <v>#DIV/0!</v>
      </c>
      <c r="DR44" s="164" t="e">
        <f t="shared" si="1250"/>
        <v>#DIV/0!</v>
      </c>
      <c r="DS44" s="164"/>
      <c r="DT44" s="164" t="e">
        <f t="shared" si="1251"/>
        <v>#DIV/0!</v>
      </c>
      <c r="DU44" s="164" t="e">
        <f t="shared" si="1252"/>
        <v>#DIV/0!</v>
      </c>
      <c r="DV44" s="164" t="e">
        <f t="shared" si="1253"/>
        <v>#DIV/0!</v>
      </c>
      <c r="DW44" s="164"/>
      <c r="DX44" s="164" t="e">
        <f t="shared" si="1254"/>
        <v>#DIV/0!</v>
      </c>
      <c r="DY44" s="164" t="e">
        <f t="shared" si="1255"/>
        <v>#DIV/0!</v>
      </c>
      <c r="DZ44" s="164" t="e">
        <f t="shared" si="1256"/>
        <v>#DIV/0!</v>
      </c>
      <c r="EA44" s="164"/>
      <c r="EB44" s="164" t="e">
        <f t="shared" si="1257"/>
        <v>#DIV/0!</v>
      </c>
      <c r="EC44" s="164" t="e">
        <f t="shared" si="1258"/>
        <v>#DIV/0!</v>
      </c>
      <c r="ED44" s="164" t="e">
        <f t="shared" si="1259"/>
        <v>#DIV/0!</v>
      </c>
      <c r="EE44" s="164"/>
      <c r="EF44" s="164" t="e">
        <f t="shared" si="1260"/>
        <v>#DIV/0!</v>
      </c>
      <c r="EG44" s="164" t="e">
        <f t="shared" si="1261"/>
        <v>#DIV/0!</v>
      </c>
      <c r="EH44" s="164" t="e">
        <f t="shared" si="1262"/>
        <v>#DIV/0!</v>
      </c>
      <c r="EI44" s="164" t="e">
        <f>-N42/((N42+L42)^2)</f>
        <v>#DIV/0!</v>
      </c>
      <c r="EJ44" s="164">
        <f>1/(DG44+N42)</f>
        <v>1</v>
      </c>
      <c r="EK44" s="164" t="e">
        <f t="shared" si="1263"/>
        <v>#DIV/0!</v>
      </c>
      <c r="EL44" s="164" t="e">
        <f>EK44^2*M42^2</f>
        <v>#DIV/0!</v>
      </c>
      <c r="EM44" s="164"/>
      <c r="EN44" s="164" t="e">
        <f t="shared" si="1264"/>
        <v>#DIV/0!</v>
      </c>
      <c r="EO44" s="164" t="e">
        <f>L42/((L42+N42)^2)</f>
        <v>#DIV/0!</v>
      </c>
      <c r="EP44" s="164">
        <f>-L42/((N42+DG44)^2)</f>
        <v>0</v>
      </c>
      <c r="EQ44" s="164" t="e">
        <f t="shared" si="1265"/>
        <v>#DIV/0!</v>
      </c>
      <c r="ER44" s="164" t="e">
        <f>EQ44^2*O42^2</f>
        <v>#DIV/0!</v>
      </c>
      <c r="ES44" s="164"/>
      <c r="ET44" s="164">
        <v>0</v>
      </c>
      <c r="EU44" s="164">
        <f>-LN(10)*L42*DG44/((DG44+N42)^2)</f>
        <v>0</v>
      </c>
      <c r="EV44" s="164" t="e">
        <f t="shared" si="1266"/>
        <v>#DIV/0!</v>
      </c>
      <c r="EW44" s="164" t="e">
        <f>EV44^2*S42^2</f>
        <v>#DIV/0!</v>
      </c>
      <c r="EX44" s="164"/>
      <c r="EY44" s="164"/>
      <c r="EZ44" s="164"/>
      <c r="FA44" s="164">
        <f t="shared" si="1267"/>
        <v>1</v>
      </c>
      <c r="FB44" s="164" t="e">
        <f t="shared" si="1268"/>
        <v>#DIV/0!</v>
      </c>
      <c r="FC44" s="164">
        <f t="shared" si="1269"/>
        <v>1</v>
      </c>
      <c r="FD44" s="164" t="e">
        <f t="shared" si="1270"/>
        <v>#DIV/0!</v>
      </c>
      <c r="FE44" s="164"/>
      <c r="FF44" s="164"/>
      <c r="FG44" s="164"/>
      <c r="FH44" s="164"/>
      <c r="FI44" s="164" t="e">
        <f t="shared" si="1271"/>
        <v>#DIV/0!</v>
      </c>
      <c r="FJ44" s="164" t="e">
        <f t="shared" si="1272"/>
        <v>#DIV/0!</v>
      </c>
      <c r="FK44" s="164" t="e">
        <f t="shared" si="1273"/>
        <v>#DIV/0!</v>
      </c>
      <c r="FL44" s="164" t="e">
        <f t="shared" si="1274"/>
        <v>#DIV/0!</v>
      </c>
      <c r="FM44" s="164"/>
      <c r="FN44" s="164" t="e">
        <f t="shared" si="1275"/>
        <v>#DIV/0!</v>
      </c>
      <c r="FO44" s="164" t="e">
        <f t="shared" si="1276"/>
        <v>#DIV/0!</v>
      </c>
      <c r="FP44" s="164" t="e">
        <f t="shared" si="1277"/>
        <v>#DIV/0!</v>
      </c>
      <c r="FQ44" s="164"/>
      <c r="FR44" s="164" t="e">
        <f t="shared" si="1278"/>
        <v>#DIV/0!</v>
      </c>
      <c r="FS44" s="164" t="e">
        <f t="shared" si="1279"/>
        <v>#DIV/0!</v>
      </c>
      <c r="FT44" s="164" t="e">
        <f t="shared" si="1280"/>
        <v>#DIV/0!</v>
      </c>
      <c r="FU44" s="164"/>
      <c r="FV44" s="164" t="e">
        <f t="shared" si="1281"/>
        <v>#DIV/0!</v>
      </c>
      <c r="FW44" s="164" t="e">
        <f t="shared" si="1282"/>
        <v>#DIV/0!</v>
      </c>
      <c r="FX44" s="164" t="e">
        <f t="shared" si="1283"/>
        <v>#DIV/0!</v>
      </c>
      <c r="FY44" s="164"/>
      <c r="FZ44" s="164" t="e">
        <f t="shared" si="1284"/>
        <v>#DIV/0!</v>
      </c>
      <c r="GA44" s="164" t="e">
        <f t="shared" si="1285"/>
        <v>#DIV/0!</v>
      </c>
      <c r="GB44" s="164" t="e">
        <f t="shared" si="1286"/>
        <v>#DIV/0!</v>
      </c>
      <c r="GC44" s="164" t="e">
        <f t="shared" si="1287"/>
        <v>#DIV/0!</v>
      </c>
      <c r="GD44" s="164">
        <f t="shared" si="1288"/>
        <v>1</v>
      </c>
      <c r="GE44" s="164" t="e">
        <f t="shared" si="1289"/>
        <v>#DIV/0!</v>
      </c>
      <c r="GF44" s="164" t="e">
        <f>GE44^2*M42^2</f>
        <v>#DIV/0!</v>
      </c>
      <c r="GG44" s="164"/>
      <c r="GH44" s="164" t="e">
        <f t="shared" si="1290"/>
        <v>#DIV/0!</v>
      </c>
      <c r="GI44" s="164" t="e">
        <f t="shared" si="1291"/>
        <v>#DIV/0!</v>
      </c>
      <c r="GJ44" s="164">
        <f t="shared" si="1292"/>
        <v>0</v>
      </c>
      <c r="GK44" s="164" t="e">
        <f t="shared" si="1293"/>
        <v>#DIV/0!</v>
      </c>
      <c r="GL44" s="164" t="e">
        <f>GK44^2*O42^2</f>
        <v>#DIV/0!</v>
      </c>
      <c r="GM44" s="164"/>
      <c r="GN44" s="164">
        <f t="shared" si="1294"/>
        <v>0</v>
      </c>
      <c r="GO44" s="164">
        <f t="shared" si="1295"/>
        <v>0</v>
      </c>
      <c r="GP44" s="164" t="e">
        <f t="shared" si="1296"/>
        <v>#DIV/0!</v>
      </c>
      <c r="GQ44" s="164" t="e">
        <f>GP44^2*S42^2</f>
        <v>#DIV/0!</v>
      </c>
      <c r="GR44" s="164"/>
      <c r="GS44" s="164" t="e">
        <f t="shared" si="1297"/>
        <v>#DIV/0!</v>
      </c>
      <c r="GT44" s="164" t="e">
        <f t="shared" si="1298"/>
        <v>#DIV/0!</v>
      </c>
      <c r="GU44" s="164" t="e">
        <f>GT44^2*Q42^2</f>
        <v>#DIV/0!</v>
      </c>
      <c r="GV44" s="164"/>
      <c r="GW44" s="164"/>
      <c r="GX44" s="164"/>
      <c r="GY44" s="164">
        <f>P42</f>
        <v>0</v>
      </c>
      <c r="GZ44" s="164">
        <f>L42+N42</f>
        <v>0</v>
      </c>
      <c r="HA44" s="164">
        <f>L42</f>
        <v>0</v>
      </c>
      <c r="HB44" s="164">
        <f>N42</f>
        <v>0</v>
      </c>
      <c r="HC44" s="164">
        <f t="shared" si="1299"/>
        <v>0</v>
      </c>
      <c r="HD44" s="164">
        <f t="shared" si="1300"/>
        <v>0</v>
      </c>
      <c r="HE44" s="164" t="e">
        <f t="shared" si="1301"/>
        <v>#DIV/0!</v>
      </c>
      <c r="HF44" s="164">
        <f t="shared" si="1302"/>
        <v>0</v>
      </c>
      <c r="HG44" s="164">
        <f t="shared" si="1303"/>
        <v>0</v>
      </c>
      <c r="HH44" s="164">
        <f t="shared" si="1304"/>
        <v>0</v>
      </c>
      <c r="HI44" s="164">
        <f t="shared" si="1305"/>
        <v>0</v>
      </c>
      <c r="HJ44" s="164" t="e">
        <f t="shared" si="1306"/>
        <v>#DIV/0!</v>
      </c>
      <c r="HK44" s="164" t="e">
        <f t="shared" si="1307"/>
        <v>#DIV/0!</v>
      </c>
      <c r="HL44" s="164" t="e">
        <f t="shared" si="1308"/>
        <v>#DIV/0!</v>
      </c>
      <c r="HM44" s="164" t="e">
        <f t="shared" si="1309"/>
        <v>#DIV/0!</v>
      </c>
      <c r="HN44" s="164"/>
      <c r="HO44" s="164"/>
      <c r="HP44" s="164"/>
      <c r="HQ44" s="164"/>
      <c r="HR44" s="164" t="e">
        <f t="shared" si="1310"/>
        <v>#DIV/0!</v>
      </c>
      <c r="HS44" s="164" t="e">
        <f t="shared" si="1311"/>
        <v>#DIV/0!</v>
      </c>
      <c r="HT44" s="164" t="e">
        <f t="shared" si="1312"/>
        <v>#DIV/0!</v>
      </c>
      <c r="HU44" s="164" t="e">
        <f t="shared" si="1313"/>
        <v>#DIV/0!</v>
      </c>
      <c r="HV44" s="164" t="e">
        <f t="shared" si="1314"/>
        <v>#DIV/0!</v>
      </c>
      <c r="HW44" s="164"/>
      <c r="HX44" s="164" t="e">
        <f t="shared" si="1315"/>
        <v>#DIV/0!</v>
      </c>
      <c r="HY44" s="164" t="e">
        <f t="shared" si="1316"/>
        <v>#DIV/0!</v>
      </c>
      <c r="HZ44" s="164">
        <v>0</v>
      </c>
      <c r="IA44" s="164" t="e">
        <f t="shared" si="1072"/>
        <v>#DIV/0!</v>
      </c>
      <c r="IB44" s="164" t="e">
        <f t="shared" si="1317"/>
        <v>#DIV/0!</v>
      </c>
      <c r="IC44" s="164"/>
      <c r="ID44" s="164" t="e">
        <f xml:space="preserve"> 1 / (HE44-GY44*HG44)*L42/GZ44</f>
        <v>#DIV/0!</v>
      </c>
      <c r="IE44" s="164" t="e">
        <f t="shared" si="1318"/>
        <v>#DIV/0!</v>
      </c>
      <c r="IF44" s="164">
        <v>0</v>
      </c>
      <c r="IG44" s="164" t="e">
        <f t="shared" si="1073"/>
        <v>#DIV/0!</v>
      </c>
      <c r="IH44" s="164" t="e">
        <f t="shared" si="1319"/>
        <v>#DIV/0!</v>
      </c>
      <c r="II44" s="164"/>
      <c r="IJ44" s="164" t="e">
        <f t="shared" si="1320"/>
        <v>#DIV/0!</v>
      </c>
      <c r="IK44" s="164" t="e">
        <f t="shared" si="1321"/>
        <v>#DIV/0!</v>
      </c>
      <c r="IL44" s="164">
        <v>0</v>
      </c>
      <c r="IM44" s="164" t="e">
        <f t="shared" si="1074"/>
        <v>#DIV/0!</v>
      </c>
      <c r="IN44" s="164" t="e">
        <f t="shared" si="1322"/>
        <v>#DIV/0!</v>
      </c>
      <c r="IO44" s="164"/>
      <c r="IP44" s="164" t="e">
        <f t="shared" si="1323"/>
        <v>#DIV/0!</v>
      </c>
      <c r="IQ44" s="164" t="e">
        <f t="shared" si="1324"/>
        <v>#DIV/0!</v>
      </c>
      <c r="IR44" s="164" t="e">
        <f t="shared" si="1325"/>
        <v>#DIV/0!</v>
      </c>
      <c r="IS44" s="164" t="e">
        <f t="shared" si="1075"/>
        <v>#DIV/0!</v>
      </c>
      <c r="IT44" s="164" t="e">
        <f>IS44^2*M42^2</f>
        <v>#DIV/0!</v>
      </c>
      <c r="IU44" s="164"/>
      <c r="IV44" s="164" t="e">
        <f t="shared" si="1326"/>
        <v>#DIV/0!</v>
      </c>
      <c r="IW44" s="164" t="e">
        <f t="shared" si="1327"/>
        <v>#DIV/0!</v>
      </c>
      <c r="IX44" s="164" t="e">
        <f t="shared" si="1328"/>
        <v>#DIV/0!</v>
      </c>
      <c r="IY44" s="164" t="e">
        <f t="shared" si="1076"/>
        <v>#DIV/0!</v>
      </c>
      <c r="IZ44" s="164" t="e">
        <f>IY44^2*O42^2</f>
        <v>#DIV/0!</v>
      </c>
      <c r="JA44" s="164"/>
      <c r="JB44" s="164" t="e">
        <f t="shared" si="1329"/>
        <v>#DIV/0!</v>
      </c>
      <c r="JC44" s="164" t="e">
        <f t="shared" si="1330"/>
        <v>#DIV/0!</v>
      </c>
      <c r="JD44" s="164" t="e">
        <f t="shared" si="1331"/>
        <v>#DIV/0!</v>
      </c>
      <c r="JE44" s="164" t="e">
        <f t="shared" si="1077"/>
        <v>#DIV/0!</v>
      </c>
      <c r="JF44" s="164" t="e">
        <f>JE44^2*Q42^2</f>
        <v>#DIV/0!</v>
      </c>
      <c r="JG44" s="164"/>
      <c r="JH44" s="164"/>
      <c r="JI44" s="164"/>
      <c r="JJ44" s="164">
        <f t="shared" si="1332"/>
        <v>1</v>
      </c>
      <c r="JK44" s="164" t="e">
        <f>N42/(L42+N42)</f>
        <v>#DIV/0!</v>
      </c>
      <c r="JL44" s="164">
        <f>(L42+N42+JJ44)/(N42+JJ44)</f>
        <v>1</v>
      </c>
      <c r="JM44" s="164" t="e">
        <f t="shared" si="1333"/>
        <v>#DIV/0!</v>
      </c>
      <c r="JN44" s="164"/>
      <c r="JO44" s="164"/>
      <c r="JP44" s="164"/>
      <c r="JQ44" s="164"/>
      <c r="JR44" s="164" t="e">
        <f t="shared" si="1334"/>
        <v>#DIV/0!</v>
      </c>
      <c r="JS44" s="164" t="e">
        <f t="shared" si="1335"/>
        <v>#DIV/0!</v>
      </c>
      <c r="JT44" s="164" t="e">
        <f t="shared" si="1336"/>
        <v>#DIV/0!</v>
      </c>
      <c r="JU44" s="164" t="e">
        <f t="shared" si="1337"/>
        <v>#DIV/0!</v>
      </c>
      <c r="JV44" s="164"/>
      <c r="JW44" s="164" t="e">
        <f t="shared" si="1338"/>
        <v>#DIV/0!</v>
      </c>
      <c r="JX44" s="164" t="e">
        <f t="shared" si="1339"/>
        <v>#DIV/0!</v>
      </c>
      <c r="JY44" s="164" t="e">
        <f t="shared" si="1340"/>
        <v>#DIV/0!</v>
      </c>
      <c r="JZ44" s="164"/>
      <c r="KA44" s="164" t="e">
        <f>IG44</f>
        <v>#DIV/0!</v>
      </c>
      <c r="KB44" s="164" t="e">
        <f>KA44*JR44</f>
        <v>#DIV/0!</v>
      </c>
      <c r="KC44" s="164" t="e">
        <f>KB44^2*X44^2</f>
        <v>#DIV/0!</v>
      </c>
      <c r="KD44" s="164"/>
      <c r="KE44" s="164" t="e">
        <f>IM44</f>
        <v>#DIV/0!</v>
      </c>
      <c r="KF44" s="164" t="e">
        <f>KE44*JR44</f>
        <v>#DIV/0!</v>
      </c>
      <c r="KG44" s="164" t="e">
        <f>KF44^2*Z44^2</f>
        <v>#DIV/0!</v>
      </c>
      <c r="KH44" s="164"/>
      <c r="KI44" s="164" t="e">
        <f>IS44</f>
        <v>#DIV/0!</v>
      </c>
      <c r="KJ44" s="164" t="e">
        <f>-N42/(L42+N42)^2</f>
        <v>#DIV/0!</v>
      </c>
      <c r="KK44" s="164">
        <f>1/(JJ44+N42)</f>
        <v>1</v>
      </c>
      <c r="KL44" s="164" t="e">
        <f>KI44*JR44+KJ44*HM44*JL44+KK44*JK44*HM44</f>
        <v>#DIV/0!</v>
      </c>
      <c r="KM44" s="164" t="e">
        <f>KL44^2*M42^2</f>
        <v>#DIV/0!</v>
      </c>
      <c r="KN44" s="164"/>
      <c r="KO44" s="164" t="e">
        <f>IY44</f>
        <v>#DIV/0!</v>
      </c>
      <c r="KP44" s="164" t="e">
        <f>L42/(L42+N42)^2</f>
        <v>#DIV/0!</v>
      </c>
      <c r="KQ44" s="164">
        <f>-L42/(JJ44+N42)^2</f>
        <v>0</v>
      </c>
      <c r="KR44" s="164" t="e">
        <f>KO44*JR44+KP44*JL44*HM44+HM44*KQ44*JK44</f>
        <v>#DIV/0!</v>
      </c>
      <c r="KS44" s="164" t="e">
        <f>KR44^2*O42^2</f>
        <v>#DIV/0!</v>
      </c>
      <c r="KT44" s="164"/>
      <c r="KU44" s="164" t="e">
        <f>JE44</f>
        <v>#DIV/0!</v>
      </c>
      <c r="KV44" s="164" t="e">
        <f>KU44*JR44</f>
        <v>#DIV/0!</v>
      </c>
      <c r="KW44" s="164" t="e">
        <f>KV44^2*Q42^2</f>
        <v>#DIV/0!</v>
      </c>
      <c r="KX44" s="164"/>
      <c r="KY44" s="164" t="e">
        <f>HM44* (N42/(L42+N42)) * ((-LN(10)*JJ44*L42)/(N42+JJ44)^2)</f>
        <v>#DIV/0!</v>
      </c>
      <c r="KZ44" s="164" t="e">
        <f>KY44^2*S42^2</f>
        <v>#DIV/0!</v>
      </c>
      <c r="LA44" s="164"/>
      <c r="LB44" s="164"/>
      <c r="LC44" s="170"/>
      <c r="LD44" s="180"/>
      <c r="LE44" s="174"/>
      <c r="LF44" s="174"/>
      <c r="LG44" s="174"/>
      <c r="LH44" s="174"/>
      <c r="LI44" s="174"/>
      <c r="LJ44" s="174"/>
      <c r="LK44" s="174"/>
      <c r="LL44" s="174"/>
      <c r="LM44" s="174"/>
      <c r="LN44" s="174"/>
      <c r="LO44" s="177"/>
    </row>
    <row r="45" spans="1:327" s="87" customFormat="1" ht="16.5" thickBot="1" x14ac:dyDescent="0.3">
      <c r="A45" s="171" t="s">
        <v>242</v>
      </c>
      <c r="B45" s="14"/>
      <c r="C45" s="169"/>
      <c r="D45" s="2"/>
      <c r="E45" s="169"/>
      <c r="F45" s="196"/>
      <c r="G45" s="196"/>
      <c r="H45" s="196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7"/>
      <c r="T45" s="167">
        <f t="shared" si="1211"/>
        <v>0</v>
      </c>
      <c r="U45" s="164">
        <f>U42</f>
        <v>0</v>
      </c>
      <c r="V45" s="164">
        <f t="shared" ref="V45:AA45" si="1342">V42</f>
        <v>0</v>
      </c>
      <c r="W45" s="164">
        <f t="shared" si="1342"/>
        <v>0</v>
      </c>
      <c r="X45" s="164">
        <f t="shared" si="1342"/>
        <v>0</v>
      </c>
      <c r="Y45" s="164">
        <f t="shared" si="1342"/>
        <v>0</v>
      </c>
      <c r="Z45" s="164">
        <f t="shared" si="1342"/>
        <v>0</v>
      </c>
      <c r="AA45" s="164" t="e">
        <f t="shared" si="1342"/>
        <v>#DIV/0!</v>
      </c>
      <c r="AB45" s="165" t="e">
        <f t="shared" si="1069"/>
        <v>#DIV/0!</v>
      </c>
      <c r="AC45" s="165"/>
      <c r="AD45" s="165"/>
      <c r="AE45" s="165"/>
      <c r="AF45" s="165"/>
      <c r="AG45" s="164" t="e">
        <f t="shared" si="1070"/>
        <v>#DIV/0!</v>
      </c>
      <c r="AH45" s="164" t="e">
        <f t="shared" si="1218"/>
        <v>#DIV/0!</v>
      </c>
      <c r="AI45" s="164"/>
      <c r="AJ45" s="164" t="e">
        <f t="shared" si="1071"/>
        <v>#DIV/0!</v>
      </c>
      <c r="AK45" s="164" t="e">
        <f>AJ45^2*V42^2</f>
        <v>#DIV/0!</v>
      </c>
      <c r="AL45" s="164"/>
      <c r="AM45" s="164" t="e">
        <f>-AB45/(AA45-U45)*L42/(L42+N42)</f>
        <v>#DIV/0!</v>
      </c>
      <c r="AN45" s="164" t="e">
        <f>AM45^2*X42^2</f>
        <v>#DIV/0!</v>
      </c>
      <c r="AO45" s="164"/>
      <c r="AP45" s="164" t="e">
        <f>-AB45/(AA45-U45)*N42/(L42+N42)</f>
        <v>#DIV/0!</v>
      </c>
      <c r="AQ45" s="164" t="e">
        <f>AP45^2*Z42^2</f>
        <v>#DIV/0!</v>
      </c>
      <c r="AR45" s="164"/>
      <c r="AS45" s="164" t="e">
        <f>-AB45/(AA45-U45)*(W45-AA45)/(L42+N42)</f>
        <v>#DIV/0!</v>
      </c>
      <c r="AT45" s="164" t="e">
        <f>AS45^2*M42^2</f>
        <v>#DIV/0!</v>
      </c>
      <c r="AU45" s="164"/>
      <c r="AV45" s="164" t="e">
        <f>-AB45/(AA45-U45)*(Y45-AA45)/(L42+N42)</f>
        <v>#DIV/0!</v>
      </c>
      <c r="AW45" s="164" t="e">
        <f>AV45^2*O42^2</f>
        <v>#DIV/0!</v>
      </c>
      <c r="AX45" s="164"/>
      <c r="AY45" s="164"/>
      <c r="AZ45" s="164"/>
      <c r="BA45" s="164" t="b">
        <f t="shared" si="1219"/>
        <v>0</v>
      </c>
      <c r="BB45" s="164">
        <f>MAX((1-BA45)*P42,P42*0.99999)</f>
        <v>0</v>
      </c>
      <c r="BC45" s="164" t="e">
        <f>AB45*D45/(L42+N42)</f>
        <v>#DIV/0!</v>
      </c>
      <c r="BD45" s="164" t="e">
        <f t="shared" si="1220"/>
        <v>#DIV/0!</v>
      </c>
      <c r="BE45" s="164" t="e">
        <f t="shared" si="1221"/>
        <v>#DIV/0!</v>
      </c>
      <c r="BF45" s="164" t="e">
        <f t="shared" si="1222"/>
        <v>#DIV/0!</v>
      </c>
      <c r="BG45" s="164" t="e">
        <f t="shared" si="1223"/>
        <v>#DIV/0!</v>
      </c>
      <c r="BH45" s="164" t="e">
        <f t="shared" si="1224"/>
        <v>#DIV/0!</v>
      </c>
      <c r="BI45" s="164"/>
      <c r="BJ45" s="164"/>
      <c r="BK45" s="164"/>
      <c r="BL45" s="164"/>
      <c r="BM45" s="164" t="e">
        <f t="shared" si="1225"/>
        <v>#DIV/0!</v>
      </c>
      <c r="BN45" s="164" t="e">
        <f t="shared" si="1226"/>
        <v>#DIV/0!</v>
      </c>
      <c r="BO45" s="164" t="e">
        <f t="shared" si="1227"/>
        <v>#DIV/0!</v>
      </c>
      <c r="BP45" s="164" t="e">
        <f>BO45^2*Q42^2</f>
        <v>#DIV/0!</v>
      </c>
      <c r="BQ45" s="164"/>
      <c r="BR45" s="164" t="e">
        <f t="shared" si="1228"/>
        <v>#DIV/0!</v>
      </c>
      <c r="BS45" s="164" t="e">
        <f t="shared" si="1229"/>
        <v>#DIV/0!</v>
      </c>
      <c r="BT45" s="164" t="e">
        <f t="shared" si="1230"/>
        <v>#DIV/0!</v>
      </c>
      <c r="BU45" s="164" t="e">
        <f t="shared" si="1231"/>
        <v>#DIV/0!</v>
      </c>
      <c r="BV45" s="164" t="e">
        <f>(BB45-1)/(1-BC45)^(BB45)*(D45/(L42+N42))*BU45</f>
        <v>#DIV/0!</v>
      </c>
      <c r="BW45" s="164" t="e">
        <f>-1/((BB45-1)*BC45^2)*(D45/(L42+N42))*BU45</f>
        <v>#DIV/0!</v>
      </c>
      <c r="BX45" s="164" t="e">
        <f t="shared" si="1232"/>
        <v>#DIV/0!</v>
      </c>
      <c r="BY45" s="164" t="e">
        <f t="shared" si="1233"/>
        <v>#DIV/0!</v>
      </c>
      <c r="BZ45" s="164"/>
      <c r="CA45" s="164" t="e">
        <f t="shared" si="1234"/>
        <v>#DIV/0!</v>
      </c>
      <c r="CB45" s="164" t="e">
        <f>(BB45-1)/(1-BC45)^(BB45)*(D45/(L42+N42))*CA45</f>
        <v>#DIV/0!</v>
      </c>
      <c r="CC45" s="164" t="e">
        <f>-1/((BB45-1)*BC45^2)*(D45/(L42+N42))*CA45</f>
        <v>#DIV/0!</v>
      </c>
      <c r="CD45" s="164" t="e">
        <f t="shared" si="1235"/>
        <v>#DIV/0!</v>
      </c>
      <c r="CE45" s="164" t="e">
        <f t="shared" si="1236"/>
        <v>#DIV/0!</v>
      </c>
      <c r="CF45" s="164"/>
      <c r="CG45" s="164" t="e">
        <f t="shared" si="1237"/>
        <v>#DIV/0!</v>
      </c>
      <c r="CH45" s="164" t="e">
        <f>(BB45-1)/(1-BC45)^(BB45)*(D45/(L42+N42))*CG45</f>
        <v>#DIV/0!</v>
      </c>
      <c r="CI45" s="164" t="e">
        <f>-1/((BB45-1)*BC45^2)*(D45/(L42+N42))*CG45</f>
        <v>#DIV/0!</v>
      </c>
      <c r="CJ45" s="164" t="e">
        <f t="shared" si="1238"/>
        <v>#DIV/0!</v>
      </c>
      <c r="CK45" s="164" t="e">
        <f t="shared" si="1239"/>
        <v>#DIV/0!</v>
      </c>
      <c r="CL45" s="164"/>
      <c r="CM45" s="164" t="e">
        <f t="shared" si="1240"/>
        <v>#DIV/0!</v>
      </c>
      <c r="CN45" s="164">
        <v>0</v>
      </c>
      <c r="CO45" s="164">
        <v>0</v>
      </c>
      <c r="CP45" s="164" t="e">
        <f t="shared" si="1241"/>
        <v>#DIV/0!</v>
      </c>
      <c r="CQ45" s="164" t="e">
        <f>CP45^2*E42^2</f>
        <v>#DIV/0!</v>
      </c>
      <c r="CR45" s="164"/>
      <c r="CS45" s="164" t="e">
        <f t="shared" si="1242"/>
        <v>#DIV/0!</v>
      </c>
      <c r="CT45" s="164" t="e">
        <f>(BB45-1)/(1-BC45)^(BB45)*(-BC45/(L42+N42)+D45/(L42+N42)*CS45)</f>
        <v>#DIV/0!</v>
      </c>
      <c r="CU45" s="164" t="e">
        <f>-1/((BB45-1)*BC45^2)*(-BC45/(L42+N42)+D45/(L42+N42)*CS45)</f>
        <v>#DIV/0!</v>
      </c>
      <c r="CV45" s="164" t="e">
        <f t="shared" si="1243"/>
        <v>#DIV/0!</v>
      </c>
      <c r="CW45" s="164" t="e">
        <f>CV45^2*M42^2</f>
        <v>#DIV/0!</v>
      </c>
      <c r="CX45" s="164"/>
      <c r="CY45" s="164" t="e">
        <f t="shared" si="1244"/>
        <v>#DIV/0!</v>
      </c>
      <c r="CZ45" s="164" t="e">
        <f>(BB45-1)/(1-BC45)^(BB45)*(-BC45/(L42+N42)+D45/(L42+N42)*CY45)</f>
        <v>#DIV/0!</v>
      </c>
      <c r="DA45" s="164" t="e">
        <f>-1/((BB45-1)*BC45^2)*(-BC45/(L42+N42)+D45/(L42+N42)*CY45)</f>
        <v>#DIV/0!</v>
      </c>
      <c r="DB45" s="164" t="e">
        <f t="shared" si="1245"/>
        <v>#DIV/0!</v>
      </c>
      <c r="DC45" s="164" t="e">
        <f>DB45^2*O42^2</f>
        <v>#DIV/0!</v>
      </c>
      <c r="DD45" s="164"/>
      <c r="DE45" s="164"/>
      <c r="DF45" s="164"/>
      <c r="DG45" s="164">
        <f>10^R42</f>
        <v>1</v>
      </c>
      <c r="DH45" s="164" t="e">
        <f>N42/(L42+N42)</f>
        <v>#DIV/0!</v>
      </c>
      <c r="DI45" s="164">
        <f>(DG45+L42+N42)/(N42+DG45)</f>
        <v>1</v>
      </c>
      <c r="DJ45" s="164" t="e">
        <f t="shared" si="1246"/>
        <v>#DIV/0!</v>
      </c>
      <c r="DK45" s="164"/>
      <c r="DL45" s="164"/>
      <c r="DM45" s="164"/>
      <c r="DN45" s="164"/>
      <c r="DO45" s="164" t="e">
        <f t="shared" si="1247"/>
        <v>#DIV/0!</v>
      </c>
      <c r="DP45" s="164" t="e">
        <f t="shared" si="1248"/>
        <v>#DIV/0!</v>
      </c>
      <c r="DQ45" s="164" t="e">
        <f t="shared" si="1249"/>
        <v>#DIV/0!</v>
      </c>
      <c r="DR45" s="164" t="e">
        <f t="shared" si="1250"/>
        <v>#DIV/0!</v>
      </c>
      <c r="DS45" s="164"/>
      <c r="DT45" s="164" t="e">
        <f t="shared" si="1251"/>
        <v>#DIV/0!</v>
      </c>
      <c r="DU45" s="164" t="e">
        <f t="shared" si="1252"/>
        <v>#DIV/0!</v>
      </c>
      <c r="DV45" s="164" t="e">
        <f t="shared" si="1253"/>
        <v>#DIV/0!</v>
      </c>
      <c r="DW45" s="164"/>
      <c r="DX45" s="164" t="e">
        <f t="shared" si="1254"/>
        <v>#DIV/0!</v>
      </c>
      <c r="DY45" s="164" t="e">
        <f t="shared" si="1255"/>
        <v>#DIV/0!</v>
      </c>
      <c r="DZ45" s="164" t="e">
        <f t="shared" si="1256"/>
        <v>#DIV/0!</v>
      </c>
      <c r="EA45" s="164"/>
      <c r="EB45" s="164" t="e">
        <f t="shared" si="1257"/>
        <v>#DIV/0!</v>
      </c>
      <c r="EC45" s="164" t="e">
        <f t="shared" si="1258"/>
        <v>#DIV/0!</v>
      </c>
      <c r="ED45" s="164" t="e">
        <f t="shared" si="1259"/>
        <v>#DIV/0!</v>
      </c>
      <c r="EE45" s="164"/>
      <c r="EF45" s="164" t="e">
        <f t="shared" si="1260"/>
        <v>#DIV/0!</v>
      </c>
      <c r="EG45" s="164" t="e">
        <f t="shared" si="1261"/>
        <v>#DIV/0!</v>
      </c>
      <c r="EH45" s="164" t="e">
        <f t="shared" si="1262"/>
        <v>#DIV/0!</v>
      </c>
      <c r="EI45" s="164" t="e">
        <f>-N42/((N42+L42)^2)</f>
        <v>#DIV/0!</v>
      </c>
      <c r="EJ45" s="164">
        <f>1/(DG45+N42)</f>
        <v>1</v>
      </c>
      <c r="EK45" s="164" t="e">
        <f t="shared" si="1263"/>
        <v>#DIV/0!</v>
      </c>
      <c r="EL45" s="164" t="e">
        <f>EK45^2*M42^2</f>
        <v>#DIV/0!</v>
      </c>
      <c r="EM45" s="164"/>
      <c r="EN45" s="164" t="e">
        <f t="shared" si="1264"/>
        <v>#DIV/0!</v>
      </c>
      <c r="EO45" s="164" t="e">
        <f>L42/((L42+N42)^2)</f>
        <v>#DIV/0!</v>
      </c>
      <c r="EP45" s="164">
        <f>-L42/((N42+DG45)^2)</f>
        <v>0</v>
      </c>
      <c r="EQ45" s="164" t="e">
        <f t="shared" si="1265"/>
        <v>#DIV/0!</v>
      </c>
      <c r="ER45" s="164" t="e">
        <f>EQ45^2*O42^2</f>
        <v>#DIV/0!</v>
      </c>
      <c r="ES45" s="164"/>
      <c r="ET45" s="164">
        <v>0</v>
      </c>
      <c r="EU45" s="164">
        <f>-LN(10)*L42*DG45/((DG45+N42)^2)</f>
        <v>0</v>
      </c>
      <c r="EV45" s="164" t="e">
        <f t="shared" si="1266"/>
        <v>#DIV/0!</v>
      </c>
      <c r="EW45" s="164" t="e">
        <f>EV45^2*S42^2</f>
        <v>#DIV/0!</v>
      </c>
      <c r="EX45" s="164"/>
      <c r="EY45" s="164"/>
      <c r="EZ45" s="164"/>
      <c r="FA45" s="164">
        <f t="shared" si="1267"/>
        <v>1</v>
      </c>
      <c r="FB45" s="164" t="e">
        <f t="shared" si="1268"/>
        <v>#DIV/0!</v>
      </c>
      <c r="FC45" s="164">
        <f t="shared" si="1269"/>
        <v>1</v>
      </c>
      <c r="FD45" s="164" t="e">
        <f t="shared" si="1270"/>
        <v>#DIV/0!</v>
      </c>
      <c r="FE45" s="164"/>
      <c r="FF45" s="164"/>
      <c r="FG45" s="164"/>
      <c r="FH45" s="164"/>
      <c r="FI45" s="164" t="e">
        <f t="shared" si="1271"/>
        <v>#DIV/0!</v>
      </c>
      <c r="FJ45" s="164" t="e">
        <f t="shared" si="1272"/>
        <v>#DIV/0!</v>
      </c>
      <c r="FK45" s="164" t="e">
        <f t="shared" si="1273"/>
        <v>#DIV/0!</v>
      </c>
      <c r="FL45" s="164" t="e">
        <f t="shared" si="1274"/>
        <v>#DIV/0!</v>
      </c>
      <c r="FM45" s="164"/>
      <c r="FN45" s="164" t="e">
        <f t="shared" si="1275"/>
        <v>#DIV/0!</v>
      </c>
      <c r="FO45" s="164" t="e">
        <f t="shared" si="1276"/>
        <v>#DIV/0!</v>
      </c>
      <c r="FP45" s="164" t="e">
        <f t="shared" si="1277"/>
        <v>#DIV/0!</v>
      </c>
      <c r="FQ45" s="164"/>
      <c r="FR45" s="164" t="e">
        <f t="shared" si="1278"/>
        <v>#DIV/0!</v>
      </c>
      <c r="FS45" s="164" t="e">
        <f t="shared" si="1279"/>
        <v>#DIV/0!</v>
      </c>
      <c r="FT45" s="164" t="e">
        <f t="shared" si="1280"/>
        <v>#DIV/0!</v>
      </c>
      <c r="FU45" s="164"/>
      <c r="FV45" s="164" t="e">
        <f t="shared" si="1281"/>
        <v>#DIV/0!</v>
      </c>
      <c r="FW45" s="164" t="e">
        <f t="shared" si="1282"/>
        <v>#DIV/0!</v>
      </c>
      <c r="FX45" s="164" t="e">
        <f t="shared" si="1283"/>
        <v>#DIV/0!</v>
      </c>
      <c r="FY45" s="164"/>
      <c r="FZ45" s="164" t="e">
        <f t="shared" si="1284"/>
        <v>#DIV/0!</v>
      </c>
      <c r="GA45" s="164" t="e">
        <f t="shared" si="1285"/>
        <v>#DIV/0!</v>
      </c>
      <c r="GB45" s="164" t="e">
        <f t="shared" si="1286"/>
        <v>#DIV/0!</v>
      </c>
      <c r="GC45" s="164" t="e">
        <f t="shared" si="1287"/>
        <v>#DIV/0!</v>
      </c>
      <c r="GD45" s="164">
        <f t="shared" si="1288"/>
        <v>1</v>
      </c>
      <c r="GE45" s="164" t="e">
        <f t="shared" si="1289"/>
        <v>#DIV/0!</v>
      </c>
      <c r="GF45" s="164" t="e">
        <f>GE45^2*M42^2</f>
        <v>#DIV/0!</v>
      </c>
      <c r="GG45" s="164"/>
      <c r="GH45" s="164" t="e">
        <f t="shared" si="1290"/>
        <v>#DIV/0!</v>
      </c>
      <c r="GI45" s="164" t="e">
        <f t="shared" si="1291"/>
        <v>#DIV/0!</v>
      </c>
      <c r="GJ45" s="164">
        <f t="shared" si="1292"/>
        <v>0</v>
      </c>
      <c r="GK45" s="164" t="e">
        <f t="shared" si="1293"/>
        <v>#DIV/0!</v>
      </c>
      <c r="GL45" s="164" t="e">
        <f>GK45^2*O42^2</f>
        <v>#DIV/0!</v>
      </c>
      <c r="GM45" s="164"/>
      <c r="GN45" s="164">
        <f t="shared" si="1294"/>
        <v>0</v>
      </c>
      <c r="GO45" s="164">
        <f t="shared" si="1295"/>
        <v>0</v>
      </c>
      <c r="GP45" s="164" t="e">
        <f t="shared" si="1296"/>
        <v>#DIV/0!</v>
      </c>
      <c r="GQ45" s="164" t="e">
        <f>GP45^2*S42^2</f>
        <v>#DIV/0!</v>
      </c>
      <c r="GR45" s="164"/>
      <c r="GS45" s="164" t="e">
        <f t="shared" si="1297"/>
        <v>#DIV/0!</v>
      </c>
      <c r="GT45" s="164" t="e">
        <f t="shared" si="1298"/>
        <v>#DIV/0!</v>
      </c>
      <c r="GU45" s="164" t="e">
        <f>GT45^2*Q42^2</f>
        <v>#DIV/0!</v>
      </c>
      <c r="GV45" s="164"/>
      <c r="GW45" s="164"/>
      <c r="GX45" s="164"/>
      <c r="GY45" s="164">
        <f>P42</f>
        <v>0</v>
      </c>
      <c r="GZ45" s="164">
        <f>L42+N42</f>
        <v>0</v>
      </c>
      <c r="HA45" s="164">
        <f>L42</f>
        <v>0</v>
      </c>
      <c r="HB45" s="164">
        <f>N42</f>
        <v>0</v>
      </c>
      <c r="HC45" s="164">
        <f t="shared" si="1299"/>
        <v>0</v>
      </c>
      <c r="HD45" s="164">
        <f t="shared" si="1300"/>
        <v>0</v>
      </c>
      <c r="HE45" s="164" t="e">
        <f t="shared" si="1301"/>
        <v>#DIV/0!</v>
      </c>
      <c r="HF45" s="164">
        <f t="shared" si="1302"/>
        <v>0</v>
      </c>
      <c r="HG45" s="164">
        <f t="shared" si="1303"/>
        <v>0</v>
      </c>
      <c r="HH45" s="164">
        <f t="shared" si="1304"/>
        <v>0</v>
      </c>
      <c r="HI45" s="164">
        <f t="shared" si="1305"/>
        <v>0</v>
      </c>
      <c r="HJ45" s="164" t="e">
        <f t="shared" si="1306"/>
        <v>#DIV/0!</v>
      </c>
      <c r="HK45" s="164" t="e">
        <f t="shared" si="1307"/>
        <v>#DIV/0!</v>
      </c>
      <c r="HL45" s="164" t="e">
        <f t="shared" si="1308"/>
        <v>#DIV/0!</v>
      </c>
      <c r="HM45" s="164" t="e">
        <f t="shared" si="1309"/>
        <v>#DIV/0!</v>
      </c>
      <c r="HN45" s="164"/>
      <c r="HO45" s="164"/>
      <c r="HP45" s="164"/>
      <c r="HQ45" s="164"/>
      <c r="HR45" s="164" t="e">
        <f t="shared" si="1310"/>
        <v>#DIV/0!</v>
      </c>
      <c r="HS45" s="164" t="e">
        <f t="shared" si="1311"/>
        <v>#DIV/0!</v>
      </c>
      <c r="HT45" s="164" t="e">
        <f t="shared" si="1312"/>
        <v>#DIV/0!</v>
      </c>
      <c r="HU45" s="164" t="e">
        <f t="shared" si="1313"/>
        <v>#DIV/0!</v>
      </c>
      <c r="HV45" s="164" t="e">
        <f t="shared" si="1314"/>
        <v>#DIV/0!</v>
      </c>
      <c r="HW45" s="164"/>
      <c r="HX45" s="164" t="e">
        <f t="shared" si="1315"/>
        <v>#DIV/0!</v>
      </c>
      <c r="HY45" s="164" t="e">
        <f t="shared" si="1316"/>
        <v>#DIV/0!</v>
      </c>
      <c r="HZ45" s="164">
        <v>0</v>
      </c>
      <c r="IA45" s="164" t="e">
        <f t="shared" si="1072"/>
        <v>#DIV/0!</v>
      </c>
      <c r="IB45" s="164" t="e">
        <f t="shared" si="1317"/>
        <v>#DIV/0!</v>
      </c>
      <c r="IC45" s="164"/>
      <c r="ID45" s="164" t="e">
        <f xml:space="preserve"> 1 / (HE45-GY45*HG45)*L42/GZ45</f>
        <v>#DIV/0!</v>
      </c>
      <c r="IE45" s="164" t="e">
        <f t="shared" si="1318"/>
        <v>#DIV/0!</v>
      </c>
      <c r="IF45" s="164">
        <v>0</v>
      </c>
      <c r="IG45" s="164" t="e">
        <f t="shared" si="1073"/>
        <v>#DIV/0!</v>
      </c>
      <c r="IH45" s="164" t="e">
        <f t="shared" si="1319"/>
        <v>#DIV/0!</v>
      </c>
      <c r="II45" s="164"/>
      <c r="IJ45" s="164" t="e">
        <f t="shared" si="1320"/>
        <v>#DIV/0!</v>
      </c>
      <c r="IK45" s="164" t="e">
        <f t="shared" si="1321"/>
        <v>#DIV/0!</v>
      </c>
      <c r="IL45" s="164">
        <v>0</v>
      </c>
      <c r="IM45" s="164" t="e">
        <f t="shared" si="1074"/>
        <v>#DIV/0!</v>
      </c>
      <c r="IN45" s="164" t="e">
        <f t="shared" si="1322"/>
        <v>#DIV/0!</v>
      </c>
      <c r="IO45" s="164"/>
      <c r="IP45" s="164" t="e">
        <f t="shared" si="1323"/>
        <v>#DIV/0!</v>
      </c>
      <c r="IQ45" s="164" t="e">
        <f t="shared" si="1324"/>
        <v>#DIV/0!</v>
      </c>
      <c r="IR45" s="164" t="e">
        <f t="shared" si="1325"/>
        <v>#DIV/0!</v>
      </c>
      <c r="IS45" s="164" t="e">
        <f t="shared" si="1075"/>
        <v>#DIV/0!</v>
      </c>
      <c r="IT45" s="164" t="e">
        <f>IS45^2*M42^2</f>
        <v>#DIV/0!</v>
      </c>
      <c r="IU45" s="164"/>
      <c r="IV45" s="164" t="e">
        <f t="shared" si="1326"/>
        <v>#DIV/0!</v>
      </c>
      <c r="IW45" s="164" t="e">
        <f t="shared" si="1327"/>
        <v>#DIV/0!</v>
      </c>
      <c r="IX45" s="164" t="e">
        <f t="shared" si="1328"/>
        <v>#DIV/0!</v>
      </c>
      <c r="IY45" s="164" t="e">
        <f t="shared" si="1076"/>
        <v>#DIV/0!</v>
      </c>
      <c r="IZ45" s="164" t="e">
        <f>IY45^2*O42^2</f>
        <v>#DIV/0!</v>
      </c>
      <c r="JA45" s="164"/>
      <c r="JB45" s="164" t="e">
        <f t="shared" si="1329"/>
        <v>#DIV/0!</v>
      </c>
      <c r="JC45" s="164" t="e">
        <f t="shared" si="1330"/>
        <v>#DIV/0!</v>
      </c>
      <c r="JD45" s="164" t="e">
        <f t="shared" si="1331"/>
        <v>#DIV/0!</v>
      </c>
      <c r="JE45" s="164" t="e">
        <f t="shared" si="1077"/>
        <v>#DIV/0!</v>
      </c>
      <c r="JF45" s="164" t="e">
        <f>JE45^2*Q42^2</f>
        <v>#DIV/0!</v>
      </c>
      <c r="JG45" s="164"/>
      <c r="JH45" s="164"/>
      <c r="JI45" s="164"/>
      <c r="JJ45" s="164">
        <f t="shared" si="1332"/>
        <v>1</v>
      </c>
      <c r="JK45" s="164" t="e">
        <f>N42/(L42+N42)</f>
        <v>#DIV/0!</v>
      </c>
      <c r="JL45" s="164">
        <f>(L42+N42+JJ45)/(N42+JJ45)</f>
        <v>1</v>
      </c>
      <c r="JM45" s="164" t="e">
        <f t="shared" si="1333"/>
        <v>#DIV/0!</v>
      </c>
      <c r="JN45" s="164"/>
      <c r="JO45" s="164"/>
      <c r="JP45" s="164"/>
      <c r="JQ45" s="164"/>
      <c r="JR45" s="164" t="e">
        <f t="shared" si="1334"/>
        <v>#DIV/0!</v>
      </c>
      <c r="JS45" s="164" t="e">
        <f t="shared" si="1335"/>
        <v>#DIV/0!</v>
      </c>
      <c r="JT45" s="164" t="e">
        <f t="shared" si="1336"/>
        <v>#DIV/0!</v>
      </c>
      <c r="JU45" s="164" t="e">
        <f t="shared" si="1337"/>
        <v>#DIV/0!</v>
      </c>
      <c r="JV45" s="164"/>
      <c r="JW45" s="164" t="e">
        <f t="shared" si="1338"/>
        <v>#DIV/0!</v>
      </c>
      <c r="JX45" s="164" t="e">
        <f t="shared" si="1339"/>
        <v>#DIV/0!</v>
      </c>
      <c r="JY45" s="164" t="e">
        <f t="shared" si="1340"/>
        <v>#DIV/0!</v>
      </c>
      <c r="JZ45" s="164"/>
      <c r="KA45" s="164" t="e">
        <f>IG45</f>
        <v>#DIV/0!</v>
      </c>
      <c r="KB45" s="164" t="e">
        <f>KA45*JR45</f>
        <v>#DIV/0!</v>
      </c>
      <c r="KC45" s="164" t="e">
        <f>KB45^2*X45^2</f>
        <v>#DIV/0!</v>
      </c>
      <c r="KD45" s="164"/>
      <c r="KE45" s="164" t="e">
        <f>IM45</f>
        <v>#DIV/0!</v>
      </c>
      <c r="KF45" s="164" t="e">
        <f>KE45*JR45</f>
        <v>#DIV/0!</v>
      </c>
      <c r="KG45" s="164" t="e">
        <f>KF45^2*Z45^2</f>
        <v>#DIV/0!</v>
      </c>
      <c r="KH45" s="164"/>
      <c r="KI45" s="164" t="e">
        <f>IS45</f>
        <v>#DIV/0!</v>
      </c>
      <c r="KJ45" s="164" t="e">
        <f>-N42/(L42+N42)^2</f>
        <v>#DIV/0!</v>
      </c>
      <c r="KK45" s="164">
        <f>1/(JJ45+N42)</f>
        <v>1</v>
      </c>
      <c r="KL45" s="164" t="e">
        <f>KI45*JR45+KJ45*HM45*JL45+KK45*JK45*HM45</f>
        <v>#DIV/0!</v>
      </c>
      <c r="KM45" s="164" t="e">
        <f>KL45^2*M42^2</f>
        <v>#DIV/0!</v>
      </c>
      <c r="KN45" s="164"/>
      <c r="KO45" s="164" t="e">
        <f>IY45</f>
        <v>#DIV/0!</v>
      </c>
      <c r="KP45" s="164" t="e">
        <f>L42/(L42+N42)^2</f>
        <v>#DIV/0!</v>
      </c>
      <c r="KQ45" s="164">
        <f>-L42/(JJ45+N42)^2</f>
        <v>0</v>
      </c>
      <c r="KR45" s="164" t="e">
        <f>KO45*JR45+KP45*JL45*HM45+HM45*KQ45*JK45</f>
        <v>#DIV/0!</v>
      </c>
      <c r="KS45" s="164" t="e">
        <f>KR45^2*O42^2</f>
        <v>#DIV/0!</v>
      </c>
      <c r="KT45" s="164"/>
      <c r="KU45" s="164" t="e">
        <f>JE45</f>
        <v>#DIV/0!</v>
      </c>
      <c r="KV45" s="164" t="e">
        <f>KU45*JR45</f>
        <v>#DIV/0!</v>
      </c>
      <c r="KW45" s="164" t="e">
        <f>KV45^2*Q42^2</f>
        <v>#DIV/0!</v>
      </c>
      <c r="KX45" s="164"/>
      <c r="KY45" s="164" t="e">
        <f>HM45* (N42/(L42+N42)) * ((-LN(10)*JJ45*L42)/(N42+JJ45)^2)</f>
        <v>#DIV/0!</v>
      </c>
      <c r="KZ45" s="164" t="e">
        <f>KY45^2*S42^2</f>
        <v>#DIV/0!</v>
      </c>
      <c r="LA45" s="164"/>
      <c r="LB45" s="164"/>
      <c r="LC45" s="170"/>
      <c r="LD45" s="181"/>
      <c r="LE45" s="175"/>
      <c r="LF45" s="175"/>
      <c r="LG45" s="175"/>
      <c r="LH45" s="175"/>
      <c r="LI45" s="175"/>
      <c r="LJ45" s="175"/>
      <c r="LK45" s="175"/>
      <c r="LL45" s="175"/>
      <c r="LM45" s="175"/>
      <c r="LN45" s="175"/>
      <c r="LO45" s="178"/>
    </row>
    <row r="46" spans="1:327" s="87" customFormat="1" ht="15.75" x14ac:dyDescent="0.25">
      <c r="A46" s="172" t="s">
        <v>239</v>
      </c>
      <c r="B46" s="136"/>
      <c r="C46" s="168"/>
      <c r="D46" s="137"/>
      <c r="E46" s="168"/>
      <c r="F46" s="206"/>
      <c r="G46" s="206"/>
      <c r="H46" s="206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200"/>
      <c r="T46" s="167">
        <f>C46/100</f>
        <v>0</v>
      </c>
      <c r="U46" s="164">
        <f t="shared" ref="U46:Z46" si="1343">F46/100</f>
        <v>0</v>
      </c>
      <c r="V46" s="164">
        <f t="shared" si="1343"/>
        <v>0</v>
      </c>
      <c r="W46" s="164">
        <f t="shared" si="1343"/>
        <v>0</v>
      </c>
      <c r="X46" s="164">
        <f t="shared" si="1343"/>
        <v>0</v>
      </c>
      <c r="Y46" s="164">
        <f t="shared" si="1343"/>
        <v>0</v>
      </c>
      <c r="Z46" s="164">
        <f t="shared" si="1343"/>
        <v>0</v>
      </c>
      <c r="AA46" s="164" t="e">
        <f>(L46*W46+Y46*N46)/(L46+N46)</f>
        <v>#DIV/0!</v>
      </c>
      <c r="AB46" s="165" t="e">
        <f t="shared" si="1069"/>
        <v>#DIV/0!</v>
      </c>
      <c r="AC46" s="165" t="e">
        <f>AVERAGE(AB46:AB49)</f>
        <v>#DIV/0!</v>
      </c>
      <c r="AD46" s="165" t="e">
        <f>STDEV(AB46:AB49)</f>
        <v>#DIV/0!</v>
      </c>
      <c r="AE46" s="165" t="e">
        <f>AD46/SQRT(COUNT(AB46:AB49))</f>
        <v>#DIV/0!</v>
      </c>
      <c r="AF46" s="165" t="e">
        <f>AE46^2</f>
        <v>#DIV/0!</v>
      </c>
      <c r="AG46" s="164" t="e">
        <f t="shared" si="1070"/>
        <v>#DIV/0!</v>
      </c>
      <c r="AH46" s="164" t="e">
        <f>AG46^2*E46^2</f>
        <v>#DIV/0!</v>
      </c>
      <c r="AI46" s="164" t="e">
        <f>AVERAGE(AH46:AH49)</f>
        <v>#DIV/0!</v>
      </c>
      <c r="AJ46" s="164" t="e">
        <f t="shared" si="1071"/>
        <v>#DIV/0!</v>
      </c>
      <c r="AK46" s="164" t="e">
        <f>AJ46^2*V46^2</f>
        <v>#DIV/0!</v>
      </c>
      <c r="AL46" s="164" t="e">
        <f>AVERAGE(AK46:AK49)</f>
        <v>#DIV/0!</v>
      </c>
      <c r="AM46" s="164" t="e">
        <f>-AB46/(AA46-U46)*L46/(L46+N46)</f>
        <v>#DIV/0!</v>
      </c>
      <c r="AN46" s="164" t="e">
        <f>AM46^2*X46^2</f>
        <v>#DIV/0!</v>
      </c>
      <c r="AO46" s="164" t="e">
        <f>AVERAGE(AN46:AN49)</f>
        <v>#DIV/0!</v>
      </c>
      <c r="AP46" s="164" t="e">
        <f>-AB46/(AA46-U46)*N46/(L46+N46)</f>
        <v>#DIV/0!</v>
      </c>
      <c r="AQ46" s="164" t="e">
        <f>AP46^2*Z46^2</f>
        <v>#DIV/0!</v>
      </c>
      <c r="AR46" s="164" t="e">
        <f>AVERAGE(AQ46:AQ49)</f>
        <v>#DIV/0!</v>
      </c>
      <c r="AS46" s="164" t="e">
        <f>-AB46/(AA46-U46)*(W46-AA46)/(L46+N46)</f>
        <v>#DIV/0!</v>
      </c>
      <c r="AT46" s="164" t="e">
        <f>AS46^2*M46^2</f>
        <v>#DIV/0!</v>
      </c>
      <c r="AU46" s="164" t="e">
        <f>AVERAGE(AT46:AT49)</f>
        <v>#DIV/0!</v>
      </c>
      <c r="AV46" s="164" t="e">
        <f>-AB46/(AA46-U46)*(Y46-AA46)/(L46+N46)</f>
        <v>#DIV/0!</v>
      </c>
      <c r="AW46" s="164" t="e">
        <f>AV46^2*O46^2</f>
        <v>#DIV/0!</v>
      </c>
      <c r="AX46" s="164" t="e">
        <f>AVERAGE(AW46:AW49)</f>
        <v>#DIV/0!</v>
      </c>
      <c r="AY46" s="164" t="e">
        <f>SUM(AX46,AU46,AR46,AO46,AL46,AI46,AF46)</f>
        <v>#DIV/0!</v>
      </c>
      <c r="AZ46" s="166" t="e">
        <f>SQRT(AY46)</f>
        <v>#DIV/0!</v>
      </c>
      <c r="BA46" s="164" t="b">
        <f>P46=1</f>
        <v>0</v>
      </c>
      <c r="BB46" s="164">
        <f>MAX((1-BA46)*P46,P46*0.99999)</f>
        <v>0</v>
      </c>
      <c r="BC46" s="164" t="e">
        <f>AB46*D46/(L46+N46)</f>
        <v>#DIV/0!</v>
      </c>
      <c r="BD46" s="164" t="e">
        <f>-1+(1-BC46)^(1-BB46)</f>
        <v>#DIV/0!</v>
      </c>
      <c r="BE46" s="164" t="e">
        <f>1/((BB46-1)*BC46)</f>
        <v>#DIV/0!</v>
      </c>
      <c r="BF46" s="164" t="e">
        <f>(-1/BC46)*LN(1-BC46)*AB46</f>
        <v>#DIV/0!</v>
      </c>
      <c r="BG46" s="164" t="e">
        <f>AB46*BD46*BE46</f>
        <v>#DIV/0!</v>
      </c>
      <c r="BH46" s="164" t="e">
        <f>(BF46*BA46)+(1-BA46)*BG46</f>
        <v>#DIV/0!</v>
      </c>
      <c r="BI46" s="164" t="e">
        <f>AVERAGE(BH46:BH49)</f>
        <v>#DIV/0!</v>
      </c>
      <c r="BJ46" s="164" t="e">
        <f>STDEV(BH46:BH49)</f>
        <v>#DIV/0!</v>
      </c>
      <c r="BK46" s="164" t="e">
        <f>BJ46/SQRT(COUNT(BH46:BH49))</f>
        <v>#DIV/0!</v>
      </c>
      <c r="BL46" s="164" t="e">
        <f>BK46^2</f>
        <v>#DIV/0!</v>
      </c>
      <c r="BM46" s="164" t="e">
        <f>(-LN(1-BC46)*(1-BC46)^(1-BB46))*AB46/((BB46-1)*BC46)</f>
        <v>#DIV/0!</v>
      </c>
      <c r="BN46" s="164" t="e">
        <f>(1-(1-BC46)^(1-BB46))*AB46/(BC46*(BB46-1)^2)</f>
        <v>#DIV/0!</v>
      </c>
      <c r="BO46" s="164" t="e">
        <f>BM46+BN46</f>
        <v>#DIV/0!</v>
      </c>
      <c r="BP46" s="164" t="e">
        <f>BO46^2*Q46^2</f>
        <v>#DIV/0!</v>
      </c>
      <c r="BQ46" s="164" t="e">
        <f>AVERAGE(BP46:BP49)</f>
        <v>#DIV/0!</v>
      </c>
      <c r="BR46" s="164" t="e">
        <f>BD46*BE46</f>
        <v>#DIV/0!</v>
      </c>
      <c r="BS46" s="164" t="e">
        <f>AB46*BE46</f>
        <v>#DIV/0!</v>
      </c>
      <c r="BT46" s="164" t="e">
        <f>AB46*BD46</f>
        <v>#DIV/0!</v>
      </c>
      <c r="BU46" s="164" t="e">
        <f>AJ46</f>
        <v>#DIV/0!</v>
      </c>
      <c r="BV46" s="164" t="e">
        <f>(BB46-1)/(1-BC46)^(BB46)*(D46/(L46+N46))*BU46</f>
        <v>#DIV/0!</v>
      </c>
      <c r="BW46" s="164" t="e">
        <f>-1/((BB46-1)*BC46^2)*(D46/(L46+N46))*BU46</f>
        <v>#DIV/0!</v>
      </c>
      <c r="BX46" s="164" t="e">
        <f>BU46*BR46+BS46*BV46+BT46*BW46</f>
        <v>#DIV/0!</v>
      </c>
      <c r="BY46" s="164" t="e">
        <f>BX46^2*V46^2</f>
        <v>#DIV/0!</v>
      </c>
      <c r="BZ46" s="164" t="e">
        <f>AVERAGE(BY46:BY49)</f>
        <v>#DIV/0!</v>
      </c>
      <c r="CA46" s="164" t="e">
        <f>AM46</f>
        <v>#DIV/0!</v>
      </c>
      <c r="CB46" s="164" t="e">
        <f>(BB46-1)/(1-BC46)^(BB46)*(D46/(L46+N46))*CA46</f>
        <v>#DIV/0!</v>
      </c>
      <c r="CC46" s="164" t="e">
        <f>-1/((BB46-1)*BC46^2)*(D46/(L46+N46))*CA46</f>
        <v>#DIV/0!</v>
      </c>
      <c r="CD46" s="164" t="e">
        <f>BR46*CA46+BS46*CB46+BT46*CC46</f>
        <v>#DIV/0!</v>
      </c>
      <c r="CE46" s="164" t="e">
        <f>CD46^2*X46^2</f>
        <v>#DIV/0!</v>
      </c>
      <c r="CF46" s="164" t="e">
        <f>AVERAGE(CE46:CE49)</f>
        <v>#DIV/0!</v>
      </c>
      <c r="CG46" s="164" t="e">
        <f>AP46</f>
        <v>#DIV/0!</v>
      </c>
      <c r="CH46" s="164" t="e">
        <f>(BB46-1)/(1-BC46)^(BB46)*(D46/(L46+N46))*CG46</f>
        <v>#DIV/0!</v>
      </c>
      <c r="CI46" s="164" t="e">
        <f>-1/((BB46-1)*BC46^2)*(D46/(L46+N46))*CG46</f>
        <v>#DIV/0!</v>
      </c>
      <c r="CJ46" s="164" t="e">
        <f>BR46*CG46+BS46*CH46+BT46*CI46</f>
        <v>#DIV/0!</v>
      </c>
      <c r="CK46" s="164" t="e">
        <f>CJ46^2*Z46^2</f>
        <v>#DIV/0!</v>
      </c>
      <c r="CL46" s="164" t="e">
        <f>AVERAGE(CK46:CK49)</f>
        <v>#DIV/0!</v>
      </c>
      <c r="CM46" s="164" t="e">
        <f>AG46</f>
        <v>#DIV/0!</v>
      </c>
      <c r="CN46" s="164">
        <v>0</v>
      </c>
      <c r="CO46" s="164">
        <v>0</v>
      </c>
      <c r="CP46" s="164" t="e">
        <f>CM46*BR46</f>
        <v>#DIV/0!</v>
      </c>
      <c r="CQ46" s="164" t="e">
        <f>CP46^2*E46^2</f>
        <v>#DIV/0!</v>
      </c>
      <c r="CR46" s="164" t="e">
        <f>AVERAGE(CQ46:CQ49)</f>
        <v>#DIV/0!</v>
      </c>
      <c r="CS46" s="164" t="e">
        <f>AS46</f>
        <v>#DIV/0!</v>
      </c>
      <c r="CT46" s="164" t="e">
        <f>(BB46-1)/(1-BC46)^(BB46)*(-BC46/(L46+N46)+D46/(L46+N46)*CS46)</f>
        <v>#DIV/0!</v>
      </c>
      <c r="CU46" s="164" t="e">
        <f>-1/((BB46-1)*BC46^2)*(-BC46/(L46+N46)+D46/(L46+N46)*CS46)</f>
        <v>#DIV/0!</v>
      </c>
      <c r="CV46" s="164" t="e">
        <f>BR46*CS46+BS46*CT46+BT46*CU46</f>
        <v>#DIV/0!</v>
      </c>
      <c r="CW46" s="164" t="e">
        <f>CV46^2*M46^2</f>
        <v>#DIV/0!</v>
      </c>
      <c r="CX46" s="164" t="e">
        <f>AVERAGE(CW46:CW49)</f>
        <v>#DIV/0!</v>
      </c>
      <c r="CY46" s="164" t="e">
        <f>AV46</f>
        <v>#DIV/0!</v>
      </c>
      <c r="CZ46" s="164" t="e">
        <f>(BB46-1)/(1-BC46)^(BB46)*(-BC46/(L46+N46)+D46/(L46+N46)*CY46)</f>
        <v>#DIV/0!</v>
      </c>
      <c r="DA46" s="164" t="e">
        <f>-1/((BB46-1)*BC46^2)*(-BC46/(L46+N46)+D46/(L46+N46)*CY46)</f>
        <v>#DIV/0!</v>
      </c>
      <c r="DB46" s="164" t="e">
        <f>BR46*CY46+BS46*CZ46+BT46*DA46</f>
        <v>#DIV/0!</v>
      </c>
      <c r="DC46" s="164" t="e">
        <f>DB46^2*O46^2</f>
        <v>#DIV/0!</v>
      </c>
      <c r="DD46" s="164" t="e">
        <f>AVERAGE(DC46:DC49)</f>
        <v>#DIV/0!</v>
      </c>
      <c r="DE46" s="164" t="e">
        <f>SUM(DD46,CX46,CR46,CL46,CF46,BZ46,BQ46,BL46)</f>
        <v>#DIV/0!</v>
      </c>
      <c r="DF46" s="164" t="e">
        <f>SQRT(DE46)</f>
        <v>#DIV/0!</v>
      </c>
      <c r="DG46" s="164">
        <f>10^R46</f>
        <v>1</v>
      </c>
      <c r="DH46" s="164" t="e">
        <f>N46/(L46+N46)</f>
        <v>#DIV/0!</v>
      </c>
      <c r="DI46" s="164">
        <f>(DG46+L46+N46)/(N46+DG46)</f>
        <v>1</v>
      </c>
      <c r="DJ46" s="164" t="e">
        <f>AB46*DH46*DI46</f>
        <v>#DIV/0!</v>
      </c>
      <c r="DK46" s="164" t="e">
        <f>AVERAGE(DJ46:DJ49)</f>
        <v>#DIV/0!</v>
      </c>
      <c r="DL46" s="164" t="e">
        <f>STDEV(DJ46:DJ49)</f>
        <v>#DIV/0!</v>
      </c>
      <c r="DM46" s="164" t="e">
        <f>DL46/SQRT(COUNT(DJ46:DJ49))</f>
        <v>#DIV/0!</v>
      </c>
      <c r="DN46" s="164" t="e">
        <f>DM46^2</f>
        <v>#DIV/0!</v>
      </c>
      <c r="DO46" s="164" t="e">
        <f>DH46*DI46</f>
        <v>#DIV/0!</v>
      </c>
      <c r="DP46" s="164" t="e">
        <f>AG46</f>
        <v>#DIV/0!</v>
      </c>
      <c r="DQ46" s="164" t="e">
        <f>DO46*DP46</f>
        <v>#DIV/0!</v>
      </c>
      <c r="DR46" s="164" t="e">
        <f>DQ46^2*E46^2</f>
        <v>#DIV/0!</v>
      </c>
      <c r="DS46" s="164" t="e">
        <f>AVERAGE(DR46:DR49)</f>
        <v>#DIV/0!</v>
      </c>
      <c r="DT46" s="164" t="e">
        <f>AJ46</f>
        <v>#DIV/0!</v>
      </c>
      <c r="DU46" s="164" t="e">
        <f>DT46*DO46</f>
        <v>#DIV/0!</v>
      </c>
      <c r="DV46" s="164" t="e">
        <f>DU46^2*V46^2</f>
        <v>#DIV/0!</v>
      </c>
      <c r="DW46" s="164" t="e">
        <f>AVERAGE(DV46:DV49)</f>
        <v>#DIV/0!</v>
      </c>
      <c r="DX46" s="164" t="e">
        <f>AM46</f>
        <v>#DIV/0!</v>
      </c>
      <c r="DY46" s="164" t="e">
        <f>DX46*DO46</f>
        <v>#DIV/0!</v>
      </c>
      <c r="DZ46" s="164" t="e">
        <f>DY46^2*X46^2</f>
        <v>#DIV/0!</v>
      </c>
      <c r="EA46" s="164" t="e">
        <f>AVERAGE(DZ46:DZ49)</f>
        <v>#DIV/0!</v>
      </c>
      <c r="EB46" s="164" t="e">
        <f>AP46</f>
        <v>#DIV/0!</v>
      </c>
      <c r="EC46" s="164" t="e">
        <f>EB46*DO46</f>
        <v>#DIV/0!</v>
      </c>
      <c r="ED46" s="164" t="e">
        <f>EC46^2*Z46^2</f>
        <v>#DIV/0!</v>
      </c>
      <c r="EE46" s="164" t="e">
        <f>AVERAGE(ED46:ED49)</f>
        <v>#DIV/0!</v>
      </c>
      <c r="EF46" s="164" t="e">
        <f>DI46*AB46</f>
        <v>#DIV/0!</v>
      </c>
      <c r="EG46" s="164" t="e">
        <f>DH46*AB46</f>
        <v>#DIV/0!</v>
      </c>
      <c r="EH46" s="164" t="e">
        <f>AS46</f>
        <v>#DIV/0!</v>
      </c>
      <c r="EI46" s="164" t="e">
        <f>-N46/((N46+L46)^2)</f>
        <v>#DIV/0!</v>
      </c>
      <c r="EJ46" s="164">
        <f>1/(DG46+N46)</f>
        <v>1</v>
      </c>
      <c r="EK46" s="164" t="e">
        <f>DO46*EH46+EF46*EI46+EG46*EJ46</f>
        <v>#DIV/0!</v>
      </c>
      <c r="EL46" s="164" t="e">
        <f>EK46^2*M46^2</f>
        <v>#DIV/0!</v>
      </c>
      <c r="EM46" s="164" t="e">
        <f>AVERAGE(EL46:EL49)</f>
        <v>#DIV/0!</v>
      </c>
      <c r="EN46" s="164" t="e">
        <f>AV46</f>
        <v>#DIV/0!</v>
      </c>
      <c r="EO46" s="164" t="e">
        <f>L46/((L46+N46)^2)</f>
        <v>#DIV/0!</v>
      </c>
      <c r="EP46" s="164">
        <f>-L46/((N46+DG46)^2)</f>
        <v>0</v>
      </c>
      <c r="EQ46" s="164" t="e">
        <f>DO46*EN46+EF46*EO46+EG46*EP46</f>
        <v>#DIV/0!</v>
      </c>
      <c r="ER46" s="164" t="e">
        <f>EQ46^2*O46^2</f>
        <v>#DIV/0!</v>
      </c>
      <c r="ES46" s="164" t="e">
        <f>AVERAGE(ER46:ER49)</f>
        <v>#DIV/0!</v>
      </c>
      <c r="ET46" s="164">
        <v>0</v>
      </c>
      <c r="EU46" s="164">
        <f>-LN(10)*L46*DG46/((DG46+N46)^2)</f>
        <v>0</v>
      </c>
      <c r="EV46" s="164" t="e">
        <f>EU46*EG46</f>
        <v>#DIV/0!</v>
      </c>
      <c r="EW46" s="164" t="e">
        <f>EV46^2*S46^2</f>
        <v>#DIV/0!</v>
      </c>
      <c r="EX46" s="164" t="e">
        <f>AVERAGE(EW46:EW49)</f>
        <v>#DIV/0!</v>
      </c>
      <c r="EY46" s="164" t="e">
        <f>SUM(EX46,ES46,EM46,EE46,EA46,DW46,DS46,DN46)</f>
        <v>#DIV/0!</v>
      </c>
      <c r="EZ46" s="164" t="e">
        <f>SQRT(EY46)</f>
        <v>#DIV/0!</v>
      </c>
      <c r="FA46" s="164">
        <f>DG46</f>
        <v>1</v>
      </c>
      <c r="FB46" s="164" t="e">
        <f>DH46</f>
        <v>#DIV/0!</v>
      </c>
      <c r="FC46" s="164">
        <f>DI46</f>
        <v>1</v>
      </c>
      <c r="FD46" s="164" t="e">
        <f>FB46*FC46*BH46</f>
        <v>#DIV/0!</v>
      </c>
      <c r="FE46" s="164" t="e">
        <f>AVERAGE(FD46:FD49)</f>
        <v>#DIV/0!</v>
      </c>
      <c r="FF46" s="164" t="e">
        <f>STDEV(FD46:FD49)</f>
        <v>#DIV/0!</v>
      </c>
      <c r="FG46" s="164" t="e">
        <f>FF46/SQRT(COUNT(FD46:FD49))</f>
        <v>#DIV/0!</v>
      </c>
      <c r="FH46" s="164" t="e">
        <f>FG46^2</f>
        <v>#DIV/0!</v>
      </c>
      <c r="FI46" s="164" t="e">
        <f>FB46*FC46</f>
        <v>#DIV/0!</v>
      </c>
      <c r="FJ46" s="164" t="e">
        <f>CP46</f>
        <v>#DIV/0!</v>
      </c>
      <c r="FK46" s="164" t="e">
        <f>FJ46*FI46</f>
        <v>#DIV/0!</v>
      </c>
      <c r="FL46" s="164" t="e">
        <f>FK46^2*E46^2</f>
        <v>#DIV/0!</v>
      </c>
      <c r="FM46" s="164" t="e">
        <f>AVERAGE(FL46:FL49)</f>
        <v>#DIV/0!</v>
      </c>
      <c r="FN46" s="164" t="e">
        <f>BX46</f>
        <v>#DIV/0!</v>
      </c>
      <c r="FO46" s="164" t="e">
        <f>FN46*FI46</f>
        <v>#DIV/0!</v>
      </c>
      <c r="FP46" s="164" t="e">
        <f>FO46^2*V46^2</f>
        <v>#DIV/0!</v>
      </c>
      <c r="FQ46" s="164" t="e">
        <f>AVERAGE(FP46:FP49)</f>
        <v>#DIV/0!</v>
      </c>
      <c r="FR46" s="164" t="e">
        <f>CD46</f>
        <v>#DIV/0!</v>
      </c>
      <c r="FS46" s="164" t="e">
        <f>FR46*FI46</f>
        <v>#DIV/0!</v>
      </c>
      <c r="FT46" s="164" t="e">
        <f>FS46^2*X46^2</f>
        <v>#DIV/0!</v>
      </c>
      <c r="FU46" s="164" t="e">
        <f>AVERAGE(FT46:FT49)</f>
        <v>#DIV/0!</v>
      </c>
      <c r="FV46" s="164" t="e">
        <f>CJ46</f>
        <v>#DIV/0!</v>
      </c>
      <c r="FW46" s="164" t="e">
        <f>FV46*FI46</f>
        <v>#DIV/0!</v>
      </c>
      <c r="FX46" s="164" t="e">
        <f>FW46^2*Z46^2</f>
        <v>#DIV/0!</v>
      </c>
      <c r="FY46" s="164" t="e">
        <f>AVERAGE(FX46:FX49)</f>
        <v>#DIV/0!</v>
      </c>
      <c r="FZ46" s="164" t="e">
        <f>FC46*BH46</f>
        <v>#DIV/0!</v>
      </c>
      <c r="GA46" s="164" t="e">
        <f>FB46*BH46</f>
        <v>#DIV/0!</v>
      </c>
      <c r="GB46" s="164" t="e">
        <f>CV46</f>
        <v>#DIV/0!</v>
      </c>
      <c r="GC46" s="164" t="e">
        <f>EI46</f>
        <v>#DIV/0!</v>
      </c>
      <c r="GD46" s="164">
        <f>EJ46</f>
        <v>1</v>
      </c>
      <c r="GE46" s="164" t="e">
        <f>FI46*GB46+FZ46*GC46+GA46*GD46</f>
        <v>#DIV/0!</v>
      </c>
      <c r="GF46" s="164" t="e">
        <f>GE46^2*M46^2</f>
        <v>#DIV/0!</v>
      </c>
      <c r="GG46" s="164" t="e">
        <f>AVERAGE(GF46:GF49)</f>
        <v>#DIV/0!</v>
      </c>
      <c r="GH46" s="164" t="e">
        <f>DB46</f>
        <v>#DIV/0!</v>
      </c>
      <c r="GI46" s="164" t="e">
        <f>EO46</f>
        <v>#DIV/0!</v>
      </c>
      <c r="GJ46" s="164">
        <f>EP46</f>
        <v>0</v>
      </c>
      <c r="GK46" s="164" t="e">
        <f>FI46*GH46+FZ46*GI46+GA46*GJ46</f>
        <v>#DIV/0!</v>
      </c>
      <c r="GL46" s="164" t="e">
        <f>GK46^2*O46^2</f>
        <v>#DIV/0!</v>
      </c>
      <c r="GM46" s="164" t="e">
        <f>AVERAGE(GL46:GL49)</f>
        <v>#DIV/0!</v>
      </c>
      <c r="GN46" s="164">
        <f>ET46</f>
        <v>0</v>
      </c>
      <c r="GO46" s="164">
        <f>EU46</f>
        <v>0</v>
      </c>
      <c r="GP46" s="164" t="e">
        <f>GO46*GA46</f>
        <v>#DIV/0!</v>
      </c>
      <c r="GQ46" s="164" t="e">
        <f>GP46^2*S46^2</f>
        <v>#DIV/0!</v>
      </c>
      <c r="GR46" s="164" t="e">
        <f>AVERAGE(GQ46:GQ49)</f>
        <v>#DIV/0!</v>
      </c>
      <c r="GS46" s="164" t="e">
        <f>BO46</f>
        <v>#DIV/0!</v>
      </c>
      <c r="GT46" s="164" t="e">
        <f>GS46*FI46</f>
        <v>#DIV/0!</v>
      </c>
      <c r="GU46" s="164" t="e">
        <f>GT46^2*Q46^2</f>
        <v>#DIV/0!</v>
      </c>
      <c r="GV46" s="164" t="e">
        <f>AVERAGE(GU46:GU49)</f>
        <v>#DIV/0!</v>
      </c>
      <c r="GW46" s="164" t="e">
        <f>SUM(GV46,GR46,GM46,GG46,FY46,FU46,FQ46,FM46,FH46)</f>
        <v>#DIV/0!</v>
      </c>
      <c r="GX46" s="164" t="e">
        <f>SQRT(GW46)</f>
        <v>#DIV/0!</v>
      </c>
      <c r="GY46" s="164">
        <f>P46</f>
        <v>0</v>
      </c>
      <c r="GZ46" s="164">
        <f>L46+N46</f>
        <v>0</v>
      </c>
      <c r="HA46" s="164">
        <f>L46</f>
        <v>0</v>
      </c>
      <c r="HB46" s="164">
        <f>N46</f>
        <v>0</v>
      </c>
      <c r="HC46" s="164">
        <f>D46</f>
        <v>0</v>
      </c>
      <c r="HD46" s="164">
        <f>B46</f>
        <v>0</v>
      </c>
      <c r="HE46" s="164" t="e">
        <f>AA46</f>
        <v>#DIV/0!</v>
      </c>
      <c r="HF46" s="164">
        <f>T46</f>
        <v>0</v>
      </c>
      <c r="HG46" s="164">
        <f>U46</f>
        <v>0</v>
      </c>
      <c r="HH46" s="164">
        <f>W46</f>
        <v>0</v>
      </c>
      <c r="HI46" s="164">
        <f>Y46</f>
        <v>0</v>
      </c>
      <c r="HJ46" s="164" t="e">
        <f>LN((HE46-GY46*HG46)/HD46)</f>
        <v>#DIV/0!</v>
      </c>
      <c r="HK46" s="164" t="e">
        <f>LN( (HG46-HF46)/GZ46 + (HE46-GY46*HF46)/HD46)</f>
        <v>#DIV/0!</v>
      </c>
      <c r="HL46" s="164" t="e">
        <f>HD46*GZ46/(HD46+GY46*GZ46)</f>
        <v>#DIV/0!</v>
      </c>
      <c r="HM46" s="164" t="e">
        <f>(HJ46-HK46)*HL46/HC46</f>
        <v>#DIV/0!</v>
      </c>
      <c r="HN46" s="164" t="e">
        <f>AVERAGE(HM46:HM49)</f>
        <v>#DIV/0!</v>
      </c>
      <c r="HO46" s="164" t="e">
        <f>STDEV(HM46:HM49)</f>
        <v>#DIV/0!</v>
      </c>
      <c r="HP46" s="164" t="e">
        <f>HO46/SQRT(COUNT(HM46:HM49))</f>
        <v>#DIV/0!</v>
      </c>
      <c r="HQ46" s="164" t="e">
        <f>HP46^2</f>
        <v>#DIV/0!</v>
      </c>
      <c r="HR46" s="164" t="e">
        <f>-1/HD46</f>
        <v>#DIV/0!</v>
      </c>
      <c r="HS46" s="164" t="e">
        <f>-(HE46-GY46*HF46) / (HD46* ( ( (HG46-HF46)/GZ46)*HD46 + (HE46-GY46*HF46)))</f>
        <v>#DIV/0!</v>
      </c>
      <c r="HT46" s="164" t="e">
        <f>GY46*GZ46^2 / (HD46+GY46*GZ46)^2</f>
        <v>#DIV/0!</v>
      </c>
      <c r="HU46" s="164" t="e">
        <f>-1/HC46*HM46</f>
        <v>#DIV/0!</v>
      </c>
      <c r="HV46" s="164" t="e">
        <f>HU46^2*E46^2</f>
        <v>#DIV/0!</v>
      </c>
      <c r="HW46" s="164" t="e">
        <f>AVERAGE(HV46:HV49)</f>
        <v>#DIV/0!</v>
      </c>
      <c r="HX46" s="164" t="e">
        <f>GY46 / (GY46*HG46-HE46)</f>
        <v>#DIV/0!</v>
      </c>
      <c r="HY46" s="164" t="e">
        <f>HD46 / ( (HG46-HF46)*HD46 + GZ46*(HE46-GY46*HF46))</f>
        <v>#DIV/0!</v>
      </c>
      <c r="HZ46" s="164">
        <v>0</v>
      </c>
      <c r="IA46" s="164" t="e">
        <f t="shared" si="1072"/>
        <v>#DIV/0!</v>
      </c>
      <c r="IB46" s="164" t="e">
        <f>IA46^2*V46^2</f>
        <v>#DIV/0!</v>
      </c>
      <c r="IC46" s="164" t="e">
        <f>AVERAGE(IB46:IB49)</f>
        <v>#DIV/0!</v>
      </c>
      <c r="ID46" s="164" t="e">
        <f xml:space="preserve"> 1 / (HE46-GY46*HG46)*L46/GZ46</f>
        <v>#DIV/0!</v>
      </c>
      <c r="IE46" s="164" t="e">
        <f>HA46 / ((HE46-GY46*HF46)*GZ46 + (HG46-HF46)*HD46)</f>
        <v>#DIV/0!</v>
      </c>
      <c r="IF46" s="164">
        <v>0</v>
      </c>
      <c r="IG46" s="164" t="e">
        <f t="shared" si="1073"/>
        <v>#DIV/0!</v>
      </c>
      <c r="IH46" s="164" t="e">
        <f>IG46^2*X46^2</f>
        <v>#DIV/0!</v>
      </c>
      <c r="II46" s="164" t="e">
        <f>AVERAGE(IH46:IH49)</f>
        <v>#DIV/0!</v>
      </c>
      <c r="IJ46" s="164" t="e">
        <f>1 / (HE46-GY46*HG46) * HB46/GZ46</f>
        <v>#DIV/0!</v>
      </c>
      <c r="IK46" s="164" t="e">
        <f>1 / (HE46 + HD46*((HG46-HF46)/GZ46) - GY46*HF46) * HB46/GZ46</f>
        <v>#DIV/0!</v>
      </c>
      <c r="IL46" s="164">
        <v>0</v>
      </c>
      <c r="IM46" s="164" t="e">
        <f t="shared" si="1074"/>
        <v>#DIV/0!</v>
      </c>
      <c r="IN46" s="164" t="e">
        <f>IM46^2*Z46^2</f>
        <v>#DIV/0!</v>
      </c>
      <c r="IO46" s="164" t="e">
        <f>AVERAGE(IN46:IN49)</f>
        <v>#DIV/0!</v>
      </c>
      <c r="IP46" s="164" t="e">
        <f>(HI46-HH46)*HB46 / (GZ46*((GY46*HG46-HH46)*HA46 + (GY46*HG46-HI46)*HB46))</f>
        <v>#DIV/0!</v>
      </c>
      <c r="IQ46" s="164" t="e">
        <f>-(HD46*HF46+(HH46-HI46)*HB46-HD46*HG46) / (GZ46*((GY46*HF46-HH46)*HA46 + (GY46*HB46+HD46)*HF46 - HI46*HB46 - HD46*HG46) )</f>
        <v>#DIV/0!</v>
      </c>
      <c r="IR46" s="164" t="e">
        <f>HD46^2 / (GY46*HA46 + GY46*HB46 + HD46)^2</f>
        <v>#DIV/0!</v>
      </c>
      <c r="IS46" s="164" t="e">
        <f t="shared" si="1075"/>
        <v>#DIV/0!</v>
      </c>
      <c r="IT46" s="164" t="e">
        <f>IS46^2*M46^2</f>
        <v>#DIV/0!</v>
      </c>
      <c r="IU46" s="164" t="e">
        <f>AVERAGE(IT46:IT49)</f>
        <v>#DIV/0!</v>
      </c>
      <c r="IV46" s="164" t="e">
        <f>-(HI46-HH46)*HA46 / (GZ46*((GY46*HG46-HH46)*HA46 + (GY46*HG46-HI46)*HB46))</f>
        <v>#DIV/0!</v>
      </c>
      <c r="IW46" s="164" t="e">
        <f>-(HD46*HF46+(HI46-HH46)*HA46-HD46*HG46) / (GZ46*((GY46*HF46-HI46)*HB46 + (GY46*HA46+HD46)*HF46 - HH46*HA46 - HD46*HG46))</f>
        <v>#DIV/0!</v>
      </c>
      <c r="IX46" s="164" t="e">
        <f>HD46^2 / (GY46*HA46+GY46*HB46+HD46)^2</f>
        <v>#DIV/0!</v>
      </c>
      <c r="IY46" s="164" t="e">
        <f t="shared" si="1076"/>
        <v>#DIV/0!</v>
      </c>
      <c r="IZ46" s="164" t="e">
        <f>IY46^2*O46^2</f>
        <v>#DIV/0!</v>
      </c>
      <c r="JA46" s="164" t="e">
        <f>AVERAGE(IZ46:IZ49)</f>
        <v>#DIV/0!</v>
      </c>
      <c r="JB46" s="164" t="e">
        <f>HG46/(GY46*HG46-HE46)</f>
        <v>#DIV/0!</v>
      </c>
      <c r="JC46" s="164" t="e">
        <f>HF46/(GY46*HF46-HE46-HD46*(HG46-HF46)/GZ46)</f>
        <v>#DIV/0!</v>
      </c>
      <c r="JD46" s="164" t="e">
        <f>-HD46*GZ46^2 / ((GZ46*GY46+HD46)^2)</f>
        <v>#DIV/0!</v>
      </c>
      <c r="JE46" s="164" t="e">
        <f t="shared" si="1077"/>
        <v>#DIV/0!</v>
      </c>
      <c r="JF46" s="164" t="e">
        <f>JE46^2*Q46^2</f>
        <v>#DIV/0!</v>
      </c>
      <c r="JG46" s="164" t="e">
        <f>AVERAGE(JF46:JF49)</f>
        <v>#DIV/0!</v>
      </c>
      <c r="JH46" s="164" t="e">
        <f>SUM(JG46,JA46,IU46,IO46,II46,IC46,HW46,HQ46)</f>
        <v>#DIV/0!</v>
      </c>
      <c r="JI46" s="164" t="e">
        <f>SQRT(JH46)</f>
        <v>#DIV/0!</v>
      </c>
      <c r="JJ46" s="164">
        <f>FA46</f>
        <v>1</v>
      </c>
      <c r="JK46" s="164" t="e">
        <f>N46/(L46+N46)</f>
        <v>#DIV/0!</v>
      </c>
      <c r="JL46" s="164">
        <f>(L46+N46+JJ46)/(N46+JJ46)</f>
        <v>1</v>
      </c>
      <c r="JM46" s="164" t="e">
        <f>HM46*JK46*JL46</f>
        <v>#DIV/0!</v>
      </c>
      <c r="JN46" s="164" t="e">
        <f>AVERAGE(JM46:JM49)</f>
        <v>#DIV/0!</v>
      </c>
      <c r="JO46" s="164" t="e">
        <f>STDEV(JM46:JM49)</f>
        <v>#DIV/0!</v>
      </c>
      <c r="JP46" s="164" t="e">
        <f>JO46/SQRT(COUNT(JM46:JM49))</f>
        <v>#DIV/0!</v>
      </c>
      <c r="JQ46" s="164" t="e">
        <f>JP46^2</f>
        <v>#DIV/0!</v>
      </c>
      <c r="JR46" s="164" t="e">
        <f>JK46*JL46</f>
        <v>#DIV/0!</v>
      </c>
      <c r="JS46" s="164" t="e">
        <f>HU46</f>
        <v>#DIV/0!</v>
      </c>
      <c r="JT46" s="164" t="e">
        <f>JS46*JR46</f>
        <v>#DIV/0!</v>
      </c>
      <c r="JU46" s="164" t="e">
        <f>JT46^2*E46^2</f>
        <v>#DIV/0!</v>
      </c>
      <c r="JV46" s="164" t="e">
        <f>AVERAGE(JU46:JU49)</f>
        <v>#DIV/0!</v>
      </c>
      <c r="JW46" s="164" t="e">
        <f>IA46</f>
        <v>#DIV/0!</v>
      </c>
      <c r="JX46" s="164" t="e">
        <f>JW46*JR46</f>
        <v>#DIV/0!</v>
      </c>
      <c r="JY46" s="164" t="e">
        <f>JX46^2*V46^2</f>
        <v>#DIV/0!</v>
      </c>
      <c r="JZ46" s="164" t="e">
        <f>AVERAGE(JY46:JY49)</f>
        <v>#DIV/0!</v>
      </c>
      <c r="KA46" s="164" t="e">
        <f>IG46</f>
        <v>#DIV/0!</v>
      </c>
      <c r="KB46" s="164" t="e">
        <f>KA46*JR46</f>
        <v>#DIV/0!</v>
      </c>
      <c r="KC46" s="164" t="e">
        <f>KB46^2*X46^2</f>
        <v>#DIV/0!</v>
      </c>
      <c r="KD46" s="164" t="e">
        <f>AVERAGE(KC46:KC49)</f>
        <v>#DIV/0!</v>
      </c>
      <c r="KE46" s="164" t="e">
        <f>IM46</f>
        <v>#DIV/0!</v>
      </c>
      <c r="KF46" s="164" t="e">
        <f>KE46*JR46</f>
        <v>#DIV/0!</v>
      </c>
      <c r="KG46" s="164" t="e">
        <f>KF46^2*Z46^2</f>
        <v>#DIV/0!</v>
      </c>
      <c r="KH46" s="164" t="e">
        <f>AVERAGE(KG46:KG49)</f>
        <v>#DIV/0!</v>
      </c>
      <c r="KI46" s="164" t="e">
        <f>IS46</f>
        <v>#DIV/0!</v>
      </c>
      <c r="KJ46" s="164" t="e">
        <f>-N46/(L46+N46)^2</f>
        <v>#DIV/0!</v>
      </c>
      <c r="KK46" s="164">
        <f>1/(JJ46+N46)</f>
        <v>1</v>
      </c>
      <c r="KL46" s="164" t="e">
        <f>KI46*JR46+KJ46*HM46*JL46+KK46*JK46*HM46</f>
        <v>#DIV/0!</v>
      </c>
      <c r="KM46" s="164" t="e">
        <f>KL46^2*M46^2</f>
        <v>#DIV/0!</v>
      </c>
      <c r="KN46" s="164" t="e">
        <f>AVERAGE(KM46:KM49)</f>
        <v>#DIV/0!</v>
      </c>
      <c r="KO46" s="164" t="e">
        <f>IY46</f>
        <v>#DIV/0!</v>
      </c>
      <c r="KP46" s="164" t="e">
        <f>L46/(L46+N46)^2</f>
        <v>#DIV/0!</v>
      </c>
      <c r="KQ46" s="164">
        <f>-L46/(JJ46+N46)^2</f>
        <v>0</v>
      </c>
      <c r="KR46" s="164" t="e">
        <f>KO46*JR46+KP46*JL46*HM46+HM46*KQ46*JK46</f>
        <v>#DIV/0!</v>
      </c>
      <c r="KS46" s="164" t="e">
        <f>KR46^2*O46^2</f>
        <v>#DIV/0!</v>
      </c>
      <c r="KT46" s="164" t="e">
        <f>AVERAGE(KS46:KS49)</f>
        <v>#DIV/0!</v>
      </c>
      <c r="KU46" s="164" t="e">
        <f>JE46</f>
        <v>#DIV/0!</v>
      </c>
      <c r="KV46" s="164" t="e">
        <f>KU46*JR46</f>
        <v>#DIV/0!</v>
      </c>
      <c r="KW46" s="164" t="e">
        <f>KV46^2*Q46^2</f>
        <v>#DIV/0!</v>
      </c>
      <c r="KX46" s="164" t="e">
        <f>AVERAGE(KW46:KW49)</f>
        <v>#DIV/0!</v>
      </c>
      <c r="KY46" s="164" t="e">
        <f>HM46* (N46/(L46+N46)) * ((-LN(10)*JJ46*L46)/(N46+JJ46)^2)</f>
        <v>#DIV/0!</v>
      </c>
      <c r="KZ46" s="164" t="e">
        <f>KY46^2*S46^2</f>
        <v>#DIV/0!</v>
      </c>
      <c r="LA46" s="164" t="e">
        <f>AVERAGE(KZ46:KZ49)</f>
        <v>#DIV/0!</v>
      </c>
      <c r="LB46" s="164" t="e">
        <f>SUM(LA46,KX46,KT46,KN46,KD46,JZ46,JV46,JQ46)</f>
        <v>#DIV/0!</v>
      </c>
      <c r="LC46" s="170" t="e">
        <f>SQRT(LB46)</f>
        <v>#DIV/0!</v>
      </c>
      <c r="LD46" s="203" t="e">
        <f>AC46*1000</f>
        <v>#DIV/0!</v>
      </c>
      <c r="LE46" s="188" t="e">
        <f>AZ46*1000</f>
        <v>#DIV/0!</v>
      </c>
      <c r="LF46" s="188" t="e">
        <f>BI46*1000</f>
        <v>#DIV/0!</v>
      </c>
      <c r="LG46" s="188" t="e">
        <f>DF46*1000</f>
        <v>#DIV/0!</v>
      </c>
      <c r="LH46" s="188" t="e">
        <f>HN46*1000</f>
        <v>#DIV/0!</v>
      </c>
      <c r="LI46" s="188" t="e">
        <f>JI46*1000</f>
        <v>#DIV/0!</v>
      </c>
      <c r="LJ46" s="188" t="e">
        <f>DK46*1000</f>
        <v>#DIV/0!</v>
      </c>
      <c r="LK46" s="188" t="e">
        <f>EZ46*1000</f>
        <v>#DIV/0!</v>
      </c>
      <c r="LL46" s="188" t="e">
        <f>FE46*1000</f>
        <v>#DIV/0!</v>
      </c>
      <c r="LM46" s="188" t="e">
        <f>GX46*1000</f>
        <v>#DIV/0!</v>
      </c>
      <c r="LN46" s="188" t="e">
        <f>JN46*1000</f>
        <v>#DIV/0!</v>
      </c>
      <c r="LO46" s="191" t="e">
        <f>LC46*1000</f>
        <v>#DIV/0!</v>
      </c>
    </row>
    <row r="47" spans="1:327" s="87" customFormat="1" ht="15.75" x14ac:dyDescent="0.25">
      <c r="A47" s="172" t="s">
        <v>240</v>
      </c>
      <c r="B47" s="107"/>
      <c r="C47" s="145"/>
      <c r="D47" s="106"/>
      <c r="E47" s="145"/>
      <c r="F47" s="207"/>
      <c r="G47" s="207"/>
      <c r="H47" s="207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201"/>
      <c r="T47" s="167">
        <f t="shared" ref="T47:T49" si="1344">C47/100</f>
        <v>0</v>
      </c>
      <c r="U47" s="164">
        <f>U46</f>
        <v>0</v>
      </c>
      <c r="V47" s="164">
        <f t="shared" ref="V47" si="1345">V46</f>
        <v>0</v>
      </c>
      <c r="W47" s="164">
        <f t="shared" ref="W47" si="1346">W46</f>
        <v>0</v>
      </c>
      <c r="X47" s="164">
        <f t="shared" ref="X47" si="1347">X46</f>
        <v>0</v>
      </c>
      <c r="Y47" s="164">
        <f t="shared" ref="Y47" si="1348">Y46</f>
        <v>0</v>
      </c>
      <c r="Z47" s="164">
        <f t="shared" ref="Z47" si="1349">Z46</f>
        <v>0</v>
      </c>
      <c r="AA47" s="164" t="e">
        <f t="shared" ref="AA47" si="1350">AA46</f>
        <v>#DIV/0!</v>
      </c>
      <c r="AB47" s="165" t="e">
        <f t="shared" si="1069"/>
        <v>#DIV/0!</v>
      </c>
      <c r="AC47" s="165"/>
      <c r="AD47" s="165"/>
      <c r="AE47" s="165"/>
      <c r="AF47" s="165"/>
      <c r="AG47" s="164" t="e">
        <f t="shared" si="1070"/>
        <v>#DIV/0!</v>
      </c>
      <c r="AH47" s="164" t="e">
        <f t="shared" ref="AH47:AH49" si="1351">AG47^2*E47^2</f>
        <v>#DIV/0!</v>
      </c>
      <c r="AI47" s="164"/>
      <c r="AJ47" s="164" t="e">
        <f t="shared" si="1071"/>
        <v>#DIV/0!</v>
      </c>
      <c r="AK47" s="164" t="e">
        <f>AJ47^2*V46^2</f>
        <v>#DIV/0!</v>
      </c>
      <c r="AL47" s="164"/>
      <c r="AM47" s="164" t="e">
        <f>-AB47/(AA47-U47)*L46/(L46+N46)</f>
        <v>#DIV/0!</v>
      </c>
      <c r="AN47" s="164" t="e">
        <f>AM47^2*X46^2</f>
        <v>#DIV/0!</v>
      </c>
      <c r="AO47" s="164"/>
      <c r="AP47" s="164" t="e">
        <f>-AB47/(AA47-U47)*N46/(L46+N46)</f>
        <v>#DIV/0!</v>
      </c>
      <c r="AQ47" s="164" t="e">
        <f>AP47^2*Z46^2</f>
        <v>#DIV/0!</v>
      </c>
      <c r="AR47" s="164"/>
      <c r="AS47" s="164" t="e">
        <f>-AB47/(AA47-U47)*(W47-AA47)/(L46+N46)</f>
        <v>#DIV/0!</v>
      </c>
      <c r="AT47" s="164" t="e">
        <f>AS47^2*M46^2</f>
        <v>#DIV/0!</v>
      </c>
      <c r="AU47" s="164"/>
      <c r="AV47" s="164" t="e">
        <f>-AB47/(AA47-U47)*(Y47-AA47)/(L46+N46)</f>
        <v>#DIV/0!</v>
      </c>
      <c r="AW47" s="164" t="e">
        <f>AV47^2*O46^2</f>
        <v>#DIV/0!</v>
      </c>
      <c r="AX47" s="164"/>
      <c r="AY47" s="164"/>
      <c r="AZ47" s="164"/>
      <c r="BA47" s="164" t="b">
        <f t="shared" ref="BA47:BA49" si="1352">P47=1</f>
        <v>0</v>
      </c>
      <c r="BB47" s="164">
        <f>MAX((1-BA47)*P46,P46*0.99999)</f>
        <v>0</v>
      </c>
      <c r="BC47" s="164" t="e">
        <f>AB47*D47/(L46+N46)</f>
        <v>#DIV/0!</v>
      </c>
      <c r="BD47" s="164" t="e">
        <f t="shared" ref="BD47:BD49" si="1353">-1+(1-BC47)^(1-BB47)</f>
        <v>#DIV/0!</v>
      </c>
      <c r="BE47" s="164" t="e">
        <f t="shared" ref="BE47:BE49" si="1354">1/((BB47-1)*BC47)</f>
        <v>#DIV/0!</v>
      </c>
      <c r="BF47" s="164" t="e">
        <f t="shared" ref="BF47:BF49" si="1355">(-1/BC47)*LN(1-BC47)*AB47</f>
        <v>#DIV/0!</v>
      </c>
      <c r="BG47" s="164" t="e">
        <f t="shared" ref="BG47:BG49" si="1356">AB47*BD47*BE47</f>
        <v>#DIV/0!</v>
      </c>
      <c r="BH47" s="164" t="e">
        <f t="shared" ref="BH47:BH49" si="1357">(BF47*BA47)+(1-BA47)*BG47</f>
        <v>#DIV/0!</v>
      </c>
      <c r="BI47" s="164"/>
      <c r="BJ47" s="164"/>
      <c r="BK47" s="164"/>
      <c r="BL47" s="164"/>
      <c r="BM47" s="164" t="e">
        <f t="shared" ref="BM47:BM49" si="1358">(-LN(1-BC47)*(1-BC47)^(1-BB47))*AB47/((BB47-1)*BC47)</f>
        <v>#DIV/0!</v>
      </c>
      <c r="BN47" s="164" t="e">
        <f t="shared" ref="BN47:BN49" si="1359">(1-(1-BC47)^(1-BB47))*AB47/(BC47*(BB47-1)^2)</f>
        <v>#DIV/0!</v>
      </c>
      <c r="BO47" s="164" t="e">
        <f t="shared" ref="BO47:BO49" si="1360">BM47+BN47</f>
        <v>#DIV/0!</v>
      </c>
      <c r="BP47" s="164" t="e">
        <f>BO47^2*Q46^2</f>
        <v>#DIV/0!</v>
      </c>
      <c r="BQ47" s="164"/>
      <c r="BR47" s="164" t="e">
        <f t="shared" ref="BR47:BR49" si="1361">BD47*BE47</f>
        <v>#DIV/0!</v>
      </c>
      <c r="BS47" s="164" t="e">
        <f t="shared" ref="BS47:BS49" si="1362">AB47*BE47</f>
        <v>#DIV/0!</v>
      </c>
      <c r="BT47" s="164" t="e">
        <f t="shared" ref="BT47:BT49" si="1363">AB47*BD47</f>
        <v>#DIV/0!</v>
      </c>
      <c r="BU47" s="164" t="e">
        <f t="shared" ref="BU47:BU49" si="1364">AJ47</f>
        <v>#DIV/0!</v>
      </c>
      <c r="BV47" s="164" t="e">
        <f>(BB47-1)/(1-BC47)^(BB47)*(D47/(L46+N46))*BU47</f>
        <v>#DIV/0!</v>
      </c>
      <c r="BW47" s="164" t="e">
        <f>-1/((BB47-1)*BC47^2)*(D47/(L46+N46))*BU47</f>
        <v>#DIV/0!</v>
      </c>
      <c r="BX47" s="164" t="e">
        <f t="shared" ref="BX47:BX49" si="1365">BU47*BR47+BS47*BV47+BT47*BW47</f>
        <v>#DIV/0!</v>
      </c>
      <c r="BY47" s="164" t="e">
        <f t="shared" ref="BY47:BY49" si="1366">BX47^2*V47^2</f>
        <v>#DIV/0!</v>
      </c>
      <c r="BZ47" s="164"/>
      <c r="CA47" s="164" t="e">
        <f t="shared" ref="CA47:CA49" si="1367">AM47</f>
        <v>#DIV/0!</v>
      </c>
      <c r="CB47" s="164" t="e">
        <f>(BB47-1)/(1-BC47)^(BB47)*(D47/(L46+N46))*CA47</f>
        <v>#DIV/0!</v>
      </c>
      <c r="CC47" s="164" t="e">
        <f>-1/((BB47-1)*BC47^2)*(D47/(L46+N46))*CA47</f>
        <v>#DIV/0!</v>
      </c>
      <c r="CD47" s="164" t="e">
        <f t="shared" ref="CD47:CD49" si="1368">BR47*CA47+BS47*CB47+BT47*CC47</f>
        <v>#DIV/0!</v>
      </c>
      <c r="CE47" s="164" t="e">
        <f t="shared" ref="CE47:CE49" si="1369">CD47^2*X47^2</f>
        <v>#DIV/0!</v>
      </c>
      <c r="CF47" s="164"/>
      <c r="CG47" s="164" t="e">
        <f t="shared" ref="CG47:CG49" si="1370">AP47</f>
        <v>#DIV/0!</v>
      </c>
      <c r="CH47" s="164" t="e">
        <f>(BB47-1)/(1-BC47)^(BB47)*(D47/(L46+N46))*CG47</f>
        <v>#DIV/0!</v>
      </c>
      <c r="CI47" s="164" t="e">
        <f>-1/((BB47-1)*BC47^2)*(D47/(L46+N46))*CG47</f>
        <v>#DIV/0!</v>
      </c>
      <c r="CJ47" s="164" t="e">
        <f t="shared" ref="CJ47:CJ49" si="1371">BR47*CG47+BS47*CH47+BT47*CI47</f>
        <v>#DIV/0!</v>
      </c>
      <c r="CK47" s="164" t="e">
        <f t="shared" ref="CK47:CK49" si="1372">CJ47^2*Z47^2</f>
        <v>#DIV/0!</v>
      </c>
      <c r="CL47" s="164"/>
      <c r="CM47" s="164" t="e">
        <f t="shared" ref="CM47:CM49" si="1373">AG47</f>
        <v>#DIV/0!</v>
      </c>
      <c r="CN47" s="164">
        <v>0</v>
      </c>
      <c r="CO47" s="164">
        <v>0</v>
      </c>
      <c r="CP47" s="164" t="e">
        <f t="shared" ref="CP47:CP49" si="1374">CM47*BR47</f>
        <v>#DIV/0!</v>
      </c>
      <c r="CQ47" s="164" t="e">
        <f>CP47^2*E46^2</f>
        <v>#DIV/0!</v>
      </c>
      <c r="CR47" s="164"/>
      <c r="CS47" s="164" t="e">
        <f t="shared" ref="CS47:CS49" si="1375">AS47</f>
        <v>#DIV/0!</v>
      </c>
      <c r="CT47" s="164" t="e">
        <f>(BB47-1)/(1-BC47)^(BB47)*(-BC47/(L46+N46)+D47/(L46+N46)*CS47)</f>
        <v>#DIV/0!</v>
      </c>
      <c r="CU47" s="164" t="e">
        <f>-1/((BB47-1)*BC47^2)*(-BC47/(L46+N46)+D47/(L46+N46)*CS47)</f>
        <v>#DIV/0!</v>
      </c>
      <c r="CV47" s="164" t="e">
        <f t="shared" ref="CV47:CV49" si="1376">BR47*CS47+BS47*CT47+BT47*CU47</f>
        <v>#DIV/0!</v>
      </c>
      <c r="CW47" s="164" t="e">
        <f>CV47^2*M46^2</f>
        <v>#DIV/0!</v>
      </c>
      <c r="CX47" s="164"/>
      <c r="CY47" s="164" t="e">
        <f t="shared" ref="CY47:CY49" si="1377">AV47</f>
        <v>#DIV/0!</v>
      </c>
      <c r="CZ47" s="164" t="e">
        <f>(BB47-1)/(1-BC47)^(BB47)*(-BC47/(L46+N46)+D47/(L46+N46)*CY47)</f>
        <v>#DIV/0!</v>
      </c>
      <c r="DA47" s="164" t="e">
        <f>-1/((BB47-1)*BC47^2)*(-BC47/(L46+N46)+D47/(L46+N46)*CY47)</f>
        <v>#DIV/0!</v>
      </c>
      <c r="DB47" s="164" t="e">
        <f t="shared" ref="DB47:DB49" si="1378">BR47*CY47+BS47*CZ47+BT47*DA47</f>
        <v>#DIV/0!</v>
      </c>
      <c r="DC47" s="164" t="e">
        <f>DB47^2*O46^2</f>
        <v>#DIV/0!</v>
      </c>
      <c r="DD47" s="164"/>
      <c r="DE47" s="164"/>
      <c r="DF47" s="164"/>
      <c r="DG47" s="164">
        <f>10^R46</f>
        <v>1</v>
      </c>
      <c r="DH47" s="164" t="e">
        <f>N46/(L46+N46)</f>
        <v>#DIV/0!</v>
      </c>
      <c r="DI47" s="164">
        <f>(DG47+L46+N46)/(N46+DG47)</f>
        <v>1</v>
      </c>
      <c r="DJ47" s="164" t="e">
        <f t="shared" ref="DJ47:DJ49" si="1379">AB47*DH47*DI47</f>
        <v>#DIV/0!</v>
      </c>
      <c r="DK47" s="164"/>
      <c r="DL47" s="164"/>
      <c r="DM47" s="164"/>
      <c r="DN47" s="164"/>
      <c r="DO47" s="164" t="e">
        <f t="shared" ref="DO47:DO49" si="1380">DH47*DI47</f>
        <v>#DIV/0!</v>
      </c>
      <c r="DP47" s="164" t="e">
        <f t="shared" ref="DP47:DP49" si="1381">AG47</f>
        <v>#DIV/0!</v>
      </c>
      <c r="DQ47" s="164" t="e">
        <f t="shared" ref="DQ47:DQ49" si="1382">DO47*DP47</f>
        <v>#DIV/0!</v>
      </c>
      <c r="DR47" s="164" t="e">
        <f t="shared" ref="DR47:DR49" si="1383">DQ47^2*E47^2</f>
        <v>#DIV/0!</v>
      </c>
      <c r="DS47" s="164"/>
      <c r="DT47" s="164" t="e">
        <f t="shared" ref="DT47:DT49" si="1384">AJ47</f>
        <v>#DIV/0!</v>
      </c>
      <c r="DU47" s="164" t="e">
        <f t="shared" ref="DU47:DU49" si="1385">DT47*DO47</f>
        <v>#DIV/0!</v>
      </c>
      <c r="DV47" s="164" t="e">
        <f t="shared" ref="DV47:DV49" si="1386">DU47^2*V47^2</f>
        <v>#DIV/0!</v>
      </c>
      <c r="DW47" s="164"/>
      <c r="DX47" s="164" t="e">
        <f t="shared" ref="DX47:DX49" si="1387">AM47</f>
        <v>#DIV/0!</v>
      </c>
      <c r="DY47" s="164" t="e">
        <f t="shared" ref="DY47:DY49" si="1388">DX47*DO47</f>
        <v>#DIV/0!</v>
      </c>
      <c r="DZ47" s="164" t="e">
        <f t="shared" ref="DZ47:DZ49" si="1389">DY47^2*X47^2</f>
        <v>#DIV/0!</v>
      </c>
      <c r="EA47" s="164"/>
      <c r="EB47" s="164" t="e">
        <f t="shared" ref="EB47:EB49" si="1390">AP47</f>
        <v>#DIV/0!</v>
      </c>
      <c r="EC47" s="164" t="e">
        <f t="shared" ref="EC47:EC49" si="1391">EB47*DO47</f>
        <v>#DIV/0!</v>
      </c>
      <c r="ED47" s="164" t="e">
        <f t="shared" ref="ED47:ED49" si="1392">EC47^2*Z47^2</f>
        <v>#DIV/0!</v>
      </c>
      <c r="EE47" s="164"/>
      <c r="EF47" s="164" t="e">
        <f t="shared" ref="EF47:EF49" si="1393">DI47*AB47</f>
        <v>#DIV/0!</v>
      </c>
      <c r="EG47" s="164" t="e">
        <f t="shared" ref="EG47:EG49" si="1394">DH47*AB47</f>
        <v>#DIV/0!</v>
      </c>
      <c r="EH47" s="164" t="e">
        <f t="shared" ref="EH47:EH49" si="1395">AS47</f>
        <v>#DIV/0!</v>
      </c>
      <c r="EI47" s="164" t="e">
        <f>-N46/((N46+L46)^2)</f>
        <v>#DIV/0!</v>
      </c>
      <c r="EJ47" s="164">
        <f>1/(DG47+N46)</f>
        <v>1</v>
      </c>
      <c r="EK47" s="164" t="e">
        <f t="shared" ref="EK47:EK49" si="1396">DO47*EH47+EF47*EI47+EG47*EJ47</f>
        <v>#DIV/0!</v>
      </c>
      <c r="EL47" s="164" t="e">
        <f>EK47^2*M46^2</f>
        <v>#DIV/0!</v>
      </c>
      <c r="EM47" s="164"/>
      <c r="EN47" s="164" t="e">
        <f t="shared" ref="EN47:EN49" si="1397">AV47</f>
        <v>#DIV/0!</v>
      </c>
      <c r="EO47" s="164" t="e">
        <f>L46/((L46+N46)^2)</f>
        <v>#DIV/0!</v>
      </c>
      <c r="EP47" s="164">
        <f>-L46/((N46+DG47)^2)</f>
        <v>0</v>
      </c>
      <c r="EQ47" s="164" t="e">
        <f t="shared" ref="EQ47:EQ49" si="1398">DO47*EN47+EF47*EO47+EG47*EP47</f>
        <v>#DIV/0!</v>
      </c>
      <c r="ER47" s="164" t="e">
        <f>EQ47^2*O46^2</f>
        <v>#DIV/0!</v>
      </c>
      <c r="ES47" s="164"/>
      <c r="ET47" s="164">
        <v>0</v>
      </c>
      <c r="EU47" s="164">
        <f>-LN(10)*L46*DG47/((DG47+N46)^2)</f>
        <v>0</v>
      </c>
      <c r="EV47" s="164" t="e">
        <f t="shared" ref="EV47:EV49" si="1399">EU47*EG47</f>
        <v>#DIV/0!</v>
      </c>
      <c r="EW47" s="164" t="e">
        <f>EV47^2*S46^2</f>
        <v>#DIV/0!</v>
      </c>
      <c r="EX47" s="164"/>
      <c r="EY47" s="164"/>
      <c r="EZ47" s="164"/>
      <c r="FA47" s="164">
        <f t="shared" ref="FA47:FA49" si="1400">DG47</f>
        <v>1</v>
      </c>
      <c r="FB47" s="164" t="e">
        <f t="shared" ref="FB47:FB49" si="1401">DH47</f>
        <v>#DIV/0!</v>
      </c>
      <c r="FC47" s="164">
        <f t="shared" ref="FC47:FC49" si="1402">DI47</f>
        <v>1</v>
      </c>
      <c r="FD47" s="164" t="e">
        <f t="shared" ref="FD47:FD49" si="1403">FB47*FC47*BH47</f>
        <v>#DIV/0!</v>
      </c>
      <c r="FE47" s="164"/>
      <c r="FF47" s="164"/>
      <c r="FG47" s="164"/>
      <c r="FH47" s="164"/>
      <c r="FI47" s="164" t="e">
        <f t="shared" ref="FI47:FI49" si="1404">FB47*FC47</f>
        <v>#DIV/0!</v>
      </c>
      <c r="FJ47" s="164" t="e">
        <f t="shared" ref="FJ47:FJ49" si="1405">CP47</f>
        <v>#DIV/0!</v>
      </c>
      <c r="FK47" s="164" t="e">
        <f t="shared" ref="FK47:FK49" si="1406">FJ47*FI47</f>
        <v>#DIV/0!</v>
      </c>
      <c r="FL47" s="164" t="e">
        <f t="shared" ref="FL47:FL49" si="1407">FK47^2*E47^2</f>
        <v>#DIV/0!</v>
      </c>
      <c r="FM47" s="164"/>
      <c r="FN47" s="164" t="e">
        <f t="shared" ref="FN47:FN49" si="1408">BX47</f>
        <v>#DIV/0!</v>
      </c>
      <c r="FO47" s="164" t="e">
        <f t="shared" ref="FO47:FO49" si="1409">FN47*FI47</f>
        <v>#DIV/0!</v>
      </c>
      <c r="FP47" s="164" t="e">
        <f t="shared" ref="FP47:FP49" si="1410">FO47^2*V47^2</f>
        <v>#DIV/0!</v>
      </c>
      <c r="FQ47" s="164"/>
      <c r="FR47" s="164" t="e">
        <f t="shared" ref="FR47:FR49" si="1411">CD47</f>
        <v>#DIV/0!</v>
      </c>
      <c r="FS47" s="164" t="e">
        <f t="shared" ref="FS47:FS49" si="1412">FR47*FI47</f>
        <v>#DIV/0!</v>
      </c>
      <c r="FT47" s="164" t="e">
        <f t="shared" ref="FT47:FT49" si="1413">FS47^2*X47^2</f>
        <v>#DIV/0!</v>
      </c>
      <c r="FU47" s="164"/>
      <c r="FV47" s="164" t="e">
        <f t="shared" ref="FV47:FV49" si="1414">CJ47</f>
        <v>#DIV/0!</v>
      </c>
      <c r="FW47" s="164" t="e">
        <f t="shared" ref="FW47:FW49" si="1415">FV47*FI47</f>
        <v>#DIV/0!</v>
      </c>
      <c r="FX47" s="164" t="e">
        <f t="shared" ref="FX47:FX49" si="1416">FW47^2*Z47^2</f>
        <v>#DIV/0!</v>
      </c>
      <c r="FY47" s="164"/>
      <c r="FZ47" s="164" t="e">
        <f t="shared" ref="FZ47:FZ49" si="1417">FC47*BH47</f>
        <v>#DIV/0!</v>
      </c>
      <c r="GA47" s="164" t="e">
        <f t="shared" ref="GA47:GA49" si="1418">FB47*BH47</f>
        <v>#DIV/0!</v>
      </c>
      <c r="GB47" s="164" t="e">
        <f t="shared" ref="GB47:GB49" si="1419">CV47</f>
        <v>#DIV/0!</v>
      </c>
      <c r="GC47" s="164" t="e">
        <f t="shared" ref="GC47:GC49" si="1420">EI47</f>
        <v>#DIV/0!</v>
      </c>
      <c r="GD47" s="164">
        <f t="shared" ref="GD47:GD49" si="1421">EJ47</f>
        <v>1</v>
      </c>
      <c r="GE47" s="164" t="e">
        <f t="shared" ref="GE47:GE49" si="1422">FI47*GB47+FZ47*GC47+GA47*GD47</f>
        <v>#DIV/0!</v>
      </c>
      <c r="GF47" s="164" t="e">
        <f>GE47^2*M46^2</f>
        <v>#DIV/0!</v>
      </c>
      <c r="GG47" s="164"/>
      <c r="GH47" s="164" t="e">
        <f t="shared" ref="GH47:GH49" si="1423">DB47</f>
        <v>#DIV/0!</v>
      </c>
      <c r="GI47" s="164" t="e">
        <f t="shared" ref="GI47:GI49" si="1424">EO47</f>
        <v>#DIV/0!</v>
      </c>
      <c r="GJ47" s="164">
        <f t="shared" ref="GJ47:GJ49" si="1425">EP47</f>
        <v>0</v>
      </c>
      <c r="GK47" s="164" t="e">
        <f t="shared" ref="GK47:GK49" si="1426">FI47*GH47+FZ47*GI47+GA47*GJ47</f>
        <v>#DIV/0!</v>
      </c>
      <c r="GL47" s="164" t="e">
        <f>GK47^2*O46^2</f>
        <v>#DIV/0!</v>
      </c>
      <c r="GM47" s="164"/>
      <c r="GN47" s="164">
        <f t="shared" ref="GN47:GN49" si="1427">ET47</f>
        <v>0</v>
      </c>
      <c r="GO47" s="164">
        <f t="shared" ref="GO47:GO49" si="1428">EU47</f>
        <v>0</v>
      </c>
      <c r="GP47" s="164" t="e">
        <f t="shared" ref="GP47:GP49" si="1429">GO47*GA47</f>
        <v>#DIV/0!</v>
      </c>
      <c r="GQ47" s="164" t="e">
        <f>GP47^2*S46^2</f>
        <v>#DIV/0!</v>
      </c>
      <c r="GR47" s="164"/>
      <c r="GS47" s="164" t="e">
        <f t="shared" ref="GS47:GS49" si="1430">BO47</f>
        <v>#DIV/0!</v>
      </c>
      <c r="GT47" s="164" t="e">
        <f t="shared" ref="GT47:GT49" si="1431">GS47*FI47</f>
        <v>#DIV/0!</v>
      </c>
      <c r="GU47" s="164" t="e">
        <f>GT47^2*Q46^2</f>
        <v>#DIV/0!</v>
      </c>
      <c r="GV47" s="164"/>
      <c r="GW47" s="164"/>
      <c r="GX47" s="164"/>
      <c r="GY47" s="164">
        <f>P46</f>
        <v>0</v>
      </c>
      <c r="GZ47" s="164">
        <f>L46+N46</f>
        <v>0</v>
      </c>
      <c r="HA47" s="164">
        <f>L46</f>
        <v>0</v>
      </c>
      <c r="HB47" s="164">
        <f>N46</f>
        <v>0</v>
      </c>
      <c r="HC47" s="164">
        <f t="shared" ref="HC47:HC49" si="1432">D47</f>
        <v>0</v>
      </c>
      <c r="HD47" s="164">
        <f t="shared" ref="HD47:HD49" si="1433">B47</f>
        <v>0</v>
      </c>
      <c r="HE47" s="164" t="e">
        <f t="shared" ref="HE47:HE49" si="1434">AA47</f>
        <v>#DIV/0!</v>
      </c>
      <c r="HF47" s="164">
        <f t="shared" ref="HF47:HF49" si="1435">T47</f>
        <v>0</v>
      </c>
      <c r="HG47" s="164">
        <f t="shared" ref="HG47:HG49" si="1436">U47</f>
        <v>0</v>
      </c>
      <c r="HH47" s="164">
        <f t="shared" ref="HH47:HH49" si="1437">W47</f>
        <v>0</v>
      </c>
      <c r="HI47" s="164">
        <f t="shared" ref="HI47:HI49" si="1438">Y47</f>
        <v>0</v>
      </c>
      <c r="HJ47" s="164" t="e">
        <f t="shared" ref="HJ47:HJ49" si="1439">LN((HE47-GY47*HG47)/HD47)</f>
        <v>#DIV/0!</v>
      </c>
      <c r="HK47" s="164" t="e">
        <f t="shared" ref="HK47:HK49" si="1440">LN( (HG47-HF47)/GZ47 + (HE47-GY47*HF47)/HD47)</f>
        <v>#DIV/0!</v>
      </c>
      <c r="HL47" s="164" t="e">
        <f t="shared" ref="HL47:HL49" si="1441">HD47*GZ47/(HD47+GY47*GZ47)</f>
        <v>#DIV/0!</v>
      </c>
      <c r="HM47" s="164" t="e">
        <f t="shared" ref="HM47:HM49" si="1442">(HJ47-HK47)*HL47/HC47</f>
        <v>#DIV/0!</v>
      </c>
      <c r="HN47" s="164"/>
      <c r="HO47" s="164"/>
      <c r="HP47" s="164"/>
      <c r="HQ47" s="164"/>
      <c r="HR47" s="164" t="e">
        <f t="shared" ref="HR47:HR49" si="1443">-1/HD47</f>
        <v>#DIV/0!</v>
      </c>
      <c r="HS47" s="164" t="e">
        <f t="shared" ref="HS47:HS49" si="1444">-(HE47-GY47*HF47) / (HD47* ( ( (HG47-HF47)/GZ47)*HD47 + (HE47-GY47*HF47)))</f>
        <v>#DIV/0!</v>
      </c>
      <c r="HT47" s="164" t="e">
        <f t="shared" ref="HT47:HT49" si="1445">GY47*GZ47^2 / (HD47+GY47*GZ47)^2</f>
        <v>#DIV/0!</v>
      </c>
      <c r="HU47" s="164" t="e">
        <f t="shared" ref="HU47:HU49" si="1446">-1/HC47*HM47</f>
        <v>#DIV/0!</v>
      </c>
      <c r="HV47" s="164" t="e">
        <f t="shared" ref="HV47:HV49" si="1447">HU47^2*E47^2</f>
        <v>#DIV/0!</v>
      </c>
      <c r="HW47" s="164"/>
      <c r="HX47" s="164" t="e">
        <f t="shared" ref="HX47:HX49" si="1448">GY47 / (GY47*HG47-HE47)</f>
        <v>#DIV/0!</v>
      </c>
      <c r="HY47" s="164" t="e">
        <f t="shared" ref="HY47:HY49" si="1449">HD47 / ( (HG47-HF47)*HD47 + GZ47*(HE47-GY47*HF47))</f>
        <v>#DIV/0!</v>
      </c>
      <c r="HZ47" s="164">
        <v>0</v>
      </c>
      <c r="IA47" s="164" t="e">
        <f t="shared" si="1072"/>
        <v>#DIV/0!</v>
      </c>
      <c r="IB47" s="164" t="e">
        <f t="shared" ref="IB47:IB49" si="1450">IA47^2*V47^2</f>
        <v>#DIV/0!</v>
      </c>
      <c r="IC47" s="164"/>
      <c r="ID47" s="164" t="e">
        <f xml:space="preserve"> 1 / (HE47-GY47*HG47)*L46/GZ47</f>
        <v>#DIV/0!</v>
      </c>
      <c r="IE47" s="164" t="e">
        <f t="shared" ref="IE47:IE49" si="1451">HA47 / ((HE47-GY47*HF47)*GZ47 + (HG47-HF47)*HD47)</f>
        <v>#DIV/0!</v>
      </c>
      <c r="IF47" s="164">
        <v>0</v>
      </c>
      <c r="IG47" s="164" t="e">
        <f t="shared" si="1073"/>
        <v>#DIV/0!</v>
      </c>
      <c r="IH47" s="164" t="e">
        <f t="shared" ref="IH47:IH49" si="1452">IG47^2*X47^2</f>
        <v>#DIV/0!</v>
      </c>
      <c r="II47" s="164"/>
      <c r="IJ47" s="164" t="e">
        <f t="shared" ref="IJ47:IJ49" si="1453">1 / (HE47-GY47*HG47) * HB47/GZ47</f>
        <v>#DIV/0!</v>
      </c>
      <c r="IK47" s="164" t="e">
        <f t="shared" ref="IK47:IK49" si="1454">1 / (HE47 + HD47*((HG47-HF47)/GZ47) - GY47*HF47) * HB47/GZ47</f>
        <v>#DIV/0!</v>
      </c>
      <c r="IL47" s="164">
        <v>0</v>
      </c>
      <c r="IM47" s="164" t="e">
        <f t="shared" si="1074"/>
        <v>#DIV/0!</v>
      </c>
      <c r="IN47" s="164" t="e">
        <f t="shared" ref="IN47:IN49" si="1455">IM47^2*Z47^2</f>
        <v>#DIV/0!</v>
      </c>
      <c r="IO47" s="164"/>
      <c r="IP47" s="164" t="e">
        <f t="shared" ref="IP47:IP49" si="1456">(HI47-HH47)*HB47 / (GZ47*((GY47*HG47-HH47)*HA47 + (GY47*HG47-HI47)*HB47))</f>
        <v>#DIV/0!</v>
      </c>
      <c r="IQ47" s="164" t="e">
        <f t="shared" ref="IQ47:IQ49" si="1457">-(HD47*HF47+(HH47-HI47)*HB47-HD47*HG47) / (GZ47*((GY47*HF47-HH47)*HA47 + (GY47*HB47+HD47)*HF47 - HI47*HB47 - HD47*HG47) )</f>
        <v>#DIV/0!</v>
      </c>
      <c r="IR47" s="164" t="e">
        <f t="shared" ref="IR47:IR49" si="1458">HD47^2 / (GY47*HA47 + GY47*HB47 + HD47)^2</f>
        <v>#DIV/0!</v>
      </c>
      <c r="IS47" s="164" t="e">
        <f t="shared" si="1075"/>
        <v>#DIV/0!</v>
      </c>
      <c r="IT47" s="164" t="e">
        <f>IS47^2*M46^2</f>
        <v>#DIV/0!</v>
      </c>
      <c r="IU47" s="164"/>
      <c r="IV47" s="164" t="e">
        <f t="shared" ref="IV47:IV49" si="1459">-(HI47-HH47)*HA47 / (GZ47*((GY47*HG47-HH47)*HA47 + (GY47*HG47-HI47)*HB47))</f>
        <v>#DIV/0!</v>
      </c>
      <c r="IW47" s="164" t="e">
        <f t="shared" ref="IW47:IW49" si="1460">-(HD47*HF47+(HI47-HH47)*HA47-HD47*HG47) / (GZ47*((GY47*HF47-HI47)*HB47 + (GY47*HA47+HD47)*HF47 - HH47*HA47 - HD47*HG47))</f>
        <v>#DIV/0!</v>
      </c>
      <c r="IX47" s="164" t="e">
        <f t="shared" ref="IX47:IX49" si="1461">HD47^2 / (GY47*HA47+GY47*HB47+HD47)^2</f>
        <v>#DIV/0!</v>
      </c>
      <c r="IY47" s="164" t="e">
        <f t="shared" si="1076"/>
        <v>#DIV/0!</v>
      </c>
      <c r="IZ47" s="164" t="e">
        <f>IY47^2*O46^2</f>
        <v>#DIV/0!</v>
      </c>
      <c r="JA47" s="164"/>
      <c r="JB47" s="164" t="e">
        <f t="shared" ref="JB47:JB49" si="1462">HG47/(GY47*HG47-HE47)</f>
        <v>#DIV/0!</v>
      </c>
      <c r="JC47" s="164" t="e">
        <f t="shared" ref="JC47:JC49" si="1463">HF47/(GY47*HF47-HE47-HD47*(HG47-HF47)/GZ47)</f>
        <v>#DIV/0!</v>
      </c>
      <c r="JD47" s="164" t="e">
        <f t="shared" ref="JD47:JD49" si="1464">-HD47*GZ47^2 / ((GZ47*GY47+HD47)^2)</f>
        <v>#DIV/0!</v>
      </c>
      <c r="JE47" s="164" t="e">
        <f t="shared" si="1077"/>
        <v>#DIV/0!</v>
      </c>
      <c r="JF47" s="164" t="e">
        <f>JE47^2*Q46^2</f>
        <v>#DIV/0!</v>
      </c>
      <c r="JG47" s="164"/>
      <c r="JH47" s="164"/>
      <c r="JI47" s="164"/>
      <c r="JJ47" s="164">
        <f t="shared" ref="JJ47:JJ49" si="1465">FA47</f>
        <v>1</v>
      </c>
      <c r="JK47" s="164" t="e">
        <f>N46/(L46+N46)</f>
        <v>#DIV/0!</v>
      </c>
      <c r="JL47" s="164">
        <f>(L46+N46+JJ47)/(N46+JJ47)</f>
        <v>1</v>
      </c>
      <c r="JM47" s="164" t="e">
        <f t="shared" ref="JM47:JM49" si="1466">HM47*JK47*JL47</f>
        <v>#DIV/0!</v>
      </c>
      <c r="JN47" s="164"/>
      <c r="JO47" s="164"/>
      <c r="JP47" s="164"/>
      <c r="JQ47" s="164"/>
      <c r="JR47" s="164" t="e">
        <f t="shared" ref="JR47:JR49" si="1467">JK47*JL47</f>
        <v>#DIV/0!</v>
      </c>
      <c r="JS47" s="164" t="e">
        <f t="shared" ref="JS47:JS49" si="1468">HU47</f>
        <v>#DIV/0!</v>
      </c>
      <c r="JT47" s="164" t="e">
        <f t="shared" ref="JT47:JT49" si="1469">JS47*JR47</f>
        <v>#DIV/0!</v>
      </c>
      <c r="JU47" s="164" t="e">
        <f t="shared" ref="JU47:JU49" si="1470">JT47^2*E47^2</f>
        <v>#DIV/0!</v>
      </c>
      <c r="JV47" s="164"/>
      <c r="JW47" s="164" t="e">
        <f t="shared" ref="JW47:JW49" si="1471">IA47</f>
        <v>#DIV/0!</v>
      </c>
      <c r="JX47" s="164" t="e">
        <f t="shared" ref="JX47:JX49" si="1472">JW47*JR47</f>
        <v>#DIV/0!</v>
      </c>
      <c r="JY47" s="164" t="e">
        <f t="shared" ref="JY47:JY49" si="1473">JX47^2*V47^2</f>
        <v>#DIV/0!</v>
      </c>
      <c r="JZ47" s="164"/>
      <c r="KA47" s="164" t="e">
        <f>IG47</f>
        <v>#DIV/0!</v>
      </c>
      <c r="KB47" s="164" t="e">
        <f>KA47*JR47</f>
        <v>#DIV/0!</v>
      </c>
      <c r="KC47" s="164" t="e">
        <f>KB47^2*X47^2</f>
        <v>#DIV/0!</v>
      </c>
      <c r="KD47" s="164"/>
      <c r="KE47" s="164" t="e">
        <f>IM47</f>
        <v>#DIV/0!</v>
      </c>
      <c r="KF47" s="164" t="e">
        <f>KE47*JR47</f>
        <v>#DIV/0!</v>
      </c>
      <c r="KG47" s="164" t="e">
        <f>KF47^2*Z47^2</f>
        <v>#DIV/0!</v>
      </c>
      <c r="KH47" s="164"/>
      <c r="KI47" s="164" t="e">
        <f>IS47</f>
        <v>#DIV/0!</v>
      </c>
      <c r="KJ47" s="164" t="e">
        <f>-N46/(L46+N46)^2</f>
        <v>#DIV/0!</v>
      </c>
      <c r="KK47" s="164">
        <f>1/(JJ47+N46)</f>
        <v>1</v>
      </c>
      <c r="KL47" s="164" t="e">
        <f>KI47*JR47+KJ47*HM47*JL47+KK47*JK47*HM47</f>
        <v>#DIV/0!</v>
      </c>
      <c r="KM47" s="164" t="e">
        <f>KL47^2*M46^2</f>
        <v>#DIV/0!</v>
      </c>
      <c r="KN47" s="164"/>
      <c r="KO47" s="164" t="e">
        <f>IY47</f>
        <v>#DIV/0!</v>
      </c>
      <c r="KP47" s="164" t="e">
        <f>L46/(L46+N46)^2</f>
        <v>#DIV/0!</v>
      </c>
      <c r="KQ47" s="164">
        <f>-L46/(JJ47+N46)^2</f>
        <v>0</v>
      </c>
      <c r="KR47" s="164" t="e">
        <f>KO47*JR47+KP47*JL47*HM47+HM47*KQ47*JK47</f>
        <v>#DIV/0!</v>
      </c>
      <c r="KS47" s="164" t="e">
        <f>KR47^2*O46^2</f>
        <v>#DIV/0!</v>
      </c>
      <c r="KT47" s="164"/>
      <c r="KU47" s="164" t="e">
        <f>JE47</f>
        <v>#DIV/0!</v>
      </c>
      <c r="KV47" s="164" t="e">
        <f>KU47*JR47</f>
        <v>#DIV/0!</v>
      </c>
      <c r="KW47" s="164" t="e">
        <f>KV47^2*Q46^2</f>
        <v>#DIV/0!</v>
      </c>
      <c r="KX47" s="164"/>
      <c r="KY47" s="164" t="e">
        <f>HM47* (N46/(L46+N46)) * ((-LN(10)*JJ47*L46)/(N46+JJ47)^2)</f>
        <v>#DIV/0!</v>
      </c>
      <c r="KZ47" s="164" t="e">
        <f>KY47^2*S46^2</f>
        <v>#DIV/0!</v>
      </c>
      <c r="LA47" s="164"/>
      <c r="LB47" s="164"/>
      <c r="LC47" s="170"/>
      <c r="LD47" s="204"/>
      <c r="LE47" s="189"/>
      <c r="LF47" s="189"/>
      <c r="LG47" s="189"/>
      <c r="LH47" s="189"/>
      <c r="LI47" s="189"/>
      <c r="LJ47" s="189"/>
      <c r="LK47" s="189"/>
      <c r="LL47" s="189"/>
      <c r="LM47" s="189"/>
      <c r="LN47" s="189"/>
      <c r="LO47" s="192"/>
    </row>
    <row r="48" spans="1:327" s="87" customFormat="1" ht="15.75" x14ac:dyDescent="0.25">
      <c r="A48" s="172" t="s">
        <v>241</v>
      </c>
      <c r="B48" s="107"/>
      <c r="C48" s="145"/>
      <c r="D48" s="106"/>
      <c r="E48" s="145"/>
      <c r="F48" s="207"/>
      <c r="G48" s="207"/>
      <c r="H48" s="207"/>
      <c r="I48" s="198"/>
      <c r="J48" s="198"/>
      <c r="K48" s="198"/>
      <c r="L48" s="198"/>
      <c r="M48" s="198"/>
      <c r="N48" s="198"/>
      <c r="O48" s="198"/>
      <c r="P48" s="198"/>
      <c r="Q48" s="198"/>
      <c r="R48" s="198"/>
      <c r="S48" s="201"/>
      <c r="T48" s="167">
        <f t="shared" si="1344"/>
        <v>0</v>
      </c>
      <c r="U48" s="164">
        <f>U46</f>
        <v>0</v>
      </c>
      <c r="V48" s="164">
        <f t="shared" ref="V48:AA48" si="1474">V46</f>
        <v>0</v>
      </c>
      <c r="W48" s="164">
        <f t="shared" si="1474"/>
        <v>0</v>
      </c>
      <c r="X48" s="164">
        <f t="shared" si="1474"/>
        <v>0</v>
      </c>
      <c r="Y48" s="164">
        <f t="shared" si="1474"/>
        <v>0</v>
      </c>
      <c r="Z48" s="164">
        <f t="shared" si="1474"/>
        <v>0</v>
      </c>
      <c r="AA48" s="164" t="e">
        <f t="shared" si="1474"/>
        <v>#DIV/0!</v>
      </c>
      <c r="AB48" s="165" t="e">
        <f t="shared" si="1069"/>
        <v>#DIV/0!</v>
      </c>
      <c r="AC48" s="165"/>
      <c r="AD48" s="165"/>
      <c r="AE48" s="165"/>
      <c r="AF48" s="165"/>
      <c r="AG48" s="164" t="e">
        <f t="shared" si="1070"/>
        <v>#DIV/0!</v>
      </c>
      <c r="AH48" s="164" t="e">
        <f t="shared" si="1351"/>
        <v>#DIV/0!</v>
      </c>
      <c r="AI48" s="164"/>
      <c r="AJ48" s="164" t="e">
        <f t="shared" si="1071"/>
        <v>#DIV/0!</v>
      </c>
      <c r="AK48" s="164" t="e">
        <f>AJ48^2*V46^2</f>
        <v>#DIV/0!</v>
      </c>
      <c r="AL48" s="164"/>
      <c r="AM48" s="164" t="e">
        <f>-AB48/(AA48-U48)*L46/(L46+N46)</f>
        <v>#DIV/0!</v>
      </c>
      <c r="AN48" s="164" t="e">
        <f>AM48^2*X46^2</f>
        <v>#DIV/0!</v>
      </c>
      <c r="AO48" s="164"/>
      <c r="AP48" s="164" t="e">
        <f>-AB48/(AA48-U48)*N46/(L46+N46)</f>
        <v>#DIV/0!</v>
      </c>
      <c r="AQ48" s="164" t="e">
        <f>AP48^2*Z46^2</f>
        <v>#DIV/0!</v>
      </c>
      <c r="AR48" s="164"/>
      <c r="AS48" s="164" t="e">
        <f>-AB48/(AA48-U48)*(W48-AA48)/(L46+N46)</f>
        <v>#DIV/0!</v>
      </c>
      <c r="AT48" s="164" t="e">
        <f>AS48^2*M46^2</f>
        <v>#DIV/0!</v>
      </c>
      <c r="AU48" s="164"/>
      <c r="AV48" s="164" t="e">
        <f>-AB48/(AA48-U48)*(Y48-AA48)/(L46+N46)</f>
        <v>#DIV/0!</v>
      </c>
      <c r="AW48" s="164" t="e">
        <f>AV48^2*O46^2</f>
        <v>#DIV/0!</v>
      </c>
      <c r="AX48" s="164"/>
      <c r="AY48" s="164"/>
      <c r="AZ48" s="164"/>
      <c r="BA48" s="164" t="b">
        <f t="shared" si="1352"/>
        <v>0</v>
      </c>
      <c r="BB48" s="164">
        <f>MAX((1-BA48)*P46,P46*0.99999)</f>
        <v>0</v>
      </c>
      <c r="BC48" s="164" t="e">
        <f>AB48*D48/(L46+N46)</f>
        <v>#DIV/0!</v>
      </c>
      <c r="BD48" s="164" t="e">
        <f t="shared" si="1353"/>
        <v>#DIV/0!</v>
      </c>
      <c r="BE48" s="164" t="e">
        <f t="shared" si="1354"/>
        <v>#DIV/0!</v>
      </c>
      <c r="BF48" s="164" t="e">
        <f t="shared" si="1355"/>
        <v>#DIV/0!</v>
      </c>
      <c r="BG48" s="164" t="e">
        <f t="shared" si="1356"/>
        <v>#DIV/0!</v>
      </c>
      <c r="BH48" s="164" t="e">
        <f t="shared" si="1357"/>
        <v>#DIV/0!</v>
      </c>
      <c r="BI48" s="164"/>
      <c r="BJ48" s="164"/>
      <c r="BK48" s="164"/>
      <c r="BL48" s="164"/>
      <c r="BM48" s="164" t="e">
        <f t="shared" si="1358"/>
        <v>#DIV/0!</v>
      </c>
      <c r="BN48" s="164" t="e">
        <f t="shared" si="1359"/>
        <v>#DIV/0!</v>
      </c>
      <c r="BO48" s="164" t="e">
        <f t="shared" si="1360"/>
        <v>#DIV/0!</v>
      </c>
      <c r="BP48" s="164" t="e">
        <f>BO48^2*Q46^2</f>
        <v>#DIV/0!</v>
      </c>
      <c r="BQ48" s="164"/>
      <c r="BR48" s="164" t="e">
        <f t="shared" si="1361"/>
        <v>#DIV/0!</v>
      </c>
      <c r="BS48" s="164" t="e">
        <f t="shared" si="1362"/>
        <v>#DIV/0!</v>
      </c>
      <c r="BT48" s="164" t="e">
        <f t="shared" si="1363"/>
        <v>#DIV/0!</v>
      </c>
      <c r="BU48" s="164" t="e">
        <f t="shared" si="1364"/>
        <v>#DIV/0!</v>
      </c>
      <c r="BV48" s="164" t="e">
        <f>(BB48-1)/(1-BC48)^(BB48)*(D48/(L46+N46))*BU48</f>
        <v>#DIV/0!</v>
      </c>
      <c r="BW48" s="164" t="e">
        <f>-1/((BB48-1)*BC48^2)*(D48/(L46+N46))*BU48</f>
        <v>#DIV/0!</v>
      </c>
      <c r="BX48" s="164" t="e">
        <f t="shared" si="1365"/>
        <v>#DIV/0!</v>
      </c>
      <c r="BY48" s="164" t="e">
        <f t="shared" si="1366"/>
        <v>#DIV/0!</v>
      </c>
      <c r="BZ48" s="164"/>
      <c r="CA48" s="164" t="e">
        <f t="shared" si="1367"/>
        <v>#DIV/0!</v>
      </c>
      <c r="CB48" s="164" t="e">
        <f>(BB48-1)/(1-BC48)^(BB48)*(D48/(L46+N46))*CA48</f>
        <v>#DIV/0!</v>
      </c>
      <c r="CC48" s="164" t="e">
        <f>-1/((BB48-1)*BC48^2)*(D48/(L46+N46))*CA48</f>
        <v>#DIV/0!</v>
      </c>
      <c r="CD48" s="164" t="e">
        <f t="shared" si="1368"/>
        <v>#DIV/0!</v>
      </c>
      <c r="CE48" s="164" t="e">
        <f t="shared" si="1369"/>
        <v>#DIV/0!</v>
      </c>
      <c r="CF48" s="164"/>
      <c r="CG48" s="164" t="e">
        <f t="shared" si="1370"/>
        <v>#DIV/0!</v>
      </c>
      <c r="CH48" s="164" t="e">
        <f>(BB48-1)/(1-BC48)^(BB48)*(D48/(L46+N46))*CG48</f>
        <v>#DIV/0!</v>
      </c>
      <c r="CI48" s="164" t="e">
        <f>-1/((BB48-1)*BC48^2)*(D48/(L46+N46))*CG48</f>
        <v>#DIV/0!</v>
      </c>
      <c r="CJ48" s="164" t="e">
        <f t="shared" si="1371"/>
        <v>#DIV/0!</v>
      </c>
      <c r="CK48" s="164" t="e">
        <f t="shared" si="1372"/>
        <v>#DIV/0!</v>
      </c>
      <c r="CL48" s="164"/>
      <c r="CM48" s="164" t="e">
        <f t="shared" si="1373"/>
        <v>#DIV/0!</v>
      </c>
      <c r="CN48" s="164">
        <v>0</v>
      </c>
      <c r="CO48" s="164">
        <v>0</v>
      </c>
      <c r="CP48" s="164" t="e">
        <f t="shared" si="1374"/>
        <v>#DIV/0!</v>
      </c>
      <c r="CQ48" s="164" t="e">
        <f>CP48^2*E46^2</f>
        <v>#DIV/0!</v>
      </c>
      <c r="CR48" s="164"/>
      <c r="CS48" s="164" t="e">
        <f t="shared" si="1375"/>
        <v>#DIV/0!</v>
      </c>
      <c r="CT48" s="164" t="e">
        <f>(BB48-1)/(1-BC48)^(BB48)*(-BC48/(L46+N46)+D48/(L46+N46)*CS48)</f>
        <v>#DIV/0!</v>
      </c>
      <c r="CU48" s="164" t="e">
        <f>-1/((BB48-1)*BC48^2)*(-BC48/(L46+N46)+D48/(L46+N46)*CS48)</f>
        <v>#DIV/0!</v>
      </c>
      <c r="CV48" s="164" t="e">
        <f t="shared" si="1376"/>
        <v>#DIV/0!</v>
      </c>
      <c r="CW48" s="164" t="e">
        <f>CV48^2*M46^2</f>
        <v>#DIV/0!</v>
      </c>
      <c r="CX48" s="164"/>
      <c r="CY48" s="164" t="e">
        <f t="shared" si="1377"/>
        <v>#DIV/0!</v>
      </c>
      <c r="CZ48" s="164" t="e">
        <f>(BB48-1)/(1-BC48)^(BB48)*(-BC48/(L46+N46)+D48/(L46+N46)*CY48)</f>
        <v>#DIV/0!</v>
      </c>
      <c r="DA48" s="164" t="e">
        <f>-1/((BB48-1)*BC48^2)*(-BC48/(L46+N46)+D48/(L46+N46)*CY48)</f>
        <v>#DIV/0!</v>
      </c>
      <c r="DB48" s="164" t="e">
        <f t="shared" si="1378"/>
        <v>#DIV/0!</v>
      </c>
      <c r="DC48" s="164" t="e">
        <f>DB48^2*O46^2</f>
        <v>#DIV/0!</v>
      </c>
      <c r="DD48" s="164"/>
      <c r="DE48" s="164"/>
      <c r="DF48" s="164"/>
      <c r="DG48" s="164">
        <f>10^R46</f>
        <v>1</v>
      </c>
      <c r="DH48" s="164" t="e">
        <f>N46/(L46+N46)</f>
        <v>#DIV/0!</v>
      </c>
      <c r="DI48" s="164">
        <f>(DG48+L46+N46)/(N46+DG48)</f>
        <v>1</v>
      </c>
      <c r="DJ48" s="164" t="e">
        <f t="shared" si="1379"/>
        <v>#DIV/0!</v>
      </c>
      <c r="DK48" s="164"/>
      <c r="DL48" s="164"/>
      <c r="DM48" s="164"/>
      <c r="DN48" s="164"/>
      <c r="DO48" s="164" t="e">
        <f t="shared" si="1380"/>
        <v>#DIV/0!</v>
      </c>
      <c r="DP48" s="164" t="e">
        <f t="shared" si="1381"/>
        <v>#DIV/0!</v>
      </c>
      <c r="DQ48" s="164" t="e">
        <f t="shared" si="1382"/>
        <v>#DIV/0!</v>
      </c>
      <c r="DR48" s="164" t="e">
        <f t="shared" si="1383"/>
        <v>#DIV/0!</v>
      </c>
      <c r="DS48" s="164"/>
      <c r="DT48" s="164" t="e">
        <f t="shared" si="1384"/>
        <v>#DIV/0!</v>
      </c>
      <c r="DU48" s="164" t="e">
        <f t="shared" si="1385"/>
        <v>#DIV/0!</v>
      </c>
      <c r="DV48" s="164" t="e">
        <f t="shared" si="1386"/>
        <v>#DIV/0!</v>
      </c>
      <c r="DW48" s="164"/>
      <c r="DX48" s="164" t="e">
        <f t="shared" si="1387"/>
        <v>#DIV/0!</v>
      </c>
      <c r="DY48" s="164" t="e">
        <f t="shared" si="1388"/>
        <v>#DIV/0!</v>
      </c>
      <c r="DZ48" s="164" t="e">
        <f t="shared" si="1389"/>
        <v>#DIV/0!</v>
      </c>
      <c r="EA48" s="164"/>
      <c r="EB48" s="164" t="e">
        <f t="shared" si="1390"/>
        <v>#DIV/0!</v>
      </c>
      <c r="EC48" s="164" t="e">
        <f t="shared" si="1391"/>
        <v>#DIV/0!</v>
      </c>
      <c r="ED48" s="164" t="e">
        <f t="shared" si="1392"/>
        <v>#DIV/0!</v>
      </c>
      <c r="EE48" s="164"/>
      <c r="EF48" s="164" t="e">
        <f t="shared" si="1393"/>
        <v>#DIV/0!</v>
      </c>
      <c r="EG48" s="164" t="e">
        <f t="shared" si="1394"/>
        <v>#DIV/0!</v>
      </c>
      <c r="EH48" s="164" t="e">
        <f t="shared" si="1395"/>
        <v>#DIV/0!</v>
      </c>
      <c r="EI48" s="164" t="e">
        <f>-N46/((N46+L46)^2)</f>
        <v>#DIV/0!</v>
      </c>
      <c r="EJ48" s="164">
        <f>1/(DG48+N46)</f>
        <v>1</v>
      </c>
      <c r="EK48" s="164" t="e">
        <f t="shared" si="1396"/>
        <v>#DIV/0!</v>
      </c>
      <c r="EL48" s="164" t="e">
        <f>EK48^2*M46^2</f>
        <v>#DIV/0!</v>
      </c>
      <c r="EM48" s="164"/>
      <c r="EN48" s="164" t="e">
        <f t="shared" si="1397"/>
        <v>#DIV/0!</v>
      </c>
      <c r="EO48" s="164" t="e">
        <f>L46/((L46+N46)^2)</f>
        <v>#DIV/0!</v>
      </c>
      <c r="EP48" s="164">
        <f>-L46/((N46+DG48)^2)</f>
        <v>0</v>
      </c>
      <c r="EQ48" s="164" t="e">
        <f t="shared" si="1398"/>
        <v>#DIV/0!</v>
      </c>
      <c r="ER48" s="164" t="e">
        <f>EQ48^2*O46^2</f>
        <v>#DIV/0!</v>
      </c>
      <c r="ES48" s="164"/>
      <c r="ET48" s="164">
        <v>0</v>
      </c>
      <c r="EU48" s="164">
        <f>-LN(10)*L46*DG48/((DG48+N46)^2)</f>
        <v>0</v>
      </c>
      <c r="EV48" s="164" t="e">
        <f t="shared" si="1399"/>
        <v>#DIV/0!</v>
      </c>
      <c r="EW48" s="164" t="e">
        <f>EV48^2*S46^2</f>
        <v>#DIV/0!</v>
      </c>
      <c r="EX48" s="164"/>
      <c r="EY48" s="164"/>
      <c r="EZ48" s="164"/>
      <c r="FA48" s="164">
        <f t="shared" si="1400"/>
        <v>1</v>
      </c>
      <c r="FB48" s="164" t="e">
        <f t="shared" si="1401"/>
        <v>#DIV/0!</v>
      </c>
      <c r="FC48" s="164">
        <f t="shared" si="1402"/>
        <v>1</v>
      </c>
      <c r="FD48" s="164" t="e">
        <f t="shared" si="1403"/>
        <v>#DIV/0!</v>
      </c>
      <c r="FE48" s="164"/>
      <c r="FF48" s="164"/>
      <c r="FG48" s="164"/>
      <c r="FH48" s="164"/>
      <c r="FI48" s="164" t="e">
        <f t="shared" si="1404"/>
        <v>#DIV/0!</v>
      </c>
      <c r="FJ48" s="164" t="e">
        <f t="shared" si="1405"/>
        <v>#DIV/0!</v>
      </c>
      <c r="FK48" s="164" t="e">
        <f t="shared" si="1406"/>
        <v>#DIV/0!</v>
      </c>
      <c r="FL48" s="164" t="e">
        <f t="shared" si="1407"/>
        <v>#DIV/0!</v>
      </c>
      <c r="FM48" s="164"/>
      <c r="FN48" s="164" t="e">
        <f t="shared" si="1408"/>
        <v>#DIV/0!</v>
      </c>
      <c r="FO48" s="164" t="e">
        <f t="shared" si="1409"/>
        <v>#DIV/0!</v>
      </c>
      <c r="FP48" s="164" t="e">
        <f t="shared" si="1410"/>
        <v>#DIV/0!</v>
      </c>
      <c r="FQ48" s="164"/>
      <c r="FR48" s="164" t="e">
        <f t="shared" si="1411"/>
        <v>#DIV/0!</v>
      </c>
      <c r="FS48" s="164" t="e">
        <f t="shared" si="1412"/>
        <v>#DIV/0!</v>
      </c>
      <c r="FT48" s="164" t="e">
        <f t="shared" si="1413"/>
        <v>#DIV/0!</v>
      </c>
      <c r="FU48" s="164"/>
      <c r="FV48" s="164" t="e">
        <f t="shared" si="1414"/>
        <v>#DIV/0!</v>
      </c>
      <c r="FW48" s="164" t="e">
        <f t="shared" si="1415"/>
        <v>#DIV/0!</v>
      </c>
      <c r="FX48" s="164" t="e">
        <f t="shared" si="1416"/>
        <v>#DIV/0!</v>
      </c>
      <c r="FY48" s="164"/>
      <c r="FZ48" s="164" t="e">
        <f t="shared" si="1417"/>
        <v>#DIV/0!</v>
      </c>
      <c r="GA48" s="164" t="e">
        <f t="shared" si="1418"/>
        <v>#DIV/0!</v>
      </c>
      <c r="GB48" s="164" t="e">
        <f t="shared" si="1419"/>
        <v>#DIV/0!</v>
      </c>
      <c r="GC48" s="164" t="e">
        <f t="shared" si="1420"/>
        <v>#DIV/0!</v>
      </c>
      <c r="GD48" s="164">
        <f t="shared" si="1421"/>
        <v>1</v>
      </c>
      <c r="GE48" s="164" t="e">
        <f t="shared" si="1422"/>
        <v>#DIV/0!</v>
      </c>
      <c r="GF48" s="164" t="e">
        <f>GE48^2*M46^2</f>
        <v>#DIV/0!</v>
      </c>
      <c r="GG48" s="164"/>
      <c r="GH48" s="164" t="e">
        <f t="shared" si="1423"/>
        <v>#DIV/0!</v>
      </c>
      <c r="GI48" s="164" t="e">
        <f t="shared" si="1424"/>
        <v>#DIV/0!</v>
      </c>
      <c r="GJ48" s="164">
        <f t="shared" si="1425"/>
        <v>0</v>
      </c>
      <c r="GK48" s="164" t="e">
        <f t="shared" si="1426"/>
        <v>#DIV/0!</v>
      </c>
      <c r="GL48" s="164" t="e">
        <f>GK48^2*O46^2</f>
        <v>#DIV/0!</v>
      </c>
      <c r="GM48" s="164"/>
      <c r="GN48" s="164">
        <f t="shared" si="1427"/>
        <v>0</v>
      </c>
      <c r="GO48" s="164">
        <f t="shared" si="1428"/>
        <v>0</v>
      </c>
      <c r="GP48" s="164" t="e">
        <f t="shared" si="1429"/>
        <v>#DIV/0!</v>
      </c>
      <c r="GQ48" s="164" t="e">
        <f>GP48^2*S46^2</f>
        <v>#DIV/0!</v>
      </c>
      <c r="GR48" s="164"/>
      <c r="GS48" s="164" t="e">
        <f t="shared" si="1430"/>
        <v>#DIV/0!</v>
      </c>
      <c r="GT48" s="164" t="e">
        <f t="shared" si="1431"/>
        <v>#DIV/0!</v>
      </c>
      <c r="GU48" s="164" t="e">
        <f>GT48^2*Q46^2</f>
        <v>#DIV/0!</v>
      </c>
      <c r="GV48" s="164"/>
      <c r="GW48" s="164"/>
      <c r="GX48" s="164"/>
      <c r="GY48" s="164">
        <f>P46</f>
        <v>0</v>
      </c>
      <c r="GZ48" s="164">
        <f>L46+N46</f>
        <v>0</v>
      </c>
      <c r="HA48" s="164">
        <f>L46</f>
        <v>0</v>
      </c>
      <c r="HB48" s="164">
        <f>N46</f>
        <v>0</v>
      </c>
      <c r="HC48" s="164">
        <f t="shared" si="1432"/>
        <v>0</v>
      </c>
      <c r="HD48" s="164">
        <f t="shared" si="1433"/>
        <v>0</v>
      </c>
      <c r="HE48" s="164" t="e">
        <f t="shared" si="1434"/>
        <v>#DIV/0!</v>
      </c>
      <c r="HF48" s="164">
        <f t="shared" si="1435"/>
        <v>0</v>
      </c>
      <c r="HG48" s="164">
        <f t="shared" si="1436"/>
        <v>0</v>
      </c>
      <c r="HH48" s="164">
        <f t="shared" si="1437"/>
        <v>0</v>
      </c>
      <c r="HI48" s="164">
        <f t="shared" si="1438"/>
        <v>0</v>
      </c>
      <c r="HJ48" s="164" t="e">
        <f t="shared" si="1439"/>
        <v>#DIV/0!</v>
      </c>
      <c r="HK48" s="164" t="e">
        <f t="shared" si="1440"/>
        <v>#DIV/0!</v>
      </c>
      <c r="HL48" s="164" t="e">
        <f t="shared" si="1441"/>
        <v>#DIV/0!</v>
      </c>
      <c r="HM48" s="164" t="e">
        <f t="shared" si="1442"/>
        <v>#DIV/0!</v>
      </c>
      <c r="HN48" s="164"/>
      <c r="HO48" s="164"/>
      <c r="HP48" s="164"/>
      <c r="HQ48" s="164"/>
      <c r="HR48" s="164" t="e">
        <f t="shared" si="1443"/>
        <v>#DIV/0!</v>
      </c>
      <c r="HS48" s="164" t="e">
        <f t="shared" si="1444"/>
        <v>#DIV/0!</v>
      </c>
      <c r="HT48" s="164" t="e">
        <f t="shared" si="1445"/>
        <v>#DIV/0!</v>
      </c>
      <c r="HU48" s="164" t="e">
        <f t="shared" si="1446"/>
        <v>#DIV/0!</v>
      </c>
      <c r="HV48" s="164" t="e">
        <f t="shared" si="1447"/>
        <v>#DIV/0!</v>
      </c>
      <c r="HW48" s="164"/>
      <c r="HX48" s="164" t="e">
        <f t="shared" si="1448"/>
        <v>#DIV/0!</v>
      </c>
      <c r="HY48" s="164" t="e">
        <f t="shared" si="1449"/>
        <v>#DIV/0!</v>
      </c>
      <c r="HZ48" s="164">
        <v>0</v>
      </c>
      <c r="IA48" s="164" t="e">
        <f t="shared" si="1072"/>
        <v>#DIV/0!</v>
      </c>
      <c r="IB48" s="164" t="e">
        <f t="shared" si="1450"/>
        <v>#DIV/0!</v>
      </c>
      <c r="IC48" s="164"/>
      <c r="ID48" s="164" t="e">
        <f xml:space="preserve"> 1 / (HE48-GY48*HG48)*L46/GZ48</f>
        <v>#DIV/0!</v>
      </c>
      <c r="IE48" s="164" t="e">
        <f t="shared" si="1451"/>
        <v>#DIV/0!</v>
      </c>
      <c r="IF48" s="164">
        <v>0</v>
      </c>
      <c r="IG48" s="164" t="e">
        <f t="shared" si="1073"/>
        <v>#DIV/0!</v>
      </c>
      <c r="IH48" s="164" t="e">
        <f t="shared" si="1452"/>
        <v>#DIV/0!</v>
      </c>
      <c r="II48" s="164"/>
      <c r="IJ48" s="164" t="e">
        <f t="shared" si="1453"/>
        <v>#DIV/0!</v>
      </c>
      <c r="IK48" s="164" t="e">
        <f t="shared" si="1454"/>
        <v>#DIV/0!</v>
      </c>
      <c r="IL48" s="164">
        <v>0</v>
      </c>
      <c r="IM48" s="164" t="e">
        <f t="shared" si="1074"/>
        <v>#DIV/0!</v>
      </c>
      <c r="IN48" s="164" t="e">
        <f t="shared" si="1455"/>
        <v>#DIV/0!</v>
      </c>
      <c r="IO48" s="164"/>
      <c r="IP48" s="164" t="e">
        <f t="shared" si="1456"/>
        <v>#DIV/0!</v>
      </c>
      <c r="IQ48" s="164" t="e">
        <f t="shared" si="1457"/>
        <v>#DIV/0!</v>
      </c>
      <c r="IR48" s="164" t="e">
        <f t="shared" si="1458"/>
        <v>#DIV/0!</v>
      </c>
      <c r="IS48" s="164" t="e">
        <f t="shared" si="1075"/>
        <v>#DIV/0!</v>
      </c>
      <c r="IT48" s="164" t="e">
        <f>IS48^2*M46^2</f>
        <v>#DIV/0!</v>
      </c>
      <c r="IU48" s="164"/>
      <c r="IV48" s="164" t="e">
        <f t="shared" si="1459"/>
        <v>#DIV/0!</v>
      </c>
      <c r="IW48" s="164" t="e">
        <f t="shared" si="1460"/>
        <v>#DIV/0!</v>
      </c>
      <c r="IX48" s="164" t="e">
        <f t="shared" si="1461"/>
        <v>#DIV/0!</v>
      </c>
      <c r="IY48" s="164" t="e">
        <f t="shared" si="1076"/>
        <v>#DIV/0!</v>
      </c>
      <c r="IZ48" s="164" t="e">
        <f>IY48^2*O46^2</f>
        <v>#DIV/0!</v>
      </c>
      <c r="JA48" s="164"/>
      <c r="JB48" s="164" t="e">
        <f t="shared" si="1462"/>
        <v>#DIV/0!</v>
      </c>
      <c r="JC48" s="164" t="e">
        <f t="shared" si="1463"/>
        <v>#DIV/0!</v>
      </c>
      <c r="JD48" s="164" t="e">
        <f t="shared" si="1464"/>
        <v>#DIV/0!</v>
      </c>
      <c r="JE48" s="164" t="e">
        <f t="shared" si="1077"/>
        <v>#DIV/0!</v>
      </c>
      <c r="JF48" s="164" t="e">
        <f>JE48^2*Q46^2</f>
        <v>#DIV/0!</v>
      </c>
      <c r="JG48" s="164"/>
      <c r="JH48" s="164"/>
      <c r="JI48" s="164"/>
      <c r="JJ48" s="164">
        <f t="shared" si="1465"/>
        <v>1</v>
      </c>
      <c r="JK48" s="164" t="e">
        <f>N46/(L46+N46)</f>
        <v>#DIV/0!</v>
      </c>
      <c r="JL48" s="164">
        <f>(L46+N46+JJ48)/(N46+JJ48)</f>
        <v>1</v>
      </c>
      <c r="JM48" s="164" t="e">
        <f t="shared" si="1466"/>
        <v>#DIV/0!</v>
      </c>
      <c r="JN48" s="164"/>
      <c r="JO48" s="164"/>
      <c r="JP48" s="164"/>
      <c r="JQ48" s="164"/>
      <c r="JR48" s="164" t="e">
        <f t="shared" si="1467"/>
        <v>#DIV/0!</v>
      </c>
      <c r="JS48" s="164" t="e">
        <f t="shared" si="1468"/>
        <v>#DIV/0!</v>
      </c>
      <c r="JT48" s="164" t="e">
        <f t="shared" si="1469"/>
        <v>#DIV/0!</v>
      </c>
      <c r="JU48" s="164" t="e">
        <f t="shared" si="1470"/>
        <v>#DIV/0!</v>
      </c>
      <c r="JV48" s="164"/>
      <c r="JW48" s="164" t="e">
        <f t="shared" si="1471"/>
        <v>#DIV/0!</v>
      </c>
      <c r="JX48" s="164" t="e">
        <f t="shared" si="1472"/>
        <v>#DIV/0!</v>
      </c>
      <c r="JY48" s="164" t="e">
        <f t="shared" si="1473"/>
        <v>#DIV/0!</v>
      </c>
      <c r="JZ48" s="164"/>
      <c r="KA48" s="164" t="e">
        <f>IG48</f>
        <v>#DIV/0!</v>
      </c>
      <c r="KB48" s="164" t="e">
        <f>KA48*JR48</f>
        <v>#DIV/0!</v>
      </c>
      <c r="KC48" s="164" t="e">
        <f>KB48^2*X48^2</f>
        <v>#DIV/0!</v>
      </c>
      <c r="KD48" s="164"/>
      <c r="KE48" s="164" t="e">
        <f>IM48</f>
        <v>#DIV/0!</v>
      </c>
      <c r="KF48" s="164" t="e">
        <f>KE48*JR48</f>
        <v>#DIV/0!</v>
      </c>
      <c r="KG48" s="164" t="e">
        <f>KF48^2*Z48^2</f>
        <v>#DIV/0!</v>
      </c>
      <c r="KH48" s="164"/>
      <c r="KI48" s="164" t="e">
        <f>IS48</f>
        <v>#DIV/0!</v>
      </c>
      <c r="KJ48" s="164" t="e">
        <f>-N46/(L46+N46)^2</f>
        <v>#DIV/0!</v>
      </c>
      <c r="KK48" s="164">
        <f>1/(JJ48+N46)</f>
        <v>1</v>
      </c>
      <c r="KL48" s="164" t="e">
        <f>KI48*JR48+KJ48*HM48*JL48+KK48*JK48*HM48</f>
        <v>#DIV/0!</v>
      </c>
      <c r="KM48" s="164" t="e">
        <f>KL48^2*M46^2</f>
        <v>#DIV/0!</v>
      </c>
      <c r="KN48" s="164"/>
      <c r="KO48" s="164" t="e">
        <f>IY48</f>
        <v>#DIV/0!</v>
      </c>
      <c r="KP48" s="164" t="e">
        <f>L46/(L46+N46)^2</f>
        <v>#DIV/0!</v>
      </c>
      <c r="KQ48" s="164">
        <f>-L46/(JJ48+N46)^2</f>
        <v>0</v>
      </c>
      <c r="KR48" s="164" t="e">
        <f>KO48*JR48+KP48*JL48*HM48+HM48*KQ48*JK48</f>
        <v>#DIV/0!</v>
      </c>
      <c r="KS48" s="164" t="e">
        <f>KR48^2*O46^2</f>
        <v>#DIV/0!</v>
      </c>
      <c r="KT48" s="164"/>
      <c r="KU48" s="164" t="e">
        <f>JE48</f>
        <v>#DIV/0!</v>
      </c>
      <c r="KV48" s="164" t="e">
        <f>KU48*JR48</f>
        <v>#DIV/0!</v>
      </c>
      <c r="KW48" s="164" t="e">
        <f>KV48^2*Q46^2</f>
        <v>#DIV/0!</v>
      </c>
      <c r="KX48" s="164"/>
      <c r="KY48" s="164" t="e">
        <f>HM48* (N46/(L46+N46)) * ((-LN(10)*JJ48*L46)/(N46+JJ48)^2)</f>
        <v>#DIV/0!</v>
      </c>
      <c r="KZ48" s="164" t="e">
        <f>KY48^2*S46^2</f>
        <v>#DIV/0!</v>
      </c>
      <c r="LA48" s="164"/>
      <c r="LB48" s="164"/>
      <c r="LC48" s="170"/>
      <c r="LD48" s="204"/>
      <c r="LE48" s="189"/>
      <c r="LF48" s="189"/>
      <c r="LG48" s="189"/>
      <c r="LH48" s="189"/>
      <c r="LI48" s="189"/>
      <c r="LJ48" s="189"/>
      <c r="LK48" s="189"/>
      <c r="LL48" s="189"/>
      <c r="LM48" s="189"/>
      <c r="LN48" s="189"/>
      <c r="LO48" s="192"/>
    </row>
    <row r="49" spans="1:327" s="87" customFormat="1" ht="16.5" thickBot="1" x14ac:dyDescent="0.3">
      <c r="A49" s="172" t="s">
        <v>242</v>
      </c>
      <c r="B49" s="138"/>
      <c r="C49" s="146"/>
      <c r="D49" s="139"/>
      <c r="E49" s="146"/>
      <c r="F49" s="208"/>
      <c r="G49" s="208"/>
      <c r="H49" s="208"/>
      <c r="I49" s="199"/>
      <c r="J49" s="199"/>
      <c r="K49" s="199"/>
      <c r="L49" s="199"/>
      <c r="M49" s="199"/>
      <c r="N49" s="199"/>
      <c r="O49" s="199"/>
      <c r="P49" s="199"/>
      <c r="Q49" s="199"/>
      <c r="R49" s="199"/>
      <c r="S49" s="202"/>
      <c r="T49" s="167">
        <f t="shared" si="1344"/>
        <v>0</v>
      </c>
      <c r="U49" s="164">
        <f>U46</f>
        <v>0</v>
      </c>
      <c r="V49" s="164">
        <f t="shared" ref="V49:AA49" si="1475">V46</f>
        <v>0</v>
      </c>
      <c r="W49" s="164">
        <f t="shared" si="1475"/>
        <v>0</v>
      </c>
      <c r="X49" s="164">
        <f t="shared" si="1475"/>
        <v>0</v>
      </c>
      <c r="Y49" s="164">
        <f t="shared" si="1475"/>
        <v>0</v>
      </c>
      <c r="Z49" s="164">
        <f t="shared" si="1475"/>
        <v>0</v>
      </c>
      <c r="AA49" s="164" t="e">
        <f t="shared" si="1475"/>
        <v>#DIV/0!</v>
      </c>
      <c r="AB49" s="165" t="e">
        <f t="shared" si="1069"/>
        <v>#DIV/0!</v>
      </c>
      <c r="AC49" s="165"/>
      <c r="AD49" s="165"/>
      <c r="AE49" s="165"/>
      <c r="AF49" s="165"/>
      <c r="AG49" s="164" t="e">
        <f t="shared" si="1070"/>
        <v>#DIV/0!</v>
      </c>
      <c r="AH49" s="164" t="e">
        <f t="shared" si="1351"/>
        <v>#DIV/0!</v>
      </c>
      <c r="AI49" s="164"/>
      <c r="AJ49" s="164" t="e">
        <f t="shared" si="1071"/>
        <v>#DIV/0!</v>
      </c>
      <c r="AK49" s="164" t="e">
        <f>AJ49^2*V46^2</f>
        <v>#DIV/0!</v>
      </c>
      <c r="AL49" s="164"/>
      <c r="AM49" s="164" t="e">
        <f>-AB49/(AA49-U49)*L46/(L46+N46)</f>
        <v>#DIV/0!</v>
      </c>
      <c r="AN49" s="164" t="e">
        <f>AM49^2*X46^2</f>
        <v>#DIV/0!</v>
      </c>
      <c r="AO49" s="164"/>
      <c r="AP49" s="164" t="e">
        <f>-AB49/(AA49-U49)*N46/(L46+N46)</f>
        <v>#DIV/0!</v>
      </c>
      <c r="AQ49" s="164" t="e">
        <f>AP49^2*Z46^2</f>
        <v>#DIV/0!</v>
      </c>
      <c r="AR49" s="164"/>
      <c r="AS49" s="164" t="e">
        <f>-AB49/(AA49-U49)*(W49-AA49)/(L46+N46)</f>
        <v>#DIV/0!</v>
      </c>
      <c r="AT49" s="164" t="e">
        <f>AS49^2*M46^2</f>
        <v>#DIV/0!</v>
      </c>
      <c r="AU49" s="164"/>
      <c r="AV49" s="164" t="e">
        <f>-AB49/(AA49-U49)*(Y49-AA49)/(L46+N46)</f>
        <v>#DIV/0!</v>
      </c>
      <c r="AW49" s="164" t="e">
        <f>AV49^2*O46^2</f>
        <v>#DIV/0!</v>
      </c>
      <c r="AX49" s="164"/>
      <c r="AY49" s="164"/>
      <c r="AZ49" s="164"/>
      <c r="BA49" s="164" t="b">
        <f t="shared" si="1352"/>
        <v>0</v>
      </c>
      <c r="BB49" s="164">
        <f>MAX((1-BA49)*P46,P46*0.99999)</f>
        <v>0</v>
      </c>
      <c r="BC49" s="164" t="e">
        <f>AB49*D49/(L46+N46)</f>
        <v>#DIV/0!</v>
      </c>
      <c r="BD49" s="164" t="e">
        <f t="shared" si="1353"/>
        <v>#DIV/0!</v>
      </c>
      <c r="BE49" s="164" t="e">
        <f t="shared" si="1354"/>
        <v>#DIV/0!</v>
      </c>
      <c r="BF49" s="164" t="e">
        <f t="shared" si="1355"/>
        <v>#DIV/0!</v>
      </c>
      <c r="BG49" s="164" t="e">
        <f t="shared" si="1356"/>
        <v>#DIV/0!</v>
      </c>
      <c r="BH49" s="164" t="e">
        <f t="shared" si="1357"/>
        <v>#DIV/0!</v>
      </c>
      <c r="BI49" s="164"/>
      <c r="BJ49" s="164"/>
      <c r="BK49" s="164"/>
      <c r="BL49" s="164"/>
      <c r="BM49" s="164" t="e">
        <f t="shared" si="1358"/>
        <v>#DIV/0!</v>
      </c>
      <c r="BN49" s="164" t="e">
        <f t="shared" si="1359"/>
        <v>#DIV/0!</v>
      </c>
      <c r="BO49" s="164" t="e">
        <f t="shared" si="1360"/>
        <v>#DIV/0!</v>
      </c>
      <c r="BP49" s="164" t="e">
        <f>BO49^2*Q46^2</f>
        <v>#DIV/0!</v>
      </c>
      <c r="BQ49" s="164"/>
      <c r="BR49" s="164" t="e">
        <f t="shared" si="1361"/>
        <v>#DIV/0!</v>
      </c>
      <c r="BS49" s="164" t="e">
        <f t="shared" si="1362"/>
        <v>#DIV/0!</v>
      </c>
      <c r="BT49" s="164" t="e">
        <f t="shared" si="1363"/>
        <v>#DIV/0!</v>
      </c>
      <c r="BU49" s="164" t="e">
        <f t="shared" si="1364"/>
        <v>#DIV/0!</v>
      </c>
      <c r="BV49" s="164" t="e">
        <f>(BB49-1)/(1-BC49)^(BB49)*(D49/(L46+N46))*BU49</f>
        <v>#DIV/0!</v>
      </c>
      <c r="BW49" s="164" t="e">
        <f>-1/((BB49-1)*BC49^2)*(D49/(L46+N46))*BU49</f>
        <v>#DIV/0!</v>
      </c>
      <c r="BX49" s="164" t="e">
        <f t="shared" si="1365"/>
        <v>#DIV/0!</v>
      </c>
      <c r="BY49" s="164" t="e">
        <f t="shared" si="1366"/>
        <v>#DIV/0!</v>
      </c>
      <c r="BZ49" s="164"/>
      <c r="CA49" s="164" t="e">
        <f t="shared" si="1367"/>
        <v>#DIV/0!</v>
      </c>
      <c r="CB49" s="164" t="e">
        <f>(BB49-1)/(1-BC49)^(BB49)*(D49/(L46+N46))*CA49</f>
        <v>#DIV/0!</v>
      </c>
      <c r="CC49" s="164" t="e">
        <f>-1/((BB49-1)*BC49^2)*(D49/(L46+N46))*CA49</f>
        <v>#DIV/0!</v>
      </c>
      <c r="CD49" s="164" t="e">
        <f t="shared" si="1368"/>
        <v>#DIV/0!</v>
      </c>
      <c r="CE49" s="164" t="e">
        <f t="shared" si="1369"/>
        <v>#DIV/0!</v>
      </c>
      <c r="CF49" s="164"/>
      <c r="CG49" s="164" t="e">
        <f t="shared" si="1370"/>
        <v>#DIV/0!</v>
      </c>
      <c r="CH49" s="164" t="e">
        <f>(BB49-1)/(1-BC49)^(BB49)*(D49/(L46+N46))*CG49</f>
        <v>#DIV/0!</v>
      </c>
      <c r="CI49" s="164" t="e">
        <f>-1/((BB49-1)*BC49^2)*(D49/(L46+N46))*CG49</f>
        <v>#DIV/0!</v>
      </c>
      <c r="CJ49" s="164" t="e">
        <f t="shared" si="1371"/>
        <v>#DIV/0!</v>
      </c>
      <c r="CK49" s="164" t="e">
        <f t="shared" si="1372"/>
        <v>#DIV/0!</v>
      </c>
      <c r="CL49" s="164"/>
      <c r="CM49" s="164" t="e">
        <f t="shared" si="1373"/>
        <v>#DIV/0!</v>
      </c>
      <c r="CN49" s="164">
        <v>0</v>
      </c>
      <c r="CO49" s="164">
        <v>0</v>
      </c>
      <c r="CP49" s="164" t="e">
        <f t="shared" si="1374"/>
        <v>#DIV/0!</v>
      </c>
      <c r="CQ49" s="164" t="e">
        <f>CP49^2*E46^2</f>
        <v>#DIV/0!</v>
      </c>
      <c r="CR49" s="164"/>
      <c r="CS49" s="164" t="e">
        <f t="shared" si="1375"/>
        <v>#DIV/0!</v>
      </c>
      <c r="CT49" s="164" t="e">
        <f>(BB49-1)/(1-BC49)^(BB49)*(-BC49/(L46+N46)+D49/(L46+N46)*CS49)</f>
        <v>#DIV/0!</v>
      </c>
      <c r="CU49" s="164" t="e">
        <f>-1/((BB49-1)*BC49^2)*(-BC49/(L46+N46)+D49/(L46+N46)*CS49)</f>
        <v>#DIV/0!</v>
      </c>
      <c r="CV49" s="164" t="e">
        <f t="shared" si="1376"/>
        <v>#DIV/0!</v>
      </c>
      <c r="CW49" s="164" t="e">
        <f>CV49^2*M46^2</f>
        <v>#DIV/0!</v>
      </c>
      <c r="CX49" s="164"/>
      <c r="CY49" s="164" t="e">
        <f t="shared" si="1377"/>
        <v>#DIV/0!</v>
      </c>
      <c r="CZ49" s="164" t="e">
        <f>(BB49-1)/(1-BC49)^(BB49)*(-BC49/(L46+N46)+D49/(L46+N46)*CY49)</f>
        <v>#DIV/0!</v>
      </c>
      <c r="DA49" s="164" t="e">
        <f>-1/((BB49-1)*BC49^2)*(-BC49/(L46+N46)+D49/(L46+N46)*CY49)</f>
        <v>#DIV/0!</v>
      </c>
      <c r="DB49" s="164" t="e">
        <f t="shared" si="1378"/>
        <v>#DIV/0!</v>
      </c>
      <c r="DC49" s="164" t="e">
        <f>DB49^2*O46^2</f>
        <v>#DIV/0!</v>
      </c>
      <c r="DD49" s="164"/>
      <c r="DE49" s="164"/>
      <c r="DF49" s="164"/>
      <c r="DG49" s="164">
        <f>10^R46</f>
        <v>1</v>
      </c>
      <c r="DH49" s="164" t="e">
        <f>N46/(L46+N46)</f>
        <v>#DIV/0!</v>
      </c>
      <c r="DI49" s="164">
        <f>(DG49+L46+N46)/(N46+DG49)</f>
        <v>1</v>
      </c>
      <c r="DJ49" s="164" t="e">
        <f t="shared" si="1379"/>
        <v>#DIV/0!</v>
      </c>
      <c r="DK49" s="164"/>
      <c r="DL49" s="164"/>
      <c r="DM49" s="164"/>
      <c r="DN49" s="164"/>
      <c r="DO49" s="164" t="e">
        <f t="shared" si="1380"/>
        <v>#DIV/0!</v>
      </c>
      <c r="DP49" s="164" t="e">
        <f t="shared" si="1381"/>
        <v>#DIV/0!</v>
      </c>
      <c r="DQ49" s="164" t="e">
        <f t="shared" si="1382"/>
        <v>#DIV/0!</v>
      </c>
      <c r="DR49" s="164" t="e">
        <f t="shared" si="1383"/>
        <v>#DIV/0!</v>
      </c>
      <c r="DS49" s="164"/>
      <c r="DT49" s="164" t="e">
        <f t="shared" si="1384"/>
        <v>#DIV/0!</v>
      </c>
      <c r="DU49" s="164" t="e">
        <f t="shared" si="1385"/>
        <v>#DIV/0!</v>
      </c>
      <c r="DV49" s="164" t="e">
        <f t="shared" si="1386"/>
        <v>#DIV/0!</v>
      </c>
      <c r="DW49" s="164"/>
      <c r="DX49" s="164" t="e">
        <f t="shared" si="1387"/>
        <v>#DIV/0!</v>
      </c>
      <c r="DY49" s="164" t="e">
        <f t="shared" si="1388"/>
        <v>#DIV/0!</v>
      </c>
      <c r="DZ49" s="164" t="e">
        <f t="shared" si="1389"/>
        <v>#DIV/0!</v>
      </c>
      <c r="EA49" s="164"/>
      <c r="EB49" s="164" t="e">
        <f t="shared" si="1390"/>
        <v>#DIV/0!</v>
      </c>
      <c r="EC49" s="164" t="e">
        <f t="shared" si="1391"/>
        <v>#DIV/0!</v>
      </c>
      <c r="ED49" s="164" t="e">
        <f t="shared" si="1392"/>
        <v>#DIV/0!</v>
      </c>
      <c r="EE49" s="164"/>
      <c r="EF49" s="164" t="e">
        <f t="shared" si="1393"/>
        <v>#DIV/0!</v>
      </c>
      <c r="EG49" s="164" t="e">
        <f t="shared" si="1394"/>
        <v>#DIV/0!</v>
      </c>
      <c r="EH49" s="164" t="e">
        <f t="shared" si="1395"/>
        <v>#DIV/0!</v>
      </c>
      <c r="EI49" s="164" t="e">
        <f>-N46/((N46+L46)^2)</f>
        <v>#DIV/0!</v>
      </c>
      <c r="EJ49" s="164">
        <f>1/(DG49+N46)</f>
        <v>1</v>
      </c>
      <c r="EK49" s="164" t="e">
        <f t="shared" si="1396"/>
        <v>#DIV/0!</v>
      </c>
      <c r="EL49" s="164" t="e">
        <f>EK49^2*M46^2</f>
        <v>#DIV/0!</v>
      </c>
      <c r="EM49" s="164"/>
      <c r="EN49" s="164" t="e">
        <f t="shared" si="1397"/>
        <v>#DIV/0!</v>
      </c>
      <c r="EO49" s="164" t="e">
        <f>L46/((L46+N46)^2)</f>
        <v>#DIV/0!</v>
      </c>
      <c r="EP49" s="164">
        <f>-L46/((N46+DG49)^2)</f>
        <v>0</v>
      </c>
      <c r="EQ49" s="164" t="e">
        <f t="shared" si="1398"/>
        <v>#DIV/0!</v>
      </c>
      <c r="ER49" s="164" t="e">
        <f>EQ49^2*O46^2</f>
        <v>#DIV/0!</v>
      </c>
      <c r="ES49" s="164"/>
      <c r="ET49" s="164">
        <v>0</v>
      </c>
      <c r="EU49" s="164">
        <f>-LN(10)*L46*DG49/((DG49+N46)^2)</f>
        <v>0</v>
      </c>
      <c r="EV49" s="164" t="e">
        <f t="shared" si="1399"/>
        <v>#DIV/0!</v>
      </c>
      <c r="EW49" s="164" t="e">
        <f>EV49^2*S46^2</f>
        <v>#DIV/0!</v>
      </c>
      <c r="EX49" s="164"/>
      <c r="EY49" s="164"/>
      <c r="EZ49" s="164"/>
      <c r="FA49" s="164">
        <f t="shared" si="1400"/>
        <v>1</v>
      </c>
      <c r="FB49" s="164" t="e">
        <f t="shared" si="1401"/>
        <v>#DIV/0!</v>
      </c>
      <c r="FC49" s="164">
        <f t="shared" si="1402"/>
        <v>1</v>
      </c>
      <c r="FD49" s="164" t="e">
        <f t="shared" si="1403"/>
        <v>#DIV/0!</v>
      </c>
      <c r="FE49" s="164"/>
      <c r="FF49" s="164"/>
      <c r="FG49" s="164"/>
      <c r="FH49" s="164"/>
      <c r="FI49" s="164" t="e">
        <f t="shared" si="1404"/>
        <v>#DIV/0!</v>
      </c>
      <c r="FJ49" s="164" t="e">
        <f t="shared" si="1405"/>
        <v>#DIV/0!</v>
      </c>
      <c r="FK49" s="164" t="e">
        <f t="shared" si="1406"/>
        <v>#DIV/0!</v>
      </c>
      <c r="FL49" s="164" t="e">
        <f t="shared" si="1407"/>
        <v>#DIV/0!</v>
      </c>
      <c r="FM49" s="164"/>
      <c r="FN49" s="164" t="e">
        <f t="shared" si="1408"/>
        <v>#DIV/0!</v>
      </c>
      <c r="FO49" s="164" t="e">
        <f t="shared" si="1409"/>
        <v>#DIV/0!</v>
      </c>
      <c r="FP49" s="164" t="e">
        <f t="shared" si="1410"/>
        <v>#DIV/0!</v>
      </c>
      <c r="FQ49" s="164"/>
      <c r="FR49" s="164" t="e">
        <f t="shared" si="1411"/>
        <v>#DIV/0!</v>
      </c>
      <c r="FS49" s="164" t="e">
        <f t="shared" si="1412"/>
        <v>#DIV/0!</v>
      </c>
      <c r="FT49" s="164" t="e">
        <f t="shared" si="1413"/>
        <v>#DIV/0!</v>
      </c>
      <c r="FU49" s="164"/>
      <c r="FV49" s="164" t="e">
        <f t="shared" si="1414"/>
        <v>#DIV/0!</v>
      </c>
      <c r="FW49" s="164" t="e">
        <f t="shared" si="1415"/>
        <v>#DIV/0!</v>
      </c>
      <c r="FX49" s="164" t="e">
        <f t="shared" si="1416"/>
        <v>#DIV/0!</v>
      </c>
      <c r="FY49" s="164"/>
      <c r="FZ49" s="164" t="e">
        <f t="shared" si="1417"/>
        <v>#DIV/0!</v>
      </c>
      <c r="GA49" s="164" t="e">
        <f t="shared" si="1418"/>
        <v>#DIV/0!</v>
      </c>
      <c r="GB49" s="164" t="e">
        <f t="shared" si="1419"/>
        <v>#DIV/0!</v>
      </c>
      <c r="GC49" s="164" t="e">
        <f t="shared" si="1420"/>
        <v>#DIV/0!</v>
      </c>
      <c r="GD49" s="164">
        <f t="shared" si="1421"/>
        <v>1</v>
      </c>
      <c r="GE49" s="164" t="e">
        <f t="shared" si="1422"/>
        <v>#DIV/0!</v>
      </c>
      <c r="GF49" s="164" t="e">
        <f>GE49^2*M46^2</f>
        <v>#DIV/0!</v>
      </c>
      <c r="GG49" s="164"/>
      <c r="GH49" s="164" t="e">
        <f t="shared" si="1423"/>
        <v>#DIV/0!</v>
      </c>
      <c r="GI49" s="164" t="e">
        <f t="shared" si="1424"/>
        <v>#DIV/0!</v>
      </c>
      <c r="GJ49" s="164">
        <f t="shared" si="1425"/>
        <v>0</v>
      </c>
      <c r="GK49" s="164" t="e">
        <f t="shared" si="1426"/>
        <v>#DIV/0!</v>
      </c>
      <c r="GL49" s="164" t="e">
        <f>GK49^2*O46^2</f>
        <v>#DIV/0!</v>
      </c>
      <c r="GM49" s="164"/>
      <c r="GN49" s="164">
        <f t="shared" si="1427"/>
        <v>0</v>
      </c>
      <c r="GO49" s="164">
        <f t="shared" si="1428"/>
        <v>0</v>
      </c>
      <c r="GP49" s="164" t="e">
        <f t="shared" si="1429"/>
        <v>#DIV/0!</v>
      </c>
      <c r="GQ49" s="164" t="e">
        <f>GP49^2*S46^2</f>
        <v>#DIV/0!</v>
      </c>
      <c r="GR49" s="164"/>
      <c r="GS49" s="164" t="e">
        <f t="shared" si="1430"/>
        <v>#DIV/0!</v>
      </c>
      <c r="GT49" s="164" t="e">
        <f t="shared" si="1431"/>
        <v>#DIV/0!</v>
      </c>
      <c r="GU49" s="164" t="e">
        <f>GT49^2*Q46^2</f>
        <v>#DIV/0!</v>
      </c>
      <c r="GV49" s="164"/>
      <c r="GW49" s="164"/>
      <c r="GX49" s="164"/>
      <c r="GY49" s="164">
        <f>P46</f>
        <v>0</v>
      </c>
      <c r="GZ49" s="164">
        <f>L46+N46</f>
        <v>0</v>
      </c>
      <c r="HA49" s="164">
        <f>L46</f>
        <v>0</v>
      </c>
      <c r="HB49" s="164">
        <f>N46</f>
        <v>0</v>
      </c>
      <c r="HC49" s="164">
        <f t="shared" si="1432"/>
        <v>0</v>
      </c>
      <c r="HD49" s="164">
        <f t="shared" si="1433"/>
        <v>0</v>
      </c>
      <c r="HE49" s="164" t="e">
        <f t="shared" si="1434"/>
        <v>#DIV/0!</v>
      </c>
      <c r="HF49" s="164">
        <f t="shared" si="1435"/>
        <v>0</v>
      </c>
      <c r="HG49" s="164">
        <f t="shared" si="1436"/>
        <v>0</v>
      </c>
      <c r="HH49" s="164">
        <f t="shared" si="1437"/>
        <v>0</v>
      </c>
      <c r="HI49" s="164">
        <f t="shared" si="1438"/>
        <v>0</v>
      </c>
      <c r="HJ49" s="164" t="e">
        <f t="shared" si="1439"/>
        <v>#DIV/0!</v>
      </c>
      <c r="HK49" s="164" t="e">
        <f t="shared" si="1440"/>
        <v>#DIV/0!</v>
      </c>
      <c r="HL49" s="164" t="e">
        <f t="shared" si="1441"/>
        <v>#DIV/0!</v>
      </c>
      <c r="HM49" s="164" t="e">
        <f t="shared" si="1442"/>
        <v>#DIV/0!</v>
      </c>
      <c r="HN49" s="164"/>
      <c r="HO49" s="164"/>
      <c r="HP49" s="164"/>
      <c r="HQ49" s="164"/>
      <c r="HR49" s="164" t="e">
        <f t="shared" si="1443"/>
        <v>#DIV/0!</v>
      </c>
      <c r="HS49" s="164" t="e">
        <f t="shared" si="1444"/>
        <v>#DIV/0!</v>
      </c>
      <c r="HT49" s="164" t="e">
        <f t="shared" si="1445"/>
        <v>#DIV/0!</v>
      </c>
      <c r="HU49" s="164" t="e">
        <f t="shared" si="1446"/>
        <v>#DIV/0!</v>
      </c>
      <c r="HV49" s="164" t="e">
        <f t="shared" si="1447"/>
        <v>#DIV/0!</v>
      </c>
      <c r="HW49" s="164"/>
      <c r="HX49" s="164" t="e">
        <f t="shared" si="1448"/>
        <v>#DIV/0!</v>
      </c>
      <c r="HY49" s="164" t="e">
        <f t="shared" si="1449"/>
        <v>#DIV/0!</v>
      </c>
      <c r="HZ49" s="164">
        <v>0</v>
      </c>
      <c r="IA49" s="164" t="e">
        <f t="shared" si="1072"/>
        <v>#DIV/0!</v>
      </c>
      <c r="IB49" s="164" t="e">
        <f t="shared" si="1450"/>
        <v>#DIV/0!</v>
      </c>
      <c r="IC49" s="164"/>
      <c r="ID49" s="164" t="e">
        <f xml:space="preserve"> 1 / (HE49-GY49*HG49)*L46/GZ49</f>
        <v>#DIV/0!</v>
      </c>
      <c r="IE49" s="164" t="e">
        <f t="shared" si="1451"/>
        <v>#DIV/0!</v>
      </c>
      <c r="IF49" s="164">
        <v>0</v>
      </c>
      <c r="IG49" s="164" t="e">
        <f t="shared" si="1073"/>
        <v>#DIV/0!</v>
      </c>
      <c r="IH49" s="164" t="e">
        <f t="shared" si="1452"/>
        <v>#DIV/0!</v>
      </c>
      <c r="II49" s="164"/>
      <c r="IJ49" s="164" t="e">
        <f t="shared" si="1453"/>
        <v>#DIV/0!</v>
      </c>
      <c r="IK49" s="164" t="e">
        <f t="shared" si="1454"/>
        <v>#DIV/0!</v>
      </c>
      <c r="IL49" s="164">
        <v>0</v>
      </c>
      <c r="IM49" s="164" t="e">
        <f t="shared" si="1074"/>
        <v>#DIV/0!</v>
      </c>
      <c r="IN49" s="164" t="e">
        <f t="shared" si="1455"/>
        <v>#DIV/0!</v>
      </c>
      <c r="IO49" s="164"/>
      <c r="IP49" s="164" t="e">
        <f t="shared" si="1456"/>
        <v>#DIV/0!</v>
      </c>
      <c r="IQ49" s="164" t="e">
        <f t="shared" si="1457"/>
        <v>#DIV/0!</v>
      </c>
      <c r="IR49" s="164" t="e">
        <f t="shared" si="1458"/>
        <v>#DIV/0!</v>
      </c>
      <c r="IS49" s="164" t="e">
        <f t="shared" si="1075"/>
        <v>#DIV/0!</v>
      </c>
      <c r="IT49" s="164" t="e">
        <f>IS49^2*M46^2</f>
        <v>#DIV/0!</v>
      </c>
      <c r="IU49" s="164"/>
      <c r="IV49" s="164" t="e">
        <f t="shared" si="1459"/>
        <v>#DIV/0!</v>
      </c>
      <c r="IW49" s="164" t="e">
        <f t="shared" si="1460"/>
        <v>#DIV/0!</v>
      </c>
      <c r="IX49" s="164" t="e">
        <f t="shared" si="1461"/>
        <v>#DIV/0!</v>
      </c>
      <c r="IY49" s="164" t="e">
        <f t="shared" si="1076"/>
        <v>#DIV/0!</v>
      </c>
      <c r="IZ49" s="164" t="e">
        <f>IY49^2*O46^2</f>
        <v>#DIV/0!</v>
      </c>
      <c r="JA49" s="164"/>
      <c r="JB49" s="164" t="e">
        <f t="shared" si="1462"/>
        <v>#DIV/0!</v>
      </c>
      <c r="JC49" s="164" t="e">
        <f t="shared" si="1463"/>
        <v>#DIV/0!</v>
      </c>
      <c r="JD49" s="164" t="e">
        <f t="shared" si="1464"/>
        <v>#DIV/0!</v>
      </c>
      <c r="JE49" s="164" t="e">
        <f t="shared" si="1077"/>
        <v>#DIV/0!</v>
      </c>
      <c r="JF49" s="164" t="e">
        <f>JE49^2*Q46^2</f>
        <v>#DIV/0!</v>
      </c>
      <c r="JG49" s="164"/>
      <c r="JH49" s="164"/>
      <c r="JI49" s="164"/>
      <c r="JJ49" s="164">
        <f t="shared" si="1465"/>
        <v>1</v>
      </c>
      <c r="JK49" s="164" t="e">
        <f>N46/(L46+N46)</f>
        <v>#DIV/0!</v>
      </c>
      <c r="JL49" s="164">
        <f>(L46+N46+JJ49)/(N46+JJ49)</f>
        <v>1</v>
      </c>
      <c r="JM49" s="164" t="e">
        <f t="shared" si="1466"/>
        <v>#DIV/0!</v>
      </c>
      <c r="JN49" s="164"/>
      <c r="JO49" s="164"/>
      <c r="JP49" s="164"/>
      <c r="JQ49" s="164"/>
      <c r="JR49" s="164" t="e">
        <f t="shared" si="1467"/>
        <v>#DIV/0!</v>
      </c>
      <c r="JS49" s="164" t="e">
        <f t="shared" si="1468"/>
        <v>#DIV/0!</v>
      </c>
      <c r="JT49" s="164" t="e">
        <f t="shared" si="1469"/>
        <v>#DIV/0!</v>
      </c>
      <c r="JU49" s="164" t="e">
        <f t="shared" si="1470"/>
        <v>#DIV/0!</v>
      </c>
      <c r="JV49" s="164"/>
      <c r="JW49" s="164" t="e">
        <f t="shared" si="1471"/>
        <v>#DIV/0!</v>
      </c>
      <c r="JX49" s="164" t="e">
        <f t="shared" si="1472"/>
        <v>#DIV/0!</v>
      </c>
      <c r="JY49" s="164" t="e">
        <f t="shared" si="1473"/>
        <v>#DIV/0!</v>
      </c>
      <c r="JZ49" s="164"/>
      <c r="KA49" s="164" t="e">
        <f>IG49</f>
        <v>#DIV/0!</v>
      </c>
      <c r="KB49" s="164" t="e">
        <f>KA49*JR49</f>
        <v>#DIV/0!</v>
      </c>
      <c r="KC49" s="164" t="e">
        <f>KB49^2*X49^2</f>
        <v>#DIV/0!</v>
      </c>
      <c r="KD49" s="164"/>
      <c r="KE49" s="164" t="e">
        <f>IM49</f>
        <v>#DIV/0!</v>
      </c>
      <c r="KF49" s="164" t="e">
        <f>KE49*JR49</f>
        <v>#DIV/0!</v>
      </c>
      <c r="KG49" s="164" t="e">
        <f>KF49^2*Z49^2</f>
        <v>#DIV/0!</v>
      </c>
      <c r="KH49" s="164"/>
      <c r="KI49" s="164" t="e">
        <f>IS49</f>
        <v>#DIV/0!</v>
      </c>
      <c r="KJ49" s="164" t="e">
        <f>-N46/(L46+N46)^2</f>
        <v>#DIV/0!</v>
      </c>
      <c r="KK49" s="164">
        <f>1/(JJ49+N46)</f>
        <v>1</v>
      </c>
      <c r="KL49" s="164" t="e">
        <f>KI49*JR49+KJ49*HM49*JL49+KK49*JK49*HM49</f>
        <v>#DIV/0!</v>
      </c>
      <c r="KM49" s="164" t="e">
        <f>KL49^2*M46^2</f>
        <v>#DIV/0!</v>
      </c>
      <c r="KN49" s="164"/>
      <c r="KO49" s="164" t="e">
        <f>IY49</f>
        <v>#DIV/0!</v>
      </c>
      <c r="KP49" s="164" t="e">
        <f>L46/(L46+N46)^2</f>
        <v>#DIV/0!</v>
      </c>
      <c r="KQ49" s="164">
        <f>-L46/(JJ49+N46)^2</f>
        <v>0</v>
      </c>
      <c r="KR49" s="164" t="e">
        <f>KO49*JR49+KP49*JL49*HM49+HM49*KQ49*JK49</f>
        <v>#DIV/0!</v>
      </c>
      <c r="KS49" s="164" t="e">
        <f>KR49^2*O46^2</f>
        <v>#DIV/0!</v>
      </c>
      <c r="KT49" s="164"/>
      <c r="KU49" s="164" t="e">
        <f>JE49</f>
        <v>#DIV/0!</v>
      </c>
      <c r="KV49" s="164" t="e">
        <f>KU49*JR49</f>
        <v>#DIV/0!</v>
      </c>
      <c r="KW49" s="164" t="e">
        <f>KV49^2*Q46^2</f>
        <v>#DIV/0!</v>
      </c>
      <c r="KX49" s="164"/>
      <c r="KY49" s="164" t="e">
        <f>HM49* (N46/(L46+N46)) * ((-LN(10)*JJ49*L46)/(N46+JJ49)^2)</f>
        <v>#DIV/0!</v>
      </c>
      <c r="KZ49" s="164" t="e">
        <f>KY49^2*S46^2</f>
        <v>#DIV/0!</v>
      </c>
      <c r="LA49" s="164"/>
      <c r="LB49" s="164"/>
      <c r="LC49" s="170"/>
      <c r="LD49" s="205"/>
      <c r="LE49" s="190"/>
      <c r="LF49" s="190"/>
      <c r="LG49" s="190"/>
      <c r="LH49" s="190"/>
      <c r="LI49" s="190"/>
      <c r="LJ49" s="190"/>
      <c r="LK49" s="190"/>
      <c r="LL49" s="190"/>
      <c r="LM49" s="190"/>
      <c r="LN49" s="190"/>
      <c r="LO49" s="193"/>
    </row>
    <row r="50" spans="1:327" s="87" customFormat="1" ht="15.75" x14ac:dyDescent="0.25">
      <c r="A50" s="171" t="s">
        <v>239</v>
      </c>
      <c r="B50" s="142"/>
      <c r="C50" s="147"/>
      <c r="D50" s="143"/>
      <c r="E50" s="147"/>
      <c r="F50" s="194"/>
      <c r="G50" s="194"/>
      <c r="H50" s="194"/>
      <c r="I50" s="182"/>
      <c r="J50" s="182"/>
      <c r="K50" s="182"/>
      <c r="L50" s="182"/>
      <c r="M50" s="182"/>
      <c r="N50" s="182"/>
      <c r="O50" s="182"/>
      <c r="P50" s="182"/>
      <c r="Q50" s="182"/>
      <c r="R50" s="182"/>
      <c r="S50" s="185"/>
      <c r="T50" s="167">
        <f>C50/100</f>
        <v>0</v>
      </c>
      <c r="U50" s="164">
        <f t="shared" ref="U50:Z50" si="1476">F50/100</f>
        <v>0</v>
      </c>
      <c r="V50" s="164">
        <f t="shared" si="1476"/>
        <v>0</v>
      </c>
      <c r="W50" s="164">
        <f t="shared" si="1476"/>
        <v>0</v>
      </c>
      <c r="X50" s="164">
        <f t="shared" si="1476"/>
        <v>0</v>
      </c>
      <c r="Y50" s="164">
        <f t="shared" si="1476"/>
        <v>0</v>
      </c>
      <c r="Z50" s="164">
        <f t="shared" si="1476"/>
        <v>0</v>
      </c>
      <c r="AA50" s="164" t="e">
        <f>(L50*W50+Y50*N50)/(L50+N50)</f>
        <v>#DIV/0!</v>
      </c>
      <c r="AB50" s="165" t="e">
        <f t="shared" si="1069"/>
        <v>#DIV/0!</v>
      </c>
      <c r="AC50" s="165" t="e">
        <f>AVERAGE(AB50:AB53)</f>
        <v>#DIV/0!</v>
      </c>
      <c r="AD50" s="165" t="e">
        <f>STDEV(AB50:AB53)</f>
        <v>#DIV/0!</v>
      </c>
      <c r="AE50" s="165" t="e">
        <f>AD50/SQRT(COUNT(AB50:AB53))</f>
        <v>#DIV/0!</v>
      </c>
      <c r="AF50" s="165" t="e">
        <f>AE50^2</f>
        <v>#DIV/0!</v>
      </c>
      <c r="AG50" s="164" t="e">
        <f t="shared" si="1070"/>
        <v>#DIV/0!</v>
      </c>
      <c r="AH50" s="164" t="e">
        <f>AG50^2*E50^2</f>
        <v>#DIV/0!</v>
      </c>
      <c r="AI50" s="164" t="e">
        <f>AVERAGE(AH50:AH53)</f>
        <v>#DIV/0!</v>
      </c>
      <c r="AJ50" s="164" t="e">
        <f t="shared" si="1071"/>
        <v>#DIV/0!</v>
      </c>
      <c r="AK50" s="164" t="e">
        <f>AJ50^2*V50^2</f>
        <v>#DIV/0!</v>
      </c>
      <c r="AL50" s="164" t="e">
        <f>AVERAGE(AK50:AK53)</f>
        <v>#DIV/0!</v>
      </c>
      <c r="AM50" s="164" t="e">
        <f>-AB50/(AA50-U50)*L50/(L50+N50)</f>
        <v>#DIV/0!</v>
      </c>
      <c r="AN50" s="164" t="e">
        <f>AM50^2*X50^2</f>
        <v>#DIV/0!</v>
      </c>
      <c r="AO50" s="164" t="e">
        <f>AVERAGE(AN50:AN53)</f>
        <v>#DIV/0!</v>
      </c>
      <c r="AP50" s="164" t="e">
        <f>-AB50/(AA50-U50)*N50/(L50+N50)</f>
        <v>#DIV/0!</v>
      </c>
      <c r="AQ50" s="164" t="e">
        <f>AP50^2*Z50^2</f>
        <v>#DIV/0!</v>
      </c>
      <c r="AR50" s="164" t="e">
        <f>AVERAGE(AQ50:AQ53)</f>
        <v>#DIV/0!</v>
      </c>
      <c r="AS50" s="164" t="e">
        <f>-AB50/(AA50-U50)*(W50-AA50)/(L50+N50)</f>
        <v>#DIV/0!</v>
      </c>
      <c r="AT50" s="164" t="e">
        <f>AS50^2*M50^2</f>
        <v>#DIV/0!</v>
      </c>
      <c r="AU50" s="164" t="e">
        <f>AVERAGE(AT50:AT53)</f>
        <v>#DIV/0!</v>
      </c>
      <c r="AV50" s="164" t="e">
        <f>-AB50/(AA50-U50)*(Y50-AA50)/(L50+N50)</f>
        <v>#DIV/0!</v>
      </c>
      <c r="AW50" s="164" t="e">
        <f>AV50^2*O50^2</f>
        <v>#DIV/0!</v>
      </c>
      <c r="AX50" s="164" t="e">
        <f>AVERAGE(AW50:AW53)</f>
        <v>#DIV/0!</v>
      </c>
      <c r="AY50" s="164" t="e">
        <f>SUM(AX50,AU50,AR50,AO50,AL50,AI50,AF50)</f>
        <v>#DIV/0!</v>
      </c>
      <c r="AZ50" s="166" t="e">
        <f>SQRT(AY50)</f>
        <v>#DIV/0!</v>
      </c>
      <c r="BA50" s="164" t="b">
        <f>P50=1</f>
        <v>0</v>
      </c>
      <c r="BB50" s="164">
        <f>MAX((1-BA50)*P50,P50*0.99999)</f>
        <v>0</v>
      </c>
      <c r="BC50" s="164" t="e">
        <f>AB50*D50/(L50+N50)</f>
        <v>#DIV/0!</v>
      </c>
      <c r="BD50" s="164" t="e">
        <f>-1+(1-BC50)^(1-BB50)</f>
        <v>#DIV/0!</v>
      </c>
      <c r="BE50" s="164" t="e">
        <f>1/((BB50-1)*BC50)</f>
        <v>#DIV/0!</v>
      </c>
      <c r="BF50" s="164" t="e">
        <f>(-1/BC50)*LN(1-BC50)*AB50</f>
        <v>#DIV/0!</v>
      </c>
      <c r="BG50" s="164" t="e">
        <f>AB50*BD50*BE50</f>
        <v>#DIV/0!</v>
      </c>
      <c r="BH50" s="164" t="e">
        <f>(BF50*BA50)+(1-BA50)*BG50</f>
        <v>#DIV/0!</v>
      </c>
      <c r="BI50" s="164" t="e">
        <f>AVERAGE(BH50:BH53)</f>
        <v>#DIV/0!</v>
      </c>
      <c r="BJ50" s="164" t="e">
        <f>STDEV(BH50:BH53)</f>
        <v>#DIV/0!</v>
      </c>
      <c r="BK50" s="164" t="e">
        <f>BJ50/SQRT(COUNT(BH50:BH53))</f>
        <v>#DIV/0!</v>
      </c>
      <c r="BL50" s="164" t="e">
        <f>BK50^2</f>
        <v>#DIV/0!</v>
      </c>
      <c r="BM50" s="164" t="e">
        <f>(-LN(1-BC50)*(1-BC50)^(1-BB50))*AB50/((BB50-1)*BC50)</f>
        <v>#DIV/0!</v>
      </c>
      <c r="BN50" s="164" t="e">
        <f>(1-(1-BC50)^(1-BB50))*AB50/(BC50*(BB50-1)^2)</f>
        <v>#DIV/0!</v>
      </c>
      <c r="BO50" s="164" t="e">
        <f>BM50+BN50</f>
        <v>#DIV/0!</v>
      </c>
      <c r="BP50" s="164" t="e">
        <f>BO50^2*Q50^2</f>
        <v>#DIV/0!</v>
      </c>
      <c r="BQ50" s="164" t="e">
        <f>AVERAGE(BP50:BP53)</f>
        <v>#DIV/0!</v>
      </c>
      <c r="BR50" s="164" t="e">
        <f>BD50*BE50</f>
        <v>#DIV/0!</v>
      </c>
      <c r="BS50" s="164" t="e">
        <f>AB50*BE50</f>
        <v>#DIV/0!</v>
      </c>
      <c r="BT50" s="164" t="e">
        <f>AB50*BD50</f>
        <v>#DIV/0!</v>
      </c>
      <c r="BU50" s="164" t="e">
        <f>AJ50</f>
        <v>#DIV/0!</v>
      </c>
      <c r="BV50" s="164" t="e">
        <f>(BB50-1)/(1-BC50)^(BB50)*(D50/(L50+N50))*BU50</f>
        <v>#DIV/0!</v>
      </c>
      <c r="BW50" s="164" t="e">
        <f>-1/((BB50-1)*BC50^2)*(D50/(L50+N50))*BU50</f>
        <v>#DIV/0!</v>
      </c>
      <c r="BX50" s="164" t="e">
        <f>BU50*BR50+BS50*BV50+BT50*BW50</f>
        <v>#DIV/0!</v>
      </c>
      <c r="BY50" s="164" t="e">
        <f>BX50^2*V50^2</f>
        <v>#DIV/0!</v>
      </c>
      <c r="BZ50" s="164" t="e">
        <f>AVERAGE(BY50:BY53)</f>
        <v>#DIV/0!</v>
      </c>
      <c r="CA50" s="164" t="e">
        <f>AM50</f>
        <v>#DIV/0!</v>
      </c>
      <c r="CB50" s="164" t="e">
        <f>(BB50-1)/(1-BC50)^(BB50)*(D50/(L50+N50))*CA50</f>
        <v>#DIV/0!</v>
      </c>
      <c r="CC50" s="164" t="e">
        <f>-1/((BB50-1)*BC50^2)*(D50/(L50+N50))*CA50</f>
        <v>#DIV/0!</v>
      </c>
      <c r="CD50" s="164" t="e">
        <f>BR50*CA50+BS50*CB50+BT50*CC50</f>
        <v>#DIV/0!</v>
      </c>
      <c r="CE50" s="164" t="e">
        <f>CD50^2*X50^2</f>
        <v>#DIV/0!</v>
      </c>
      <c r="CF50" s="164" t="e">
        <f>AVERAGE(CE50:CE53)</f>
        <v>#DIV/0!</v>
      </c>
      <c r="CG50" s="164" t="e">
        <f>AP50</f>
        <v>#DIV/0!</v>
      </c>
      <c r="CH50" s="164" t="e">
        <f>(BB50-1)/(1-BC50)^(BB50)*(D50/(L50+N50))*CG50</f>
        <v>#DIV/0!</v>
      </c>
      <c r="CI50" s="164" t="e">
        <f>-1/((BB50-1)*BC50^2)*(D50/(L50+N50))*CG50</f>
        <v>#DIV/0!</v>
      </c>
      <c r="CJ50" s="164" t="e">
        <f>BR50*CG50+BS50*CH50+BT50*CI50</f>
        <v>#DIV/0!</v>
      </c>
      <c r="CK50" s="164" t="e">
        <f>CJ50^2*Z50^2</f>
        <v>#DIV/0!</v>
      </c>
      <c r="CL50" s="164" t="e">
        <f>AVERAGE(CK50:CK53)</f>
        <v>#DIV/0!</v>
      </c>
      <c r="CM50" s="164" t="e">
        <f>AG50</f>
        <v>#DIV/0!</v>
      </c>
      <c r="CN50" s="164">
        <v>0</v>
      </c>
      <c r="CO50" s="164">
        <v>0</v>
      </c>
      <c r="CP50" s="164" t="e">
        <f>CM50*BR50</f>
        <v>#DIV/0!</v>
      </c>
      <c r="CQ50" s="164" t="e">
        <f>CP50^2*E50^2</f>
        <v>#DIV/0!</v>
      </c>
      <c r="CR50" s="164" t="e">
        <f>AVERAGE(CQ50:CQ53)</f>
        <v>#DIV/0!</v>
      </c>
      <c r="CS50" s="164" t="e">
        <f>AS50</f>
        <v>#DIV/0!</v>
      </c>
      <c r="CT50" s="164" t="e">
        <f>(BB50-1)/(1-BC50)^(BB50)*(-BC50/(L50+N50)+D50/(L50+N50)*CS50)</f>
        <v>#DIV/0!</v>
      </c>
      <c r="CU50" s="164" t="e">
        <f>-1/((BB50-1)*BC50^2)*(-BC50/(L50+N50)+D50/(L50+N50)*CS50)</f>
        <v>#DIV/0!</v>
      </c>
      <c r="CV50" s="164" t="e">
        <f>BR50*CS50+BS50*CT50+BT50*CU50</f>
        <v>#DIV/0!</v>
      </c>
      <c r="CW50" s="164" t="e">
        <f>CV50^2*M50^2</f>
        <v>#DIV/0!</v>
      </c>
      <c r="CX50" s="164" t="e">
        <f>AVERAGE(CW50:CW53)</f>
        <v>#DIV/0!</v>
      </c>
      <c r="CY50" s="164" t="e">
        <f>AV50</f>
        <v>#DIV/0!</v>
      </c>
      <c r="CZ50" s="164" t="e">
        <f>(BB50-1)/(1-BC50)^(BB50)*(-BC50/(L50+N50)+D50/(L50+N50)*CY50)</f>
        <v>#DIV/0!</v>
      </c>
      <c r="DA50" s="164" t="e">
        <f>-1/((BB50-1)*BC50^2)*(-BC50/(L50+N50)+D50/(L50+N50)*CY50)</f>
        <v>#DIV/0!</v>
      </c>
      <c r="DB50" s="164" t="e">
        <f>BR50*CY50+BS50*CZ50+BT50*DA50</f>
        <v>#DIV/0!</v>
      </c>
      <c r="DC50" s="164" t="e">
        <f>DB50^2*O50^2</f>
        <v>#DIV/0!</v>
      </c>
      <c r="DD50" s="164" t="e">
        <f>AVERAGE(DC50:DC53)</f>
        <v>#DIV/0!</v>
      </c>
      <c r="DE50" s="164" t="e">
        <f>SUM(DD50,CX50,CR50,CL50,CF50,BZ50,BQ50,BL50)</f>
        <v>#DIV/0!</v>
      </c>
      <c r="DF50" s="164" t="e">
        <f>SQRT(DE50)</f>
        <v>#DIV/0!</v>
      </c>
      <c r="DG50" s="164">
        <f>10^R50</f>
        <v>1</v>
      </c>
      <c r="DH50" s="164" t="e">
        <f>N50/(L50+N50)</f>
        <v>#DIV/0!</v>
      </c>
      <c r="DI50" s="164">
        <f>(DG50+L50+N50)/(N50+DG50)</f>
        <v>1</v>
      </c>
      <c r="DJ50" s="164" t="e">
        <f>AB50*DH50*DI50</f>
        <v>#DIV/0!</v>
      </c>
      <c r="DK50" s="164" t="e">
        <f>AVERAGE(DJ50:DJ53)</f>
        <v>#DIV/0!</v>
      </c>
      <c r="DL50" s="164" t="e">
        <f>STDEV(DJ50:DJ53)</f>
        <v>#DIV/0!</v>
      </c>
      <c r="DM50" s="164" t="e">
        <f>DL50/SQRT(COUNT(DJ50:DJ53))</f>
        <v>#DIV/0!</v>
      </c>
      <c r="DN50" s="164" t="e">
        <f>DM50^2</f>
        <v>#DIV/0!</v>
      </c>
      <c r="DO50" s="164" t="e">
        <f>DH50*DI50</f>
        <v>#DIV/0!</v>
      </c>
      <c r="DP50" s="164" t="e">
        <f>AG50</f>
        <v>#DIV/0!</v>
      </c>
      <c r="DQ50" s="164" t="e">
        <f>DO50*DP50</f>
        <v>#DIV/0!</v>
      </c>
      <c r="DR50" s="164" t="e">
        <f>DQ50^2*E50^2</f>
        <v>#DIV/0!</v>
      </c>
      <c r="DS50" s="164" t="e">
        <f>AVERAGE(DR50:DR53)</f>
        <v>#DIV/0!</v>
      </c>
      <c r="DT50" s="164" t="e">
        <f>AJ50</f>
        <v>#DIV/0!</v>
      </c>
      <c r="DU50" s="164" t="e">
        <f>DT50*DO50</f>
        <v>#DIV/0!</v>
      </c>
      <c r="DV50" s="164" t="e">
        <f>DU50^2*V50^2</f>
        <v>#DIV/0!</v>
      </c>
      <c r="DW50" s="164" t="e">
        <f>AVERAGE(DV50:DV53)</f>
        <v>#DIV/0!</v>
      </c>
      <c r="DX50" s="164" t="e">
        <f>AM50</f>
        <v>#DIV/0!</v>
      </c>
      <c r="DY50" s="164" t="e">
        <f>DX50*DO50</f>
        <v>#DIV/0!</v>
      </c>
      <c r="DZ50" s="164" t="e">
        <f>DY50^2*X50^2</f>
        <v>#DIV/0!</v>
      </c>
      <c r="EA50" s="164" t="e">
        <f>AVERAGE(DZ50:DZ53)</f>
        <v>#DIV/0!</v>
      </c>
      <c r="EB50" s="164" t="e">
        <f>AP50</f>
        <v>#DIV/0!</v>
      </c>
      <c r="EC50" s="164" t="e">
        <f>EB50*DO50</f>
        <v>#DIV/0!</v>
      </c>
      <c r="ED50" s="164" t="e">
        <f>EC50^2*Z50^2</f>
        <v>#DIV/0!</v>
      </c>
      <c r="EE50" s="164" t="e">
        <f>AVERAGE(ED50:ED53)</f>
        <v>#DIV/0!</v>
      </c>
      <c r="EF50" s="164" t="e">
        <f>DI50*AB50</f>
        <v>#DIV/0!</v>
      </c>
      <c r="EG50" s="164" t="e">
        <f>DH50*AB50</f>
        <v>#DIV/0!</v>
      </c>
      <c r="EH50" s="164" t="e">
        <f>AS50</f>
        <v>#DIV/0!</v>
      </c>
      <c r="EI50" s="164" t="e">
        <f>-N50/((N50+L50)^2)</f>
        <v>#DIV/0!</v>
      </c>
      <c r="EJ50" s="164">
        <f>1/(DG50+N50)</f>
        <v>1</v>
      </c>
      <c r="EK50" s="164" t="e">
        <f>DO50*EH50+EF50*EI50+EG50*EJ50</f>
        <v>#DIV/0!</v>
      </c>
      <c r="EL50" s="164" t="e">
        <f>EK50^2*M50^2</f>
        <v>#DIV/0!</v>
      </c>
      <c r="EM50" s="164" t="e">
        <f>AVERAGE(EL50:EL53)</f>
        <v>#DIV/0!</v>
      </c>
      <c r="EN50" s="164" t="e">
        <f>AV50</f>
        <v>#DIV/0!</v>
      </c>
      <c r="EO50" s="164" t="e">
        <f>L50/((L50+N50)^2)</f>
        <v>#DIV/0!</v>
      </c>
      <c r="EP50" s="164">
        <f>-L50/((N50+DG50)^2)</f>
        <v>0</v>
      </c>
      <c r="EQ50" s="164" t="e">
        <f>DO50*EN50+EF50*EO50+EG50*EP50</f>
        <v>#DIV/0!</v>
      </c>
      <c r="ER50" s="164" t="e">
        <f>EQ50^2*O50^2</f>
        <v>#DIV/0!</v>
      </c>
      <c r="ES50" s="164" t="e">
        <f>AVERAGE(ER50:ER53)</f>
        <v>#DIV/0!</v>
      </c>
      <c r="ET50" s="164">
        <v>0</v>
      </c>
      <c r="EU50" s="164">
        <f>-LN(10)*L50*DG50/((DG50+N50)^2)</f>
        <v>0</v>
      </c>
      <c r="EV50" s="164" t="e">
        <f>EU50*EG50</f>
        <v>#DIV/0!</v>
      </c>
      <c r="EW50" s="164" t="e">
        <f>EV50^2*S50^2</f>
        <v>#DIV/0!</v>
      </c>
      <c r="EX50" s="164" t="e">
        <f>AVERAGE(EW50:EW53)</f>
        <v>#DIV/0!</v>
      </c>
      <c r="EY50" s="164" t="e">
        <f>SUM(EX50,ES50,EM50,EE50,EA50,DW50,DS50,DN50)</f>
        <v>#DIV/0!</v>
      </c>
      <c r="EZ50" s="164" t="e">
        <f>SQRT(EY50)</f>
        <v>#DIV/0!</v>
      </c>
      <c r="FA50" s="164">
        <f>DG50</f>
        <v>1</v>
      </c>
      <c r="FB50" s="164" t="e">
        <f>DH50</f>
        <v>#DIV/0!</v>
      </c>
      <c r="FC50" s="164">
        <f>DI50</f>
        <v>1</v>
      </c>
      <c r="FD50" s="164" t="e">
        <f>FB50*FC50*BH50</f>
        <v>#DIV/0!</v>
      </c>
      <c r="FE50" s="164" t="e">
        <f>AVERAGE(FD50:FD53)</f>
        <v>#DIV/0!</v>
      </c>
      <c r="FF50" s="164" t="e">
        <f>STDEV(FD50:FD53)</f>
        <v>#DIV/0!</v>
      </c>
      <c r="FG50" s="164" t="e">
        <f>FF50/SQRT(COUNT(FD50:FD53))</f>
        <v>#DIV/0!</v>
      </c>
      <c r="FH50" s="164" t="e">
        <f>FG50^2</f>
        <v>#DIV/0!</v>
      </c>
      <c r="FI50" s="164" t="e">
        <f>FB50*FC50</f>
        <v>#DIV/0!</v>
      </c>
      <c r="FJ50" s="164" t="e">
        <f>CP50</f>
        <v>#DIV/0!</v>
      </c>
      <c r="FK50" s="164" t="e">
        <f>FJ50*FI50</f>
        <v>#DIV/0!</v>
      </c>
      <c r="FL50" s="164" t="e">
        <f>FK50^2*E50^2</f>
        <v>#DIV/0!</v>
      </c>
      <c r="FM50" s="164" t="e">
        <f>AVERAGE(FL50:FL53)</f>
        <v>#DIV/0!</v>
      </c>
      <c r="FN50" s="164" t="e">
        <f>BX50</f>
        <v>#DIV/0!</v>
      </c>
      <c r="FO50" s="164" t="e">
        <f>FN50*FI50</f>
        <v>#DIV/0!</v>
      </c>
      <c r="FP50" s="164" t="e">
        <f>FO50^2*V50^2</f>
        <v>#DIV/0!</v>
      </c>
      <c r="FQ50" s="164" t="e">
        <f>AVERAGE(FP50:FP53)</f>
        <v>#DIV/0!</v>
      </c>
      <c r="FR50" s="164" t="e">
        <f>CD50</f>
        <v>#DIV/0!</v>
      </c>
      <c r="FS50" s="164" t="e">
        <f>FR50*FI50</f>
        <v>#DIV/0!</v>
      </c>
      <c r="FT50" s="164" t="e">
        <f>FS50^2*X50^2</f>
        <v>#DIV/0!</v>
      </c>
      <c r="FU50" s="164" t="e">
        <f>AVERAGE(FT50:FT53)</f>
        <v>#DIV/0!</v>
      </c>
      <c r="FV50" s="164" t="e">
        <f>CJ50</f>
        <v>#DIV/0!</v>
      </c>
      <c r="FW50" s="164" t="e">
        <f>FV50*FI50</f>
        <v>#DIV/0!</v>
      </c>
      <c r="FX50" s="164" t="e">
        <f>FW50^2*Z50^2</f>
        <v>#DIV/0!</v>
      </c>
      <c r="FY50" s="164" t="e">
        <f>AVERAGE(FX50:FX53)</f>
        <v>#DIV/0!</v>
      </c>
      <c r="FZ50" s="164" t="e">
        <f>FC50*BH50</f>
        <v>#DIV/0!</v>
      </c>
      <c r="GA50" s="164" t="e">
        <f>FB50*BH50</f>
        <v>#DIV/0!</v>
      </c>
      <c r="GB50" s="164" t="e">
        <f>CV50</f>
        <v>#DIV/0!</v>
      </c>
      <c r="GC50" s="164" t="e">
        <f>EI50</f>
        <v>#DIV/0!</v>
      </c>
      <c r="GD50" s="164">
        <f>EJ50</f>
        <v>1</v>
      </c>
      <c r="GE50" s="164" t="e">
        <f>FI50*GB50+FZ50*GC50+GA50*GD50</f>
        <v>#DIV/0!</v>
      </c>
      <c r="GF50" s="164" t="e">
        <f>GE50^2*M50^2</f>
        <v>#DIV/0!</v>
      </c>
      <c r="GG50" s="164" t="e">
        <f>AVERAGE(GF50:GF53)</f>
        <v>#DIV/0!</v>
      </c>
      <c r="GH50" s="164" t="e">
        <f>DB50</f>
        <v>#DIV/0!</v>
      </c>
      <c r="GI50" s="164" t="e">
        <f>EO50</f>
        <v>#DIV/0!</v>
      </c>
      <c r="GJ50" s="164">
        <f>EP50</f>
        <v>0</v>
      </c>
      <c r="GK50" s="164" t="e">
        <f>FI50*GH50+FZ50*GI50+GA50*GJ50</f>
        <v>#DIV/0!</v>
      </c>
      <c r="GL50" s="164" t="e">
        <f>GK50^2*O50^2</f>
        <v>#DIV/0!</v>
      </c>
      <c r="GM50" s="164" t="e">
        <f>AVERAGE(GL50:GL53)</f>
        <v>#DIV/0!</v>
      </c>
      <c r="GN50" s="164">
        <f>ET50</f>
        <v>0</v>
      </c>
      <c r="GO50" s="164">
        <f>EU50</f>
        <v>0</v>
      </c>
      <c r="GP50" s="164" t="e">
        <f>GO50*GA50</f>
        <v>#DIV/0!</v>
      </c>
      <c r="GQ50" s="164" t="e">
        <f>GP50^2*S50^2</f>
        <v>#DIV/0!</v>
      </c>
      <c r="GR50" s="164" t="e">
        <f>AVERAGE(GQ50:GQ53)</f>
        <v>#DIV/0!</v>
      </c>
      <c r="GS50" s="164" t="e">
        <f>BO50</f>
        <v>#DIV/0!</v>
      </c>
      <c r="GT50" s="164" t="e">
        <f>GS50*FI50</f>
        <v>#DIV/0!</v>
      </c>
      <c r="GU50" s="164" t="e">
        <f>GT50^2*Q50^2</f>
        <v>#DIV/0!</v>
      </c>
      <c r="GV50" s="164" t="e">
        <f>AVERAGE(GU50:GU53)</f>
        <v>#DIV/0!</v>
      </c>
      <c r="GW50" s="164" t="e">
        <f>SUM(GV50,GR50,GM50,GG50,FY50,FU50,FQ50,FM50,FH50)</f>
        <v>#DIV/0!</v>
      </c>
      <c r="GX50" s="164" t="e">
        <f>SQRT(GW50)</f>
        <v>#DIV/0!</v>
      </c>
      <c r="GY50" s="164">
        <f>P50</f>
        <v>0</v>
      </c>
      <c r="GZ50" s="164">
        <f>L50+N50</f>
        <v>0</v>
      </c>
      <c r="HA50" s="164">
        <f>L50</f>
        <v>0</v>
      </c>
      <c r="HB50" s="164">
        <f>N50</f>
        <v>0</v>
      </c>
      <c r="HC50" s="164">
        <f>D50</f>
        <v>0</v>
      </c>
      <c r="HD50" s="164">
        <f>B50</f>
        <v>0</v>
      </c>
      <c r="HE50" s="164" t="e">
        <f>AA50</f>
        <v>#DIV/0!</v>
      </c>
      <c r="HF50" s="164">
        <f>T50</f>
        <v>0</v>
      </c>
      <c r="HG50" s="164">
        <f>U50</f>
        <v>0</v>
      </c>
      <c r="HH50" s="164">
        <f>W50</f>
        <v>0</v>
      </c>
      <c r="HI50" s="164">
        <f>Y50</f>
        <v>0</v>
      </c>
      <c r="HJ50" s="164" t="e">
        <f>LN((HE50-GY50*HG50)/HD50)</f>
        <v>#DIV/0!</v>
      </c>
      <c r="HK50" s="164" t="e">
        <f>LN( (HG50-HF50)/GZ50 + (HE50-GY50*HF50)/HD50)</f>
        <v>#DIV/0!</v>
      </c>
      <c r="HL50" s="164" t="e">
        <f>HD50*GZ50/(HD50+GY50*GZ50)</f>
        <v>#DIV/0!</v>
      </c>
      <c r="HM50" s="164" t="e">
        <f>(HJ50-HK50)*HL50/HC50</f>
        <v>#DIV/0!</v>
      </c>
      <c r="HN50" s="164" t="e">
        <f>AVERAGE(HM50:HM53)</f>
        <v>#DIV/0!</v>
      </c>
      <c r="HO50" s="164" t="e">
        <f>STDEV(HM50:HM53)</f>
        <v>#DIV/0!</v>
      </c>
      <c r="HP50" s="164" t="e">
        <f>HO50/SQRT(COUNT(HM50:HM53))</f>
        <v>#DIV/0!</v>
      </c>
      <c r="HQ50" s="164" t="e">
        <f>HP50^2</f>
        <v>#DIV/0!</v>
      </c>
      <c r="HR50" s="164" t="e">
        <f>-1/HD50</f>
        <v>#DIV/0!</v>
      </c>
      <c r="HS50" s="164" t="e">
        <f>-(HE50-GY50*HF50) / (HD50* ( ( (HG50-HF50)/GZ50)*HD50 + (HE50-GY50*HF50)))</f>
        <v>#DIV/0!</v>
      </c>
      <c r="HT50" s="164" t="e">
        <f>GY50*GZ50^2 / (HD50+GY50*GZ50)^2</f>
        <v>#DIV/0!</v>
      </c>
      <c r="HU50" s="164" t="e">
        <f>-1/HC50*HM50</f>
        <v>#DIV/0!</v>
      </c>
      <c r="HV50" s="164" t="e">
        <f>HU50^2*E50^2</f>
        <v>#DIV/0!</v>
      </c>
      <c r="HW50" s="164" t="e">
        <f>AVERAGE(HV50:HV53)</f>
        <v>#DIV/0!</v>
      </c>
      <c r="HX50" s="164" t="e">
        <f>GY50 / (GY50*HG50-HE50)</f>
        <v>#DIV/0!</v>
      </c>
      <c r="HY50" s="164" t="e">
        <f>HD50 / ( (HG50-HF50)*HD50 + GZ50*(HE50-GY50*HF50))</f>
        <v>#DIV/0!</v>
      </c>
      <c r="HZ50" s="164">
        <v>0</v>
      </c>
      <c r="IA50" s="164" t="e">
        <f t="shared" si="1072"/>
        <v>#DIV/0!</v>
      </c>
      <c r="IB50" s="164" t="e">
        <f>IA50^2*V50^2</f>
        <v>#DIV/0!</v>
      </c>
      <c r="IC50" s="164" t="e">
        <f>AVERAGE(IB50:IB53)</f>
        <v>#DIV/0!</v>
      </c>
      <c r="ID50" s="164" t="e">
        <f xml:space="preserve"> 1 / (HE50-GY50*HG50)*L50/GZ50</f>
        <v>#DIV/0!</v>
      </c>
      <c r="IE50" s="164" t="e">
        <f>HA50 / ((HE50-GY50*HF50)*GZ50 + (HG50-HF50)*HD50)</f>
        <v>#DIV/0!</v>
      </c>
      <c r="IF50" s="164">
        <v>0</v>
      </c>
      <c r="IG50" s="164" t="e">
        <f t="shared" si="1073"/>
        <v>#DIV/0!</v>
      </c>
      <c r="IH50" s="164" t="e">
        <f>IG50^2*X50^2</f>
        <v>#DIV/0!</v>
      </c>
      <c r="II50" s="164" t="e">
        <f>AVERAGE(IH50:IH53)</f>
        <v>#DIV/0!</v>
      </c>
      <c r="IJ50" s="164" t="e">
        <f>1 / (HE50-GY50*HG50) * HB50/GZ50</f>
        <v>#DIV/0!</v>
      </c>
      <c r="IK50" s="164" t="e">
        <f>1 / (HE50 + HD50*((HG50-HF50)/GZ50) - GY50*HF50) * HB50/GZ50</f>
        <v>#DIV/0!</v>
      </c>
      <c r="IL50" s="164">
        <v>0</v>
      </c>
      <c r="IM50" s="164" t="e">
        <f t="shared" si="1074"/>
        <v>#DIV/0!</v>
      </c>
      <c r="IN50" s="164" t="e">
        <f>IM50^2*Z50^2</f>
        <v>#DIV/0!</v>
      </c>
      <c r="IO50" s="164" t="e">
        <f>AVERAGE(IN50:IN53)</f>
        <v>#DIV/0!</v>
      </c>
      <c r="IP50" s="164" t="e">
        <f>(HI50-HH50)*HB50 / (GZ50*((GY50*HG50-HH50)*HA50 + (GY50*HG50-HI50)*HB50))</f>
        <v>#DIV/0!</v>
      </c>
      <c r="IQ50" s="164" t="e">
        <f>-(HD50*HF50+(HH50-HI50)*HB50-HD50*HG50) / (GZ50*((GY50*HF50-HH50)*HA50 + (GY50*HB50+HD50)*HF50 - HI50*HB50 - HD50*HG50) )</f>
        <v>#DIV/0!</v>
      </c>
      <c r="IR50" s="164" t="e">
        <f>HD50^2 / (GY50*HA50 + GY50*HB50 + HD50)^2</f>
        <v>#DIV/0!</v>
      </c>
      <c r="IS50" s="164" t="e">
        <f t="shared" si="1075"/>
        <v>#DIV/0!</v>
      </c>
      <c r="IT50" s="164" t="e">
        <f>IS50^2*M50^2</f>
        <v>#DIV/0!</v>
      </c>
      <c r="IU50" s="164" t="e">
        <f>AVERAGE(IT50:IT53)</f>
        <v>#DIV/0!</v>
      </c>
      <c r="IV50" s="164" t="e">
        <f>-(HI50-HH50)*HA50 / (GZ50*((GY50*HG50-HH50)*HA50 + (GY50*HG50-HI50)*HB50))</f>
        <v>#DIV/0!</v>
      </c>
      <c r="IW50" s="164" t="e">
        <f>-(HD50*HF50+(HI50-HH50)*HA50-HD50*HG50) / (GZ50*((GY50*HF50-HI50)*HB50 + (GY50*HA50+HD50)*HF50 - HH50*HA50 - HD50*HG50))</f>
        <v>#DIV/0!</v>
      </c>
      <c r="IX50" s="164" t="e">
        <f>HD50^2 / (GY50*HA50+GY50*HB50+HD50)^2</f>
        <v>#DIV/0!</v>
      </c>
      <c r="IY50" s="164" t="e">
        <f t="shared" si="1076"/>
        <v>#DIV/0!</v>
      </c>
      <c r="IZ50" s="164" t="e">
        <f>IY50^2*O50^2</f>
        <v>#DIV/0!</v>
      </c>
      <c r="JA50" s="164" t="e">
        <f>AVERAGE(IZ50:IZ53)</f>
        <v>#DIV/0!</v>
      </c>
      <c r="JB50" s="164" t="e">
        <f>HG50/(GY50*HG50-HE50)</f>
        <v>#DIV/0!</v>
      </c>
      <c r="JC50" s="164" t="e">
        <f>HF50/(GY50*HF50-HE50-HD50*(HG50-HF50)/GZ50)</f>
        <v>#DIV/0!</v>
      </c>
      <c r="JD50" s="164" t="e">
        <f>-HD50*GZ50^2 / ((GZ50*GY50+HD50)^2)</f>
        <v>#DIV/0!</v>
      </c>
      <c r="JE50" s="164" t="e">
        <f t="shared" si="1077"/>
        <v>#DIV/0!</v>
      </c>
      <c r="JF50" s="164" t="e">
        <f>JE50^2*Q50^2</f>
        <v>#DIV/0!</v>
      </c>
      <c r="JG50" s="164" t="e">
        <f>AVERAGE(JF50:JF53)</f>
        <v>#DIV/0!</v>
      </c>
      <c r="JH50" s="164" t="e">
        <f>SUM(JG50,JA50,IU50,IO50,II50,IC50,HW50,HQ50)</f>
        <v>#DIV/0!</v>
      </c>
      <c r="JI50" s="164" t="e">
        <f>SQRT(JH50)</f>
        <v>#DIV/0!</v>
      </c>
      <c r="JJ50" s="164">
        <f>FA50</f>
        <v>1</v>
      </c>
      <c r="JK50" s="164" t="e">
        <f>N50/(L50+N50)</f>
        <v>#DIV/0!</v>
      </c>
      <c r="JL50" s="164">
        <f>(L50+N50+JJ50)/(N50+JJ50)</f>
        <v>1</v>
      </c>
      <c r="JM50" s="164" t="e">
        <f>HM50*JK50*JL50</f>
        <v>#DIV/0!</v>
      </c>
      <c r="JN50" s="164" t="e">
        <f>AVERAGE(JM50:JM53)</f>
        <v>#DIV/0!</v>
      </c>
      <c r="JO50" s="164" t="e">
        <f>STDEV(JM50:JM53)</f>
        <v>#DIV/0!</v>
      </c>
      <c r="JP50" s="164" t="e">
        <f>JO50/SQRT(COUNT(JM50:JM53))</f>
        <v>#DIV/0!</v>
      </c>
      <c r="JQ50" s="164" t="e">
        <f>JP50^2</f>
        <v>#DIV/0!</v>
      </c>
      <c r="JR50" s="164" t="e">
        <f>JK50*JL50</f>
        <v>#DIV/0!</v>
      </c>
      <c r="JS50" s="164" t="e">
        <f>HU50</f>
        <v>#DIV/0!</v>
      </c>
      <c r="JT50" s="164" t="e">
        <f>JS50*JR50</f>
        <v>#DIV/0!</v>
      </c>
      <c r="JU50" s="164" t="e">
        <f>JT50^2*E50^2</f>
        <v>#DIV/0!</v>
      </c>
      <c r="JV50" s="164" t="e">
        <f>AVERAGE(JU50:JU53)</f>
        <v>#DIV/0!</v>
      </c>
      <c r="JW50" s="164" t="e">
        <f>IA50</f>
        <v>#DIV/0!</v>
      </c>
      <c r="JX50" s="164" t="e">
        <f>JW50*JR50</f>
        <v>#DIV/0!</v>
      </c>
      <c r="JY50" s="164" t="e">
        <f>JX50^2*V50^2</f>
        <v>#DIV/0!</v>
      </c>
      <c r="JZ50" s="164" t="e">
        <f>AVERAGE(JY50:JY53)</f>
        <v>#DIV/0!</v>
      </c>
      <c r="KA50" s="164" t="e">
        <f>IG50</f>
        <v>#DIV/0!</v>
      </c>
      <c r="KB50" s="164" t="e">
        <f>KA50*JR50</f>
        <v>#DIV/0!</v>
      </c>
      <c r="KC50" s="164" t="e">
        <f>KB50^2*X50^2</f>
        <v>#DIV/0!</v>
      </c>
      <c r="KD50" s="164" t="e">
        <f>AVERAGE(KC50:KC53)</f>
        <v>#DIV/0!</v>
      </c>
      <c r="KE50" s="164" t="e">
        <f>IM50</f>
        <v>#DIV/0!</v>
      </c>
      <c r="KF50" s="164" t="e">
        <f>KE50*JR50</f>
        <v>#DIV/0!</v>
      </c>
      <c r="KG50" s="164" t="e">
        <f>KF50^2*Z50^2</f>
        <v>#DIV/0!</v>
      </c>
      <c r="KH50" s="164" t="e">
        <f>AVERAGE(KG50:KG53)</f>
        <v>#DIV/0!</v>
      </c>
      <c r="KI50" s="164" t="e">
        <f>IS50</f>
        <v>#DIV/0!</v>
      </c>
      <c r="KJ50" s="164" t="e">
        <f>-N50/(L50+N50)^2</f>
        <v>#DIV/0!</v>
      </c>
      <c r="KK50" s="164">
        <f>1/(JJ50+N50)</f>
        <v>1</v>
      </c>
      <c r="KL50" s="164" t="e">
        <f>KI50*JR50+KJ50*HM50*JL50+KK50*JK50*HM50</f>
        <v>#DIV/0!</v>
      </c>
      <c r="KM50" s="164" t="e">
        <f>KL50^2*M50^2</f>
        <v>#DIV/0!</v>
      </c>
      <c r="KN50" s="164" t="e">
        <f>AVERAGE(KM50:KM53)</f>
        <v>#DIV/0!</v>
      </c>
      <c r="KO50" s="164" t="e">
        <f>IY50</f>
        <v>#DIV/0!</v>
      </c>
      <c r="KP50" s="164" t="e">
        <f>L50/(L50+N50)^2</f>
        <v>#DIV/0!</v>
      </c>
      <c r="KQ50" s="164">
        <f>-L50/(JJ50+N50)^2</f>
        <v>0</v>
      </c>
      <c r="KR50" s="164" t="e">
        <f>KO50*JR50+KP50*JL50*HM50+HM50*KQ50*JK50</f>
        <v>#DIV/0!</v>
      </c>
      <c r="KS50" s="164" t="e">
        <f>KR50^2*O50^2</f>
        <v>#DIV/0!</v>
      </c>
      <c r="KT50" s="164" t="e">
        <f>AVERAGE(KS50:KS53)</f>
        <v>#DIV/0!</v>
      </c>
      <c r="KU50" s="164" t="e">
        <f>JE50</f>
        <v>#DIV/0!</v>
      </c>
      <c r="KV50" s="164" t="e">
        <f>KU50*JR50</f>
        <v>#DIV/0!</v>
      </c>
      <c r="KW50" s="164" t="e">
        <f>KV50^2*Q50^2</f>
        <v>#DIV/0!</v>
      </c>
      <c r="KX50" s="164" t="e">
        <f>AVERAGE(KW50:KW53)</f>
        <v>#DIV/0!</v>
      </c>
      <c r="KY50" s="164" t="e">
        <f>HM50* (N50/(L50+N50)) * ((-LN(10)*JJ50*L50)/(N50+JJ50)^2)</f>
        <v>#DIV/0!</v>
      </c>
      <c r="KZ50" s="164" t="e">
        <f>KY50^2*S50^2</f>
        <v>#DIV/0!</v>
      </c>
      <c r="LA50" s="164" t="e">
        <f>AVERAGE(KZ50:KZ53)</f>
        <v>#DIV/0!</v>
      </c>
      <c r="LB50" s="164" t="e">
        <f>SUM(LA50,KX50,KT50,KN50,KD50,JZ50,JV50,JQ50)</f>
        <v>#DIV/0!</v>
      </c>
      <c r="LC50" s="170" t="e">
        <f>SQRT(LB50)</f>
        <v>#DIV/0!</v>
      </c>
      <c r="LD50" s="179" t="e">
        <f>AC50*1000</f>
        <v>#DIV/0!</v>
      </c>
      <c r="LE50" s="173" t="e">
        <f>AZ50*1000</f>
        <v>#DIV/0!</v>
      </c>
      <c r="LF50" s="173" t="e">
        <f>BI50*1000</f>
        <v>#DIV/0!</v>
      </c>
      <c r="LG50" s="173" t="e">
        <f>DF50*1000</f>
        <v>#DIV/0!</v>
      </c>
      <c r="LH50" s="173" t="e">
        <f>HN50*1000</f>
        <v>#DIV/0!</v>
      </c>
      <c r="LI50" s="173" t="e">
        <f>JI50*1000</f>
        <v>#DIV/0!</v>
      </c>
      <c r="LJ50" s="173" t="e">
        <f>DK50*1000</f>
        <v>#DIV/0!</v>
      </c>
      <c r="LK50" s="173" t="e">
        <f>EZ50*1000</f>
        <v>#DIV/0!</v>
      </c>
      <c r="LL50" s="173" t="e">
        <f>FE50*1000</f>
        <v>#DIV/0!</v>
      </c>
      <c r="LM50" s="173" t="e">
        <f>GX50*1000</f>
        <v>#DIV/0!</v>
      </c>
      <c r="LN50" s="173" t="e">
        <f>JN50*1000</f>
        <v>#DIV/0!</v>
      </c>
      <c r="LO50" s="176" t="e">
        <f>LC50*1000</f>
        <v>#DIV/0!</v>
      </c>
    </row>
    <row r="51" spans="1:327" s="87" customFormat="1" ht="15.75" x14ac:dyDescent="0.25">
      <c r="A51" s="171" t="s">
        <v>240</v>
      </c>
      <c r="B51" s="12"/>
      <c r="C51" s="148"/>
      <c r="D51" s="1"/>
      <c r="E51" s="148"/>
      <c r="F51" s="195"/>
      <c r="G51" s="195"/>
      <c r="H51" s="195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6"/>
      <c r="T51" s="167">
        <f t="shared" ref="T51:T53" si="1477">C51/100</f>
        <v>0</v>
      </c>
      <c r="U51" s="164">
        <f>U50</f>
        <v>0</v>
      </c>
      <c r="V51" s="164">
        <f t="shared" ref="V51" si="1478">V50</f>
        <v>0</v>
      </c>
      <c r="W51" s="164">
        <f t="shared" ref="W51" si="1479">W50</f>
        <v>0</v>
      </c>
      <c r="X51" s="164">
        <f t="shared" ref="X51" si="1480">X50</f>
        <v>0</v>
      </c>
      <c r="Y51" s="164">
        <f t="shared" ref="Y51" si="1481">Y50</f>
        <v>0</v>
      </c>
      <c r="Z51" s="164">
        <f t="shared" ref="Z51" si="1482">Z50</f>
        <v>0</v>
      </c>
      <c r="AA51" s="164" t="e">
        <f t="shared" ref="AA51" si="1483">AA50</f>
        <v>#DIV/0!</v>
      </c>
      <c r="AB51" s="165" t="e">
        <f t="shared" si="1069"/>
        <v>#DIV/0!</v>
      </c>
      <c r="AC51" s="165"/>
      <c r="AD51" s="165"/>
      <c r="AE51" s="165"/>
      <c r="AF51" s="165"/>
      <c r="AG51" s="164" t="e">
        <f t="shared" si="1070"/>
        <v>#DIV/0!</v>
      </c>
      <c r="AH51" s="164" t="e">
        <f t="shared" ref="AH51:AH53" si="1484">AG51^2*E51^2</f>
        <v>#DIV/0!</v>
      </c>
      <c r="AI51" s="164"/>
      <c r="AJ51" s="164" t="e">
        <f t="shared" si="1071"/>
        <v>#DIV/0!</v>
      </c>
      <c r="AK51" s="164" t="e">
        <f>AJ51^2*V50^2</f>
        <v>#DIV/0!</v>
      </c>
      <c r="AL51" s="164"/>
      <c r="AM51" s="164" t="e">
        <f>-AB51/(AA51-U51)*L50/(L50+N50)</f>
        <v>#DIV/0!</v>
      </c>
      <c r="AN51" s="164" t="e">
        <f>AM51^2*X50^2</f>
        <v>#DIV/0!</v>
      </c>
      <c r="AO51" s="164"/>
      <c r="AP51" s="164" t="e">
        <f>-AB51/(AA51-U51)*N50/(L50+N50)</f>
        <v>#DIV/0!</v>
      </c>
      <c r="AQ51" s="164" t="e">
        <f>AP51^2*Z50^2</f>
        <v>#DIV/0!</v>
      </c>
      <c r="AR51" s="164"/>
      <c r="AS51" s="164" t="e">
        <f>-AB51/(AA51-U51)*(W51-AA51)/(L50+N50)</f>
        <v>#DIV/0!</v>
      </c>
      <c r="AT51" s="164" t="e">
        <f>AS51^2*M50^2</f>
        <v>#DIV/0!</v>
      </c>
      <c r="AU51" s="164"/>
      <c r="AV51" s="164" t="e">
        <f>-AB51/(AA51-U51)*(Y51-AA51)/(L50+N50)</f>
        <v>#DIV/0!</v>
      </c>
      <c r="AW51" s="164" t="e">
        <f>AV51^2*O50^2</f>
        <v>#DIV/0!</v>
      </c>
      <c r="AX51" s="164"/>
      <c r="AY51" s="164"/>
      <c r="AZ51" s="164"/>
      <c r="BA51" s="164" t="b">
        <f t="shared" ref="BA51:BA53" si="1485">P51=1</f>
        <v>0</v>
      </c>
      <c r="BB51" s="164">
        <f>MAX((1-BA51)*P50,P50*0.99999)</f>
        <v>0</v>
      </c>
      <c r="BC51" s="164" t="e">
        <f>AB51*D51/(L50+N50)</f>
        <v>#DIV/0!</v>
      </c>
      <c r="BD51" s="164" t="e">
        <f t="shared" ref="BD51:BD53" si="1486">-1+(1-BC51)^(1-BB51)</f>
        <v>#DIV/0!</v>
      </c>
      <c r="BE51" s="164" t="e">
        <f t="shared" ref="BE51:BE53" si="1487">1/((BB51-1)*BC51)</f>
        <v>#DIV/0!</v>
      </c>
      <c r="BF51" s="164" t="e">
        <f t="shared" ref="BF51:BF53" si="1488">(-1/BC51)*LN(1-BC51)*AB51</f>
        <v>#DIV/0!</v>
      </c>
      <c r="BG51" s="164" t="e">
        <f t="shared" ref="BG51:BG53" si="1489">AB51*BD51*BE51</f>
        <v>#DIV/0!</v>
      </c>
      <c r="BH51" s="164" t="e">
        <f t="shared" ref="BH51:BH53" si="1490">(BF51*BA51)+(1-BA51)*BG51</f>
        <v>#DIV/0!</v>
      </c>
      <c r="BI51" s="164"/>
      <c r="BJ51" s="164"/>
      <c r="BK51" s="164"/>
      <c r="BL51" s="164"/>
      <c r="BM51" s="164" t="e">
        <f t="shared" ref="BM51:BM53" si="1491">(-LN(1-BC51)*(1-BC51)^(1-BB51))*AB51/((BB51-1)*BC51)</f>
        <v>#DIV/0!</v>
      </c>
      <c r="BN51" s="164" t="e">
        <f t="shared" ref="BN51:BN53" si="1492">(1-(1-BC51)^(1-BB51))*AB51/(BC51*(BB51-1)^2)</f>
        <v>#DIV/0!</v>
      </c>
      <c r="BO51" s="164" t="e">
        <f t="shared" ref="BO51:BO53" si="1493">BM51+BN51</f>
        <v>#DIV/0!</v>
      </c>
      <c r="BP51" s="164" t="e">
        <f>BO51^2*Q50^2</f>
        <v>#DIV/0!</v>
      </c>
      <c r="BQ51" s="164"/>
      <c r="BR51" s="164" t="e">
        <f t="shared" ref="BR51:BR53" si="1494">BD51*BE51</f>
        <v>#DIV/0!</v>
      </c>
      <c r="BS51" s="164" t="e">
        <f t="shared" ref="BS51:BS53" si="1495">AB51*BE51</f>
        <v>#DIV/0!</v>
      </c>
      <c r="BT51" s="164" t="e">
        <f t="shared" ref="BT51:BT53" si="1496">AB51*BD51</f>
        <v>#DIV/0!</v>
      </c>
      <c r="BU51" s="164" t="e">
        <f t="shared" ref="BU51:BU53" si="1497">AJ51</f>
        <v>#DIV/0!</v>
      </c>
      <c r="BV51" s="164" t="e">
        <f>(BB51-1)/(1-BC51)^(BB51)*(D51/(L50+N50))*BU51</f>
        <v>#DIV/0!</v>
      </c>
      <c r="BW51" s="164" t="e">
        <f>-1/((BB51-1)*BC51^2)*(D51/(L50+N50))*BU51</f>
        <v>#DIV/0!</v>
      </c>
      <c r="BX51" s="164" t="e">
        <f t="shared" ref="BX51:BX53" si="1498">BU51*BR51+BS51*BV51+BT51*BW51</f>
        <v>#DIV/0!</v>
      </c>
      <c r="BY51" s="164" t="e">
        <f t="shared" ref="BY51:BY53" si="1499">BX51^2*V51^2</f>
        <v>#DIV/0!</v>
      </c>
      <c r="BZ51" s="164"/>
      <c r="CA51" s="164" t="e">
        <f t="shared" ref="CA51:CA53" si="1500">AM51</f>
        <v>#DIV/0!</v>
      </c>
      <c r="CB51" s="164" t="e">
        <f>(BB51-1)/(1-BC51)^(BB51)*(D51/(L50+N50))*CA51</f>
        <v>#DIV/0!</v>
      </c>
      <c r="CC51" s="164" t="e">
        <f>-1/((BB51-1)*BC51^2)*(D51/(L50+N50))*CA51</f>
        <v>#DIV/0!</v>
      </c>
      <c r="CD51" s="164" t="e">
        <f t="shared" ref="CD51:CD53" si="1501">BR51*CA51+BS51*CB51+BT51*CC51</f>
        <v>#DIV/0!</v>
      </c>
      <c r="CE51" s="164" t="e">
        <f t="shared" ref="CE51:CE53" si="1502">CD51^2*X51^2</f>
        <v>#DIV/0!</v>
      </c>
      <c r="CF51" s="164"/>
      <c r="CG51" s="164" t="e">
        <f t="shared" ref="CG51:CG53" si="1503">AP51</f>
        <v>#DIV/0!</v>
      </c>
      <c r="CH51" s="164" t="e">
        <f>(BB51-1)/(1-BC51)^(BB51)*(D51/(L50+N50))*CG51</f>
        <v>#DIV/0!</v>
      </c>
      <c r="CI51" s="164" t="e">
        <f>-1/((BB51-1)*BC51^2)*(D51/(L50+N50))*CG51</f>
        <v>#DIV/0!</v>
      </c>
      <c r="CJ51" s="164" t="e">
        <f t="shared" ref="CJ51:CJ53" si="1504">BR51*CG51+BS51*CH51+BT51*CI51</f>
        <v>#DIV/0!</v>
      </c>
      <c r="CK51" s="164" t="e">
        <f t="shared" ref="CK51:CK53" si="1505">CJ51^2*Z51^2</f>
        <v>#DIV/0!</v>
      </c>
      <c r="CL51" s="164"/>
      <c r="CM51" s="164" t="e">
        <f t="shared" ref="CM51:CM53" si="1506">AG51</f>
        <v>#DIV/0!</v>
      </c>
      <c r="CN51" s="164">
        <v>0</v>
      </c>
      <c r="CO51" s="164">
        <v>0</v>
      </c>
      <c r="CP51" s="164" t="e">
        <f t="shared" ref="CP51:CP53" si="1507">CM51*BR51</f>
        <v>#DIV/0!</v>
      </c>
      <c r="CQ51" s="164" t="e">
        <f>CP51^2*E50^2</f>
        <v>#DIV/0!</v>
      </c>
      <c r="CR51" s="164"/>
      <c r="CS51" s="164" t="e">
        <f t="shared" ref="CS51:CS53" si="1508">AS51</f>
        <v>#DIV/0!</v>
      </c>
      <c r="CT51" s="164" t="e">
        <f>(BB51-1)/(1-BC51)^(BB51)*(-BC51/(L50+N50)+D51/(L50+N50)*CS51)</f>
        <v>#DIV/0!</v>
      </c>
      <c r="CU51" s="164" t="e">
        <f>-1/((BB51-1)*BC51^2)*(-BC51/(L50+N50)+D51/(L50+N50)*CS51)</f>
        <v>#DIV/0!</v>
      </c>
      <c r="CV51" s="164" t="e">
        <f t="shared" ref="CV51:CV53" si="1509">BR51*CS51+BS51*CT51+BT51*CU51</f>
        <v>#DIV/0!</v>
      </c>
      <c r="CW51" s="164" t="e">
        <f>CV51^2*M50^2</f>
        <v>#DIV/0!</v>
      </c>
      <c r="CX51" s="164"/>
      <c r="CY51" s="164" t="e">
        <f t="shared" ref="CY51:CY53" si="1510">AV51</f>
        <v>#DIV/0!</v>
      </c>
      <c r="CZ51" s="164" t="e">
        <f>(BB51-1)/(1-BC51)^(BB51)*(-BC51/(L50+N50)+D51/(L50+N50)*CY51)</f>
        <v>#DIV/0!</v>
      </c>
      <c r="DA51" s="164" t="e">
        <f>-1/((BB51-1)*BC51^2)*(-BC51/(L50+N50)+D51/(L50+N50)*CY51)</f>
        <v>#DIV/0!</v>
      </c>
      <c r="DB51" s="164" t="e">
        <f t="shared" ref="DB51:DB53" si="1511">BR51*CY51+BS51*CZ51+BT51*DA51</f>
        <v>#DIV/0!</v>
      </c>
      <c r="DC51" s="164" t="e">
        <f>DB51^2*O50^2</f>
        <v>#DIV/0!</v>
      </c>
      <c r="DD51" s="164"/>
      <c r="DE51" s="164"/>
      <c r="DF51" s="164"/>
      <c r="DG51" s="164">
        <f>10^R50</f>
        <v>1</v>
      </c>
      <c r="DH51" s="164" t="e">
        <f>N50/(L50+N50)</f>
        <v>#DIV/0!</v>
      </c>
      <c r="DI51" s="164">
        <f>(DG51+L50+N50)/(N50+DG51)</f>
        <v>1</v>
      </c>
      <c r="DJ51" s="164" t="e">
        <f t="shared" ref="DJ51:DJ53" si="1512">AB51*DH51*DI51</f>
        <v>#DIV/0!</v>
      </c>
      <c r="DK51" s="164"/>
      <c r="DL51" s="164"/>
      <c r="DM51" s="164"/>
      <c r="DN51" s="164"/>
      <c r="DO51" s="164" t="e">
        <f t="shared" ref="DO51:DO53" si="1513">DH51*DI51</f>
        <v>#DIV/0!</v>
      </c>
      <c r="DP51" s="164" t="e">
        <f t="shared" ref="DP51:DP53" si="1514">AG51</f>
        <v>#DIV/0!</v>
      </c>
      <c r="DQ51" s="164" t="e">
        <f t="shared" ref="DQ51:DQ53" si="1515">DO51*DP51</f>
        <v>#DIV/0!</v>
      </c>
      <c r="DR51" s="164" t="e">
        <f t="shared" ref="DR51:DR53" si="1516">DQ51^2*E51^2</f>
        <v>#DIV/0!</v>
      </c>
      <c r="DS51" s="164"/>
      <c r="DT51" s="164" t="e">
        <f t="shared" ref="DT51:DT53" si="1517">AJ51</f>
        <v>#DIV/0!</v>
      </c>
      <c r="DU51" s="164" t="e">
        <f t="shared" ref="DU51:DU53" si="1518">DT51*DO51</f>
        <v>#DIV/0!</v>
      </c>
      <c r="DV51" s="164" t="e">
        <f t="shared" ref="DV51:DV53" si="1519">DU51^2*V51^2</f>
        <v>#DIV/0!</v>
      </c>
      <c r="DW51" s="164"/>
      <c r="DX51" s="164" t="e">
        <f t="shared" ref="DX51:DX53" si="1520">AM51</f>
        <v>#DIV/0!</v>
      </c>
      <c r="DY51" s="164" t="e">
        <f t="shared" ref="DY51:DY53" si="1521">DX51*DO51</f>
        <v>#DIV/0!</v>
      </c>
      <c r="DZ51" s="164" t="e">
        <f t="shared" ref="DZ51:DZ53" si="1522">DY51^2*X51^2</f>
        <v>#DIV/0!</v>
      </c>
      <c r="EA51" s="164"/>
      <c r="EB51" s="164" t="e">
        <f t="shared" ref="EB51:EB53" si="1523">AP51</f>
        <v>#DIV/0!</v>
      </c>
      <c r="EC51" s="164" t="e">
        <f t="shared" ref="EC51:EC53" si="1524">EB51*DO51</f>
        <v>#DIV/0!</v>
      </c>
      <c r="ED51" s="164" t="e">
        <f t="shared" ref="ED51:ED53" si="1525">EC51^2*Z51^2</f>
        <v>#DIV/0!</v>
      </c>
      <c r="EE51" s="164"/>
      <c r="EF51" s="164" t="e">
        <f t="shared" ref="EF51:EF53" si="1526">DI51*AB51</f>
        <v>#DIV/0!</v>
      </c>
      <c r="EG51" s="164" t="e">
        <f t="shared" ref="EG51:EG53" si="1527">DH51*AB51</f>
        <v>#DIV/0!</v>
      </c>
      <c r="EH51" s="164" t="e">
        <f t="shared" ref="EH51:EH53" si="1528">AS51</f>
        <v>#DIV/0!</v>
      </c>
      <c r="EI51" s="164" t="e">
        <f>-N50/((N50+L50)^2)</f>
        <v>#DIV/0!</v>
      </c>
      <c r="EJ51" s="164">
        <f>1/(DG51+N50)</f>
        <v>1</v>
      </c>
      <c r="EK51" s="164" t="e">
        <f t="shared" ref="EK51:EK53" si="1529">DO51*EH51+EF51*EI51+EG51*EJ51</f>
        <v>#DIV/0!</v>
      </c>
      <c r="EL51" s="164" t="e">
        <f>EK51^2*M50^2</f>
        <v>#DIV/0!</v>
      </c>
      <c r="EM51" s="164"/>
      <c r="EN51" s="164" t="e">
        <f t="shared" ref="EN51:EN53" si="1530">AV51</f>
        <v>#DIV/0!</v>
      </c>
      <c r="EO51" s="164" t="e">
        <f>L50/((L50+N50)^2)</f>
        <v>#DIV/0!</v>
      </c>
      <c r="EP51" s="164">
        <f>-L50/((N50+DG51)^2)</f>
        <v>0</v>
      </c>
      <c r="EQ51" s="164" t="e">
        <f t="shared" ref="EQ51:EQ53" si="1531">DO51*EN51+EF51*EO51+EG51*EP51</f>
        <v>#DIV/0!</v>
      </c>
      <c r="ER51" s="164" t="e">
        <f>EQ51^2*O50^2</f>
        <v>#DIV/0!</v>
      </c>
      <c r="ES51" s="164"/>
      <c r="ET51" s="164">
        <v>0</v>
      </c>
      <c r="EU51" s="164">
        <f>-LN(10)*L50*DG51/((DG51+N50)^2)</f>
        <v>0</v>
      </c>
      <c r="EV51" s="164" t="e">
        <f t="shared" ref="EV51:EV53" si="1532">EU51*EG51</f>
        <v>#DIV/0!</v>
      </c>
      <c r="EW51" s="164" t="e">
        <f>EV51^2*S50^2</f>
        <v>#DIV/0!</v>
      </c>
      <c r="EX51" s="164"/>
      <c r="EY51" s="164"/>
      <c r="EZ51" s="164"/>
      <c r="FA51" s="164">
        <f t="shared" ref="FA51:FA53" si="1533">DG51</f>
        <v>1</v>
      </c>
      <c r="FB51" s="164" t="e">
        <f t="shared" ref="FB51:FB53" si="1534">DH51</f>
        <v>#DIV/0!</v>
      </c>
      <c r="FC51" s="164">
        <f t="shared" ref="FC51:FC53" si="1535">DI51</f>
        <v>1</v>
      </c>
      <c r="FD51" s="164" t="e">
        <f t="shared" ref="FD51:FD53" si="1536">FB51*FC51*BH51</f>
        <v>#DIV/0!</v>
      </c>
      <c r="FE51" s="164"/>
      <c r="FF51" s="164"/>
      <c r="FG51" s="164"/>
      <c r="FH51" s="164"/>
      <c r="FI51" s="164" t="e">
        <f t="shared" ref="FI51:FI53" si="1537">FB51*FC51</f>
        <v>#DIV/0!</v>
      </c>
      <c r="FJ51" s="164" t="e">
        <f t="shared" ref="FJ51:FJ53" si="1538">CP51</f>
        <v>#DIV/0!</v>
      </c>
      <c r="FK51" s="164" t="e">
        <f t="shared" ref="FK51:FK53" si="1539">FJ51*FI51</f>
        <v>#DIV/0!</v>
      </c>
      <c r="FL51" s="164" t="e">
        <f t="shared" ref="FL51:FL53" si="1540">FK51^2*E51^2</f>
        <v>#DIV/0!</v>
      </c>
      <c r="FM51" s="164"/>
      <c r="FN51" s="164" t="e">
        <f t="shared" ref="FN51:FN53" si="1541">BX51</f>
        <v>#DIV/0!</v>
      </c>
      <c r="FO51" s="164" t="e">
        <f t="shared" ref="FO51:FO53" si="1542">FN51*FI51</f>
        <v>#DIV/0!</v>
      </c>
      <c r="FP51" s="164" t="e">
        <f t="shared" ref="FP51:FP53" si="1543">FO51^2*V51^2</f>
        <v>#DIV/0!</v>
      </c>
      <c r="FQ51" s="164"/>
      <c r="FR51" s="164" t="e">
        <f t="shared" ref="FR51:FR53" si="1544">CD51</f>
        <v>#DIV/0!</v>
      </c>
      <c r="FS51" s="164" t="e">
        <f t="shared" ref="FS51:FS53" si="1545">FR51*FI51</f>
        <v>#DIV/0!</v>
      </c>
      <c r="FT51" s="164" t="e">
        <f t="shared" ref="FT51:FT53" si="1546">FS51^2*X51^2</f>
        <v>#DIV/0!</v>
      </c>
      <c r="FU51" s="164"/>
      <c r="FV51" s="164" t="e">
        <f t="shared" ref="FV51:FV53" si="1547">CJ51</f>
        <v>#DIV/0!</v>
      </c>
      <c r="FW51" s="164" t="e">
        <f t="shared" ref="FW51:FW53" si="1548">FV51*FI51</f>
        <v>#DIV/0!</v>
      </c>
      <c r="FX51" s="164" t="e">
        <f t="shared" ref="FX51:FX53" si="1549">FW51^2*Z51^2</f>
        <v>#DIV/0!</v>
      </c>
      <c r="FY51" s="164"/>
      <c r="FZ51" s="164" t="e">
        <f t="shared" ref="FZ51:FZ53" si="1550">FC51*BH51</f>
        <v>#DIV/0!</v>
      </c>
      <c r="GA51" s="164" t="e">
        <f t="shared" ref="GA51:GA53" si="1551">FB51*BH51</f>
        <v>#DIV/0!</v>
      </c>
      <c r="GB51" s="164" t="e">
        <f t="shared" ref="GB51:GB53" si="1552">CV51</f>
        <v>#DIV/0!</v>
      </c>
      <c r="GC51" s="164" t="e">
        <f t="shared" ref="GC51:GC53" si="1553">EI51</f>
        <v>#DIV/0!</v>
      </c>
      <c r="GD51" s="164">
        <f t="shared" ref="GD51:GD53" si="1554">EJ51</f>
        <v>1</v>
      </c>
      <c r="GE51" s="164" t="e">
        <f t="shared" ref="GE51:GE53" si="1555">FI51*GB51+FZ51*GC51+GA51*GD51</f>
        <v>#DIV/0!</v>
      </c>
      <c r="GF51" s="164" t="e">
        <f>GE51^2*M50^2</f>
        <v>#DIV/0!</v>
      </c>
      <c r="GG51" s="164"/>
      <c r="GH51" s="164" t="e">
        <f t="shared" ref="GH51:GH53" si="1556">DB51</f>
        <v>#DIV/0!</v>
      </c>
      <c r="GI51" s="164" t="e">
        <f t="shared" ref="GI51:GI53" si="1557">EO51</f>
        <v>#DIV/0!</v>
      </c>
      <c r="GJ51" s="164">
        <f t="shared" ref="GJ51:GJ53" si="1558">EP51</f>
        <v>0</v>
      </c>
      <c r="GK51" s="164" t="e">
        <f t="shared" ref="GK51:GK53" si="1559">FI51*GH51+FZ51*GI51+GA51*GJ51</f>
        <v>#DIV/0!</v>
      </c>
      <c r="GL51" s="164" t="e">
        <f>GK51^2*O50^2</f>
        <v>#DIV/0!</v>
      </c>
      <c r="GM51" s="164"/>
      <c r="GN51" s="164">
        <f t="shared" ref="GN51:GN53" si="1560">ET51</f>
        <v>0</v>
      </c>
      <c r="GO51" s="164">
        <f t="shared" ref="GO51:GO53" si="1561">EU51</f>
        <v>0</v>
      </c>
      <c r="GP51" s="164" t="e">
        <f t="shared" ref="GP51:GP53" si="1562">GO51*GA51</f>
        <v>#DIV/0!</v>
      </c>
      <c r="GQ51" s="164" t="e">
        <f>GP51^2*S50^2</f>
        <v>#DIV/0!</v>
      </c>
      <c r="GR51" s="164"/>
      <c r="GS51" s="164" t="e">
        <f t="shared" ref="GS51:GS53" si="1563">BO51</f>
        <v>#DIV/0!</v>
      </c>
      <c r="GT51" s="164" t="e">
        <f t="shared" ref="GT51:GT53" si="1564">GS51*FI51</f>
        <v>#DIV/0!</v>
      </c>
      <c r="GU51" s="164" t="e">
        <f>GT51^2*Q50^2</f>
        <v>#DIV/0!</v>
      </c>
      <c r="GV51" s="164"/>
      <c r="GW51" s="164"/>
      <c r="GX51" s="164"/>
      <c r="GY51" s="164">
        <f>P50</f>
        <v>0</v>
      </c>
      <c r="GZ51" s="164">
        <f>L50+N50</f>
        <v>0</v>
      </c>
      <c r="HA51" s="164">
        <f>L50</f>
        <v>0</v>
      </c>
      <c r="HB51" s="164">
        <f>N50</f>
        <v>0</v>
      </c>
      <c r="HC51" s="164">
        <f t="shared" ref="HC51:HC53" si="1565">D51</f>
        <v>0</v>
      </c>
      <c r="HD51" s="164">
        <f t="shared" ref="HD51:HD53" si="1566">B51</f>
        <v>0</v>
      </c>
      <c r="HE51" s="164" t="e">
        <f t="shared" ref="HE51:HE53" si="1567">AA51</f>
        <v>#DIV/0!</v>
      </c>
      <c r="HF51" s="164">
        <f t="shared" ref="HF51:HF53" si="1568">T51</f>
        <v>0</v>
      </c>
      <c r="HG51" s="164">
        <f t="shared" ref="HG51:HG53" si="1569">U51</f>
        <v>0</v>
      </c>
      <c r="HH51" s="164">
        <f t="shared" ref="HH51:HH53" si="1570">W51</f>
        <v>0</v>
      </c>
      <c r="HI51" s="164">
        <f t="shared" ref="HI51:HI53" si="1571">Y51</f>
        <v>0</v>
      </c>
      <c r="HJ51" s="164" t="e">
        <f t="shared" ref="HJ51:HJ53" si="1572">LN((HE51-GY51*HG51)/HD51)</f>
        <v>#DIV/0!</v>
      </c>
      <c r="HK51" s="164" t="e">
        <f t="shared" ref="HK51:HK53" si="1573">LN( (HG51-HF51)/GZ51 + (HE51-GY51*HF51)/HD51)</f>
        <v>#DIV/0!</v>
      </c>
      <c r="HL51" s="164" t="e">
        <f t="shared" ref="HL51:HL53" si="1574">HD51*GZ51/(HD51+GY51*GZ51)</f>
        <v>#DIV/0!</v>
      </c>
      <c r="HM51" s="164" t="e">
        <f t="shared" ref="HM51:HM53" si="1575">(HJ51-HK51)*HL51/HC51</f>
        <v>#DIV/0!</v>
      </c>
      <c r="HN51" s="164"/>
      <c r="HO51" s="164"/>
      <c r="HP51" s="164"/>
      <c r="HQ51" s="164"/>
      <c r="HR51" s="164" t="e">
        <f t="shared" ref="HR51:HR53" si="1576">-1/HD51</f>
        <v>#DIV/0!</v>
      </c>
      <c r="HS51" s="164" t="e">
        <f t="shared" ref="HS51:HS53" si="1577">-(HE51-GY51*HF51) / (HD51* ( ( (HG51-HF51)/GZ51)*HD51 + (HE51-GY51*HF51)))</f>
        <v>#DIV/0!</v>
      </c>
      <c r="HT51" s="164" t="e">
        <f t="shared" ref="HT51:HT53" si="1578">GY51*GZ51^2 / (HD51+GY51*GZ51)^2</f>
        <v>#DIV/0!</v>
      </c>
      <c r="HU51" s="164" t="e">
        <f t="shared" ref="HU51:HU53" si="1579">-1/HC51*HM51</f>
        <v>#DIV/0!</v>
      </c>
      <c r="HV51" s="164" t="e">
        <f t="shared" ref="HV51:HV53" si="1580">HU51^2*E51^2</f>
        <v>#DIV/0!</v>
      </c>
      <c r="HW51" s="164"/>
      <c r="HX51" s="164" t="e">
        <f t="shared" ref="HX51:HX53" si="1581">GY51 / (GY51*HG51-HE51)</f>
        <v>#DIV/0!</v>
      </c>
      <c r="HY51" s="164" t="e">
        <f t="shared" ref="HY51:HY53" si="1582">HD51 / ( (HG51-HF51)*HD51 + GZ51*(HE51-GY51*HF51))</f>
        <v>#DIV/0!</v>
      </c>
      <c r="HZ51" s="164">
        <v>0</v>
      </c>
      <c r="IA51" s="164" t="e">
        <f t="shared" si="1072"/>
        <v>#DIV/0!</v>
      </c>
      <c r="IB51" s="164" t="e">
        <f t="shared" ref="IB51:IB53" si="1583">IA51^2*V51^2</f>
        <v>#DIV/0!</v>
      </c>
      <c r="IC51" s="164"/>
      <c r="ID51" s="164" t="e">
        <f xml:space="preserve"> 1 / (HE51-GY51*HG51)*L50/GZ51</f>
        <v>#DIV/0!</v>
      </c>
      <c r="IE51" s="164" t="e">
        <f t="shared" ref="IE51:IE53" si="1584">HA51 / ((HE51-GY51*HF51)*GZ51 + (HG51-HF51)*HD51)</f>
        <v>#DIV/0!</v>
      </c>
      <c r="IF51" s="164">
        <v>0</v>
      </c>
      <c r="IG51" s="164" t="e">
        <f t="shared" si="1073"/>
        <v>#DIV/0!</v>
      </c>
      <c r="IH51" s="164" t="e">
        <f t="shared" ref="IH51:IH53" si="1585">IG51^2*X51^2</f>
        <v>#DIV/0!</v>
      </c>
      <c r="II51" s="164"/>
      <c r="IJ51" s="164" t="e">
        <f t="shared" ref="IJ51:IJ53" si="1586">1 / (HE51-GY51*HG51) * HB51/GZ51</f>
        <v>#DIV/0!</v>
      </c>
      <c r="IK51" s="164" t="e">
        <f t="shared" ref="IK51:IK53" si="1587">1 / (HE51 + HD51*((HG51-HF51)/GZ51) - GY51*HF51) * HB51/GZ51</f>
        <v>#DIV/0!</v>
      </c>
      <c r="IL51" s="164">
        <v>0</v>
      </c>
      <c r="IM51" s="164" t="e">
        <f t="shared" si="1074"/>
        <v>#DIV/0!</v>
      </c>
      <c r="IN51" s="164" t="e">
        <f t="shared" ref="IN51:IN53" si="1588">IM51^2*Z51^2</f>
        <v>#DIV/0!</v>
      </c>
      <c r="IO51" s="164"/>
      <c r="IP51" s="164" t="e">
        <f t="shared" ref="IP51:IP53" si="1589">(HI51-HH51)*HB51 / (GZ51*((GY51*HG51-HH51)*HA51 + (GY51*HG51-HI51)*HB51))</f>
        <v>#DIV/0!</v>
      </c>
      <c r="IQ51" s="164" t="e">
        <f t="shared" ref="IQ51:IQ53" si="1590">-(HD51*HF51+(HH51-HI51)*HB51-HD51*HG51) / (GZ51*((GY51*HF51-HH51)*HA51 + (GY51*HB51+HD51)*HF51 - HI51*HB51 - HD51*HG51) )</f>
        <v>#DIV/0!</v>
      </c>
      <c r="IR51" s="164" t="e">
        <f t="shared" ref="IR51:IR53" si="1591">HD51^2 / (GY51*HA51 + GY51*HB51 + HD51)^2</f>
        <v>#DIV/0!</v>
      </c>
      <c r="IS51" s="164" t="e">
        <f t="shared" si="1075"/>
        <v>#DIV/0!</v>
      </c>
      <c r="IT51" s="164" t="e">
        <f>IS51^2*M50^2</f>
        <v>#DIV/0!</v>
      </c>
      <c r="IU51" s="164"/>
      <c r="IV51" s="164" t="e">
        <f t="shared" ref="IV51:IV53" si="1592">-(HI51-HH51)*HA51 / (GZ51*((GY51*HG51-HH51)*HA51 + (GY51*HG51-HI51)*HB51))</f>
        <v>#DIV/0!</v>
      </c>
      <c r="IW51" s="164" t="e">
        <f t="shared" ref="IW51:IW53" si="1593">-(HD51*HF51+(HI51-HH51)*HA51-HD51*HG51) / (GZ51*((GY51*HF51-HI51)*HB51 + (GY51*HA51+HD51)*HF51 - HH51*HA51 - HD51*HG51))</f>
        <v>#DIV/0!</v>
      </c>
      <c r="IX51" s="164" t="e">
        <f t="shared" ref="IX51:IX53" si="1594">HD51^2 / (GY51*HA51+GY51*HB51+HD51)^2</f>
        <v>#DIV/0!</v>
      </c>
      <c r="IY51" s="164" t="e">
        <f t="shared" si="1076"/>
        <v>#DIV/0!</v>
      </c>
      <c r="IZ51" s="164" t="e">
        <f>IY51^2*O50^2</f>
        <v>#DIV/0!</v>
      </c>
      <c r="JA51" s="164"/>
      <c r="JB51" s="164" t="e">
        <f t="shared" ref="JB51:JB53" si="1595">HG51/(GY51*HG51-HE51)</f>
        <v>#DIV/0!</v>
      </c>
      <c r="JC51" s="164" t="e">
        <f t="shared" ref="JC51:JC53" si="1596">HF51/(GY51*HF51-HE51-HD51*(HG51-HF51)/GZ51)</f>
        <v>#DIV/0!</v>
      </c>
      <c r="JD51" s="164" t="e">
        <f t="shared" ref="JD51:JD53" si="1597">-HD51*GZ51^2 / ((GZ51*GY51+HD51)^2)</f>
        <v>#DIV/0!</v>
      </c>
      <c r="JE51" s="164" t="e">
        <f t="shared" si="1077"/>
        <v>#DIV/0!</v>
      </c>
      <c r="JF51" s="164" t="e">
        <f>JE51^2*Q50^2</f>
        <v>#DIV/0!</v>
      </c>
      <c r="JG51" s="164"/>
      <c r="JH51" s="164"/>
      <c r="JI51" s="164"/>
      <c r="JJ51" s="164">
        <f t="shared" ref="JJ51:JJ53" si="1598">FA51</f>
        <v>1</v>
      </c>
      <c r="JK51" s="164" t="e">
        <f>N50/(L50+N50)</f>
        <v>#DIV/0!</v>
      </c>
      <c r="JL51" s="164">
        <f>(L50+N50+JJ51)/(N50+JJ51)</f>
        <v>1</v>
      </c>
      <c r="JM51" s="164" t="e">
        <f t="shared" ref="JM51:JM53" si="1599">HM51*JK51*JL51</f>
        <v>#DIV/0!</v>
      </c>
      <c r="JN51" s="164"/>
      <c r="JO51" s="164"/>
      <c r="JP51" s="164"/>
      <c r="JQ51" s="164"/>
      <c r="JR51" s="164" t="e">
        <f t="shared" ref="JR51:JR53" si="1600">JK51*JL51</f>
        <v>#DIV/0!</v>
      </c>
      <c r="JS51" s="164" t="e">
        <f t="shared" ref="JS51:JS53" si="1601">HU51</f>
        <v>#DIV/0!</v>
      </c>
      <c r="JT51" s="164" t="e">
        <f t="shared" ref="JT51:JT53" si="1602">JS51*JR51</f>
        <v>#DIV/0!</v>
      </c>
      <c r="JU51" s="164" t="e">
        <f t="shared" ref="JU51:JU53" si="1603">JT51^2*E51^2</f>
        <v>#DIV/0!</v>
      </c>
      <c r="JV51" s="164"/>
      <c r="JW51" s="164" t="e">
        <f t="shared" ref="JW51:JW53" si="1604">IA51</f>
        <v>#DIV/0!</v>
      </c>
      <c r="JX51" s="164" t="e">
        <f t="shared" ref="JX51:JX53" si="1605">JW51*JR51</f>
        <v>#DIV/0!</v>
      </c>
      <c r="JY51" s="164" t="e">
        <f t="shared" ref="JY51:JY53" si="1606">JX51^2*V51^2</f>
        <v>#DIV/0!</v>
      </c>
      <c r="JZ51" s="164"/>
      <c r="KA51" s="164" t="e">
        <f>IG51</f>
        <v>#DIV/0!</v>
      </c>
      <c r="KB51" s="164" t="e">
        <f>KA51*JR51</f>
        <v>#DIV/0!</v>
      </c>
      <c r="KC51" s="164" t="e">
        <f>KB51^2*X51^2</f>
        <v>#DIV/0!</v>
      </c>
      <c r="KD51" s="164"/>
      <c r="KE51" s="164" t="e">
        <f>IM51</f>
        <v>#DIV/0!</v>
      </c>
      <c r="KF51" s="164" t="e">
        <f>KE51*JR51</f>
        <v>#DIV/0!</v>
      </c>
      <c r="KG51" s="164" t="e">
        <f>KF51^2*Z51^2</f>
        <v>#DIV/0!</v>
      </c>
      <c r="KH51" s="164"/>
      <c r="KI51" s="164" t="e">
        <f>IS51</f>
        <v>#DIV/0!</v>
      </c>
      <c r="KJ51" s="164" t="e">
        <f>-N50/(L50+N50)^2</f>
        <v>#DIV/0!</v>
      </c>
      <c r="KK51" s="164">
        <f>1/(JJ51+N50)</f>
        <v>1</v>
      </c>
      <c r="KL51" s="164" t="e">
        <f>KI51*JR51+KJ51*HM51*JL51+KK51*JK51*HM51</f>
        <v>#DIV/0!</v>
      </c>
      <c r="KM51" s="164" t="e">
        <f>KL51^2*M50^2</f>
        <v>#DIV/0!</v>
      </c>
      <c r="KN51" s="164"/>
      <c r="KO51" s="164" t="e">
        <f>IY51</f>
        <v>#DIV/0!</v>
      </c>
      <c r="KP51" s="164" t="e">
        <f>L50/(L50+N50)^2</f>
        <v>#DIV/0!</v>
      </c>
      <c r="KQ51" s="164">
        <f>-L50/(JJ51+N50)^2</f>
        <v>0</v>
      </c>
      <c r="KR51" s="164" t="e">
        <f>KO51*JR51+KP51*JL51*HM51+HM51*KQ51*JK51</f>
        <v>#DIV/0!</v>
      </c>
      <c r="KS51" s="164" t="e">
        <f>KR51^2*O50^2</f>
        <v>#DIV/0!</v>
      </c>
      <c r="KT51" s="164"/>
      <c r="KU51" s="164" t="e">
        <f>JE51</f>
        <v>#DIV/0!</v>
      </c>
      <c r="KV51" s="164" t="e">
        <f>KU51*JR51</f>
        <v>#DIV/0!</v>
      </c>
      <c r="KW51" s="164" t="e">
        <f>KV51^2*Q50^2</f>
        <v>#DIV/0!</v>
      </c>
      <c r="KX51" s="164"/>
      <c r="KY51" s="164" t="e">
        <f>HM51* (N50/(L50+N50)) * ((-LN(10)*JJ51*L50)/(N50+JJ51)^2)</f>
        <v>#DIV/0!</v>
      </c>
      <c r="KZ51" s="164" t="e">
        <f>KY51^2*S50^2</f>
        <v>#DIV/0!</v>
      </c>
      <c r="LA51" s="164"/>
      <c r="LB51" s="164"/>
      <c r="LC51" s="170"/>
      <c r="LD51" s="180"/>
      <c r="LE51" s="174"/>
      <c r="LF51" s="174"/>
      <c r="LG51" s="174"/>
      <c r="LH51" s="174"/>
      <c r="LI51" s="174"/>
      <c r="LJ51" s="174"/>
      <c r="LK51" s="174"/>
      <c r="LL51" s="174"/>
      <c r="LM51" s="174"/>
      <c r="LN51" s="174"/>
      <c r="LO51" s="177"/>
    </row>
    <row r="52" spans="1:327" s="87" customFormat="1" ht="15.75" x14ac:dyDescent="0.25">
      <c r="A52" s="171" t="s">
        <v>241</v>
      </c>
      <c r="B52" s="12"/>
      <c r="C52" s="148"/>
      <c r="D52" s="1"/>
      <c r="E52" s="148"/>
      <c r="F52" s="195"/>
      <c r="G52" s="195"/>
      <c r="H52" s="195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6"/>
      <c r="T52" s="167">
        <f t="shared" si="1477"/>
        <v>0</v>
      </c>
      <c r="U52" s="164">
        <f>U50</f>
        <v>0</v>
      </c>
      <c r="V52" s="164">
        <f t="shared" ref="V52:AA52" si="1607">V50</f>
        <v>0</v>
      </c>
      <c r="W52" s="164">
        <f t="shared" si="1607"/>
        <v>0</v>
      </c>
      <c r="X52" s="164">
        <f t="shared" si="1607"/>
        <v>0</v>
      </c>
      <c r="Y52" s="164">
        <f t="shared" si="1607"/>
        <v>0</v>
      </c>
      <c r="Z52" s="164">
        <f t="shared" si="1607"/>
        <v>0</v>
      </c>
      <c r="AA52" s="164" t="e">
        <f t="shared" si="1607"/>
        <v>#DIV/0!</v>
      </c>
      <c r="AB52" s="165" t="e">
        <f t="shared" si="1069"/>
        <v>#DIV/0!</v>
      </c>
      <c r="AC52" s="165"/>
      <c r="AD52" s="165"/>
      <c r="AE52" s="165"/>
      <c r="AF52" s="165"/>
      <c r="AG52" s="164" t="e">
        <f t="shared" si="1070"/>
        <v>#DIV/0!</v>
      </c>
      <c r="AH52" s="164" t="e">
        <f t="shared" si="1484"/>
        <v>#DIV/0!</v>
      </c>
      <c r="AI52" s="164"/>
      <c r="AJ52" s="164" t="e">
        <f t="shared" si="1071"/>
        <v>#DIV/0!</v>
      </c>
      <c r="AK52" s="164" t="e">
        <f>AJ52^2*V50^2</f>
        <v>#DIV/0!</v>
      </c>
      <c r="AL52" s="164"/>
      <c r="AM52" s="164" t="e">
        <f>-AB52/(AA52-U52)*L50/(L50+N50)</f>
        <v>#DIV/0!</v>
      </c>
      <c r="AN52" s="164" t="e">
        <f>AM52^2*X50^2</f>
        <v>#DIV/0!</v>
      </c>
      <c r="AO52" s="164"/>
      <c r="AP52" s="164" t="e">
        <f>-AB52/(AA52-U52)*N50/(L50+N50)</f>
        <v>#DIV/0!</v>
      </c>
      <c r="AQ52" s="164" t="e">
        <f>AP52^2*Z50^2</f>
        <v>#DIV/0!</v>
      </c>
      <c r="AR52" s="164"/>
      <c r="AS52" s="164" t="e">
        <f>-AB52/(AA52-U52)*(W52-AA52)/(L50+N50)</f>
        <v>#DIV/0!</v>
      </c>
      <c r="AT52" s="164" t="e">
        <f>AS52^2*M50^2</f>
        <v>#DIV/0!</v>
      </c>
      <c r="AU52" s="164"/>
      <c r="AV52" s="164" t="e">
        <f>-AB52/(AA52-U52)*(Y52-AA52)/(L50+N50)</f>
        <v>#DIV/0!</v>
      </c>
      <c r="AW52" s="164" t="e">
        <f>AV52^2*O50^2</f>
        <v>#DIV/0!</v>
      </c>
      <c r="AX52" s="164"/>
      <c r="AY52" s="164"/>
      <c r="AZ52" s="164"/>
      <c r="BA52" s="164" t="b">
        <f t="shared" si="1485"/>
        <v>0</v>
      </c>
      <c r="BB52" s="164">
        <f>MAX((1-BA52)*P50,P50*0.99999)</f>
        <v>0</v>
      </c>
      <c r="BC52" s="164" t="e">
        <f>AB52*D52/(L50+N50)</f>
        <v>#DIV/0!</v>
      </c>
      <c r="BD52" s="164" t="e">
        <f t="shared" si="1486"/>
        <v>#DIV/0!</v>
      </c>
      <c r="BE52" s="164" t="e">
        <f t="shared" si="1487"/>
        <v>#DIV/0!</v>
      </c>
      <c r="BF52" s="164" t="e">
        <f t="shared" si="1488"/>
        <v>#DIV/0!</v>
      </c>
      <c r="BG52" s="164" t="e">
        <f t="shared" si="1489"/>
        <v>#DIV/0!</v>
      </c>
      <c r="BH52" s="164" t="e">
        <f t="shared" si="1490"/>
        <v>#DIV/0!</v>
      </c>
      <c r="BI52" s="164"/>
      <c r="BJ52" s="164"/>
      <c r="BK52" s="164"/>
      <c r="BL52" s="164"/>
      <c r="BM52" s="164" t="e">
        <f t="shared" si="1491"/>
        <v>#DIV/0!</v>
      </c>
      <c r="BN52" s="164" t="e">
        <f t="shared" si="1492"/>
        <v>#DIV/0!</v>
      </c>
      <c r="BO52" s="164" t="e">
        <f t="shared" si="1493"/>
        <v>#DIV/0!</v>
      </c>
      <c r="BP52" s="164" t="e">
        <f>BO52^2*Q50^2</f>
        <v>#DIV/0!</v>
      </c>
      <c r="BQ52" s="164"/>
      <c r="BR52" s="164" t="e">
        <f t="shared" si="1494"/>
        <v>#DIV/0!</v>
      </c>
      <c r="BS52" s="164" t="e">
        <f t="shared" si="1495"/>
        <v>#DIV/0!</v>
      </c>
      <c r="BT52" s="164" t="e">
        <f t="shared" si="1496"/>
        <v>#DIV/0!</v>
      </c>
      <c r="BU52" s="164" t="e">
        <f t="shared" si="1497"/>
        <v>#DIV/0!</v>
      </c>
      <c r="BV52" s="164" t="e">
        <f>(BB52-1)/(1-BC52)^(BB52)*(D52/(L50+N50))*BU52</f>
        <v>#DIV/0!</v>
      </c>
      <c r="BW52" s="164" t="e">
        <f>-1/((BB52-1)*BC52^2)*(D52/(L50+N50))*BU52</f>
        <v>#DIV/0!</v>
      </c>
      <c r="BX52" s="164" t="e">
        <f t="shared" si="1498"/>
        <v>#DIV/0!</v>
      </c>
      <c r="BY52" s="164" t="e">
        <f t="shared" si="1499"/>
        <v>#DIV/0!</v>
      </c>
      <c r="BZ52" s="164"/>
      <c r="CA52" s="164" t="e">
        <f t="shared" si="1500"/>
        <v>#DIV/0!</v>
      </c>
      <c r="CB52" s="164" t="e">
        <f>(BB52-1)/(1-BC52)^(BB52)*(D52/(L50+N50))*CA52</f>
        <v>#DIV/0!</v>
      </c>
      <c r="CC52" s="164" t="e">
        <f>-1/((BB52-1)*BC52^2)*(D52/(L50+N50))*CA52</f>
        <v>#DIV/0!</v>
      </c>
      <c r="CD52" s="164" t="e">
        <f t="shared" si="1501"/>
        <v>#DIV/0!</v>
      </c>
      <c r="CE52" s="164" t="e">
        <f t="shared" si="1502"/>
        <v>#DIV/0!</v>
      </c>
      <c r="CF52" s="164"/>
      <c r="CG52" s="164" t="e">
        <f t="shared" si="1503"/>
        <v>#DIV/0!</v>
      </c>
      <c r="CH52" s="164" t="e">
        <f>(BB52-1)/(1-BC52)^(BB52)*(D52/(L50+N50))*CG52</f>
        <v>#DIV/0!</v>
      </c>
      <c r="CI52" s="164" t="e">
        <f>-1/((BB52-1)*BC52^2)*(D52/(L50+N50))*CG52</f>
        <v>#DIV/0!</v>
      </c>
      <c r="CJ52" s="164" t="e">
        <f t="shared" si="1504"/>
        <v>#DIV/0!</v>
      </c>
      <c r="CK52" s="164" t="e">
        <f t="shared" si="1505"/>
        <v>#DIV/0!</v>
      </c>
      <c r="CL52" s="164"/>
      <c r="CM52" s="164" t="e">
        <f t="shared" si="1506"/>
        <v>#DIV/0!</v>
      </c>
      <c r="CN52" s="164">
        <v>0</v>
      </c>
      <c r="CO52" s="164">
        <v>0</v>
      </c>
      <c r="CP52" s="164" t="e">
        <f t="shared" si="1507"/>
        <v>#DIV/0!</v>
      </c>
      <c r="CQ52" s="164" t="e">
        <f>CP52^2*E50^2</f>
        <v>#DIV/0!</v>
      </c>
      <c r="CR52" s="164"/>
      <c r="CS52" s="164" t="e">
        <f t="shared" si="1508"/>
        <v>#DIV/0!</v>
      </c>
      <c r="CT52" s="164" t="e">
        <f>(BB52-1)/(1-BC52)^(BB52)*(-BC52/(L50+N50)+D52/(L50+N50)*CS52)</f>
        <v>#DIV/0!</v>
      </c>
      <c r="CU52" s="164" t="e">
        <f>-1/((BB52-1)*BC52^2)*(-BC52/(L50+N50)+D52/(L50+N50)*CS52)</f>
        <v>#DIV/0!</v>
      </c>
      <c r="CV52" s="164" t="e">
        <f t="shared" si="1509"/>
        <v>#DIV/0!</v>
      </c>
      <c r="CW52" s="164" t="e">
        <f>CV52^2*M50^2</f>
        <v>#DIV/0!</v>
      </c>
      <c r="CX52" s="164"/>
      <c r="CY52" s="164" t="e">
        <f t="shared" si="1510"/>
        <v>#DIV/0!</v>
      </c>
      <c r="CZ52" s="164" t="e">
        <f>(BB52-1)/(1-BC52)^(BB52)*(-BC52/(L50+N50)+D52/(L50+N50)*CY52)</f>
        <v>#DIV/0!</v>
      </c>
      <c r="DA52" s="164" t="e">
        <f>-1/((BB52-1)*BC52^2)*(-BC52/(L50+N50)+D52/(L50+N50)*CY52)</f>
        <v>#DIV/0!</v>
      </c>
      <c r="DB52" s="164" t="e">
        <f t="shared" si="1511"/>
        <v>#DIV/0!</v>
      </c>
      <c r="DC52" s="164" t="e">
        <f>DB52^2*O50^2</f>
        <v>#DIV/0!</v>
      </c>
      <c r="DD52" s="164"/>
      <c r="DE52" s="164"/>
      <c r="DF52" s="164"/>
      <c r="DG52" s="164">
        <f>10^R50</f>
        <v>1</v>
      </c>
      <c r="DH52" s="164" t="e">
        <f>N50/(L50+N50)</f>
        <v>#DIV/0!</v>
      </c>
      <c r="DI52" s="164">
        <f>(DG52+L50+N50)/(N50+DG52)</f>
        <v>1</v>
      </c>
      <c r="DJ52" s="164" t="e">
        <f t="shared" si="1512"/>
        <v>#DIV/0!</v>
      </c>
      <c r="DK52" s="164"/>
      <c r="DL52" s="164"/>
      <c r="DM52" s="164"/>
      <c r="DN52" s="164"/>
      <c r="DO52" s="164" t="e">
        <f t="shared" si="1513"/>
        <v>#DIV/0!</v>
      </c>
      <c r="DP52" s="164" t="e">
        <f t="shared" si="1514"/>
        <v>#DIV/0!</v>
      </c>
      <c r="DQ52" s="164" t="e">
        <f t="shared" si="1515"/>
        <v>#DIV/0!</v>
      </c>
      <c r="DR52" s="164" t="e">
        <f t="shared" si="1516"/>
        <v>#DIV/0!</v>
      </c>
      <c r="DS52" s="164"/>
      <c r="DT52" s="164" t="e">
        <f t="shared" si="1517"/>
        <v>#DIV/0!</v>
      </c>
      <c r="DU52" s="164" t="e">
        <f t="shared" si="1518"/>
        <v>#DIV/0!</v>
      </c>
      <c r="DV52" s="164" t="e">
        <f t="shared" si="1519"/>
        <v>#DIV/0!</v>
      </c>
      <c r="DW52" s="164"/>
      <c r="DX52" s="164" t="e">
        <f t="shared" si="1520"/>
        <v>#DIV/0!</v>
      </c>
      <c r="DY52" s="164" t="e">
        <f t="shared" si="1521"/>
        <v>#DIV/0!</v>
      </c>
      <c r="DZ52" s="164" t="e">
        <f t="shared" si="1522"/>
        <v>#DIV/0!</v>
      </c>
      <c r="EA52" s="164"/>
      <c r="EB52" s="164" t="e">
        <f t="shared" si="1523"/>
        <v>#DIV/0!</v>
      </c>
      <c r="EC52" s="164" t="e">
        <f t="shared" si="1524"/>
        <v>#DIV/0!</v>
      </c>
      <c r="ED52" s="164" t="e">
        <f t="shared" si="1525"/>
        <v>#DIV/0!</v>
      </c>
      <c r="EE52" s="164"/>
      <c r="EF52" s="164" t="e">
        <f t="shared" si="1526"/>
        <v>#DIV/0!</v>
      </c>
      <c r="EG52" s="164" t="e">
        <f t="shared" si="1527"/>
        <v>#DIV/0!</v>
      </c>
      <c r="EH52" s="164" t="e">
        <f t="shared" si="1528"/>
        <v>#DIV/0!</v>
      </c>
      <c r="EI52" s="164" t="e">
        <f>-N50/((N50+L50)^2)</f>
        <v>#DIV/0!</v>
      </c>
      <c r="EJ52" s="164">
        <f>1/(DG52+N50)</f>
        <v>1</v>
      </c>
      <c r="EK52" s="164" t="e">
        <f t="shared" si="1529"/>
        <v>#DIV/0!</v>
      </c>
      <c r="EL52" s="164" t="e">
        <f>EK52^2*M50^2</f>
        <v>#DIV/0!</v>
      </c>
      <c r="EM52" s="164"/>
      <c r="EN52" s="164" t="e">
        <f t="shared" si="1530"/>
        <v>#DIV/0!</v>
      </c>
      <c r="EO52" s="164" t="e">
        <f>L50/((L50+N50)^2)</f>
        <v>#DIV/0!</v>
      </c>
      <c r="EP52" s="164">
        <f>-L50/((N50+DG52)^2)</f>
        <v>0</v>
      </c>
      <c r="EQ52" s="164" t="e">
        <f t="shared" si="1531"/>
        <v>#DIV/0!</v>
      </c>
      <c r="ER52" s="164" t="e">
        <f>EQ52^2*O50^2</f>
        <v>#DIV/0!</v>
      </c>
      <c r="ES52" s="164"/>
      <c r="ET52" s="164">
        <v>0</v>
      </c>
      <c r="EU52" s="164">
        <f>-LN(10)*L50*DG52/((DG52+N50)^2)</f>
        <v>0</v>
      </c>
      <c r="EV52" s="164" t="e">
        <f t="shared" si="1532"/>
        <v>#DIV/0!</v>
      </c>
      <c r="EW52" s="164" t="e">
        <f>EV52^2*S50^2</f>
        <v>#DIV/0!</v>
      </c>
      <c r="EX52" s="164"/>
      <c r="EY52" s="164"/>
      <c r="EZ52" s="164"/>
      <c r="FA52" s="164">
        <f t="shared" si="1533"/>
        <v>1</v>
      </c>
      <c r="FB52" s="164" t="e">
        <f t="shared" si="1534"/>
        <v>#DIV/0!</v>
      </c>
      <c r="FC52" s="164">
        <f t="shared" si="1535"/>
        <v>1</v>
      </c>
      <c r="FD52" s="164" t="e">
        <f t="shared" si="1536"/>
        <v>#DIV/0!</v>
      </c>
      <c r="FE52" s="164"/>
      <c r="FF52" s="164"/>
      <c r="FG52" s="164"/>
      <c r="FH52" s="164"/>
      <c r="FI52" s="164" t="e">
        <f t="shared" si="1537"/>
        <v>#DIV/0!</v>
      </c>
      <c r="FJ52" s="164" t="e">
        <f t="shared" si="1538"/>
        <v>#DIV/0!</v>
      </c>
      <c r="FK52" s="164" t="e">
        <f t="shared" si="1539"/>
        <v>#DIV/0!</v>
      </c>
      <c r="FL52" s="164" t="e">
        <f t="shared" si="1540"/>
        <v>#DIV/0!</v>
      </c>
      <c r="FM52" s="164"/>
      <c r="FN52" s="164" t="e">
        <f t="shared" si="1541"/>
        <v>#DIV/0!</v>
      </c>
      <c r="FO52" s="164" t="e">
        <f t="shared" si="1542"/>
        <v>#DIV/0!</v>
      </c>
      <c r="FP52" s="164" t="e">
        <f t="shared" si="1543"/>
        <v>#DIV/0!</v>
      </c>
      <c r="FQ52" s="164"/>
      <c r="FR52" s="164" t="e">
        <f t="shared" si="1544"/>
        <v>#DIV/0!</v>
      </c>
      <c r="FS52" s="164" t="e">
        <f t="shared" si="1545"/>
        <v>#DIV/0!</v>
      </c>
      <c r="FT52" s="164" t="e">
        <f t="shared" si="1546"/>
        <v>#DIV/0!</v>
      </c>
      <c r="FU52" s="164"/>
      <c r="FV52" s="164" t="e">
        <f t="shared" si="1547"/>
        <v>#DIV/0!</v>
      </c>
      <c r="FW52" s="164" t="e">
        <f t="shared" si="1548"/>
        <v>#DIV/0!</v>
      </c>
      <c r="FX52" s="164" t="e">
        <f t="shared" si="1549"/>
        <v>#DIV/0!</v>
      </c>
      <c r="FY52" s="164"/>
      <c r="FZ52" s="164" t="e">
        <f t="shared" si="1550"/>
        <v>#DIV/0!</v>
      </c>
      <c r="GA52" s="164" t="e">
        <f t="shared" si="1551"/>
        <v>#DIV/0!</v>
      </c>
      <c r="GB52" s="164" t="e">
        <f t="shared" si="1552"/>
        <v>#DIV/0!</v>
      </c>
      <c r="GC52" s="164" t="e">
        <f t="shared" si="1553"/>
        <v>#DIV/0!</v>
      </c>
      <c r="GD52" s="164">
        <f t="shared" si="1554"/>
        <v>1</v>
      </c>
      <c r="GE52" s="164" t="e">
        <f t="shared" si="1555"/>
        <v>#DIV/0!</v>
      </c>
      <c r="GF52" s="164" t="e">
        <f>GE52^2*M50^2</f>
        <v>#DIV/0!</v>
      </c>
      <c r="GG52" s="164"/>
      <c r="GH52" s="164" t="e">
        <f t="shared" si="1556"/>
        <v>#DIV/0!</v>
      </c>
      <c r="GI52" s="164" t="e">
        <f t="shared" si="1557"/>
        <v>#DIV/0!</v>
      </c>
      <c r="GJ52" s="164">
        <f t="shared" si="1558"/>
        <v>0</v>
      </c>
      <c r="GK52" s="164" t="e">
        <f t="shared" si="1559"/>
        <v>#DIV/0!</v>
      </c>
      <c r="GL52" s="164" t="e">
        <f>GK52^2*O50^2</f>
        <v>#DIV/0!</v>
      </c>
      <c r="GM52" s="164"/>
      <c r="GN52" s="164">
        <f t="shared" si="1560"/>
        <v>0</v>
      </c>
      <c r="GO52" s="164">
        <f t="shared" si="1561"/>
        <v>0</v>
      </c>
      <c r="GP52" s="164" t="e">
        <f t="shared" si="1562"/>
        <v>#DIV/0!</v>
      </c>
      <c r="GQ52" s="164" t="e">
        <f>GP52^2*S50^2</f>
        <v>#DIV/0!</v>
      </c>
      <c r="GR52" s="164"/>
      <c r="GS52" s="164" t="e">
        <f t="shared" si="1563"/>
        <v>#DIV/0!</v>
      </c>
      <c r="GT52" s="164" t="e">
        <f t="shared" si="1564"/>
        <v>#DIV/0!</v>
      </c>
      <c r="GU52" s="164" t="e">
        <f>GT52^2*Q50^2</f>
        <v>#DIV/0!</v>
      </c>
      <c r="GV52" s="164"/>
      <c r="GW52" s="164"/>
      <c r="GX52" s="164"/>
      <c r="GY52" s="164">
        <f>P50</f>
        <v>0</v>
      </c>
      <c r="GZ52" s="164">
        <f>L50+N50</f>
        <v>0</v>
      </c>
      <c r="HA52" s="164">
        <f>L50</f>
        <v>0</v>
      </c>
      <c r="HB52" s="164">
        <f>N50</f>
        <v>0</v>
      </c>
      <c r="HC52" s="164">
        <f t="shared" si="1565"/>
        <v>0</v>
      </c>
      <c r="HD52" s="164">
        <f t="shared" si="1566"/>
        <v>0</v>
      </c>
      <c r="HE52" s="164" t="e">
        <f t="shared" si="1567"/>
        <v>#DIV/0!</v>
      </c>
      <c r="HF52" s="164">
        <f t="shared" si="1568"/>
        <v>0</v>
      </c>
      <c r="HG52" s="164">
        <f t="shared" si="1569"/>
        <v>0</v>
      </c>
      <c r="HH52" s="164">
        <f t="shared" si="1570"/>
        <v>0</v>
      </c>
      <c r="HI52" s="164">
        <f t="shared" si="1571"/>
        <v>0</v>
      </c>
      <c r="HJ52" s="164" t="e">
        <f t="shared" si="1572"/>
        <v>#DIV/0!</v>
      </c>
      <c r="HK52" s="164" t="e">
        <f t="shared" si="1573"/>
        <v>#DIV/0!</v>
      </c>
      <c r="HL52" s="164" t="e">
        <f t="shared" si="1574"/>
        <v>#DIV/0!</v>
      </c>
      <c r="HM52" s="164" t="e">
        <f t="shared" si="1575"/>
        <v>#DIV/0!</v>
      </c>
      <c r="HN52" s="164"/>
      <c r="HO52" s="164"/>
      <c r="HP52" s="164"/>
      <c r="HQ52" s="164"/>
      <c r="HR52" s="164" t="e">
        <f t="shared" si="1576"/>
        <v>#DIV/0!</v>
      </c>
      <c r="HS52" s="164" t="e">
        <f t="shared" si="1577"/>
        <v>#DIV/0!</v>
      </c>
      <c r="HT52" s="164" t="e">
        <f t="shared" si="1578"/>
        <v>#DIV/0!</v>
      </c>
      <c r="HU52" s="164" t="e">
        <f t="shared" si="1579"/>
        <v>#DIV/0!</v>
      </c>
      <c r="HV52" s="164" t="e">
        <f t="shared" si="1580"/>
        <v>#DIV/0!</v>
      </c>
      <c r="HW52" s="164"/>
      <c r="HX52" s="164" t="e">
        <f t="shared" si="1581"/>
        <v>#DIV/0!</v>
      </c>
      <c r="HY52" s="164" t="e">
        <f t="shared" si="1582"/>
        <v>#DIV/0!</v>
      </c>
      <c r="HZ52" s="164">
        <v>0</v>
      </c>
      <c r="IA52" s="164" t="e">
        <f t="shared" si="1072"/>
        <v>#DIV/0!</v>
      </c>
      <c r="IB52" s="164" t="e">
        <f t="shared" si="1583"/>
        <v>#DIV/0!</v>
      </c>
      <c r="IC52" s="164"/>
      <c r="ID52" s="164" t="e">
        <f xml:space="preserve"> 1 / (HE52-GY52*HG52)*L50/GZ52</f>
        <v>#DIV/0!</v>
      </c>
      <c r="IE52" s="164" t="e">
        <f t="shared" si="1584"/>
        <v>#DIV/0!</v>
      </c>
      <c r="IF52" s="164">
        <v>0</v>
      </c>
      <c r="IG52" s="164" t="e">
        <f t="shared" si="1073"/>
        <v>#DIV/0!</v>
      </c>
      <c r="IH52" s="164" t="e">
        <f t="shared" si="1585"/>
        <v>#DIV/0!</v>
      </c>
      <c r="II52" s="164"/>
      <c r="IJ52" s="164" t="e">
        <f t="shared" si="1586"/>
        <v>#DIV/0!</v>
      </c>
      <c r="IK52" s="164" t="e">
        <f t="shared" si="1587"/>
        <v>#DIV/0!</v>
      </c>
      <c r="IL52" s="164">
        <v>0</v>
      </c>
      <c r="IM52" s="164" t="e">
        <f t="shared" si="1074"/>
        <v>#DIV/0!</v>
      </c>
      <c r="IN52" s="164" t="e">
        <f t="shared" si="1588"/>
        <v>#DIV/0!</v>
      </c>
      <c r="IO52" s="164"/>
      <c r="IP52" s="164" t="e">
        <f t="shared" si="1589"/>
        <v>#DIV/0!</v>
      </c>
      <c r="IQ52" s="164" t="e">
        <f t="shared" si="1590"/>
        <v>#DIV/0!</v>
      </c>
      <c r="IR52" s="164" t="e">
        <f t="shared" si="1591"/>
        <v>#DIV/0!</v>
      </c>
      <c r="IS52" s="164" t="e">
        <f t="shared" si="1075"/>
        <v>#DIV/0!</v>
      </c>
      <c r="IT52" s="164" t="e">
        <f>IS52^2*M50^2</f>
        <v>#DIV/0!</v>
      </c>
      <c r="IU52" s="164"/>
      <c r="IV52" s="164" t="e">
        <f t="shared" si="1592"/>
        <v>#DIV/0!</v>
      </c>
      <c r="IW52" s="164" t="e">
        <f t="shared" si="1593"/>
        <v>#DIV/0!</v>
      </c>
      <c r="IX52" s="164" t="e">
        <f t="shared" si="1594"/>
        <v>#DIV/0!</v>
      </c>
      <c r="IY52" s="164" t="e">
        <f t="shared" si="1076"/>
        <v>#DIV/0!</v>
      </c>
      <c r="IZ52" s="164" t="e">
        <f>IY52^2*O50^2</f>
        <v>#DIV/0!</v>
      </c>
      <c r="JA52" s="164"/>
      <c r="JB52" s="164" t="e">
        <f t="shared" si="1595"/>
        <v>#DIV/0!</v>
      </c>
      <c r="JC52" s="164" t="e">
        <f t="shared" si="1596"/>
        <v>#DIV/0!</v>
      </c>
      <c r="JD52" s="164" t="e">
        <f t="shared" si="1597"/>
        <v>#DIV/0!</v>
      </c>
      <c r="JE52" s="164" t="e">
        <f t="shared" si="1077"/>
        <v>#DIV/0!</v>
      </c>
      <c r="JF52" s="164" t="e">
        <f>JE52^2*Q50^2</f>
        <v>#DIV/0!</v>
      </c>
      <c r="JG52" s="164"/>
      <c r="JH52" s="164"/>
      <c r="JI52" s="164"/>
      <c r="JJ52" s="164">
        <f t="shared" si="1598"/>
        <v>1</v>
      </c>
      <c r="JK52" s="164" t="e">
        <f>N50/(L50+N50)</f>
        <v>#DIV/0!</v>
      </c>
      <c r="JL52" s="164">
        <f>(L50+N50+JJ52)/(N50+JJ52)</f>
        <v>1</v>
      </c>
      <c r="JM52" s="164" t="e">
        <f t="shared" si="1599"/>
        <v>#DIV/0!</v>
      </c>
      <c r="JN52" s="164"/>
      <c r="JO52" s="164"/>
      <c r="JP52" s="164"/>
      <c r="JQ52" s="164"/>
      <c r="JR52" s="164" t="e">
        <f t="shared" si="1600"/>
        <v>#DIV/0!</v>
      </c>
      <c r="JS52" s="164" t="e">
        <f t="shared" si="1601"/>
        <v>#DIV/0!</v>
      </c>
      <c r="JT52" s="164" t="e">
        <f t="shared" si="1602"/>
        <v>#DIV/0!</v>
      </c>
      <c r="JU52" s="164" t="e">
        <f t="shared" si="1603"/>
        <v>#DIV/0!</v>
      </c>
      <c r="JV52" s="164"/>
      <c r="JW52" s="164" t="e">
        <f t="shared" si="1604"/>
        <v>#DIV/0!</v>
      </c>
      <c r="JX52" s="164" t="e">
        <f t="shared" si="1605"/>
        <v>#DIV/0!</v>
      </c>
      <c r="JY52" s="164" t="e">
        <f t="shared" si="1606"/>
        <v>#DIV/0!</v>
      </c>
      <c r="JZ52" s="164"/>
      <c r="KA52" s="164" t="e">
        <f>IG52</f>
        <v>#DIV/0!</v>
      </c>
      <c r="KB52" s="164" t="e">
        <f>KA52*JR52</f>
        <v>#DIV/0!</v>
      </c>
      <c r="KC52" s="164" t="e">
        <f>KB52^2*X52^2</f>
        <v>#DIV/0!</v>
      </c>
      <c r="KD52" s="164"/>
      <c r="KE52" s="164" t="e">
        <f>IM52</f>
        <v>#DIV/0!</v>
      </c>
      <c r="KF52" s="164" t="e">
        <f>KE52*JR52</f>
        <v>#DIV/0!</v>
      </c>
      <c r="KG52" s="164" t="e">
        <f>KF52^2*Z52^2</f>
        <v>#DIV/0!</v>
      </c>
      <c r="KH52" s="164"/>
      <c r="KI52" s="164" t="e">
        <f>IS52</f>
        <v>#DIV/0!</v>
      </c>
      <c r="KJ52" s="164" t="e">
        <f>-N50/(L50+N50)^2</f>
        <v>#DIV/0!</v>
      </c>
      <c r="KK52" s="164">
        <f>1/(JJ52+N50)</f>
        <v>1</v>
      </c>
      <c r="KL52" s="164" t="e">
        <f>KI52*JR52+KJ52*HM52*JL52+KK52*JK52*HM52</f>
        <v>#DIV/0!</v>
      </c>
      <c r="KM52" s="164" t="e">
        <f>KL52^2*M50^2</f>
        <v>#DIV/0!</v>
      </c>
      <c r="KN52" s="164"/>
      <c r="KO52" s="164" t="e">
        <f>IY52</f>
        <v>#DIV/0!</v>
      </c>
      <c r="KP52" s="164" t="e">
        <f>L50/(L50+N50)^2</f>
        <v>#DIV/0!</v>
      </c>
      <c r="KQ52" s="164">
        <f>-L50/(JJ52+N50)^2</f>
        <v>0</v>
      </c>
      <c r="KR52" s="164" t="e">
        <f>KO52*JR52+KP52*JL52*HM52+HM52*KQ52*JK52</f>
        <v>#DIV/0!</v>
      </c>
      <c r="KS52" s="164" t="e">
        <f>KR52^2*O50^2</f>
        <v>#DIV/0!</v>
      </c>
      <c r="KT52" s="164"/>
      <c r="KU52" s="164" t="e">
        <f>JE52</f>
        <v>#DIV/0!</v>
      </c>
      <c r="KV52" s="164" t="e">
        <f>KU52*JR52</f>
        <v>#DIV/0!</v>
      </c>
      <c r="KW52" s="164" t="e">
        <f>KV52^2*Q50^2</f>
        <v>#DIV/0!</v>
      </c>
      <c r="KX52" s="164"/>
      <c r="KY52" s="164" t="e">
        <f>HM52* (N50/(L50+N50)) * ((-LN(10)*JJ52*L50)/(N50+JJ52)^2)</f>
        <v>#DIV/0!</v>
      </c>
      <c r="KZ52" s="164" t="e">
        <f>KY52^2*S50^2</f>
        <v>#DIV/0!</v>
      </c>
      <c r="LA52" s="164"/>
      <c r="LB52" s="164"/>
      <c r="LC52" s="170"/>
      <c r="LD52" s="180"/>
      <c r="LE52" s="174"/>
      <c r="LF52" s="174"/>
      <c r="LG52" s="174"/>
      <c r="LH52" s="174"/>
      <c r="LI52" s="174"/>
      <c r="LJ52" s="174"/>
      <c r="LK52" s="174"/>
      <c r="LL52" s="174"/>
      <c r="LM52" s="174"/>
      <c r="LN52" s="174"/>
      <c r="LO52" s="177"/>
    </row>
    <row r="53" spans="1:327" s="87" customFormat="1" ht="16.5" thickBot="1" x14ac:dyDescent="0.3">
      <c r="A53" s="171" t="s">
        <v>242</v>
      </c>
      <c r="B53" s="14"/>
      <c r="C53" s="169"/>
      <c r="D53" s="2"/>
      <c r="E53" s="169"/>
      <c r="F53" s="196"/>
      <c r="G53" s="196"/>
      <c r="H53" s="196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7"/>
      <c r="T53" s="167">
        <f t="shared" si="1477"/>
        <v>0</v>
      </c>
      <c r="U53" s="164">
        <f>U50</f>
        <v>0</v>
      </c>
      <c r="V53" s="164">
        <f t="shared" ref="V53:AA53" si="1608">V50</f>
        <v>0</v>
      </c>
      <c r="W53" s="164">
        <f t="shared" si="1608"/>
        <v>0</v>
      </c>
      <c r="X53" s="164">
        <f t="shared" si="1608"/>
        <v>0</v>
      </c>
      <c r="Y53" s="164">
        <f t="shared" si="1608"/>
        <v>0</v>
      </c>
      <c r="Z53" s="164">
        <f t="shared" si="1608"/>
        <v>0</v>
      </c>
      <c r="AA53" s="164" t="e">
        <f t="shared" si="1608"/>
        <v>#DIV/0!</v>
      </c>
      <c r="AB53" s="165" t="e">
        <f t="shared" si="1069"/>
        <v>#DIV/0!</v>
      </c>
      <c r="AC53" s="165"/>
      <c r="AD53" s="165"/>
      <c r="AE53" s="165"/>
      <c r="AF53" s="165"/>
      <c r="AG53" s="164" t="e">
        <f t="shared" si="1070"/>
        <v>#DIV/0!</v>
      </c>
      <c r="AH53" s="164" t="e">
        <f t="shared" si="1484"/>
        <v>#DIV/0!</v>
      </c>
      <c r="AI53" s="164"/>
      <c r="AJ53" s="164" t="e">
        <f t="shared" si="1071"/>
        <v>#DIV/0!</v>
      </c>
      <c r="AK53" s="164" t="e">
        <f>AJ53^2*V50^2</f>
        <v>#DIV/0!</v>
      </c>
      <c r="AL53" s="164"/>
      <c r="AM53" s="164" t="e">
        <f>-AB53/(AA53-U53)*L50/(L50+N50)</f>
        <v>#DIV/0!</v>
      </c>
      <c r="AN53" s="164" t="e">
        <f>AM53^2*X50^2</f>
        <v>#DIV/0!</v>
      </c>
      <c r="AO53" s="164"/>
      <c r="AP53" s="164" t="e">
        <f>-AB53/(AA53-U53)*N50/(L50+N50)</f>
        <v>#DIV/0!</v>
      </c>
      <c r="AQ53" s="164" t="e">
        <f>AP53^2*Z50^2</f>
        <v>#DIV/0!</v>
      </c>
      <c r="AR53" s="164"/>
      <c r="AS53" s="164" t="e">
        <f>-AB53/(AA53-U53)*(W53-AA53)/(L50+N50)</f>
        <v>#DIV/0!</v>
      </c>
      <c r="AT53" s="164" t="e">
        <f>AS53^2*M50^2</f>
        <v>#DIV/0!</v>
      </c>
      <c r="AU53" s="164"/>
      <c r="AV53" s="164" t="e">
        <f>-AB53/(AA53-U53)*(Y53-AA53)/(L50+N50)</f>
        <v>#DIV/0!</v>
      </c>
      <c r="AW53" s="164" t="e">
        <f>AV53^2*O50^2</f>
        <v>#DIV/0!</v>
      </c>
      <c r="AX53" s="164"/>
      <c r="AY53" s="164"/>
      <c r="AZ53" s="164"/>
      <c r="BA53" s="164" t="b">
        <f t="shared" si="1485"/>
        <v>0</v>
      </c>
      <c r="BB53" s="164">
        <f>MAX((1-BA53)*P50,P50*0.99999)</f>
        <v>0</v>
      </c>
      <c r="BC53" s="164" t="e">
        <f>AB53*D53/(L50+N50)</f>
        <v>#DIV/0!</v>
      </c>
      <c r="BD53" s="164" t="e">
        <f t="shared" si="1486"/>
        <v>#DIV/0!</v>
      </c>
      <c r="BE53" s="164" t="e">
        <f t="shared" si="1487"/>
        <v>#DIV/0!</v>
      </c>
      <c r="BF53" s="164" t="e">
        <f t="shared" si="1488"/>
        <v>#DIV/0!</v>
      </c>
      <c r="BG53" s="164" t="e">
        <f t="shared" si="1489"/>
        <v>#DIV/0!</v>
      </c>
      <c r="BH53" s="164" t="e">
        <f t="shared" si="1490"/>
        <v>#DIV/0!</v>
      </c>
      <c r="BI53" s="164"/>
      <c r="BJ53" s="164"/>
      <c r="BK53" s="164"/>
      <c r="BL53" s="164"/>
      <c r="BM53" s="164" t="e">
        <f t="shared" si="1491"/>
        <v>#DIV/0!</v>
      </c>
      <c r="BN53" s="164" t="e">
        <f t="shared" si="1492"/>
        <v>#DIV/0!</v>
      </c>
      <c r="BO53" s="164" t="e">
        <f t="shared" si="1493"/>
        <v>#DIV/0!</v>
      </c>
      <c r="BP53" s="164" t="e">
        <f>BO53^2*Q50^2</f>
        <v>#DIV/0!</v>
      </c>
      <c r="BQ53" s="164"/>
      <c r="BR53" s="164" t="e">
        <f t="shared" si="1494"/>
        <v>#DIV/0!</v>
      </c>
      <c r="BS53" s="164" t="e">
        <f t="shared" si="1495"/>
        <v>#DIV/0!</v>
      </c>
      <c r="BT53" s="164" t="e">
        <f t="shared" si="1496"/>
        <v>#DIV/0!</v>
      </c>
      <c r="BU53" s="164" t="e">
        <f t="shared" si="1497"/>
        <v>#DIV/0!</v>
      </c>
      <c r="BV53" s="164" t="e">
        <f>(BB53-1)/(1-BC53)^(BB53)*(D53/(L50+N50))*BU53</f>
        <v>#DIV/0!</v>
      </c>
      <c r="BW53" s="164" t="e">
        <f>-1/((BB53-1)*BC53^2)*(D53/(L50+N50))*BU53</f>
        <v>#DIV/0!</v>
      </c>
      <c r="BX53" s="164" t="e">
        <f t="shared" si="1498"/>
        <v>#DIV/0!</v>
      </c>
      <c r="BY53" s="164" t="e">
        <f t="shared" si="1499"/>
        <v>#DIV/0!</v>
      </c>
      <c r="BZ53" s="164"/>
      <c r="CA53" s="164" t="e">
        <f t="shared" si="1500"/>
        <v>#DIV/0!</v>
      </c>
      <c r="CB53" s="164" t="e">
        <f>(BB53-1)/(1-BC53)^(BB53)*(D53/(L50+N50))*CA53</f>
        <v>#DIV/0!</v>
      </c>
      <c r="CC53" s="164" t="e">
        <f>-1/((BB53-1)*BC53^2)*(D53/(L50+N50))*CA53</f>
        <v>#DIV/0!</v>
      </c>
      <c r="CD53" s="164" t="e">
        <f t="shared" si="1501"/>
        <v>#DIV/0!</v>
      </c>
      <c r="CE53" s="164" t="e">
        <f t="shared" si="1502"/>
        <v>#DIV/0!</v>
      </c>
      <c r="CF53" s="164"/>
      <c r="CG53" s="164" t="e">
        <f t="shared" si="1503"/>
        <v>#DIV/0!</v>
      </c>
      <c r="CH53" s="164" t="e">
        <f>(BB53-1)/(1-BC53)^(BB53)*(D53/(L50+N50))*CG53</f>
        <v>#DIV/0!</v>
      </c>
      <c r="CI53" s="164" t="e">
        <f>-1/((BB53-1)*BC53^2)*(D53/(L50+N50))*CG53</f>
        <v>#DIV/0!</v>
      </c>
      <c r="CJ53" s="164" t="e">
        <f t="shared" si="1504"/>
        <v>#DIV/0!</v>
      </c>
      <c r="CK53" s="164" t="e">
        <f t="shared" si="1505"/>
        <v>#DIV/0!</v>
      </c>
      <c r="CL53" s="164"/>
      <c r="CM53" s="164" t="e">
        <f t="shared" si="1506"/>
        <v>#DIV/0!</v>
      </c>
      <c r="CN53" s="164">
        <v>0</v>
      </c>
      <c r="CO53" s="164">
        <v>0</v>
      </c>
      <c r="CP53" s="164" t="e">
        <f t="shared" si="1507"/>
        <v>#DIV/0!</v>
      </c>
      <c r="CQ53" s="164" t="e">
        <f>CP53^2*E50^2</f>
        <v>#DIV/0!</v>
      </c>
      <c r="CR53" s="164"/>
      <c r="CS53" s="164" t="e">
        <f t="shared" si="1508"/>
        <v>#DIV/0!</v>
      </c>
      <c r="CT53" s="164" t="e">
        <f>(BB53-1)/(1-BC53)^(BB53)*(-BC53/(L50+N50)+D53/(L50+N50)*CS53)</f>
        <v>#DIV/0!</v>
      </c>
      <c r="CU53" s="164" t="e">
        <f>-1/((BB53-1)*BC53^2)*(-BC53/(L50+N50)+D53/(L50+N50)*CS53)</f>
        <v>#DIV/0!</v>
      </c>
      <c r="CV53" s="164" t="e">
        <f t="shared" si="1509"/>
        <v>#DIV/0!</v>
      </c>
      <c r="CW53" s="164" t="e">
        <f>CV53^2*M50^2</f>
        <v>#DIV/0!</v>
      </c>
      <c r="CX53" s="164"/>
      <c r="CY53" s="164" t="e">
        <f t="shared" si="1510"/>
        <v>#DIV/0!</v>
      </c>
      <c r="CZ53" s="164" t="e">
        <f>(BB53-1)/(1-BC53)^(BB53)*(-BC53/(L50+N50)+D53/(L50+N50)*CY53)</f>
        <v>#DIV/0!</v>
      </c>
      <c r="DA53" s="164" t="e">
        <f>-1/((BB53-1)*BC53^2)*(-BC53/(L50+N50)+D53/(L50+N50)*CY53)</f>
        <v>#DIV/0!</v>
      </c>
      <c r="DB53" s="164" t="e">
        <f t="shared" si="1511"/>
        <v>#DIV/0!</v>
      </c>
      <c r="DC53" s="164" t="e">
        <f>DB53^2*O50^2</f>
        <v>#DIV/0!</v>
      </c>
      <c r="DD53" s="164"/>
      <c r="DE53" s="164"/>
      <c r="DF53" s="164"/>
      <c r="DG53" s="164">
        <f>10^R50</f>
        <v>1</v>
      </c>
      <c r="DH53" s="164" t="e">
        <f>N50/(L50+N50)</f>
        <v>#DIV/0!</v>
      </c>
      <c r="DI53" s="164">
        <f>(DG53+L50+N50)/(N50+DG53)</f>
        <v>1</v>
      </c>
      <c r="DJ53" s="164" t="e">
        <f t="shared" si="1512"/>
        <v>#DIV/0!</v>
      </c>
      <c r="DK53" s="164"/>
      <c r="DL53" s="164"/>
      <c r="DM53" s="164"/>
      <c r="DN53" s="164"/>
      <c r="DO53" s="164" t="e">
        <f t="shared" si="1513"/>
        <v>#DIV/0!</v>
      </c>
      <c r="DP53" s="164" t="e">
        <f t="shared" si="1514"/>
        <v>#DIV/0!</v>
      </c>
      <c r="DQ53" s="164" t="e">
        <f t="shared" si="1515"/>
        <v>#DIV/0!</v>
      </c>
      <c r="DR53" s="164" t="e">
        <f t="shared" si="1516"/>
        <v>#DIV/0!</v>
      </c>
      <c r="DS53" s="164"/>
      <c r="DT53" s="164" t="e">
        <f t="shared" si="1517"/>
        <v>#DIV/0!</v>
      </c>
      <c r="DU53" s="164" t="e">
        <f t="shared" si="1518"/>
        <v>#DIV/0!</v>
      </c>
      <c r="DV53" s="164" t="e">
        <f t="shared" si="1519"/>
        <v>#DIV/0!</v>
      </c>
      <c r="DW53" s="164"/>
      <c r="DX53" s="164" t="e">
        <f t="shared" si="1520"/>
        <v>#DIV/0!</v>
      </c>
      <c r="DY53" s="164" t="e">
        <f t="shared" si="1521"/>
        <v>#DIV/0!</v>
      </c>
      <c r="DZ53" s="164" t="e">
        <f t="shared" si="1522"/>
        <v>#DIV/0!</v>
      </c>
      <c r="EA53" s="164"/>
      <c r="EB53" s="164" t="e">
        <f t="shared" si="1523"/>
        <v>#DIV/0!</v>
      </c>
      <c r="EC53" s="164" t="e">
        <f t="shared" si="1524"/>
        <v>#DIV/0!</v>
      </c>
      <c r="ED53" s="164" t="e">
        <f t="shared" si="1525"/>
        <v>#DIV/0!</v>
      </c>
      <c r="EE53" s="164"/>
      <c r="EF53" s="164" t="e">
        <f t="shared" si="1526"/>
        <v>#DIV/0!</v>
      </c>
      <c r="EG53" s="164" t="e">
        <f t="shared" si="1527"/>
        <v>#DIV/0!</v>
      </c>
      <c r="EH53" s="164" t="e">
        <f t="shared" si="1528"/>
        <v>#DIV/0!</v>
      </c>
      <c r="EI53" s="164" t="e">
        <f>-N50/((N50+L50)^2)</f>
        <v>#DIV/0!</v>
      </c>
      <c r="EJ53" s="164">
        <f>1/(DG53+N50)</f>
        <v>1</v>
      </c>
      <c r="EK53" s="164" t="e">
        <f t="shared" si="1529"/>
        <v>#DIV/0!</v>
      </c>
      <c r="EL53" s="164" t="e">
        <f>EK53^2*M50^2</f>
        <v>#DIV/0!</v>
      </c>
      <c r="EM53" s="164"/>
      <c r="EN53" s="164" t="e">
        <f t="shared" si="1530"/>
        <v>#DIV/0!</v>
      </c>
      <c r="EO53" s="164" t="e">
        <f>L50/((L50+N50)^2)</f>
        <v>#DIV/0!</v>
      </c>
      <c r="EP53" s="164">
        <f>-L50/((N50+DG53)^2)</f>
        <v>0</v>
      </c>
      <c r="EQ53" s="164" t="e">
        <f t="shared" si="1531"/>
        <v>#DIV/0!</v>
      </c>
      <c r="ER53" s="164" t="e">
        <f>EQ53^2*O50^2</f>
        <v>#DIV/0!</v>
      </c>
      <c r="ES53" s="164"/>
      <c r="ET53" s="164">
        <v>0</v>
      </c>
      <c r="EU53" s="164">
        <f>-LN(10)*L50*DG53/((DG53+N50)^2)</f>
        <v>0</v>
      </c>
      <c r="EV53" s="164" t="e">
        <f t="shared" si="1532"/>
        <v>#DIV/0!</v>
      </c>
      <c r="EW53" s="164" t="e">
        <f>EV53^2*S50^2</f>
        <v>#DIV/0!</v>
      </c>
      <c r="EX53" s="164"/>
      <c r="EY53" s="164"/>
      <c r="EZ53" s="164"/>
      <c r="FA53" s="164">
        <f t="shared" si="1533"/>
        <v>1</v>
      </c>
      <c r="FB53" s="164" t="e">
        <f t="shared" si="1534"/>
        <v>#DIV/0!</v>
      </c>
      <c r="FC53" s="164">
        <f t="shared" si="1535"/>
        <v>1</v>
      </c>
      <c r="FD53" s="164" t="e">
        <f t="shared" si="1536"/>
        <v>#DIV/0!</v>
      </c>
      <c r="FE53" s="164"/>
      <c r="FF53" s="164"/>
      <c r="FG53" s="164"/>
      <c r="FH53" s="164"/>
      <c r="FI53" s="164" t="e">
        <f t="shared" si="1537"/>
        <v>#DIV/0!</v>
      </c>
      <c r="FJ53" s="164" t="e">
        <f t="shared" si="1538"/>
        <v>#DIV/0!</v>
      </c>
      <c r="FK53" s="164" t="e">
        <f t="shared" si="1539"/>
        <v>#DIV/0!</v>
      </c>
      <c r="FL53" s="164" t="e">
        <f t="shared" si="1540"/>
        <v>#DIV/0!</v>
      </c>
      <c r="FM53" s="164"/>
      <c r="FN53" s="164" t="e">
        <f t="shared" si="1541"/>
        <v>#DIV/0!</v>
      </c>
      <c r="FO53" s="164" t="e">
        <f t="shared" si="1542"/>
        <v>#DIV/0!</v>
      </c>
      <c r="FP53" s="164" t="e">
        <f t="shared" si="1543"/>
        <v>#DIV/0!</v>
      </c>
      <c r="FQ53" s="164"/>
      <c r="FR53" s="164" t="e">
        <f t="shared" si="1544"/>
        <v>#DIV/0!</v>
      </c>
      <c r="FS53" s="164" t="e">
        <f t="shared" si="1545"/>
        <v>#DIV/0!</v>
      </c>
      <c r="FT53" s="164" t="e">
        <f t="shared" si="1546"/>
        <v>#DIV/0!</v>
      </c>
      <c r="FU53" s="164"/>
      <c r="FV53" s="164" t="e">
        <f t="shared" si="1547"/>
        <v>#DIV/0!</v>
      </c>
      <c r="FW53" s="164" t="e">
        <f t="shared" si="1548"/>
        <v>#DIV/0!</v>
      </c>
      <c r="FX53" s="164" t="e">
        <f t="shared" si="1549"/>
        <v>#DIV/0!</v>
      </c>
      <c r="FY53" s="164"/>
      <c r="FZ53" s="164" t="e">
        <f t="shared" si="1550"/>
        <v>#DIV/0!</v>
      </c>
      <c r="GA53" s="164" t="e">
        <f t="shared" si="1551"/>
        <v>#DIV/0!</v>
      </c>
      <c r="GB53" s="164" t="e">
        <f t="shared" si="1552"/>
        <v>#DIV/0!</v>
      </c>
      <c r="GC53" s="164" t="e">
        <f t="shared" si="1553"/>
        <v>#DIV/0!</v>
      </c>
      <c r="GD53" s="164">
        <f t="shared" si="1554"/>
        <v>1</v>
      </c>
      <c r="GE53" s="164" t="e">
        <f t="shared" si="1555"/>
        <v>#DIV/0!</v>
      </c>
      <c r="GF53" s="164" t="e">
        <f>GE53^2*M50^2</f>
        <v>#DIV/0!</v>
      </c>
      <c r="GG53" s="164"/>
      <c r="GH53" s="164" t="e">
        <f t="shared" si="1556"/>
        <v>#DIV/0!</v>
      </c>
      <c r="GI53" s="164" t="e">
        <f t="shared" si="1557"/>
        <v>#DIV/0!</v>
      </c>
      <c r="GJ53" s="164">
        <f t="shared" si="1558"/>
        <v>0</v>
      </c>
      <c r="GK53" s="164" t="e">
        <f t="shared" si="1559"/>
        <v>#DIV/0!</v>
      </c>
      <c r="GL53" s="164" t="e">
        <f>GK53^2*O50^2</f>
        <v>#DIV/0!</v>
      </c>
      <c r="GM53" s="164"/>
      <c r="GN53" s="164">
        <f t="shared" si="1560"/>
        <v>0</v>
      </c>
      <c r="GO53" s="164">
        <f t="shared" si="1561"/>
        <v>0</v>
      </c>
      <c r="GP53" s="164" t="e">
        <f t="shared" si="1562"/>
        <v>#DIV/0!</v>
      </c>
      <c r="GQ53" s="164" t="e">
        <f>GP53^2*S50^2</f>
        <v>#DIV/0!</v>
      </c>
      <c r="GR53" s="164"/>
      <c r="GS53" s="164" t="e">
        <f t="shared" si="1563"/>
        <v>#DIV/0!</v>
      </c>
      <c r="GT53" s="164" t="e">
        <f t="shared" si="1564"/>
        <v>#DIV/0!</v>
      </c>
      <c r="GU53" s="164" t="e">
        <f>GT53^2*Q50^2</f>
        <v>#DIV/0!</v>
      </c>
      <c r="GV53" s="164"/>
      <c r="GW53" s="164"/>
      <c r="GX53" s="164"/>
      <c r="GY53" s="164">
        <f>P50</f>
        <v>0</v>
      </c>
      <c r="GZ53" s="164">
        <f>L50+N50</f>
        <v>0</v>
      </c>
      <c r="HA53" s="164">
        <f>L50</f>
        <v>0</v>
      </c>
      <c r="HB53" s="164">
        <f>N50</f>
        <v>0</v>
      </c>
      <c r="HC53" s="164">
        <f t="shared" si="1565"/>
        <v>0</v>
      </c>
      <c r="HD53" s="164">
        <f t="shared" si="1566"/>
        <v>0</v>
      </c>
      <c r="HE53" s="164" t="e">
        <f t="shared" si="1567"/>
        <v>#DIV/0!</v>
      </c>
      <c r="HF53" s="164">
        <f t="shared" si="1568"/>
        <v>0</v>
      </c>
      <c r="HG53" s="164">
        <f t="shared" si="1569"/>
        <v>0</v>
      </c>
      <c r="HH53" s="164">
        <f t="shared" si="1570"/>
        <v>0</v>
      </c>
      <c r="HI53" s="164">
        <f t="shared" si="1571"/>
        <v>0</v>
      </c>
      <c r="HJ53" s="164" t="e">
        <f t="shared" si="1572"/>
        <v>#DIV/0!</v>
      </c>
      <c r="HK53" s="164" t="e">
        <f t="shared" si="1573"/>
        <v>#DIV/0!</v>
      </c>
      <c r="HL53" s="164" t="e">
        <f t="shared" si="1574"/>
        <v>#DIV/0!</v>
      </c>
      <c r="HM53" s="164" t="e">
        <f t="shared" si="1575"/>
        <v>#DIV/0!</v>
      </c>
      <c r="HN53" s="164"/>
      <c r="HO53" s="164"/>
      <c r="HP53" s="164"/>
      <c r="HQ53" s="164"/>
      <c r="HR53" s="164" t="e">
        <f t="shared" si="1576"/>
        <v>#DIV/0!</v>
      </c>
      <c r="HS53" s="164" t="e">
        <f t="shared" si="1577"/>
        <v>#DIV/0!</v>
      </c>
      <c r="HT53" s="164" t="e">
        <f t="shared" si="1578"/>
        <v>#DIV/0!</v>
      </c>
      <c r="HU53" s="164" t="e">
        <f t="shared" si="1579"/>
        <v>#DIV/0!</v>
      </c>
      <c r="HV53" s="164" t="e">
        <f t="shared" si="1580"/>
        <v>#DIV/0!</v>
      </c>
      <c r="HW53" s="164"/>
      <c r="HX53" s="164" t="e">
        <f t="shared" si="1581"/>
        <v>#DIV/0!</v>
      </c>
      <c r="HY53" s="164" t="e">
        <f t="shared" si="1582"/>
        <v>#DIV/0!</v>
      </c>
      <c r="HZ53" s="164">
        <v>0</v>
      </c>
      <c r="IA53" s="164" t="e">
        <f t="shared" si="1072"/>
        <v>#DIV/0!</v>
      </c>
      <c r="IB53" s="164" t="e">
        <f t="shared" si="1583"/>
        <v>#DIV/0!</v>
      </c>
      <c r="IC53" s="164"/>
      <c r="ID53" s="164" t="e">
        <f xml:space="preserve"> 1 / (HE53-GY53*HG53)*L50/GZ53</f>
        <v>#DIV/0!</v>
      </c>
      <c r="IE53" s="164" t="e">
        <f t="shared" si="1584"/>
        <v>#DIV/0!</v>
      </c>
      <c r="IF53" s="164">
        <v>0</v>
      </c>
      <c r="IG53" s="164" t="e">
        <f t="shared" si="1073"/>
        <v>#DIV/0!</v>
      </c>
      <c r="IH53" s="164" t="e">
        <f t="shared" si="1585"/>
        <v>#DIV/0!</v>
      </c>
      <c r="II53" s="164"/>
      <c r="IJ53" s="164" t="e">
        <f t="shared" si="1586"/>
        <v>#DIV/0!</v>
      </c>
      <c r="IK53" s="164" t="e">
        <f t="shared" si="1587"/>
        <v>#DIV/0!</v>
      </c>
      <c r="IL53" s="164">
        <v>0</v>
      </c>
      <c r="IM53" s="164" t="e">
        <f t="shared" si="1074"/>
        <v>#DIV/0!</v>
      </c>
      <c r="IN53" s="164" t="e">
        <f t="shared" si="1588"/>
        <v>#DIV/0!</v>
      </c>
      <c r="IO53" s="164"/>
      <c r="IP53" s="164" t="e">
        <f t="shared" si="1589"/>
        <v>#DIV/0!</v>
      </c>
      <c r="IQ53" s="164" t="e">
        <f t="shared" si="1590"/>
        <v>#DIV/0!</v>
      </c>
      <c r="IR53" s="164" t="e">
        <f t="shared" si="1591"/>
        <v>#DIV/0!</v>
      </c>
      <c r="IS53" s="164" t="e">
        <f t="shared" si="1075"/>
        <v>#DIV/0!</v>
      </c>
      <c r="IT53" s="164" t="e">
        <f>IS53^2*M50^2</f>
        <v>#DIV/0!</v>
      </c>
      <c r="IU53" s="164"/>
      <c r="IV53" s="164" t="e">
        <f t="shared" si="1592"/>
        <v>#DIV/0!</v>
      </c>
      <c r="IW53" s="164" t="e">
        <f t="shared" si="1593"/>
        <v>#DIV/0!</v>
      </c>
      <c r="IX53" s="164" t="e">
        <f t="shared" si="1594"/>
        <v>#DIV/0!</v>
      </c>
      <c r="IY53" s="164" t="e">
        <f t="shared" si="1076"/>
        <v>#DIV/0!</v>
      </c>
      <c r="IZ53" s="164" t="e">
        <f>IY53^2*O50^2</f>
        <v>#DIV/0!</v>
      </c>
      <c r="JA53" s="164"/>
      <c r="JB53" s="164" t="e">
        <f t="shared" si="1595"/>
        <v>#DIV/0!</v>
      </c>
      <c r="JC53" s="164" t="e">
        <f t="shared" si="1596"/>
        <v>#DIV/0!</v>
      </c>
      <c r="JD53" s="164" t="e">
        <f t="shared" si="1597"/>
        <v>#DIV/0!</v>
      </c>
      <c r="JE53" s="164" t="e">
        <f t="shared" si="1077"/>
        <v>#DIV/0!</v>
      </c>
      <c r="JF53" s="164" t="e">
        <f>JE53^2*Q50^2</f>
        <v>#DIV/0!</v>
      </c>
      <c r="JG53" s="164"/>
      <c r="JH53" s="164"/>
      <c r="JI53" s="164"/>
      <c r="JJ53" s="164">
        <f t="shared" si="1598"/>
        <v>1</v>
      </c>
      <c r="JK53" s="164" t="e">
        <f>N50/(L50+N50)</f>
        <v>#DIV/0!</v>
      </c>
      <c r="JL53" s="164">
        <f>(L50+N50+JJ53)/(N50+JJ53)</f>
        <v>1</v>
      </c>
      <c r="JM53" s="164" t="e">
        <f t="shared" si="1599"/>
        <v>#DIV/0!</v>
      </c>
      <c r="JN53" s="164"/>
      <c r="JO53" s="164"/>
      <c r="JP53" s="164"/>
      <c r="JQ53" s="164"/>
      <c r="JR53" s="164" t="e">
        <f t="shared" si="1600"/>
        <v>#DIV/0!</v>
      </c>
      <c r="JS53" s="164" t="e">
        <f t="shared" si="1601"/>
        <v>#DIV/0!</v>
      </c>
      <c r="JT53" s="164" t="e">
        <f t="shared" si="1602"/>
        <v>#DIV/0!</v>
      </c>
      <c r="JU53" s="164" t="e">
        <f t="shared" si="1603"/>
        <v>#DIV/0!</v>
      </c>
      <c r="JV53" s="164"/>
      <c r="JW53" s="164" t="e">
        <f t="shared" si="1604"/>
        <v>#DIV/0!</v>
      </c>
      <c r="JX53" s="164" t="e">
        <f t="shared" si="1605"/>
        <v>#DIV/0!</v>
      </c>
      <c r="JY53" s="164" t="e">
        <f t="shared" si="1606"/>
        <v>#DIV/0!</v>
      </c>
      <c r="JZ53" s="164"/>
      <c r="KA53" s="164" t="e">
        <f>IG53</f>
        <v>#DIV/0!</v>
      </c>
      <c r="KB53" s="164" t="e">
        <f>KA53*JR53</f>
        <v>#DIV/0!</v>
      </c>
      <c r="KC53" s="164" t="e">
        <f>KB53^2*X53^2</f>
        <v>#DIV/0!</v>
      </c>
      <c r="KD53" s="164"/>
      <c r="KE53" s="164" t="e">
        <f>IM53</f>
        <v>#DIV/0!</v>
      </c>
      <c r="KF53" s="164" t="e">
        <f>KE53*JR53</f>
        <v>#DIV/0!</v>
      </c>
      <c r="KG53" s="164" t="e">
        <f>KF53^2*Z53^2</f>
        <v>#DIV/0!</v>
      </c>
      <c r="KH53" s="164"/>
      <c r="KI53" s="164" t="e">
        <f>IS53</f>
        <v>#DIV/0!</v>
      </c>
      <c r="KJ53" s="164" t="e">
        <f>-N50/(L50+N50)^2</f>
        <v>#DIV/0!</v>
      </c>
      <c r="KK53" s="164">
        <f>1/(JJ53+N50)</f>
        <v>1</v>
      </c>
      <c r="KL53" s="164" t="e">
        <f>KI53*JR53+KJ53*HM53*JL53+KK53*JK53*HM53</f>
        <v>#DIV/0!</v>
      </c>
      <c r="KM53" s="164" t="e">
        <f>KL53^2*M50^2</f>
        <v>#DIV/0!</v>
      </c>
      <c r="KN53" s="164"/>
      <c r="KO53" s="164" t="e">
        <f>IY53</f>
        <v>#DIV/0!</v>
      </c>
      <c r="KP53" s="164" t="e">
        <f>L50/(L50+N50)^2</f>
        <v>#DIV/0!</v>
      </c>
      <c r="KQ53" s="164">
        <f>-L50/(JJ53+N50)^2</f>
        <v>0</v>
      </c>
      <c r="KR53" s="164" t="e">
        <f>KO53*JR53+KP53*JL53*HM53+HM53*KQ53*JK53</f>
        <v>#DIV/0!</v>
      </c>
      <c r="KS53" s="164" t="e">
        <f>KR53^2*O50^2</f>
        <v>#DIV/0!</v>
      </c>
      <c r="KT53" s="164"/>
      <c r="KU53" s="164" t="e">
        <f>JE53</f>
        <v>#DIV/0!</v>
      </c>
      <c r="KV53" s="164" t="e">
        <f>KU53*JR53</f>
        <v>#DIV/0!</v>
      </c>
      <c r="KW53" s="164" t="e">
        <f>KV53^2*Q50^2</f>
        <v>#DIV/0!</v>
      </c>
      <c r="KX53" s="164"/>
      <c r="KY53" s="164" t="e">
        <f>HM53* (N50/(L50+N50)) * ((-LN(10)*JJ53*L50)/(N50+JJ53)^2)</f>
        <v>#DIV/0!</v>
      </c>
      <c r="KZ53" s="164" t="e">
        <f>KY53^2*S50^2</f>
        <v>#DIV/0!</v>
      </c>
      <c r="LA53" s="164"/>
      <c r="LB53" s="164"/>
      <c r="LC53" s="170"/>
      <c r="LD53" s="181"/>
      <c r="LE53" s="175"/>
      <c r="LF53" s="175"/>
      <c r="LG53" s="175"/>
      <c r="LH53" s="175"/>
      <c r="LI53" s="175"/>
      <c r="LJ53" s="175"/>
      <c r="LK53" s="175"/>
      <c r="LL53" s="175"/>
      <c r="LM53" s="175"/>
      <c r="LN53" s="175"/>
      <c r="LO53" s="178"/>
    </row>
    <row r="54" spans="1:327" s="87" customFormat="1" ht="15.75" x14ac:dyDescent="0.25">
      <c r="A54" s="172" t="s">
        <v>239</v>
      </c>
      <c r="B54" s="136"/>
      <c r="C54" s="168"/>
      <c r="D54" s="137"/>
      <c r="E54" s="168"/>
      <c r="F54" s="206"/>
      <c r="G54" s="206"/>
      <c r="H54" s="206"/>
      <c r="I54" s="197"/>
      <c r="J54" s="197"/>
      <c r="K54" s="197"/>
      <c r="L54" s="197"/>
      <c r="M54" s="197"/>
      <c r="N54" s="197"/>
      <c r="O54" s="197"/>
      <c r="P54" s="197"/>
      <c r="Q54" s="197"/>
      <c r="R54" s="197"/>
      <c r="S54" s="200"/>
      <c r="T54" s="167">
        <f>C54/100</f>
        <v>0</v>
      </c>
      <c r="U54" s="164">
        <f t="shared" ref="U54:Z54" si="1609">F54/100</f>
        <v>0</v>
      </c>
      <c r="V54" s="164">
        <f t="shared" si="1609"/>
        <v>0</v>
      </c>
      <c r="W54" s="164">
        <f t="shared" si="1609"/>
        <v>0</v>
      </c>
      <c r="X54" s="164">
        <f t="shared" si="1609"/>
        <v>0</v>
      </c>
      <c r="Y54" s="164">
        <f t="shared" si="1609"/>
        <v>0</v>
      </c>
      <c r="Z54" s="164">
        <f t="shared" si="1609"/>
        <v>0</v>
      </c>
      <c r="AA54" s="164" t="e">
        <f>(L54*W54+Y54*N54)/(L54+N54)</f>
        <v>#DIV/0!</v>
      </c>
      <c r="AB54" s="165" t="e">
        <f t="shared" si="1069"/>
        <v>#DIV/0!</v>
      </c>
      <c r="AC54" s="165" t="e">
        <f>AVERAGE(AB54:AB57)</f>
        <v>#DIV/0!</v>
      </c>
      <c r="AD54" s="165" t="e">
        <f>STDEV(AB54:AB57)</f>
        <v>#DIV/0!</v>
      </c>
      <c r="AE54" s="165" t="e">
        <f>AD54/SQRT(COUNT(AB54:AB57))</f>
        <v>#DIV/0!</v>
      </c>
      <c r="AF54" s="165" t="e">
        <f>AE54^2</f>
        <v>#DIV/0!</v>
      </c>
      <c r="AG54" s="164" t="e">
        <f t="shared" si="1070"/>
        <v>#DIV/0!</v>
      </c>
      <c r="AH54" s="164" t="e">
        <f>AG54^2*E54^2</f>
        <v>#DIV/0!</v>
      </c>
      <c r="AI54" s="164" t="e">
        <f>AVERAGE(AH54:AH57)</f>
        <v>#DIV/0!</v>
      </c>
      <c r="AJ54" s="164" t="e">
        <f t="shared" si="1071"/>
        <v>#DIV/0!</v>
      </c>
      <c r="AK54" s="164" t="e">
        <f>AJ54^2*V54^2</f>
        <v>#DIV/0!</v>
      </c>
      <c r="AL54" s="164" t="e">
        <f>AVERAGE(AK54:AK57)</f>
        <v>#DIV/0!</v>
      </c>
      <c r="AM54" s="164" t="e">
        <f>-AB54/(AA54-U54)*L54/(L54+N54)</f>
        <v>#DIV/0!</v>
      </c>
      <c r="AN54" s="164" t="e">
        <f>AM54^2*X54^2</f>
        <v>#DIV/0!</v>
      </c>
      <c r="AO54" s="164" t="e">
        <f>AVERAGE(AN54:AN57)</f>
        <v>#DIV/0!</v>
      </c>
      <c r="AP54" s="164" t="e">
        <f>-AB54/(AA54-U54)*N54/(L54+N54)</f>
        <v>#DIV/0!</v>
      </c>
      <c r="AQ54" s="164" t="e">
        <f>AP54^2*Z54^2</f>
        <v>#DIV/0!</v>
      </c>
      <c r="AR54" s="164" t="e">
        <f>AVERAGE(AQ54:AQ57)</f>
        <v>#DIV/0!</v>
      </c>
      <c r="AS54" s="164" t="e">
        <f>-AB54/(AA54-U54)*(W54-AA54)/(L54+N54)</f>
        <v>#DIV/0!</v>
      </c>
      <c r="AT54" s="164" t="e">
        <f>AS54^2*M54^2</f>
        <v>#DIV/0!</v>
      </c>
      <c r="AU54" s="164" t="e">
        <f>AVERAGE(AT54:AT57)</f>
        <v>#DIV/0!</v>
      </c>
      <c r="AV54" s="164" t="e">
        <f>-AB54/(AA54-U54)*(Y54-AA54)/(L54+N54)</f>
        <v>#DIV/0!</v>
      </c>
      <c r="AW54" s="164" t="e">
        <f>AV54^2*O54^2</f>
        <v>#DIV/0!</v>
      </c>
      <c r="AX54" s="164" t="e">
        <f>AVERAGE(AW54:AW57)</f>
        <v>#DIV/0!</v>
      </c>
      <c r="AY54" s="164" t="e">
        <f>SUM(AX54,AU54,AR54,AO54,AL54,AI54,AF54)</f>
        <v>#DIV/0!</v>
      </c>
      <c r="AZ54" s="166" t="e">
        <f>SQRT(AY54)</f>
        <v>#DIV/0!</v>
      </c>
      <c r="BA54" s="164" t="b">
        <f>P54=1</f>
        <v>0</v>
      </c>
      <c r="BB54" s="164">
        <f>MAX((1-BA54)*P54,P54*0.99999)</f>
        <v>0</v>
      </c>
      <c r="BC54" s="164" t="e">
        <f>AB54*D54/(L54+N54)</f>
        <v>#DIV/0!</v>
      </c>
      <c r="BD54" s="164" t="e">
        <f>-1+(1-BC54)^(1-BB54)</f>
        <v>#DIV/0!</v>
      </c>
      <c r="BE54" s="164" t="e">
        <f>1/((BB54-1)*BC54)</f>
        <v>#DIV/0!</v>
      </c>
      <c r="BF54" s="164" t="e">
        <f>(-1/BC54)*LN(1-BC54)*AB54</f>
        <v>#DIV/0!</v>
      </c>
      <c r="BG54" s="164" t="e">
        <f>AB54*BD54*BE54</f>
        <v>#DIV/0!</v>
      </c>
      <c r="BH54" s="164" t="e">
        <f>(BF54*BA54)+(1-BA54)*BG54</f>
        <v>#DIV/0!</v>
      </c>
      <c r="BI54" s="164" t="e">
        <f>AVERAGE(BH54:BH57)</f>
        <v>#DIV/0!</v>
      </c>
      <c r="BJ54" s="164" t="e">
        <f>STDEV(BH54:BH57)</f>
        <v>#DIV/0!</v>
      </c>
      <c r="BK54" s="164" t="e">
        <f>BJ54/SQRT(COUNT(BH54:BH57))</f>
        <v>#DIV/0!</v>
      </c>
      <c r="BL54" s="164" t="e">
        <f>BK54^2</f>
        <v>#DIV/0!</v>
      </c>
      <c r="BM54" s="164" t="e">
        <f>(-LN(1-BC54)*(1-BC54)^(1-BB54))*AB54/((BB54-1)*BC54)</f>
        <v>#DIV/0!</v>
      </c>
      <c r="BN54" s="164" t="e">
        <f>(1-(1-BC54)^(1-BB54))*AB54/(BC54*(BB54-1)^2)</f>
        <v>#DIV/0!</v>
      </c>
      <c r="BO54" s="164" t="e">
        <f>BM54+BN54</f>
        <v>#DIV/0!</v>
      </c>
      <c r="BP54" s="164" t="e">
        <f>BO54^2*Q54^2</f>
        <v>#DIV/0!</v>
      </c>
      <c r="BQ54" s="164" t="e">
        <f>AVERAGE(BP54:BP57)</f>
        <v>#DIV/0!</v>
      </c>
      <c r="BR54" s="164" t="e">
        <f>BD54*BE54</f>
        <v>#DIV/0!</v>
      </c>
      <c r="BS54" s="164" t="e">
        <f>AB54*BE54</f>
        <v>#DIV/0!</v>
      </c>
      <c r="BT54" s="164" t="e">
        <f>AB54*BD54</f>
        <v>#DIV/0!</v>
      </c>
      <c r="BU54" s="164" t="e">
        <f>AJ54</f>
        <v>#DIV/0!</v>
      </c>
      <c r="BV54" s="164" t="e">
        <f>(BB54-1)/(1-BC54)^(BB54)*(D54/(L54+N54))*BU54</f>
        <v>#DIV/0!</v>
      </c>
      <c r="BW54" s="164" t="e">
        <f>-1/((BB54-1)*BC54^2)*(D54/(L54+N54))*BU54</f>
        <v>#DIV/0!</v>
      </c>
      <c r="BX54" s="164" t="e">
        <f>BU54*BR54+BS54*BV54+BT54*BW54</f>
        <v>#DIV/0!</v>
      </c>
      <c r="BY54" s="164" t="e">
        <f>BX54^2*V54^2</f>
        <v>#DIV/0!</v>
      </c>
      <c r="BZ54" s="164" t="e">
        <f>AVERAGE(BY54:BY57)</f>
        <v>#DIV/0!</v>
      </c>
      <c r="CA54" s="164" t="e">
        <f>AM54</f>
        <v>#DIV/0!</v>
      </c>
      <c r="CB54" s="164" t="e">
        <f>(BB54-1)/(1-BC54)^(BB54)*(D54/(L54+N54))*CA54</f>
        <v>#DIV/0!</v>
      </c>
      <c r="CC54" s="164" t="e">
        <f>-1/((BB54-1)*BC54^2)*(D54/(L54+N54))*CA54</f>
        <v>#DIV/0!</v>
      </c>
      <c r="CD54" s="164" t="e">
        <f>BR54*CA54+BS54*CB54+BT54*CC54</f>
        <v>#DIV/0!</v>
      </c>
      <c r="CE54" s="164" t="e">
        <f>CD54^2*X54^2</f>
        <v>#DIV/0!</v>
      </c>
      <c r="CF54" s="164" t="e">
        <f>AVERAGE(CE54:CE57)</f>
        <v>#DIV/0!</v>
      </c>
      <c r="CG54" s="164" t="e">
        <f>AP54</f>
        <v>#DIV/0!</v>
      </c>
      <c r="CH54" s="164" t="e">
        <f>(BB54-1)/(1-BC54)^(BB54)*(D54/(L54+N54))*CG54</f>
        <v>#DIV/0!</v>
      </c>
      <c r="CI54" s="164" t="e">
        <f>-1/((BB54-1)*BC54^2)*(D54/(L54+N54))*CG54</f>
        <v>#DIV/0!</v>
      </c>
      <c r="CJ54" s="164" t="e">
        <f>BR54*CG54+BS54*CH54+BT54*CI54</f>
        <v>#DIV/0!</v>
      </c>
      <c r="CK54" s="164" t="e">
        <f>CJ54^2*Z54^2</f>
        <v>#DIV/0!</v>
      </c>
      <c r="CL54" s="164" t="e">
        <f>AVERAGE(CK54:CK57)</f>
        <v>#DIV/0!</v>
      </c>
      <c r="CM54" s="164" t="e">
        <f>AG54</f>
        <v>#DIV/0!</v>
      </c>
      <c r="CN54" s="164">
        <v>0</v>
      </c>
      <c r="CO54" s="164">
        <v>0</v>
      </c>
      <c r="CP54" s="164" t="e">
        <f>CM54*BR54</f>
        <v>#DIV/0!</v>
      </c>
      <c r="CQ54" s="164" t="e">
        <f>CP54^2*E54^2</f>
        <v>#DIV/0!</v>
      </c>
      <c r="CR54" s="164" t="e">
        <f>AVERAGE(CQ54:CQ57)</f>
        <v>#DIV/0!</v>
      </c>
      <c r="CS54" s="164" t="e">
        <f>AS54</f>
        <v>#DIV/0!</v>
      </c>
      <c r="CT54" s="164" t="e">
        <f>(BB54-1)/(1-BC54)^(BB54)*(-BC54/(L54+N54)+D54/(L54+N54)*CS54)</f>
        <v>#DIV/0!</v>
      </c>
      <c r="CU54" s="164" t="e">
        <f>-1/((BB54-1)*BC54^2)*(-BC54/(L54+N54)+D54/(L54+N54)*CS54)</f>
        <v>#DIV/0!</v>
      </c>
      <c r="CV54" s="164" t="e">
        <f>BR54*CS54+BS54*CT54+BT54*CU54</f>
        <v>#DIV/0!</v>
      </c>
      <c r="CW54" s="164" t="e">
        <f>CV54^2*M54^2</f>
        <v>#DIV/0!</v>
      </c>
      <c r="CX54" s="164" t="e">
        <f>AVERAGE(CW54:CW57)</f>
        <v>#DIV/0!</v>
      </c>
      <c r="CY54" s="164" t="e">
        <f>AV54</f>
        <v>#DIV/0!</v>
      </c>
      <c r="CZ54" s="164" t="e">
        <f>(BB54-1)/(1-BC54)^(BB54)*(-BC54/(L54+N54)+D54/(L54+N54)*CY54)</f>
        <v>#DIV/0!</v>
      </c>
      <c r="DA54" s="164" t="e">
        <f>-1/((BB54-1)*BC54^2)*(-BC54/(L54+N54)+D54/(L54+N54)*CY54)</f>
        <v>#DIV/0!</v>
      </c>
      <c r="DB54" s="164" t="e">
        <f>BR54*CY54+BS54*CZ54+BT54*DA54</f>
        <v>#DIV/0!</v>
      </c>
      <c r="DC54" s="164" t="e">
        <f>DB54^2*O54^2</f>
        <v>#DIV/0!</v>
      </c>
      <c r="DD54" s="164" t="e">
        <f>AVERAGE(DC54:DC57)</f>
        <v>#DIV/0!</v>
      </c>
      <c r="DE54" s="164" t="e">
        <f>SUM(DD54,CX54,CR54,CL54,CF54,BZ54,BQ54,BL54)</f>
        <v>#DIV/0!</v>
      </c>
      <c r="DF54" s="164" t="e">
        <f>SQRT(DE54)</f>
        <v>#DIV/0!</v>
      </c>
      <c r="DG54" s="164">
        <f>10^R54</f>
        <v>1</v>
      </c>
      <c r="DH54" s="164" t="e">
        <f>N54/(L54+N54)</f>
        <v>#DIV/0!</v>
      </c>
      <c r="DI54" s="164">
        <f>(DG54+L54+N54)/(N54+DG54)</f>
        <v>1</v>
      </c>
      <c r="DJ54" s="164" t="e">
        <f>AB54*DH54*DI54</f>
        <v>#DIV/0!</v>
      </c>
      <c r="DK54" s="164" t="e">
        <f>AVERAGE(DJ54:DJ57)</f>
        <v>#DIV/0!</v>
      </c>
      <c r="DL54" s="164" t="e">
        <f>STDEV(DJ54:DJ57)</f>
        <v>#DIV/0!</v>
      </c>
      <c r="DM54" s="164" t="e">
        <f>DL54/SQRT(COUNT(DJ54:DJ57))</f>
        <v>#DIV/0!</v>
      </c>
      <c r="DN54" s="164" t="e">
        <f>DM54^2</f>
        <v>#DIV/0!</v>
      </c>
      <c r="DO54" s="164" t="e">
        <f>DH54*DI54</f>
        <v>#DIV/0!</v>
      </c>
      <c r="DP54" s="164" t="e">
        <f>AG54</f>
        <v>#DIV/0!</v>
      </c>
      <c r="DQ54" s="164" t="e">
        <f>DO54*DP54</f>
        <v>#DIV/0!</v>
      </c>
      <c r="DR54" s="164" t="e">
        <f>DQ54^2*E54^2</f>
        <v>#DIV/0!</v>
      </c>
      <c r="DS54" s="164" t="e">
        <f>AVERAGE(DR54:DR57)</f>
        <v>#DIV/0!</v>
      </c>
      <c r="DT54" s="164" t="e">
        <f>AJ54</f>
        <v>#DIV/0!</v>
      </c>
      <c r="DU54" s="164" t="e">
        <f>DT54*DO54</f>
        <v>#DIV/0!</v>
      </c>
      <c r="DV54" s="164" t="e">
        <f>DU54^2*V54^2</f>
        <v>#DIV/0!</v>
      </c>
      <c r="DW54" s="164" t="e">
        <f>AVERAGE(DV54:DV57)</f>
        <v>#DIV/0!</v>
      </c>
      <c r="DX54" s="164" t="e">
        <f>AM54</f>
        <v>#DIV/0!</v>
      </c>
      <c r="DY54" s="164" t="e">
        <f>DX54*DO54</f>
        <v>#DIV/0!</v>
      </c>
      <c r="DZ54" s="164" t="e">
        <f>DY54^2*X54^2</f>
        <v>#DIV/0!</v>
      </c>
      <c r="EA54" s="164" t="e">
        <f>AVERAGE(DZ54:DZ57)</f>
        <v>#DIV/0!</v>
      </c>
      <c r="EB54" s="164" t="e">
        <f>AP54</f>
        <v>#DIV/0!</v>
      </c>
      <c r="EC54" s="164" t="e">
        <f>EB54*DO54</f>
        <v>#DIV/0!</v>
      </c>
      <c r="ED54" s="164" t="e">
        <f>EC54^2*Z54^2</f>
        <v>#DIV/0!</v>
      </c>
      <c r="EE54" s="164" t="e">
        <f>AVERAGE(ED54:ED57)</f>
        <v>#DIV/0!</v>
      </c>
      <c r="EF54" s="164" t="e">
        <f>DI54*AB54</f>
        <v>#DIV/0!</v>
      </c>
      <c r="EG54" s="164" t="e">
        <f>DH54*AB54</f>
        <v>#DIV/0!</v>
      </c>
      <c r="EH54" s="164" t="e">
        <f>AS54</f>
        <v>#DIV/0!</v>
      </c>
      <c r="EI54" s="164" t="e">
        <f>-N54/((N54+L54)^2)</f>
        <v>#DIV/0!</v>
      </c>
      <c r="EJ54" s="164">
        <f>1/(DG54+N54)</f>
        <v>1</v>
      </c>
      <c r="EK54" s="164" t="e">
        <f>DO54*EH54+EF54*EI54+EG54*EJ54</f>
        <v>#DIV/0!</v>
      </c>
      <c r="EL54" s="164" t="e">
        <f>EK54^2*M54^2</f>
        <v>#DIV/0!</v>
      </c>
      <c r="EM54" s="164" t="e">
        <f>AVERAGE(EL54:EL57)</f>
        <v>#DIV/0!</v>
      </c>
      <c r="EN54" s="164" t="e">
        <f>AV54</f>
        <v>#DIV/0!</v>
      </c>
      <c r="EO54" s="164" t="e">
        <f>L54/((L54+N54)^2)</f>
        <v>#DIV/0!</v>
      </c>
      <c r="EP54" s="164">
        <f>-L54/((N54+DG54)^2)</f>
        <v>0</v>
      </c>
      <c r="EQ54" s="164" t="e">
        <f>DO54*EN54+EF54*EO54+EG54*EP54</f>
        <v>#DIV/0!</v>
      </c>
      <c r="ER54" s="164" t="e">
        <f>EQ54^2*O54^2</f>
        <v>#DIV/0!</v>
      </c>
      <c r="ES54" s="164" t="e">
        <f>AVERAGE(ER54:ER57)</f>
        <v>#DIV/0!</v>
      </c>
      <c r="ET54" s="164">
        <v>0</v>
      </c>
      <c r="EU54" s="164">
        <f>-LN(10)*L54*DG54/((DG54+N54)^2)</f>
        <v>0</v>
      </c>
      <c r="EV54" s="164" t="e">
        <f>EU54*EG54</f>
        <v>#DIV/0!</v>
      </c>
      <c r="EW54" s="164" t="e">
        <f>EV54^2*S54^2</f>
        <v>#DIV/0!</v>
      </c>
      <c r="EX54" s="164" t="e">
        <f>AVERAGE(EW54:EW57)</f>
        <v>#DIV/0!</v>
      </c>
      <c r="EY54" s="164" t="e">
        <f>SUM(EX54,ES54,EM54,EE54,EA54,DW54,DS54,DN54)</f>
        <v>#DIV/0!</v>
      </c>
      <c r="EZ54" s="164" t="e">
        <f>SQRT(EY54)</f>
        <v>#DIV/0!</v>
      </c>
      <c r="FA54" s="164">
        <f>DG54</f>
        <v>1</v>
      </c>
      <c r="FB54" s="164" t="e">
        <f>DH54</f>
        <v>#DIV/0!</v>
      </c>
      <c r="FC54" s="164">
        <f>DI54</f>
        <v>1</v>
      </c>
      <c r="FD54" s="164" t="e">
        <f>FB54*FC54*BH54</f>
        <v>#DIV/0!</v>
      </c>
      <c r="FE54" s="164" t="e">
        <f>AVERAGE(FD54:FD57)</f>
        <v>#DIV/0!</v>
      </c>
      <c r="FF54" s="164" t="e">
        <f>STDEV(FD54:FD57)</f>
        <v>#DIV/0!</v>
      </c>
      <c r="FG54" s="164" t="e">
        <f>FF54/SQRT(COUNT(FD54:FD57))</f>
        <v>#DIV/0!</v>
      </c>
      <c r="FH54" s="164" t="e">
        <f>FG54^2</f>
        <v>#DIV/0!</v>
      </c>
      <c r="FI54" s="164" t="e">
        <f>FB54*FC54</f>
        <v>#DIV/0!</v>
      </c>
      <c r="FJ54" s="164" t="e">
        <f>CP54</f>
        <v>#DIV/0!</v>
      </c>
      <c r="FK54" s="164" t="e">
        <f>FJ54*FI54</f>
        <v>#DIV/0!</v>
      </c>
      <c r="FL54" s="164" t="e">
        <f>FK54^2*E54^2</f>
        <v>#DIV/0!</v>
      </c>
      <c r="FM54" s="164" t="e">
        <f>AVERAGE(FL54:FL57)</f>
        <v>#DIV/0!</v>
      </c>
      <c r="FN54" s="164" t="e">
        <f>BX54</f>
        <v>#DIV/0!</v>
      </c>
      <c r="FO54" s="164" t="e">
        <f>FN54*FI54</f>
        <v>#DIV/0!</v>
      </c>
      <c r="FP54" s="164" t="e">
        <f>FO54^2*V54^2</f>
        <v>#DIV/0!</v>
      </c>
      <c r="FQ54" s="164" t="e">
        <f>AVERAGE(FP54:FP57)</f>
        <v>#DIV/0!</v>
      </c>
      <c r="FR54" s="164" t="e">
        <f>CD54</f>
        <v>#DIV/0!</v>
      </c>
      <c r="FS54" s="164" t="e">
        <f>FR54*FI54</f>
        <v>#DIV/0!</v>
      </c>
      <c r="FT54" s="164" t="e">
        <f>FS54^2*X54^2</f>
        <v>#DIV/0!</v>
      </c>
      <c r="FU54" s="164" t="e">
        <f>AVERAGE(FT54:FT57)</f>
        <v>#DIV/0!</v>
      </c>
      <c r="FV54" s="164" t="e">
        <f>CJ54</f>
        <v>#DIV/0!</v>
      </c>
      <c r="FW54" s="164" t="e">
        <f>FV54*FI54</f>
        <v>#DIV/0!</v>
      </c>
      <c r="FX54" s="164" t="e">
        <f>FW54^2*Z54^2</f>
        <v>#DIV/0!</v>
      </c>
      <c r="FY54" s="164" t="e">
        <f>AVERAGE(FX54:FX57)</f>
        <v>#DIV/0!</v>
      </c>
      <c r="FZ54" s="164" t="e">
        <f>FC54*BH54</f>
        <v>#DIV/0!</v>
      </c>
      <c r="GA54" s="164" t="e">
        <f>FB54*BH54</f>
        <v>#DIV/0!</v>
      </c>
      <c r="GB54" s="164" t="e">
        <f>CV54</f>
        <v>#DIV/0!</v>
      </c>
      <c r="GC54" s="164" t="e">
        <f>EI54</f>
        <v>#DIV/0!</v>
      </c>
      <c r="GD54" s="164">
        <f>EJ54</f>
        <v>1</v>
      </c>
      <c r="GE54" s="164" t="e">
        <f>FI54*GB54+FZ54*GC54+GA54*GD54</f>
        <v>#DIV/0!</v>
      </c>
      <c r="GF54" s="164" t="e">
        <f>GE54^2*M54^2</f>
        <v>#DIV/0!</v>
      </c>
      <c r="GG54" s="164" t="e">
        <f>AVERAGE(GF54:GF57)</f>
        <v>#DIV/0!</v>
      </c>
      <c r="GH54" s="164" t="e">
        <f>DB54</f>
        <v>#DIV/0!</v>
      </c>
      <c r="GI54" s="164" t="e">
        <f>EO54</f>
        <v>#DIV/0!</v>
      </c>
      <c r="GJ54" s="164">
        <f>EP54</f>
        <v>0</v>
      </c>
      <c r="GK54" s="164" t="e">
        <f>FI54*GH54+FZ54*GI54+GA54*GJ54</f>
        <v>#DIV/0!</v>
      </c>
      <c r="GL54" s="164" t="e">
        <f>GK54^2*O54^2</f>
        <v>#DIV/0!</v>
      </c>
      <c r="GM54" s="164" t="e">
        <f>AVERAGE(GL54:GL57)</f>
        <v>#DIV/0!</v>
      </c>
      <c r="GN54" s="164">
        <f>ET54</f>
        <v>0</v>
      </c>
      <c r="GO54" s="164">
        <f>EU54</f>
        <v>0</v>
      </c>
      <c r="GP54" s="164" t="e">
        <f>GO54*GA54</f>
        <v>#DIV/0!</v>
      </c>
      <c r="GQ54" s="164" t="e">
        <f>GP54^2*S54^2</f>
        <v>#DIV/0!</v>
      </c>
      <c r="GR54" s="164" t="e">
        <f>AVERAGE(GQ54:GQ57)</f>
        <v>#DIV/0!</v>
      </c>
      <c r="GS54" s="164" t="e">
        <f>BO54</f>
        <v>#DIV/0!</v>
      </c>
      <c r="GT54" s="164" t="e">
        <f>GS54*FI54</f>
        <v>#DIV/0!</v>
      </c>
      <c r="GU54" s="164" t="e">
        <f>GT54^2*Q54^2</f>
        <v>#DIV/0!</v>
      </c>
      <c r="GV54" s="164" t="e">
        <f>AVERAGE(GU54:GU57)</f>
        <v>#DIV/0!</v>
      </c>
      <c r="GW54" s="164" t="e">
        <f>SUM(GV54,GR54,GM54,GG54,FY54,FU54,FQ54,FM54,FH54)</f>
        <v>#DIV/0!</v>
      </c>
      <c r="GX54" s="164" t="e">
        <f>SQRT(GW54)</f>
        <v>#DIV/0!</v>
      </c>
      <c r="GY54" s="164">
        <f>P54</f>
        <v>0</v>
      </c>
      <c r="GZ54" s="164">
        <f>L54+N54</f>
        <v>0</v>
      </c>
      <c r="HA54" s="164">
        <f>L54</f>
        <v>0</v>
      </c>
      <c r="HB54" s="164">
        <f>N54</f>
        <v>0</v>
      </c>
      <c r="HC54" s="164">
        <f>D54</f>
        <v>0</v>
      </c>
      <c r="HD54" s="164">
        <f>B54</f>
        <v>0</v>
      </c>
      <c r="HE54" s="164" t="e">
        <f>AA54</f>
        <v>#DIV/0!</v>
      </c>
      <c r="HF54" s="164">
        <f>T54</f>
        <v>0</v>
      </c>
      <c r="HG54" s="164">
        <f>U54</f>
        <v>0</v>
      </c>
      <c r="HH54" s="164">
        <f>W54</f>
        <v>0</v>
      </c>
      <c r="HI54" s="164">
        <f>Y54</f>
        <v>0</v>
      </c>
      <c r="HJ54" s="164" t="e">
        <f>LN((HE54-GY54*HG54)/HD54)</f>
        <v>#DIV/0!</v>
      </c>
      <c r="HK54" s="164" t="e">
        <f>LN( (HG54-HF54)/GZ54 + (HE54-GY54*HF54)/HD54)</f>
        <v>#DIV/0!</v>
      </c>
      <c r="HL54" s="164" t="e">
        <f>HD54*GZ54/(HD54+GY54*GZ54)</f>
        <v>#DIV/0!</v>
      </c>
      <c r="HM54" s="164" t="e">
        <f>(HJ54-HK54)*HL54/HC54</f>
        <v>#DIV/0!</v>
      </c>
      <c r="HN54" s="164" t="e">
        <f>AVERAGE(HM54:HM57)</f>
        <v>#DIV/0!</v>
      </c>
      <c r="HO54" s="164" t="e">
        <f>STDEV(HM54:HM57)</f>
        <v>#DIV/0!</v>
      </c>
      <c r="HP54" s="164" t="e">
        <f>HO54/SQRT(COUNT(HM54:HM57))</f>
        <v>#DIV/0!</v>
      </c>
      <c r="HQ54" s="164" t="e">
        <f>HP54^2</f>
        <v>#DIV/0!</v>
      </c>
      <c r="HR54" s="164" t="e">
        <f>-1/HD54</f>
        <v>#DIV/0!</v>
      </c>
      <c r="HS54" s="164" t="e">
        <f>-(HE54-GY54*HF54) / (HD54* ( ( (HG54-HF54)/GZ54)*HD54 + (HE54-GY54*HF54)))</f>
        <v>#DIV/0!</v>
      </c>
      <c r="HT54" s="164" t="e">
        <f>GY54*GZ54^2 / (HD54+GY54*GZ54)^2</f>
        <v>#DIV/0!</v>
      </c>
      <c r="HU54" s="164" t="e">
        <f>-1/HC54*HM54</f>
        <v>#DIV/0!</v>
      </c>
      <c r="HV54" s="164" t="e">
        <f>HU54^2*E54^2</f>
        <v>#DIV/0!</v>
      </c>
      <c r="HW54" s="164" t="e">
        <f>AVERAGE(HV54:HV57)</f>
        <v>#DIV/0!</v>
      </c>
      <c r="HX54" s="164" t="e">
        <f>GY54 / (GY54*HG54-HE54)</f>
        <v>#DIV/0!</v>
      </c>
      <c r="HY54" s="164" t="e">
        <f>HD54 / ( (HG54-HF54)*HD54 + GZ54*(HE54-GY54*HF54))</f>
        <v>#DIV/0!</v>
      </c>
      <c r="HZ54" s="164">
        <v>0</v>
      </c>
      <c r="IA54" s="164" t="e">
        <f t="shared" si="1072"/>
        <v>#DIV/0!</v>
      </c>
      <c r="IB54" s="164" t="e">
        <f>IA54^2*V54^2</f>
        <v>#DIV/0!</v>
      </c>
      <c r="IC54" s="164" t="e">
        <f>AVERAGE(IB54:IB57)</f>
        <v>#DIV/0!</v>
      </c>
      <c r="ID54" s="164" t="e">
        <f xml:space="preserve"> 1 / (HE54-GY54*HG54)*L54/GZ54</f>
        <v>#DIV/0!</v>
      </c>
      <c r="IE54" s="164" t="e">
        <f>HA54 / ((HE54-GY54*HF54)*GZ54 + (HG54-HF54)*HD54)</f>
        <v>#DIV/0!</v>
      </c>
      <c r="IF54" s="164">
        <v>0</v>
      </c>
      <c r="IG54" s="164" t="e">
        <f t="shared" si="1073"/>
        <v>#DIV/0!</v>
      </c>
      <c r="IH54" s="164" t="e">
        <f>IG54^2*X54^2</f>
        <v>#DIV/0!</v>
      </c>
      <c r="II54" s="164" t="e">
        <f>AVERAGE(IH54:IH57)</f>
        <v>#DIV/0!</v>
      </c>
      <c r="IJ54" s="164" t="e">
        <f>1 / (HE54-GY54*HG54) * HB54/GZ54</f>
        <v>#DIV/0!</v>
      </c>
      <c r="IK54" s="164" t="e">
        <f>1 / (HE54 + HD54*((HG54-HF54)/GZ54) - GY54*HF54) * HB54/GZ54</f>
        <v>#DIV/0!</v>
      </c>
      <c r="IL54" s="164">
        <v>0</v>
      </c>
      <c r="IM54" s="164" t="e">
        <f t="shared" si="1074"/>
        <v>#DIV/0!</v>
      </c>
      <c r="IN54" s="164" t="e">
        <f>IM54^2*Z54^2</f>
        <v>#DIV/0!</v>
      </c>
      <c r="IO54" s="164" t="e">
        <f>AVERAGE(IN54:IN57)</f>
        <v>#DIV/0!</v>
      </c>
      <c r="IP54" s="164" t="e">
        <f>(HI54-HH54)*HB54 / (GZ54*((GY54*HG54-HH54)*HA54 + (GY54*HG54-HI54)*HB54))</f>
        <v>#DIV/0!</v>
      </c>
      <c r="IQ54" s="164" t="e">
        <f>-(HD54*HF54+(HH54-HI54)*HB54-HD54*HG54) / (GZ54*((GY54*HF54-HH54)*HA54 + (GY54*HB54+HD54)*HF54 - HI54*HB54 - HD54*HG54) )</f>
        <v>#DIV/0!</v>
      </c>
      <c r="IR54" s="164" t="e">
        <f>HD54^2 / (GY54*HA54 + GY54*HB54 + HD54)^2</f>
        <v>#DIV/0!</v>
      </c>
      <c r="IS54" s="164" t="e">
        <f t="shared" si="1075"/>
        <v>#DIV/0!</v>
      </c>
      <c r="IT54" s="164" t="e">
        <f>IS54^2*M54^2</f>
        <v>#DIV/0!</v>
      </c>
      <c r="IU54" s="164" t="e">
        <f>AVERAGE(IT54:IT57)</f>
        <v>#DIV/0!</v>
      </c>
      <c r="IV54" s="164" t="e">
        <f>-(HI54-HH54)*HA54 / (GZ54*((GY54*HG54-HH54)*HA54 + (GY54*HG54-HI54)*HB54))</f>
        <v>#DIV/0!</v>
      </c>
      <c r="IW54" s="164" t="e">
        <f>-(HD54*HF54+(HI54-HH54)*HA54-HD54*HG54) / (GZ54*((GY54*HF54-HI54)*HB54 + (GY54*HA54+HD54)*HF54 - HH54*HA54 - HD54*HG54))</f>
        <v>#DIV/0!</v>
      </c>
      <c r="IX54" s="164" t="e">
        <f>HD54^2 / (GY54*HA54+GY54*HB54+HD54)^2</f>
        <v>#DIV/0!</v>
      </c>
      <c r="IY54" s="164" t="e">
        <f t="shared" si="1076"/>
        <v>#DIV/0!</v>
      </c>
      <c r="IZ54" s="164" t="e">
        <f>IY54^2*O54^2</f>
        <v>#DIV/0!</v>
      </c>
      <c r="JA54" s="164" t="e">
        <f>AVERAGE(IZ54:IZ57)</f>
        <v>#DIV/0!</v>
      </c>
      <c r="JB54" s="164" t="e">
        <f>HG54/(GY54*HG54-HE54)</f>
        <v>#DIV/0!</v>
      </c>
      <c r="JC54" s="164" t="e">
        <f>HF54/(GY54*HF54-HE54-HD54*(HG54-HF54)/GZ54)</f>
        <v>#DIV/0!</v>
      </c>
      <c r="JD54" s="164" t="e">
        <f>-HD54*GZ54^2 / ((GZ54*GY54+HD54)^2)</f>
        <v>#DIV/0!</v>
      </c>
      <c r="JE54" s="164" t="e">
        <f t="shared" si="1077"/>
        <v>#DIV/0!</v>
      </c>
      <c r="JF54" s="164" t="e">
        <f>JE54^2*Q54^2</f>
        <v>#DIV/0!</v>
      </c>
      <c r="JG54" s="164" t="e">
        <f>AVERAGE(JF54:JF57)</f>
        <v>#DIV/0!</v>
      </c>
      <c r="JH54" s="164" t="e">
        <f>SUM(JG54,JA54,IU54,IO54,II54,IC54,HW54,HQ54)</f>
        <v>#DIV/0!</v>
      </c>
      <c r="JI54" s="164" t="e">
        <f>SQRT(JH54)</f>
        <v>#DIV/0!</v>
      </c>
      <c r="JJ54" s="164">
        <f>FA54</f>
        <v>1</v>
      </c>
      <c r="JK54" s="164" t="e">
        <f>N54/(L54+N54)</f>
        <v>#DIV/0!</v>
      </c>
      <c r="JL54" s="164">
        <f>(L54+N54+JJ54)/(N54+JJ54)</f>
        <v>1</v>
      </c>
      <c r="JM54" s="164" t="e">
        <f>HM54*JK54*JL54</f>
        <v>#DIV/0!</v>
      </c>
      <c r="JN54" s="164" t="e">
        <f>AVERAGE(JM54:JM57)</f>
        <v>#DIV/0!</v>
      </c>
      <c r="JO54" s="164" t="e">
        <f>STDEV(JM54:JM57)</f>
        <v>#DIV/0!</v>
      </c>
      <c r="JP54" s="164" t="e">
        <f>JO54/SQRT(COUNT(JM54:JM57))</f>
        <v>#DIV/0!</v>
      </c>
      <c r="JQ54" s="164" t="e">
        <f>JP54^2</f>
        <v>#DIV/0!</v>
      </c>
      <c r="JR54" s="164" t="e">
        <f>JK54*JL54</f>
        <v>#DIV/0!</v>
      </c>
      <c r="JS54" s="164" t="e">
        <f>HU54</f>
        <v>#DIV/0!</v>
      </c>
      <c r="JT54" s="164" t="e">
        <f>JS54*JR54</f>
        <v>#DIV/0!</v>
      </c>
      <c r="JU54" s="164" t="e">
        <f>JT54^2*E54^2</f>
        <v>#DIV/0!</v>
      </c>
      <c r="JV54" s="164" t="e">
        <f>AVERAGE(JU54:JU57)</f>
        <v>#DIV/0!</v>
      </c>
      <c r="JW54" s="164" t="e">
        <f>IA54</f>
        <v>#DIV/0!</v>
      </c>
      <c r="JX54" s="164" t="e">
        <f>JW54*JR54</f>
        <v>#DIV/0!</v>
      </c>
      <c r="JY54" s="164" t="e">
        <f>JX54^2*V54^2</f>
        <v>#DIV/0!</v>
      </c>
      <c r="JZ54" s="164" t="e">
        <f>AVERAGE(JY54:JY57)</f>
        <v>#DIV/0!</v>
      </c>
      <c r="KA54" s="164" t="e">
        <f>IG54</f>
        <v>#DIV/0!</v>
      </c>
      <c r="KB54" s="164" t="e">
        <f>KA54*JR54</f>
        <v>#DIV/0!</v>
      </c>
      <c r="KC54" s="164" t="e">
        <f>KB54^2*X54^2</f>
        <v>#DIV/0!</v>
      </c>
      <c r="KD54" s="164" t="e">
        <f>AVERAGE(KC54:KC57)</f>
        <v>#DIV/0!</v>
      </c>
      <c r="KE54" s="164" t="e">
        <f>IM54</f>
        <v>#DIV/0!</v>
      </c>
      <c r="KF54" s="164" t="e">
        <f>KE54*JR54</f>
        <v>#DIV/0!</v>
      </c>
      <c r="KG54" s="164" t="e">
        <f>KF54^2*Z54^2</f>
        <v>#DIV/0!</v>
      </c>
      <c r="KH54" s="164" t="e">
        <f>AVERAGE(KG54:KG57)</f>
        <v>#DIV/0!</v>
      </c>
      <c r="KI54" s="164" t="e">
        <f>IS54</f>
        <v>#DIV/0!</v>
      </c>
      <c r="KJ54" s="164" t="e">
        <f>-N54/(L54+N54)^2</f>
        <v>#DIV/0!</v>
      </c>
      <c r="KK54" s="164">
        <f>1/(JJ54+N54)</f>
        <v>1</v>
      </c>
      <c r="KL54" s="164" t="e">
        <f>KI54*JR54+KJ54*HM54*JL54+KK54*JK54*HM54</f>
        <v>#DIV/0!</v>
      </c>
      <c r="KM54" s="164" t="e">
        <f>KL54^2*M54^2</f>
        <v>#DIV/0!</v>
      </c>
      <c r="KN54" s="164" t="e">
        <f>AVERAGE(KM54:KM57)</f>
        <v>#DIV/0!</v>
      </c>
      <c r="KO54" s="164" t="e">
        <f>IY54</f>
        <v>#DIV/0!</v>
      </c>
      <c r="KP54" s="164" t="e">
        <f>L54/(L54+N54)^2</f>
        <v>#DIV/0!</v>
      </c>
      <c r="KQ54" s="164">
        <f>-L54/(JJ54+N54)^2</f>
        <v>0</v>
      </c>
      <c r="KR54" s="164" t="e">
        <f>KO54*JR54+KP54*JL54*HM54+HM54*KQ54*JK54</f>
        <v>#DIV/0!</v>
      </c>
      <c r="KS54" s="164" t="e">
        <f>KR54^2*O54^2</f>
        <v>#DIV/0!</v>
      </c>
      <c r="KT54" s="164" t="e">
        <f>AVERAGE(KS54:KS57)</f>
        <v>#DIV/0!</v>
      </c>
      <c r="KU54" s="164" t="e">
        <f>JE54</f>
        <v>#DIV/0!</v>
      </c>
      <c r="KV54" s="164" t="e">
        <f>KU54*JR54</f>
        <v>#DIV/0!</v>
      </c>
      <c r="KW54" s="164" t="e">
        <f>KV54^2*Q54^2</f>
        <v>#DIV/0!</v>
      </c>
      <c r="KX54" s="164" t="e">
        <f>AVERAGE(KW54:KW57)</f>
        <v>#DIV/0!</v>
      </c>
      <c r="KY54" s="164" t="e">
        <f>HM54* (N54/(L54+N54)) * ((-LN(10)*JJ54*L54)/(N54+JJ54)^2)</f>
        <v>#DIV/0!</v>
      </c>
      <c r="KZ54" s="164" t="e">
        <f>KY54^2*S54^2</f>
        <v>#DIV/0!</v>
      </c>
      <c r="LA54" s="164" t="e">
        <f>AVERAGE(KZ54:KZ57)</f>
        <v>#DIV/0!</v>
      </c>
      <c r="LB54" s="164" t="e">
        <f>SUM(LA54,KX54,KT54,KN54,KD54,JZ54,JV54,JQ54)</f>
        <v>#DIV/0!</v>
      </c>
      <c r="LC54" s="170" t="e">
        <f>SQRT(LB54)</f>
        <v>#DIV/0!</v>
      </c>
      <c r="LD54" s="203" t="e">
        <f>AC54*1000</f>
        <v>#DIV/0!</v>
      </c>
      <c r="LE54" s="188" t="e">
        <f>AZ54*1000</f>
        <v>#DIV/0!</v>
      </c>
      <c r="LF54" s="188" t="e">
        <f>BI54*1000</f>
        <v>#DIV/0!</v>
      </c>
      <c r="LG54" s="188" t="e">
        <f>DF54*1000</f>
        <v>#DIV/0!</v>
      </c>
      <c r="LH54" s="188" t="e">
        <f>HN54*1000</f>
        <v>#DIV/0!</v>
      </c>
      <c r="LI54" s="188" t="e">
        <f>JI54*1000</f>
        <v>#DIV/0!</v>
      </c>
      <c r="LJ54" s="188" t="e">
        <f>DK54*1000</f>
        <v>#DIV/0!</v>
      </c>
      <c r="LK54" s="188" t="e">
        <f>EZ54*1000</f>
        <v>#DIV/0!</v>
      </c>
      <c r="LL54" s="188" t="e">
        <f>FE54*1000</f>
        <v>#DIV/0!</v>
      </c>
      <c r="LM54" s="188" t="e">
        <f>GX54*1000</f>
        <v>#DIV/0!</v>
      </c>
      <c r="LN54" s="188" t="e">
        <f>JN54*1000</f>
        <v>#DIV/0!</v>
      </c>
      <c r="LO54" s="191" t="e">
        <f>LC54*1000</f>
        <v>#DIV/0!</v>
      </c>
    </row>
    <row r="55" spans="1:327" s="87" customFormat="1" ht="15.75" x14ac:dyDescent="0.25">
      <c r="A55" s="172" t="s">
        <v>240</v>
      </c>
      <c r="B55" s="107"/>
      <c r="C55" s="145"/>
      <c r="D55" s="106"/>
      <c r="E55" s="145"/>
      <c r="F55" s="207"/>
      <c r="G55" s="207"/>
      <c r="H55" s="207"/>
      <c r="I55" s="198"/>
      <c r="J55" s="198"/>
      <c r="K55" s="198"/>
      <c r="L55" s="198"/>
      <c r="M55" s="198"/>
      <c r="N55" s="198"/>
      <c r="O55" s="198"/>
      <c r="P55" s="198"/>
      <c r="Q55" s="198"/>
      <c r="R55" s="198"/>
      <c r="S55" s="201"/>
      <c r="T55" s="167">
        <f t="shared" ref="T55:T57" si="1610">C55/100</f>
        <v>0</v>
      </c>
      <c r="U55" s="164">
        <f>U54</f>
        <v>0</v>
      </c>
      <c r="V55" s="164">
        <f t="shared" ref="V55" si="1611">V54</f>
        <v>0</v>
      </c>
      <c r="W55" s="164">
        <f t="shared" ref="W55" si="1612">W54</f>
        <v>0</v>
      </c>
      <c r="X55" s="164">
        <f t="shared" ref="X55" si="1613">X54</f>
        <v>0</v>
      </c>
      <c r="Y55" s="164">
        <f t="shared" ref="Y55" si="1614">Y54</f>
        <v>0</v>
      </c>
      <c r="Z55" s="164">
        <f t="shared" ref="Z55" si="1615">Z54</f>
        <v>0</v>
      </c>
      <c r="AA55" s="164" t="e">
        <f t="shared" ref="AA55" si="1616">AA54</f>
        <v>#DIV/0!</v>
      </c>
      <c r="AB55" s="165" t="e">
        <f t="shared" si="1069"/>
        <v>#DIV/0!</v>
      </c>
      <c r="AC55" s="165"/>
      <c r="AD55" s="165"/>
      <c r="AE55" s="165"/>
      <c r="AF55" s="165"/>
      <c r="AG55" s="164" t="e">
        <f t="shared" si="1070"/>
        <v>#DIV/0!</v>
      </c>
      <c r="AH55" s="164" t="e">
        <f t="shared" ref="AH55:AH57" si="1617">AG55^2*E55^2</f>
        <v>#DIV/0!</v>
      </c>
      <c r="AI55" s="164"/>
      <c r="AJ55" s="164" t="e">
        <f t="shared" si="1071"/>
        <v>#DIV/0!</v>
      </c>
      <c r="AK55" s="164" t="e">
        <f>AJ55^2*V54^2</f>
        <v>#DIV/0!</v>
      </c>
      <c r="AL55" s="164"/>
      <c r="AM55" s="164" t="e">
        <f>-AB55/(AA55-U55)*L54/(L54+N54)</f>
        <v>#DIV/0!</v>
      </c>
      <c r="AN55" s="164" t="e">
        <f>AM55^2*X54^2</f>
        <v>#DIV/0!</v>
      </c>
      <c r="AO55" s="164"/>
      <c r="AP55" s="164" t="e">
        <f>-AB55/(AA55-U55)*N54/(L54+N54)</f>
        <v>#DIV/0!</v>
      </c>
      <c r="AQ55" s="164" t="e">
        <f>AP55^2*Z54^2</f>
        <v>#DIV/0!</v>
      </c>
      <c r="AR55" s="164"/>
      <c r="AS55" s="164" t="e">
        <f>-AB55/(AA55-U55)*(W55-AA55)/(L54+N54)</f>
        <v>#DIV/0!</v>
      </c>
      <c r="AT55" s="164" t="e">
        <f>AS55^2*M54^2</f>
        <v>#DIV/0!</v>
      </c>
      <c r="AU55" s="164"/>
      <c r="AV55" s="164" t="e">
        <f>-AB55/(AA55-U55)*(Y55-AA55)/(L54+N54)</f>
        <v>#DIV/0!</v>
      </c>
      <c r="AW55" s="164" t="e">
        <f>AV55^2*O54^2</f>
        <v>#DIV/0!</v>
      </c>
      <c r="AX55" s="164"/>
      <c r="AY55" s="164"/>
      <c r="AZ55" s="164"/>
      <c r="BA55" s="164" t="b">
        <f t="shared" ref="BA55:BA57" si="1618">P55=1</f>
        <v>0</v>
      </c>
      <c r="BB55" s="164">
        <f>MAX((1-BA55)*P54,P54*0.99999)</f>
        <v>0</v>
      </c>
      <c r="BC55" s="164" t="e">
        <f>AB55*D55/(L54+N54)</f>
        <v>#DIV/0!</v>
      </c>
      <c r="BD55" s="164" t="e">
        <f t="shared" ref="BD55:BD57" si="1619">-1+(1-BC55)^(1-BB55)</f>
        <v>#DIV/0!</v>
      </c>
      <c r="BE55" s="164" t="e">
        <f t="shared" ref="BE55:BE57" si="1620">1/((BB55-1)*BC55)</f>
        <v>#DIV/0!</v>
      </c>
      <c r="BF55" s="164" t="e">
        <f t="shared" ref="BF55:BF57" si="1621">(-1/BC55)*LN(1-BC55)*AB55</f>
        <v>#DIV/0!</v>
      </c>
      <c r="BG55" s="164" t="e">
        <f t="shared" ref="BG55:BG57" si="1622">AB55*BD55*BE55</f>
        <v>#DIV/0!</v>
      </c>
      <c r="BH55" s="164" t="e">
        <f t="shared" ref="BH55:BH57" si="1623">(BF55*BA55)+(1-BA55)*BG55</f>
        <v>#DIV/0!</v>
      </c>
      <c r="BI55" s="164"/>
      <c r="BJ55" s="164"/>
      <c r="BK55" s="164"/>
      <c r="BL55" s="164"/>
      <c r="BM55" s="164" t="e">
        <f t="shared" ref="BM55:BM57" si="1624">(-LN(1-BC55)*(1-BC55)^(1-BB55))*AB55/((BB55-1)*BC55)</f>
        <v>#DIV/0!</v>
      </c>
      <c r="BN55" s="164" t="e">
        <f t="shared" ref="BN55:BN57" si="1625">(1-(1-BC55)^(1-BB55))*AB55/(BC55*(BB55-1)^2)</f>
        <v>#DIV/0!</v>
      </c>
      <c r="BO55" s="164" t="e">
        <f t="shared" ref="BO55:BO57" si="1626">BM55+BN55</f>
        <v>#DIV/0!</v>
      </c>
      <c r="BP55" s="164" t="e">
        <f>BO55^2*Q54^2</f>
        <v>#DIV/0!</v>
      </c>
      <c r="BQ55" s="164"/>
      <c r="BR55" s="164" t="e">
        <f t="shared" ref="BR55:BR57" si="1627">BD55*BE55</f>
        <v>#DIV/0!</v>
      </c>
      <c r="BS55" s="164" t="e">
        <f t="shared" ref="BS55:BS57" si="1628">AB55*BE55</f>
        <v>#DIV/0!</v>
      </c>
      <c r="BT55" s="164" t="e">
        <f t="shared" ref="BT55:BT57" si="1629">AB55*BD55</f>
        <v>#DIV/0!</v>
      </c>
      <c r="BU55" s="164" t="e">
        <f t="shared" ref="BU55:BU57" si="1630">AJ55</f>
        <v>#DIV/0!</v>
      </c>
      <c r="BV55" s="164" t="e">
        <f>(BB55-1)/(1-BC55)^(BB55)*(D55/(L54+N54))*BU55</f>
        <v>#DIV/0!</v>
      </c>
      <c r="BW55" s="164" t="e">
        <f>-1/((BB55-1)*BC55^2)*(D55/(L54+N54))*BU55</f>
        <v>#DIV/0!</v>
      </c>
      <c r="BX55" s="164" t="e">
        <f t="shared" ref="BX55:BX57" si="1631">BU55*BR55+BS55*BV55+BT55*BW55</f>
        <v>#DIV/0!</v>
      </c>
      <c r="BY55" s="164" t="e">
        <f t="shared" ref="BY55:BY57" si="1632">BX55^2*V55^2</f>
        <v>#DIV/0!</v>
      </c>
      <c r="BZ55" s="164"/>
      <c r="CA55" s="164" t="e">
        <f t="shared" ref="CA55:CA57" si="1633">AM55</f>
        <v>#DIV/0!</v>
      </c>
      <c r="CB55" s="164" t="e">
        <f>(BB55-1)/(1-BC55)^(BB55)*(D55/(L54+N54))*CA55</f>
        <v>#DIV/0!</v>
      </c>
      <c r="CC55" s="164" t="e">
        <f>-1/((BB55-1)*BC55^2)*(D55/(L54+N54))*CA55</f>
        <v>#DIV/0!</v>
      </c>
      <c r="CD55" s="164" t="e">
        <f t="shared" ref="CD55:CD57" si="1634">BR55*CA55+BS55*CB55+BT55*CC55</f>
        <v>#DIV/0!</v>
      </c>
      <c r="CE55" s="164" t="e">
        <f t="shared" ref="CE55:CE57" si="1635">CD55^2*X55^2</f>
        <v>#DIV/0!</v>
      </c>
      <c r="CF55" s="164"/>
      <c r="CG55" s="164" t="e">
        <f t="shared" ref="CG55:CG57" si="1636">AP55</f>
        <v>#DIV/0!</v>
      </c>
      <c r="CH55" s="164" t="e">
        <f>(BB55-1)/(1-BC55)^(BB55)*(D55/(L54+N54))*CG55</f>
        <v>#DIV/0!</v>
      </c>
      <c r="CI55" s="164" t="e">
        <f>-1/((BB55-1)*BC55^2)*(D55/(L54+N54))*CG55</f>
        <v>#DIV/0!</v>
      </c>
      <c r="CJ55" s="164" t="e">
        <f t="shared" ref="CJ55:CJ57" si="1637">BR55*CG55+BS55*CH55+BT55*CI55</f>
        <v>#DIV/0!</v>
      </c>
      <c r="CK55" s="164" t="e">
        <f t="shared" ref="CK55:CK57" si="1638">CJ55^2*Z55^2</f>
        <v>#DIV/0!</v>
      </c>
      <c r="CL55" s="164"/>
      <c r="CM55" s="164" t="e">
        <f t="shared" ref="CM55:CM57" si="1639">AG55</f>
        <v>#DIV/0!</v>
      </c>
      <c r="CN55" s="164">
        <v>0</v>
      </c>
      <c r="CO55" s="164">
        <v>0</v>
      </c>
      <c r="CP55" s="164" t="e">
        <f t="shared" ref="CP55:CP57" si="1640">CM55*BR55</f>
        <v>#DIV/0!</v>
      </c>
      <c r="CQ55" s="164" t="e">
        <f>CP55^2*E54^2</f>
        <v>#DIV/0!</v>
      </c>
      <c r="CR55" s="164"/>
      <c r="CS55" s="164" t="e">
        <f t="shared" ref="CS55:CS57" si="1641">AS55</f>
        <v>#DIV/0!</v>
      </c>
      <c r="CT55" s="164" t="e">
        <f>(BB55-1)/(1-BC55)^(BB55)*(-BC55/(L54+N54)+D55/(L54+N54)*CS55)</f>
        <v>#DIV/0!</v>
      </c>
      <c r="CU55" s="164" t="e">
        <f>-1/((BB55-1)*BC55^2)*(-BC55/(L54+N54)+D55/(L54+N54)*CS55)</f>
        <v>#DIV/0!</v>
      </c>
      <c r="CV55" s="164" t="e">
        <f t="shared" ref="CV55:CV57" si="1642">BR55*CS55+BS55*CT55+BT55*CU55</f>
        <v>#DIV/0!</v>
      </c>
      <c r="CW55" s="164" t="e">
        <f>CV55^2*M54^2</f>
        <v>#DIV/0!</v>
      </c>
      <c r="CX55" s="164"/>
      <c r="CY55" s="164" t="e">
        <f t="shared" ref="CY55:CY57" si="1643">AV55</f>
        <v>#DIV/0!</v>
      </c>
      <c r="CZ55" s="164" t="e">
        <f>(BB55-1)/(1-BC55)^(BB55)*(-BC55/(L54+N54)+D55/(L54+N54)*CY55)</f>
        <v>#DIV/0!</v>
      </c>
      <c r="DA55" s="164" t="e">
        <f>-1/((BB55-1)*BC55^2)*(-BC55/(L54+N54)+D55/(L54+N54)*CY55)</f>
        <v>#DIV/0!</v>
      </c>
      <c r="DB55" s="164" t="e">
        <f t="shared" ref="DB55:DB57" si="1644">BR55*CY55+BS55*CZ55+BT55*DA55</f>
        <v>#DIV/0!</v>
      </c>
      <c r="DC55" s="164" t="e">
        <f>DB55^2*O54^2</f>
        <v>#DIV/0!</v>
      </c>
      <c r="DD55" s="164"/>
      <c r="DE55" s="164"/>
      <c r="DF55" s="164"/>
      <c r="DG55" s="164">
        <f>10^R54</f>
        <v>1</v>
      </c>
      <c r="DH55" s="164" t="e">
        <f>N54/(L54+N54)</f>
        <v>#DIV/0!</v>
      </c>
      <c r="DI55" s="164">
        <f>(DG55+L54+N54)/(N54+DG55)</f>
        <v>1</v>
      </c>
      <c r="DJ55" s="164" t="e">
        <f t="shared" ref="DJ55:DJ57" si="1645">AB55*DH55*DI55</f>
        <v>#DIV/0!</v>
      </c>
      <c r="DK55" s="164"/>
      <c r="DL55" s="164"/>
      <c r="DM55" s="164"/>
      <c r="DN55" s="164"/>
      <c r="DO55" s="164" t="e">
        <f t="shared" ref="DO55:DO57" si="1646">DH55*DI55</f>
        <v>#DIV/0!</v>
      </c>
      <c r="DP55" s="164" t="e">
        <f t="shared" ref="DP55:DP57" si="1647">AG55</f>
        <v>#DIV/0!</v>
      </c>
      <c r="DQ55" s="164" t="e">
        <f t="shared" ref="DQ55:DQ57" si="1648">DO55*DP55</f>
        <v>#DIV/0!</v>
      </c>
      <c r="DR55" s="164" t="e">
        <f t="shared" ref="DR55:DR57" si="1649">DQ55^2*E55^2</f>
        <v>#DIV/0!</v>
      </c>
      <c r="DS55" s="164"/>
      <c r="DT55" s="164" t="e">
        <f t="shared" ref="DT55:DT57" si="1650">AJ55</f>
        <v>#DIV/0!</v>
      </c>
      <c r="DU55" s="164" t="e">
        <f t="shared" ref="DU55:DU57" si="1651">DT55*DO55</f>
        <v>#DIV/0!</v>
      </c>
      <c r="DV55" s="164" t="e">
        <f t="shared" ref="DV55:DV57" si="1652">DU55^2*V55^2</f>
        <v>#DIV/0!</v>
      </c>
      <c r="DW55" s="164"/>
      <c r="DX55" s="164" t="e">
        <f t="shared" ref="DX55:DX57" si="1653">AM55</f>
        <v>#DIV/0!</v>
      </c>
      <c r="DY55" s="164" t="e">
        <f t="shared" ref="DY55:DY57" si="1654">DX55*DO55</f>
        <v>#DIV/0!</v>
      </c>
      <c r="DZ55" s="164" t="e">
        <f t="shared" ref="DZ55:DZ57" si="1655">DY55^2*X55^2</f>
        <v>#DIV/0!</v>
      </c>
      <c r="EA55" s="164"/>
      <c r="EB55" s="164" t="e">
        <f t="shared" ref="EB55:EB57" si="1656">AP55</f>
        <v>#DIV/0!</v>
      </c>
      <c r="EC55" s="164" t="e">
        <f t="shared" ref="EC55:EC57" si="1657">EB55*DO55</f>
        <v>#DIV/0!</v>
      </c>
      <c r="ED55" s="164" t="e">
        <f t="shared" ref="ED55:ED57" si="1658">EC55^2*Z55^2</f>
        <v>#DIV/0!</v>
      </c>
      <c r="EE55" s="164"/>
      <c r="EF55" s="164" t="e">
        <f t="shared" ref="EF55:EF57" si="1659">DI55*AB55</f>
        <v>#DIV/0!</v>
      </c>
      <c r="EG55" s="164" t="e">
        <f t="shared" ref="EG55:EG57" si="1660">DH55*AB55</f>
        <v>#DIV/0!</v>
      </c>
      <c r="EH55" s="164" t="e">
        <f t="shared" ref="EH55:EH57" si="1661">AS55</f>
        <v>#DIV/0!</v>
      </c>
      <c r="EI55" s="164" t="e">
        <f>-N54/((N54+L54)^2)</f>
        <v>#DIV/0!</v>
      </c>
      <c r="EJ55" s="164">
        <f>1/(DG55+N54)</f>
        <v>1</v>
      </c>
      <c r="EK55" s="164" t="e">
        <f t="shared" ref="EK55:EK57" si="1662">DO55*EH55+EF55*EI55+EG55*EJ55</f>
        <v>#DIV/0!</v>
      </c>
      <c r="EL55" s="164" t="e">
        <f>EK55^2*M54^2</f>
        <v>#DIV/0!</v>
      </c>
      <c r="EM55" s="164"/>
      <c r="EN55" s="164" t="e">
        <f t="shared" ref="EN55:EN57" si="1663">AV55</f>
        <v>#DIV/0!</v>
      </c>
      <c r="EO55" s="164" t="e">
        <f>L54/((L54+N54)^2)</f>
        <v>#DIV/0!</v>
      </c>
      <c r="EP55" s="164">
        <f>-L54/((N54+DG55)^2)</f>
        <v>0</v>
      </c>
      <c r="EQ55" s="164" t="e">
        <f t="shared" ref="EQ55:EQ57" si="1664">DO55*EN55+EF55*EO55+EG55*EP55</f>
        <v>#DIV/0!</v>
      </c>
      <c r="ER55" s="164" t="e">
        <f>EQ55^2*O54^2</f>
        <v>#DIV/0!</v>
      </c>
      <c r="ES55" s="164"/>
      <c r="ET55" s="164">
        <v>0</v>
      </c>
      <c r="EU55" s="164">
        <f>-LN(10)*L54*DG55/((DG55+N54)^2)</f>
        <v>0</v>
      </c>
      <c r="EV55" s="164" t="e">
        <f t="shared" ref="EV55:EV57" si="1665">EU55*EG55</f>
        <v>#DIV/0!</v>
      </c>
      <c r="EW55" s="164" t="e">
        <f>EV55^2*S54^2</f>
        <v>#DIV/0!</v>
      </c>
      <c r="EX55" s="164"/>
      <c r="EY55" s="164"/>
      <c r="EZ55" s="164"/>
      <c r="FA55" s="164">
        <f t="shared" ref="FA55:FA57" si="1666">DG55</f>
        <v>1</v>
      </c>
      <c r="FB55" s="164" t="e">
        <f t="shared" ref="FB55:FB57" si="1667">DH55</f>
        <v>#DIV/0!</v>
      </c>
      <c r="FC55" s="164">
        <f t="shared" ref="FC55:FC57" si="1668">DI55</f>
        <v>1</v>
      </c>
      <c r="FD55" s="164" t="e">
        <f t="shared" ref="FD55:FD57" si="1669">FB55*FC55*BH55</f>
        <v>#DIV/0!</v>
      </c>
      <c r="FE55" s="164"/>
      <c r="FF55" s="164"/>
      <c r="FG55" s="164"/>
      <c r="FH55" s="164"/>
      <c r="FI55" s="164" t="e">
        <f t="shared" ref="FI55:FI57" si="1670">FB55*FC55</f>
        <v>#DIV/0!</v>
      </c>
      <c r="FJ55" s="164" t="e">
        <f t="shared" ref="FJ55:FJ57" si="1671">CP55</f>
        <v>#DIV/0!</v>
      </c>
      <c r="FK55" s="164" t="e">
        <f t="shared" ref="FK55:FK57" si="1672">FJ55*FI55</f>
        <v>#DIV/0!</v>
      </c>
      <c r="FL55" s="164" t="e">
        <f t="shared" ref="FL55:FL57" si="1673">FK55^2*E55^2</f>
        <v>#DIV/0!</v>
      </c>
      <c r="FM55" s="164"/>
      <c r="FN55" s="164" t="e">
        <f t="shared" ref="FN55:FN57" si="1674">BX55</f>
        <v>#DIV/0!</v>
      </c>
      <c r="FO55" s="164" t="e">
        <f t="shared" ref="FO55:FO57" si="1675">FN55*FI55</f>
        <v>#DIV/0!</v>
      </c>
      <c r="FP55" s="164" t="e">
        <f t="shared" ref="FP55:FP57" si="1676">FO55^2*V55^2</f>
        <v>#DIV/0!</v>
      </c>
      <c r="FQ55" s="164"/>
      <c r="FR55" s="164" t="e">
        <f t="shared" ref="FR55:FR57" si="1677">CD55</f>
        <v>#DIV/0!</v>
      </c>
      <c r="FS55" s="164" t="e">
        <f t="shared" ref="FS55:FS57" si="1678">FR55*FI55</f>
        <v>#DIV/0!</v>
      </c>
      <c r="FT55" s="164" t="e">
        <f t="shared" ref="FT55:FT57" si="1679">FS55^2*X55^2</f>
        <v>#DIV/0!</v>
      </c>
      <c r="FU55" s="164"/>
      <c r="FV55" s="164" t="e">
        <f t="shared" ref="FV55:FV57" si="1680">CJ55</f>
        <v>#DIV/0!</v>
      </c>
      <c r="FW55" s="164" t="e">
        <f t="shared" ref="FW55:FW57" si="1681">FV55*FI55</f>
        <v>#DIV/0!</v>
      </c>
      <c r="FX55" s="164" t="e">
        <f t="shared" ref="FX55:FX57" si="1682">FW55^2*Z55^2</f>
        <v>#DIV/0!</v>
      </c>
      <c r="FY55" s="164"/>
      <c r="FZ55" s="164" t="e">
        <f t="shared" ref="FZ55:FZ57" si="1683">FC55*BH55</f>
        <v>#DIV/0!</v>
      </c>
      <c r="GA55" s="164" t="e">
        <f t="shared" ref="GA55:GA57" si="1684">FB55*BH55</f>
        <v>#DIV/0!</v>
      </c>
      <c r="GB55" s="164" t="e">
        <f t="shared" ref="GB55:GB57" si="1685">CV55</f>
        <v>#DIV/0!</v>
      </c>
      <c r="GC55" s="164" t="e">
        <f t="shared" ref="GC55:GC57" si="1686">EI55</f>
        <v>#DIV/0!</v>
      </c>
      <c r="GD55" s="164">
        <f t="shared" ref="GD55:GD57" si="1687">EJ55</f>
        <v>1</v>
      </c>
      <c r="GE55" s="164" t="e">
        <f t="shared" ref="GE55:GE57" si="1688">FI55*GB55+FZ55*GC55+GA55*GD55</f>
        <v>#DIV/0!</v>
      </c>
      <c r="GF55" s="164" t="e">
        <f>GE55^2*M54^2</f>
        <v>#DIV/0!</v>
      </c>
      <c r="GG55" s="164"/>
      <c r="GH55" s="164" t="e">
        <f t="shared" ref="GH55:GH57" si="1689">DB55</f>
        <v>#DIV/0!</v>
      </c>
      <c r="GI55" s="164" t="e">
        <f t="shared" ref="GI55:GI57" si="1690">EO55</f>
        <v>#DIV/0!</v>
      </c>
      <c r="GJ55" s="164">
        <f t="shared" ref="GJ55:GJ57" si="1691">EP55</f>
        <v>0</v>
      </c>
      <c r="GK55" s="164" t="e">
        <f t="shared" ref="GK55:GK57" si="1692">FI55*GH55+FZ55*GI55+GA55*GJ55</f>
        <v>#DIV/0!</v>
      </c>
      <c r="GL55" s="164" t="e">
        <f>GK55^2*O54^2</f>
        <v>#DIV/0!</v>
      </c>
      <c r="GM55" s="164"/>
      <c r="GN55" s="164">
        <f t="shared" ref="GN55:GN57" si="1693">ET55</f>
        <v>0</v>
      </c>
      <c r="GO55" s="164">
        <f t="shared" ref="GO55:GO57" si="1694">EU55</f>
        <v>0</v>
      </c>
      <c r="GP55" s="164" t="e">
        <f t="shared" ref="GP55:GP57" si="1695">GO55*GA55</f>
        <v>#DIV/0!</v>
      </c>
      <c r="GQ55" s="164" t="e">
        <f>GP55^2*S54^2</f>
        <v>#DIV/0!</v>
      </c>
      <c r="GR55" s="164"/>
      <c r="GS55" s="164" t="e">
        <f t="shared" ref="GS55:GS57" si="1696">BO55</f>
        <v>#DIV/0!</v>
      </c>
      <c r="GT55" s="164" t="e">
        <f t="shared" ref="GT55:GT57" si="1697">GS55*FI55</f>
        <v>#DIV/0!</v>
      </c>
      <c r="GU55" s="164" t="e">
        <f>GT55^2*Q54^2</f>
        <v>#DIV/0!</v>
      </c>
      <c r="GV55" s="164"/>
      <c r="GW55" s="164"/>
      <c r="GX55" s="164"/>
      <c r="GY55" s="164">
        <f>P54</f>
        <v>0</v>
      </c>
      <c r="GZ55" s="164">
        <f>L54+N54</f>
        <v>0</v>
      </c>
      <c r="HA55" s="164">
        <f>L54</f>
        <v>0</v>
      </c>
      <c r="HB55" s="164">
        <f>N54</f>
        <v>0</v>
      </c>
      <c r="HC55" s="164">
        <f t="shared" ref="HC55:HC57" si="1698">D55</f>
        <v>0</v>
      </c>
      <c r="HD55" s="164">
        <f t="shared" ref="HD55:HD57" si="1699">B55</f>
        <v>0</v>
      </c>
      <c r="HE55" s="164" t="e">
        <f t="shared" ref="HE55:HE57" si="1700">AA55</f>
        <v>#DIV/0!</v>
      </c>
      <c r="HF55" s="164">
        <f t="shared" ref="HF55:HF57" si="1701">T55</f>
        <v>0</v>
      </c>
      <c r="HG55" s="164">
        <f t="shared" ref="HG55:HG57" si="1702">U55</f>
        <v>0</v>
      </c>
      <c r="HH55" s="164">
        <f t="shared" ref="HH55:HH57" si="1703">W55</f>
        <v>0</v>
      </c>
      <c r="HI55" s="164">
        <f t="shared" ref="HI55:HI57" si="1704">Y55</f>
        <v>0</v>
      </c>
      <c r="HJ55" s="164" t="e">
        <f t="shared" ref="HJ55:HJ57" si="1705">LN((HE55-GY55*HG55)/HD55)</f>
        <v>#DIV/0!</v>
      </c>
      <c r="HK55" s="164" t="e">
        <f t="shared" ref="HK55:HK57" si="1706">LN( (HG55-HF55)/GZ55 + (HE55-GY55*HF55)/HD55)</f>
        <v>#DIV/0!</v>
      </c>
      <c r="HL55" s="164" t="e">
        <f t="shared" ref="HL55:HL57" si="1707">HD55*GZ55/(HD55+GY55*GZ55)</f>
        <v>#DIV/0!</v>
      </c>
      <c r="HM55" s="164" t="e">
        <f t="shared" ref="HM55:HM57" si="1708">(HJ55-HK55)*HL55/HC55</f>
        <v>#DIV/0!</v>
      </c>
      <c r="HN55" s="164"/>
      <c r="HO55" s="164"/>
      <c r="HP55" s="164"/>
      <c r="HQ55" s="164"/>
      <c r="HR55" s="164" t="e">
        <f t="shared" ref="HR55:HR57" si="1709">-1/HD55</f>
        <v>#DIV/0!</v>
      </c>
      <c r="HS55" s="164" t="e">
        <f t="shared" ref="HS55:HS57" si="1710">-(HE55-GY55*HF55) / (HD55* ( ( (HG55-HF55)/GZ55)*HD55 + (HE55-GY55*HF55)))</f>
        <v>#DIV/0!</v>
      </c>
      <c r="HT55" s="164" t="e">
        <f t="shared" ref="HT55:HT57" si="1711">GY55*GZ55^2 / (HD55+GY55*GZ55)^2</f>
        <v>#DIV/0!</v>
      </c>
      <c r="HU55" s="164" t="e">
        <f t="shared" ref="HU55:HU57" si="1712">-1/HC55*HM55</f>
        <v>#DIV/0!</v>
      </c>
      <c r="HV55" s="164" t="e">
        <f t="shared" ref="HV55:HV57" si="1713">HU55^2*E55^2</f>
        <v>#DIV/0!</v>
      </c>
      <c r="HW55" s="164"/>
      <c r="HX55" s="164" t="e">
        <f t="shared" ref="HX55:HX57" si="1714">GY55 / (GY55*HG55-HE55)</f>
        <v>#DIV/0!</v>
      </c>
      <c r="HY55" s="164" t="e">
        <f t="shared" ref="HY55:HY57" si="1715">HD55 / ( (HG55-HF55)*HD55 + GZ55*(HE55-GY55*HF55))</f>
        <v>#DIV/0!</v>
      </c>
      <c r="HZ55" s="164">
        <v>0</v>
      </c>
      <c r="IA55" s="164" t="e">
        <f t="shared" si="1072"/>
        <v>#DIV/0!</v>
      </c>
      <c r="IB55" s="164" t="e">
        <f t="shared" ref="IB55:IB57" si="1716">IA55^2*V55^2</f>
        <v>#DIV/0!</v>
      </c>
      <c r="IC55" s="164"/>
      <c r="ID55" s="164" t="e">
        <f xml:space="preserve"> 1 / (HE55-GY55*HG55)*L54/GZ55</f>
        <v>#DIV/0!</v>
      </c>
      <c r="IE55" s="164" t="e">
        <f t="shared" ref="IE55:IE57" si="1717">HA55 / ((HE55-GY55*HF55)*GZ55 + (HG55-HF55)*HD55)</f>
        <v>#DIV/0!</v>
      </c>
      <c r="IF55" s="164">
        <v>0</v>
      </c>
      <c r="IG55" s="164" t="e">
        <f t="shared" si="1073"/>
        <v>#DIV/0!</v>
      </c>
      <c r="IH55" s="164" t="e">
        <f t="shared" ref="IH55:IH57" si="1718">IG55^2*X55^2</f>
        <v>#DIV/0!</v>
      </c>
      <c r="II55" s="164"/>
      <c r="IJ55" s="164" t="e">
        <f t="shared" ref="IJ55:IJ57" si="1719">1 / (HE55-GY55*HG55) * HB55/GZ55</f>
        <v>#DIV/0!</v>
      </c>
      <c r="IK55" s="164" t="e">
        <f t="shared" ref="IK55:IK57" si="1720">1 / (HE55 + HD55*((HG55-HF55)/GZ55) - GY55*HF55) * HB55/GZ55</f>
        <v>#DIV/0!</v>
      </c>
      <c r="IL55" s="164">
        <v>0</v>
      </c>
      <c r="IM55" s="164" t="e">
        <f t="shared" si="1074"/>
        <v>#DIV/0!</v>
      </c>
      <c r="IN55" s="164" t="e">
        <f t="shared" ref="IN55:IN57" si="1721">IM55^2*Z55^2</f>
        <v>#DIV/0!</v>
      </c>
      <c r="IO55" s="164"/>
      <c r="IP55" s="164" t="e">
        <f t="shared" ref="IP55:IP57" si="1722">(HI55-HH55)*HB55 / (GZ55*((GY55*HG55-HH55)*HA55 + (GY55*HG55-HI55)*HB55))</f>
        <v>#DIV/0!</v>
      </c>
      <c r="IQ55" s="164" t="e">
        <f t="shared" ref="IQ55:IQ57" si="1723">-(HD55*HF55+(HH55-HI55)*HB55-HD55*HG55) / (GZ55*((GY55*HF55-HH55)*HA55 + (GY55*HB55+HD55)*HF55 - HI55*HB55 - HD55*HG55) )</f>
        <v>#DIV/0!</v>
      </c>
      <c r="IR55" s="164" t="e">
        <f t="shared" ref="IR55:IR57" si="1724">HD55^2 / (GY55*HA55 + GY55*HB55 + HD55)^2</f>
        <v>#DIV/0!</v>
      </c>
      <c r="IS55" s="164" t="e">
        <f t="shared" si="1075"/>
        <v>#DIV/0!</v>
      </c>
      <c r="IT55" s="164" t="e">
        <f>IS55^2*M54^2</f>
        <v>#DIV/0!</v>
      </c>
      <c r="IU55" s="164"/>
      <c r="IV55" s="164" t="e">
        <f t="shared" ref="IV55:IV57" si="1725">-(HI55-HH55)*HA55 / (GZ55*((GY55*HG55-HH55)*HA55 + (GY55*HG55-HI55)*HB55))</f>
        <v>#DIV/0!</v>
      </c>
      <c r="IW55" s="164" t="e">
        <f t="shared" ref="IW55:IW57" si="1726">-(HD55*HF55+(HI55-HH55)*HA55-HD55*HG55) / (GZ55*((GY55*HF55-HI55)*HB55 + (GY55*HA55+HD55)*HF55 - HH55*HA55 - HD55*HG55))</f>
        <v>#DIV/0!</v>
      </c>
      <c r="IX55" s="164" t="e">
        <f t="shared" ref="IX55:IX57" si="1727">HD55^2 / (GY55*HA55+GY55*HB55+HD55)^2</f>
        <v>#DIV/0!</v>
      </c>
      <c r="IY55" s="164" t="e">
        <f t="shared" si="1076"/>
        <v>#DIV/0!</v>
      </c>
      <c r="IZ55" s="164" t="e">
        <f>IY55^2*O54^2</f>
        <v>#DIV/0!</v>
      </c>
      <c r="JA55" s="164"/>
      <c r="JB55" s="164" t="e">
        <f t="shared" ref="JB55:JB57" si="1728">HG55/(GY55*HG55-HE55)</f>
        <v>#DIV/0!</v>
      </c>
      <c r="JC55" s="164" t="e">
        <f t="shared" ref="JC55:JC57" si="1729">HF55/(GY55*HF55-HE55-HD55*(HG55-HF55)/GZ55)</f>
        <v>#DIV/0!</v>
      </c>
      <c r="JD55" s="164" t="e">
        <f t="shared" ref="JD55:JD57" si="1730">-HD55*GZ55^2 / ((GZ55*GY55+HD55)^2)</f>
        <v>#DIV/0!</v>
      </c>
      <c r="JE55" s="164" t="e">
        <f t="shared" si="1077"/>
        <v>#DIV/0!</v>
      </c>
      <c r="JF55" s="164" t="e">
        <f>JE55^2*Q54^2</f>
        <v>#DIV/0!</v>
      </c>
      <c r="JG55" s="164"/>
      <c r="JH55" s="164"/>
      <c r="JI55" s="164"/>
      <c r="JJ55" s="164">
        <f t="shared" ref="JJ55:JJ57" si="1731">FA55</f>
        <v>1</v>
      </c>
      <c r="JK55" s="164" t="e">
        <f>N54/(L54+N54)</f>
        <v>#DIV/0!</v>
      </c>
      <c r="JL55" s="164">
        <f>(L54+N54+JJ55)/(N54+JJ55)</f>
        <v>1</v>
      </c>
      <c r="JM55" s="164" t="e">
        <f t="shared" ref="JM55:JM57" si="1732">HM55*JK55*JL55</f>
        <v>#DIV/0!</v>
      </c>
      <c r="JN55" s="164"/>
      <c r="JO55" s="164"/>
      <c r="JP55" s="164"/>
      <c r="JQ55" s="164"/>
      <c r="JR55" s="164" t="e">
        <f t="shared" ref="JR55:JR57" si="1733">JK55*JL55</f>
        <v>#DIV/0!</v>
      </c>
      <c r="JS55" s="164" t="e">
        <f t="shared" ref="JS55:JS57" si="1734">HU55</f>
        <v>#DIV/0!</v>
      </c>
      <c r="JT55" s="164" t="e">
        <f t="shared" ref="JT55:JT57" si="1735">JS55*JR55</f>
        <v>#DIV/0!</v>
      </c>
      <c r="JU55" s="164" t="e">
        <f t="shared" ref="JU55:JU57" si="1736">JT55^2*E55^2</f>
        <v>#DIV/0!</v>
      </c>
      <c r="JV55" s="164"/>
      <c r="JW55" s="164" t="e">
        <f t="shared" ref="JW55:JW57" si="1737">IA55</f>
        <v>#DIV/0!</v>
      </c>
      <c r="JX55" s="164" t="e">
        <f t="shared" ref="JX55:JX57" si="1738">JW55*JR55</f>
        <v>#DIV/0!</v>
      </c>
      <c r="JY55" s="164" t="e">
        <f t="shared" ref="JY55:JY57" si="1739">JX55^2*V55^2</f>
        <v>#DIV/0!</v>
      </c>
      <c r="JZ55" s="164"/>
      <c r="KA55" s="164" t="e">
        <f>IG55</f>
        <v>#DIV/0!</v>
      </c>
      <c r="KB55" s="164" t="e">
        <f>KA55*JR55</f>
        <v>#DIV/0!</v>
      </c>
      <c r="KC55" s="164" t="e">
        <f>KB55^2*X55^2</f>
        <v>#DIV/0!</v>
      </c>
      <c r="KD55" s="164"/>
      <c r="KE55" s="164" t="e">
        <f>IM55</f>
        <v>#DIV/0!</v>
      </c>
      <c r="KF55" s="164" t="e">
        <f>KE55*JR55</f>
        <v>#DIV/0!</v>
      </c>
      <c r="KG55" s="164" t="e">
        <f>KF55^2*Z55^2</f>
        <v>#DIV/0!</v>
      </c>
      <c r="KH55" s="164"/>
      <c r="KI55" s="164" t="e">
        <f>IS55</f>
        <v>#DIV/0!</v>
      </c>
      <c r="KJ55" s="164" t="e">
        <f>-N54/(L54+N54)^2</f>
        <v>#DIV/0!</v>
      </c>
      <c r="KK55" s="164">
        <f>1/(JJ55+N54)</f>
        <v>1</v>
      </c>
      <c r="KL55" s="164" t="e">
        <f>KI55*JR55+KJ55*HM55*JL55+KK55*JK55*HM55</f>
        <v>#DIV/0!</v>
      </c>
      <c r="KM55" s="164" t="e">
        <f>KL55^2*M54^2</f>
        <v>#DIV/0!</v>
      </c>
      <c r="KN55" s="164"/>
      <c r="KO55" s="164" t="e">
        <f>IY55</f>
        <v>#DIV/0!</v>
      </c>
      <c r="KP55" s="164" t="e">
        <f>L54/(L54+N54)^2</f>
        <v>#DIV/0!</v>
      </c>
      <c r="KQ55" s="164">
        <f>-L54/(JJ55+N54)^2</f>
        <v>0</v>
      </c>
      <c r="KR55" s="164" t="e">
        <f>KO55*JR55+KP55*JL55*HM55+HM55*KQ55*JK55</f>
        <v>#DIV/0!</v>
      </c>
      <c r="KS55" s="164" t="e">
        <f>KR55^2*O54^2</f>
        <v>#DIV/0!</v>
      </c>
      <c r="KT55" s="164"/>
      <c r="KU55" s="164" t="e">
        <f>JE55</f>
        <v>#DIV/0!</v>
      </c>
      <c r="KV55" s="164" t="e">
        <f>KU55*JR55</f>
        <v>#DIV/0!</v>
      </c>
      <c r="KW55" s="164" t="e">
        <f>KV55^2*Q54^2</f>
        <v>#DIV/0!</v>
      </c>
      <c r="KX55" s="164"/>
      <c r="KY55" s="164" t="e">
        <f>HM55* (N54/(L54+N54)) * ((-LN(10)*JJ55*L54)/(N54+JJ55)^2)</f>
        <v>#DIV/0!</v>
      </c>
      <c r="KZ55" s="164" t="e">
        <f>KY55^2*S54^2</f>
        <v>#DIV/0!</v>
      </c>
      <c r="LA55" s="164"/>
      <c r="LB55" s="164"/>
      <c r="LC55" s="170"/>
      <c r="LD55" s="204"/>
      <c r="LE55" s="189"/>
      <c r="LF55" s="189"/>
      <c r="LG55" s="189"/>
      <c r="LH55" s="189"/>
      <c r="LI55" s="189"/>
      <c r="LJ55" s="189"/>
      <c r="LK55" s="189"/>
      <c r="LL55" s="189"/>
      <c r="LM55" s="189"/>
      <c r="LN55" s="189"/>
      <c r="LO55" s="192"/>
    </row>
    <row r="56" spans="1:327" s="87" customFormat="1" ht="15.75" x14ac:dyDescent="0.25">
      <c r="A56" s="172" t="s">
        <v>241</v>
      </c>
      <c r="B56" s="107"/>
      <c r="C56" s="145"/>
      <c r="D56" s="106"/>
      <c r="E56" s="145"/>
      <c r="F56" s="207"/>
      <c r="G56" s="207"/>
      <c r="H56" s="207"/>
      <c r="I56" s="198"/>
      <c r="J56" s="198"/>
      <c r="K56" s="198"/>
      <c r="L56" s="198"/>
      <c r="M56" s="198"/>
      <c r="N56" s="198"/>
      <c r="O56" s="198"/>
      <c r="P56" s="198"/>
      <c r="Q56" s="198"/>
      <c r="R56" s="198"/>
      <c r="S56" s="201"/>
      <c r="T56" s="167">
        <f t="shared" si="1610"/>
        <v>0</v>
      </c>
      <c r="U56" s="164">
        <f>U54</f>
        <v>0</v>
      </c>
      <c r="V56" s="164">
        <f t="shared" ref="V56:AA56" si="1740">V54</f>
        <v>0</v>
      </c>
      <c r="W56" s="164">
        <f t="shared" si="1740"/>
        <v>0</v>
      </c>
      <c r="X56" s="164">
        <f t="shared" si="1740"/>
        <v>0</v>
      </c>
      <c r="Y56" s="164">
        <f t="shared" si="1740"/>
        <v>0</v>
      </c>
      <c r="Z56" s="164">
        <f t="shared" si="1740"/>
        <v>0</v>
      </c>
      <c r="AA56" s="164" t="e">
        <f t="shared" si="1740"/>
        <v>#DIV/0!</v>
      </c>
      <c r="AB56" s="165" t="e">
        <f t="shared" si="1069"/>
        <v>#DIV/0!</v>
      </c>
      <c r="AC56" s="165"/>
      <c r="AD56" s="165"/>
      <c r="AE56" s="165"/>
      <c r="AF56" s="165"/>
      <c r="AG56" s="164" t="e">
        <f t="shared" si="1070"/>
        <v>#DIV/0!</v>
      </c>
      <c r="AH56" s="164" t="e">
        <f t="shared" si="1617"/>
        <v>#DIV/0!</v>
      </c>
      <c r="AI56" s="164"/>
      <c r="AJ56" s="164" t="e">
        <f t="shared" si="1071"/>
        <v>#DIV/0!</v>
      </c>
      <c r="AK56" s="164" t="e">
        <f>AJ56^2*V54^2</f>
        <v>#DIV/0!</v>
      </c>
      <c r="AL56" s="164"/>
      <c r="AM56" s="164" t="e">
        <f>-AB56/(AA56-U56)*L54/(L54+N54)</f>
        <v>#DIV/0!</v>
      </c>
      <c r="AN56" s="164" t="e">
        <f>AM56^2*X54^2</f>
        <v>#DIV/0!</v>
      </c>
      <c r="AO56" s="164"/>
      <c r="AP56" s="164" t="e">
        <f>-AB56/(AA56-U56)*N54/(L54+N54)</f>
        <v>#DIV/0!</v>
      </c>
      <c r="AQ56" s="164" t="e">
        <f>AP56^2*Z54^2</f>
        <v>#DIV/0!</v>
      </c>
      <c r="AR56" s="164"/>
      <c r="AS56" s="164" t="e">
        <f>-AB56/(AA56-U56)*(W56-AA56)/(L54+N54)</f>
        <v>#DIV/0!</v>
      </c>
      <c r="AT56" s="164" t="e">
        <f>AS56^2*M54^2</f>
        <v>#DIV/0!</v>
      </c>
      <c r="AU56" s="164"/>
      <c r="AV56" s="164" t="e">
        <f>-AB56/(AA56-U56)*(Y56-AA56)/(L54+N54)</f>
        <v>#DIV/0!</v>
      </c>
      <c r="AW56" s="164" t="e">
        <f>AV56^2*O54^2</f>
        <v>#DIV/0!</v>
      </c>
      <c r="AX56" s="164"/>
      <c r="AY56" s="164"/>
      <c r="AZ56" s="164"/>
      <c r="BA56" s="164" t="b">
        <f t="shared" si="1618"/>
        <v>0</v>
      </c>
      <c r="BB56" s="164">
        <f>MAX((1-BA56)*P54,P54*0.99999)</f>
        <v>0</v>
      </c>
      <c r="BC56" s="164" t="e">
        <f>AB56*D56/(L54+N54)</f>
        <v>#DIV/0!</v>
      </c>
      <c r="BD56" s="164" t="e">
        <f t="shared" si="1619"/>
        <v>#DIV/0!</v>
      </c>
      <c r="BE56" s="164" t="e">
        <f t="shared" si="1620"/>
        <v>#DIV/0!</v>
      </c>
      <c r="BF56" s="164" t="e">
        <f t="shared" si="1621"/>
        <v>#DIV/0!</v>
      </c>
      <c r="BG56" s="164" t="e">
        <f t="shared" si="1622"/>
        <v>#DIV/0!</v>
      </c>
      <c r="BH56" s="164" t="e">
        <f t="shared" si="1623"/>
        <v>#DIV/0!</v>
      </c>
      <c r="BI56" s="164"/>
      <c r="BJ56" s="164"/>
      <c r="BK56" s="164"/>
      <c r="BL56" s="164"/>
      <c r="BM56" s="164" t="e">
        <f t="shared" si="1624"/>
        <v>#DIV/0!</v>
      </c>
      <c r="BN56" s="164" t="e">
        <f t="shared" si="1625"/>
        <v>#DIV/0!</v>
      </c>
      <c r="BO56" s="164" t="e">
        <f t="shared" si="1626"/>
        <v>#DIV/0!</v>
      </c>
      <c r="BP56" s="164" t="e">
        <f>BO56^2*Q54^2</f>
        <v>#DIV/0!</v>
      </c>
      <c r="BQ56" s="164"/>
      <c r="BR56" s="164" t="e">
        <f t="shared" si="1627"/>
        <v>#DIV/0!</v>
      </c>
      <c r="BS56" s="164" t="e">
        <f t="shared" si="1628"/>
        <v>#DIV/0!</v>
      </c>
      <c r="BT56" s="164" t="e">
        <f t="shared" si="1629"/>
        <v>#DIV/0!</v>
      </c>
      <c r="BU56" s="164" t="e">
        <f t="shared" si="1630"/>
        <v>#DIV/0!</v>
      </c>
      <c r="BV56" s="164" t="e">
        <f>(BB56-1)/(1-BC56)^(BB56)*(D56/(L54+N54))*BU56</f>
        <v>#DIV/0!</v>
      </c>
      <c r="BW56" s="164" t="e">
        <f>-1/((BB56-1)*BC56^2)*(D56/(L54+N54))*BU56</f>
        <v>#DIV/0!</v>
      </c>
      <c r="BX56" s="164" t="e">
        <f t="shared" si="1631"/>
        <v>#DIV/0!</v>
      </c>
      <c r="BY56" s="164" t="e">
        <f t="shared" si="1632"/>
        <v>#DIV/0!</v>
      </c>
      <c r="BZ56" s="164"/>
      <c r="CA56" s="164" t="e">
        <f t="shared" si="1633"/>
        <v>#DIV/0!</v>
      </c>
      <c r="CB56" s="164" t="e">
        <f>(BB56-1)/(1-BC56)^(BB56)*(D56/(L54+N54))*CA56</f>
        <v>#DIV/0!</v>
      </c>
      <c r="CC56" s="164" t="e">
        <f>-1/((BB56-1)*BC56^2)*(D56/(L54+N54))*CA56</f>
        <v>#DIV/0!</v>
      </c>
      <c r="CD56" s="164" t="e">
        <f t="shared" si="1634"/>
        <v>#DIV/0!</v>
      </c>
      <c r="CE56" s="164" t="e">
        <f t="shared" si="1635"/>
        <v>#DIV/0!</v>
      </c>
      <c r="CF56" s="164"/>
      <c r="CG56" s="164" t="e">
        <f t="shared" si="1636"/>
        <v>#DIV/0!</v>
      </c>
      <c r="CH56" s="164" t="e">
        <f>(BB56-1)/(1-BC56)^(BB56)*(D56/(L54+N54))*CG56</f>
        <v>#DIV/0!</v>
      </c>
      <c r="CI56" s="164" t="e">
        <f>-1/((BB56-1)*BC56^2)*(D56/(L54+N54))*CG56</f>
        <v>#DIV/0!</v>
      </c>
      <c r="CJ56" s="164" t="e">
        <f t="shared" si="1637"/>
        <v>#DIV/0!</v>
      </c>
      <c r="CK56" s="164" t="e">
        <f t="shared" si="1638"/>
        <v>#DIV/0!</v>
      </c>
      <c r="CL56" s="164"/>
      <c r="CM56" s="164" t="e">
        <f t="shared" si="1639"/>
        <v>#DIV/0!</v>
      </c>
      <c r="CN56" s="164">
        <v>0</v>
      </c>
      <c r="CO56" s="164">
        <v>0</v>
      </c>
      <c r="CP56" s="164" t="e">
        <f t="shared" si="1640"/>
        <v>#DIV/0!</v>
      </c>
      <c r="CQ56" s="164" t="e">
        <f>CP56^2*E54^2</f>
        <v>#DIV/0!</v>
      </c>
      <c r="CR56" s="164"/>
      <c r="CS56" s="164" t="e">
        <f t="shared" si="1641"/>
        <v>#DIV/0!</v>
      </c>
      <c r="CT56" s="164" t="e">
        <f>(BB56-1)/(1-BC56)^(BB56)*(-BC56/(L54+N54)+D56/(L54+N54)*CS56)</f>
        <v>#DIV/0!</v>
      </c>
      <c r="CU56" s="164" t="e">
        <f>-1/((BB56-1)*BC56^2)*(-BC56/(L54+N54)+D56/(L54+N54)*CS56)</f>
        <v>#DIV/0!</v>
      </c>
      <c r="CV56" s="164" t="e">
        <f t="shared" si="1642"/>
        <v>#DIV/0!</v>
      </c>
      <c r="CW56" s="164" t="e">
        <f>CV56^2*M54^2</f>
        <v>#DIV/0!</v>
      </c>
      <c r="CX56" s="164"/>
      <c r="CY56" s="164" t="e">
        <f t="shared" si="1643"/>
        <v>#DIV/0!</v>
      </c>
      <c r="CZ56" s="164" t="e">
        <f>(BB56-1)/(1-BC56)^(BB56)*(-BC56/(L54+N54)+D56/(L54+N54)*CY56)</f>
        <v>#DIV/0!</v>
      </c>
      <c r="DA56" s="164" t="e">
        <f>-1/((BB56-1)*BC56^2)*(-BC56/(L54+N54)+D56/(L54+N54)*CY56)</f>
        <v>#DIV/0!</v>
      </c>
      <c r="DB56" s="164" t="e">
        <f t="shared" si="1644"/>
        <v>#DIV/0!</v>
      </c>
      <c r="DC56" s="164" t="e">
        <f>DB56^2*O54^2</f>
        <v>#DIV/0!</v>
      </c>
      <c r="DD56" s="164"/>
      <c r="DE56" s="164"/>
      <c r="DF56" s="164"/>
      <c r="DG56" s="164">
        <f>10^R54</f>
        <v>1</v>
      </c>
      <c r="DH56" s="164" t="e">
        <f>N54/(L54+N54)</f>
        <v>#DIV/0!</v>
      </c>
      <c r="DI56" s="164">
        <f>(DG56+L54+N54)/(N54+DG56)</f>
        <v>1</v>
      </c>
      <c r="DJ56" s="164" t="e">
        <f t="shared" si="1645"/>
        <v>#DIV/0!</v>
      </c>
      <c r="DK56" s="164"/>
      <c r="DL56" s="164"/>
      <c r="DM56" s="164"/>
      <c r="DN56" s="164"/>
      <c r="DO56" s="164" t="e">
        <f t="shared" si="1646"/>
        <v>#DIV/0!</v>
      </c>
      <c r="DP56" s="164" t="e">
        <f t="shared" si="1647"/>
        <v>#DIV/0!</v>
      </c>
      <c r="DQ56" s="164" t="e">
        <f t="shared" si="1648"/>
        <v>#DIV/0!</v>
      </c>
      <c r="DR56" s="164" t="e">
        <f t="shared" si="1649"/>
        <v>#DIV/0!</v>
      </c>
      <c r="DS56" s="164"/>
      <c r="DT56" s="164" t="e">
        <f t="shared" si="1650"/>
        <v>#DIV/0!</v>
      </c>
      <c r="DU56" s="164" t="e">
        <f t="shared" si="1651"/>
        <v>#DIV/0!</v>
      </c>
      <c r="DV56" s="164" t="e">
        <f t="shared" si="1652"/>
        <v>#DIV/0!</v>
      </c>
      <c r="DW56" s="164"/>
      <c r="DX56" s="164" t="e">
        <f t="shared" si="1653"/>
        <v>#DIV/0!</v>
      </c>
      <c r="DY56" s="164" t="e">
        <f t="shared" si="1654"/>
        <v>#DIV/0!</v>
      </c>
      <c r="DZ56" s="164" t="e">
        <f t="shared" si="1655"/>
        <v>#DIV/0!</v>
      </c>
      <c r="EA56" s="164"/>
      <c r="EB56" s="164" t="e">
        <f t="shared" si="1656"/>
        <v>#DIV/0!</v>
      </c>
      <c r="EC56" s="164" t="e">
        <f t="shared" si="1657"/>
        <v>#DIV/0!</v>
      </c>
      <c r="ED56" s="164" t="e">
        <f t="shared" si="1658"/>
        <v>#DIV/0!</v>
      </c>
      <c r="EE56" s="164"/>
      <c r="EF56" s="164" t="e">
        <f t="shared" si="1659"/>
        <v>#DIV/0!</v>
      </c>
      <c r="EG56" s="164" t="e">
        <f t="shared" si="1660"/>
        <v>#DIV/0!</v>
      </c>
      <c r="EH56" s="164" t="e">
        <f t="shared" si="1661"/>
        <v>#DIV/0!</v>
      </c>
      <c r="EI56" s="164" t="e">
        <f>-N54/((N54+L54)^2)</f>
        <v>#DIV/0!</v>
      </c>
      <c r="EJ56" s="164">
        <f>1/(DG56+N54)</f>
        <v>1</v>
      </c>
      <c r="EK56" s="164" t="e">
        <f t="shared" si="1662"/>
        <v>#DIV/0!</v>
      </c>
      <c r="EL56" s="164" t="e">
        <f>EK56^2*M54^2</f>
        <v>#DIV/0!</v>
      </c>
      <c r="EM56" s="164"/>
      <c r="EN56" s="164" t="e">
        <f t="shared" si="1663"/>
        <v>#DIV/0!</v>
      </c>
      <c r="EO56" s="164" t="e">
        <f>L54/((L54+N54)^2)</f>
        <v>#DIV/0!</v>
      </c>
      <c r="EP56" s="164">
        <f>-L54/((N54+DG56)^2)</f>
        <v>0</v>
      </c>
      <c r="EQ56" s="164" t="e">
        <f t="shared" si="1664"/>
        <v>#DIV/0!</v>
      </c>
      <c r="ER56" s="164" t="e">
        <f>EQ56^2*O54^2</f>
        <v>#DIV/0!</v>
      </c>
      <c r="ES56" s="164"/>
      <c r="ET56" s="164">
        <v>0</v>
      </c>
      <c r="EU56" s="164">
        <f>-LN(10)*L54*DG56/((DG56+N54)^2)</f>
        <v>0</v>
      </c>
      <c r="EV56" s="164" t="e">
        <f t="shared" si="1665"/>
        <v>#DIV/0!</v>
      </c>
      <c r="EW56" s="164" t="e">
        <f>EV56^2*S54^2</f>
        <v>#DIV/0!</v>
      </c>
      <c r="EX56" s="164"/>
      <c r="EY56" s="164"/>
      <c r="EZ56" s="164"/>
      <c r="FA56" s="164">
        <f t="shared" si="1666"/>
        <v>1</v>
      </c>
      <c r="FB56" s="164" t="e">
        <f t="shared" si="1667"/>
        <v>#DIV/0!</v>
      </c>
      <c r="FC56" s="164">
        <f t="shared" si="1668"/>
        <v>1</v>
      </c>
      <c r="FD56" s="164" t="e">
        <f t="shared" si="1669"/>
        <v>#DIV/0!</v>
      </c>
      <c r="FE56" s="164"/>
      <c r="FF56" s="164"/>
      <c r="FG56" s="164"/>
      <c r="FH56" s="164"/>
      <c r="FI56" s="164" t="e">
        <f t="shared" si="1670"/>
        <v>#DIV/0!</v>
      </c>
      <c r="FJ56" s="164" t="e">
        <f t="shared" si="1671"/>
        <v>#DIV/0!</v>
      </c>
      <c r="FK56" s="164" t="e">
        <f t="shared" si="1672"/>
        <v>#DIV/0!</v>
      </c>
      <c r="FL56" s="164" t="e">
        <f t="shared" si="1673"/>
        <v>#DIV/0!</v>
      </c>
      <c r="FM56" s="164"/>
      <c r="FN56" s="164" t="e">
        <f t="shared" si="1674"/>
        <v>#DIV/0!</v>
      </c>
      <c r="FO56" s="164" t="e">
        <f t="shared" si="1675"/>
        <v>#DIV/0!</v>
      </c>
      <c r="FP56" s="164" t="e">
        <f t="shared" si="1676"/>
        <v>#DIV/0!</v>
      </c>
      <c r="FQ56" s="164"/>
      <c r="FR56" s="164" t="e">
        <f t="shared" si="1677"/>
        <v>#DIV/0!</v>
      </c>
      <c r="FS56" s="164" t="e">
        <f t="shared" si="1678"/>
        <v>#DIV/0!</v>
      </c>
      <c r="FT56" s="164" t="e">
        <f t="shared" si="1679"/>
        <v>#DIV/0!</v>
      </c>
      <c r="FU56" s="164"/>
      <c r="FV56" s="164" t="e">
        <f t="shared" si="1680"/>
        <v>#DIV/0!</v>
      </c>
      <c r="FW56" s="164" t="e">
        <f t="shared" si="1681"/>
        <v>#DIV/0!</v>
      </c>
      <c r="FX56" s="164" t="e">
        <f t="shared" si="1682"/>
        <v>#DIV/0!</v>
      </c>
      <c r="FY56" s="164"/>
      <c r="FZ56" s="164" t="e">
        <f t="shared" si="1683"/>
        <v>#DIV/0!</v>
      </c>
      <c r="GA56" s="164" t="e">
        <f t="shared" si="1684"/>
        <v>#DIV/0!</v>
      </c>
      <c r="GB56" s="164" t="e">
        <f t="shared" si="1685"/>
        <v>#DIV/0!</v>
      </c>
      <c r="GC56" s="164" t="e">
        <f t="shared" si="1686"/>
        <v>#DIV/0!</v>
      </c>
      <c r="GD56" s="164">
        <f t="shared" si="1687"/>
        <v>1</v>
      </c>
      <c r="GE56" s="164" t="e">
        <f t="shared" si="1688"/>
        <v>#DIV/0!</v>
      </c>
      <c r="GF56" s="164" t="e">
        <f>GE56^2*M54^2</f>
        <v>#DIV/0!</v>
      </c>
      <c r="GG56" s="164"/>
      <c r="GH56" s="164" t="e">
        <f t="shared" si="1689"/>
        <v>#DIV/0!</v>
      </c>
      <c r="GI56" s="164" t="e">
        <f t="shared" si="1690"/>
        <v>#DIV/0!</v>
      </c>
      <c r="GJ56" s="164">
        <f t="shared" si="1691"/>
        <v>0</v>
      </c>
      <c r="GK56" s="164" t="e">
        <f t="shared" si="1692"/>
        <v>#DIV/0!</v>
      </c>
      <c r="GL56" s="164" t="e">
        <f>GK56^2*O54^2</f>
        <v>#DIV/0!</v>
      </c>
      <c r="GM56" s="164"/>
      <c r="GN56" s="164">
        <f t="shared" si="1693"/>
        <v>0</v>
      </c>
      <c r="GO56" s="164">
        <f t="shared" si="1694"/>
        <v>0</v>
      </c>
      <c r="GP56" s="164" t="e">
        <f t="shared" si="1695"/>
        <v>#DIV/0!</v>
      </c>
      <c r="GQ56" s="164" t="e">
        <f>GP56^2*S54^2</f>
        <v>#DIV/0!</v>
      </c>
      <c r="GR56" s="164"/>
      <c r="GS56" s="164" t="e">
        <f t="shared" si="1696"/>
        <v>#DIV/0!</v>
      </c>
      <c r="GT56" s="164" t="e">
        <f t="shared" si="1697"/>
        <v>#DIV/0!</v>
      </c>
      <c r="GU56" s="164" t="e">
        <f>GT56^2*Q54^2</f>
        <v>#DIV/0!</v>
      </c>
      <c r="GV56" s="164"/>
      <c r="GW56" s="164"/>
      <c r="GX56" s="164"/>
      <c r="GY56" s="164">
        <f>P54</f>
        <v>0</v>
      </c>
      <c r="GZ56" s="164">
        <f>L54+N54</f>
        <v>0</v>
      </c>
      <c r="HA56" s="164">
        <f>L54</f>
        <v>0</v>
      </c>
      <c r="HB56" s="164">
        <f>N54</f>
        <v>0</v>
      </c>
      <c r="HC56" s="164">
        <f t="shared" si="1698"/>
        <v>0</v>
      </c>
      <c r="HD56" s="164">
        <f t="shared" si="1699"/>
        <v>0</v>
      </c>
      <c r="HE56" s="164" t="e">
        <f t="shared" si="1700"/>
        <v>#DIV/0!</v>
      </c>
      <c r="HF56" s="164">
        <f t="shared" si="1701"/>
        <v>0</v>
      </c>
      <c r="HG56" s="164">
        <f t="shared" si="1702"/>
        <v>0</v>
      </c>
      <c r="HH56" s="164">
        <f t="shared" si="1703"/>
        <v>0</v>
      </c>
      <c r="HI56" s="164">
        <f t="shared" si="1704"/>
        <v>0</v>
      </c>
      <c r="HJ56" s="164" t="e">
        <f t="shared" si="1705"/>
        <v>#DIV/0!</v>
      </c>
      <c r="HK56" s="164" t="e">
        <f t="shared" si="1706"/>
        <v>#DIV/0!</v>
      </c>
      <c r="HL56" s="164" t="e">
        <f t="shared" si="1707"/>
        <v>#DIV/0!</v>
      </c>
      <c r="HM56" s="164" t="e">
        <f t="shared" si="1708"/>
        <v>#DIV/0!</v>
      </c>
      <c r="HN56" s="164"/>
      <c r="HO56" s="164"/>
      <c r="HP56" s="164"/>
      <c r="HQ56" s="164"/>
      <c r="HR56" s="164" t="e">
        <f t="shared" si="1709"/>
        <v>#DIV/0!</v>
      </c>
      <c r="HS56" s="164" t="e">
        <f t="shared" si="1710"/>
        <v>#DIV/0!</v>
      </c>
      <c r="HT56" s="164" t="e">
        <f t="shared" si="1711"/>
        <v>#DIV/0!</v>
      </c>
      <c r="HU56" s="164" t="e">
        <f t="shared" si="1712"/>
        <v>#DIV/0!</v>
      </c>
      <c r="HV56" s="164" t="e">
        <f t="shared" si="1713"/>
        <v>#DIV/0!</v>
      </c>
      <c r="HW56" s="164"/>
      <c r="HX56" s="164" t="e">
        <f t="shared" si="1714"/>
        <v>#DIV/0!</v>
      </c>
      <c r="HY56" s="164" t="e">
        <f t="shared" si="1715"/>
        <v>#DIV/0!</v>
      </c>
      <c r="HZ56" s="164">
        <v>0</v>
      </c>
      <c r="IA56" s="164" t="e">
        <f t="shared" si="1072"/>
        <v>#DIV/0!</v>
      </c>
      <c r="IB56" s="164" t="e">
        <f t="shared" si="1716"/>
        <v>#DIV/0!</v>
      </c>
      <c r="IC56" s="164"/>
      <c r="ID56" s="164" t="e">
        <f xml:space="preserve"> 1 / (HE56-GY56*HG56)*L54/GZ56</f>
        <v>#DIV/0!</v>
      </c>
      <c r="IE56" s="164" t="e">
        <f t="shared" si="1717"/>
        <v>#DIV/0!</v>
      </c>
      <c r="IF56" s="164">
        <v>0</v>
      </c>
      <c r="IG56" s="164" t="e">
        <f t="shared" si="1073"/>
        <v>#DIV/0!</v>
      </c>
      <c r="IH56" s="164" t="e">
        <f t="shared" si="1718"/>
        <v>#DIV/0!</v>
      </c>
      <c r="II56" s="164"/>
      <c r="IJ56" s="164" t="e">
        <f t="shared" si="1719"/>
        <v>#DIV/0!</v>
      </c>
      <c r="IK56" s="164" t="e">
        <f t="shared" si="1720"/>
        <v>#DIV/0!</v>
      </c>
      <c r="IL56" s="164">
        <v>0</v>
      </c>
      <c r="IM56" s="164" t="e">
        <f t="shared" si="1074"/>
        <v>#DIV/0!</v>
      </c>
      <c r="IN56" s="164" t="e">
        <f t="shared" si="1721"/>
        <v>#DIV/0!</v>
      </c>
      <c r="IO56" s="164"/>
      <c r="IP56" s="164" t="e">
        <f t="shared" si="1722"/>
        <v>#DIV/0!</v>
      </c>
      <c r="IQ56" s="164" t="e">
        <f t="shared" si="1723"/>
        <v>#DIV/0!</v>
      </c>
      <c r="IR56" s="164" t="e">
        <f t="shared" si="1724"/>
        <v>#DIV/0!</v>
      </c>
      <c r="IS56" s="164" t="e">
        <f t="shared" si="1075"/>
        <v>#DIV/0!</v>
      </c>
      <c r="IT56" s="164" t="e">
        <f>IS56^2*M54^2</f>
        <v>#DIV/0!</v>
      </c>
      <c r="IU56" s="164"/>
      <c r="IV56" s="164" t="e">
        <f t="shared" si="1725"/>
        <v>#DIV/0!</v>
      </c>
      <c r="IW56" s="164" t="e">
        <f t="shared" si="1726"/>
        <v>#DIV/0!</v>
      </c>
      <c r="IX56" s="164" t="e">
        <f t="shared" si="1727"/>
        <v>#DIV/0!</v>
      </c>
      <c r="IY56" s="164" t="e">
        <f t="shared" si="1076"/>
        <v>#DIV/0!</v>
      </c>
      <c r="IZ56" s="164" t="e">
        <f>IY56^2*O54^2</f>
        <v>#DIV/0!</v>
      </c>
      <c r="JA56" s="164"/>
      <c r="JB56" s="164" t="e">
        <f t="shared" si="1728"/>
        <v>#DIV/0!</v>
      </c>
      <c r="JC56" s="164" t="e">
        <f t="shared" si="1729"/>
        <v>#DIV/0!</v>
      </c>
      <c r="JD56" s="164" t="e">
        <f t="shared" si="1730"/>
        <v>#DIV/0!</v>
      </c>
      <c r="JE56" s="164" t="e">
        <f t="shared" si="1077"/>
        <v>#DIV/0!</v>
      </c>
      <c r="JF56" s="164" t="e">
        <f>JE56^2*Q54^2</f>
        <v>#DIV/0!</v>
      </c>
      <c r="JG56" s="164"/>
      <c r="JH56" s="164"/>
      <c r="JI56" s="164"/>
      <c r="JJ56" s="164">
        <f t="shared" si="1731"/>
        <v>1</v>
      </c>
      <c r="JK56" s="164" t="e">
        <f>N54/(L54+N54)</f>
        <v>#DIV/0!</v>
      </c>
      <c r="JL56" s="164">
        <f>(L54+N54+JJ56)/(N54+JJ56)</f>
        <v>1</v>
      </c>
      <c r="JM56" s="164" t="e">
        <f t="shared" si="1732"/>
        <v>#DIV/0!</v>
      </c>
      <c r="JN56" s="164"/>
      <c r="JO56" s="164"/>
      <c r="JP56" s="164"/>
      <c r="JQ56" s="164"/>
      <c r="JR56" s="164" t="e">
        <f t="shared" si="1733"/>
        <v>#DIV/0!</v>
      </c>
      <c r="JS56" s="164" t="e">
        <f t="shared" si="1734"/>
        <v>#DIV/0!</v>
      </c>
      <c r="JT56" s="164" t="e">
        <f t="shared" si="1735"/>
        <v>#DIV/0!</v>
      </c>
      <c r="JU56" s="164" t="e">
        <f t="shared" si="1736"/>
        <v>#DIV/0!</v>
      </c>
      <c r="JV56" s="164"/>
      <c r="JW56" s="164" t="e">
        <f t="shared" si="1737"/>
        <v>#DIV/0!</v>
      </c>
      <c r="JX56" s="164" t="e">
        <f t="shared" si="1738"/>
        <v>#DIV/0!</v>
      </c>
      <c r="JY56" s="164" t="e">
        <f t="shared" si="1739"/>
        <v>#DIV/0!</v>
      </c>
      <c r="JZ56" s="164"/>
      <c r="KA56" s="164" t="e">
        <f>IG56</f>
        <v>#DIV/0!</v>
      </c>
      <c r="KB56" s="164" t="e">
        <f>KA56*JR56</f>
        <v>#DIV/0!</v>
      </c>
      <c r="KC56" s="164" t="e">
        <f>KB56^2*X56^2</f>
        <v>#DIV/0!</v>
      </c>
      <c r="KD56" s="164"/>
      <c r="KE56" s="164" t="e">
        <f>IM56</f>
        <v>#DIV/0!</v>
      </c>
      <c r="KF56" s="164" t="e">
        <f>KE56*JR56</f>
        <v>#DIV/0!</v>
      </c>
      <c r="KG56" s="164" t="e">
        <f>KF56^2*Z56^2</f>
        <v>#DIV/0!</v>
      </c>
      <c r="KH56" s="164"/>
      <c r="KI56" s="164" t="e">
        <f>IS56</f>
        <v>#DIV/0!</v>
      </c>
      <c r="KJ56" s="164" t="e">
        <f>-N54/(L54+N54)^2</f>
        <v>#DIV/0!</v>
      </c>
      <c r="KK56" s="164">
        <f>1/(JJ56+N54)</f>
        <v>1</v>
      </c>
      <c r="KL56" s="164" t="e">
        <f>KI56*JR56+KJ56*HM56*JL56+KK56*JK56*HM56</f>
        <v>#DIV/0!</v>
      </c>
      <c r="KM56" s="164" t="e">
        <f>KL56^2*M54^2</f>
        <v>#DIV/0!</v>
      </c>
      <c r="KN56" s="164"/>
      <c r="KO56" s="164" t="e">
        <f>IY56</f>
        <v>#DIV/0!</v>
      </c>
      <c r="KP56" s="164" t="e">
        <f>L54/(L54+N54)^2</f>
        <v>#DIV/0!</v>
      </c>
      <c r="KQ56" s="164">
        <f>-L54/(JJ56+N54)^2</f>
        <v>0</v>
      </c>
      <c r="KR56" s="164" t="e">
        <f>KO56*JR56+KP56*JL56*HM56+HM56*KQ56*JK56</f>
        <v>#DIV/0!</v>
      </c>
      <c r="KS56" s="164" t="e">
        <f>KR56^2*O54^2</f>
        <v>#DIV/0!</v>
      </c>
      <c r="KT56" s="164"/>
      <c r="KU56" s="164" t="e">
        <f>JE56</f>
        <v>#DIV/0!</v>
      </c>
      <c r="KV56" s="164" t="e">
        <f>KU56*JR56</f>
        <v>#DIV/0!</v>
      </c>
      <c r="KW56" s="164" t="e">
        <f>KV56^2*Q54^2</f>
        <v>#DIV/0!</v>
      </c>
      <c r="KX56" s="164"/>
      <c r="KY56" s="164" t="e">
        <f>HM56* (N54/(L54+N54)) * ((-LN(10)*JJ56*L54)/(N54+JJ56)^2)</f>
        <v>#DIV/0!</v>
      </c>
      <c r="KZ56" s="164" t="e">
        <f>KY56^2*S54^2</f>
        <v>#DIV/0!</v>
      </c>
      <c r="LA56" s="164"/>
      <c r="LB56" s="164"/>
      <c r="LC56" s="170"/>
      <c r="LD56" s="204"/>
      <c r="LE56" s="189"/>
      <c r="LF56" s="189"/>
      <c r="LG56" s="189"/>
      <c r="LH56" s="189"/>
      <c r="LI56" s="189"/>
      <c r="LJ56" s="189"/>
      <c r="LK56" s="189"/>
      <c r="LL56" s="189"/>
      <c r="LM56" s="189"/>
      <c r="LN56" s="189"/>
      <c r="LO56" s="192"/>
    </row>
    <row r="57" spans="1:327" s="87" customFormat="1" ht="16.5" thickBot="1" x14ac:dyDescent="0.3">
      <c r="A57" s="172" t="s">
        <v>242</v>
      </c>
      <c r="B57" s="138"/>
      <c r="C57" s="146"/>
      <c r="D57" s="139"/>
      <c r="E57" s="146"/>
      <c r="F57" s="208"/>
      <c r="G57" s="208"/>
      <c r="H57" s="208"/>
      <c r="I57" s="199"/>
      <c r="J57" s="199"/>
      <c r="K57" s="199"/>
      <c r="L57" s="199"/>
      <c r="M57" s="199"/>
      <c r="N57" s="199"/>
      <c r="O57" s="199"/>
      <c r="P57" s="199"/>
      <c r="Q57" s="199"/>
      <c r="R57" s="199"/>
      <c r="S57" s="202"/>
      <c r="T57" s="167">
        <f t="shared" si="1610"/>
        <v>0</v>
      </c>
      <c r="U57" s="164">
        <f>U54</f>
        <v>0</v>
      </c>
      <c r="V57" s="164">
        <f t="shared" ref="V57:AA57" si="1741">V54</f>
        <v>0</v>
      </c>
      <c r="W57" s="164">
        <f t="shared" si="1741"/>
        <v>0</v>
      </c>
      <c r="X57" s="164">
        <f t="shared" si="1741"/>
        <v>0</v>
      </c>
      <c r="Y57" s="164">
        <f t="shared" si="1741"/>
        <v>0</v>
      </c>
      <c r="Z57" s="164">
        <f t="shared" si="1741"/>
        <v>0</v>
      </c>
      <c r="AA57" s="164" t="e">
        <f t="shared" si="1741"/>
        <v>#DIV/0!</v>
      </c>
      <c r="AB57" s="165" t="e">
        <f t="shared" si="1069"/>
        <v>#DIV/0!</v>
      </c>
      <c r="AC57" s="165"/>
      <c r="AD57" s="165"/>
      <c r="AE57" s="165"/>
      <c r="AF57" s="165"/>
      <c r="AG57" s="164" t="e">
        <f t="shared" si="1070"/>
        <v>#DIV/0!</v>
      </c>
      <c r="AH57" s="164" t="e">
        <f t="shared" si="1617"/>
        <v>#DIV/0!</v>
      </c>
      <c r="AI57" s="164"/>
      <c r="AJ57" s="164" t="e">
        <f t="shared" si="1071"/>
        <v>#DIV/0!</v>
      </c>
      <c r="AK57" s="164" t="e">
        <f>AJ57^2*V54^2</f>
        <v>#DIV/0!</v>
      </c>
      <c r="AL57" s="164"/>
      <c r="AM57" s="164" t="e">
        <f>-AB57/(AA57-U57)*L54/(L54+N54)</f>
        <v>#DIV/0!</v>
      </c>
      <c r="AN57" s="164" t="e">
        <f>AM57^2*X54^2</f>
        <v>#DIV/0!</v>
      </c>
      <c r="AO57" s="164"/>
      <c r="AP57" s="164" t="e">
        <f>-AB57/(AA57-U57)*N54/(L54+N54)</f>
        <v>#DIV/0!</v>
      </c>
      <c r="AQ57" s="164" t="e">
        <f>AP57^2*Z54^2</f>
        <v>#DIV/0!</v>
      </c>
      <c r="AR57" s="164"/>
      <c r="AS57" s="164" t="e">
        <f>-AB57/(AA57-U57)*(W57-AA57)/(L54+N54)</f>
        <v>#DIV/0!</v>
      </c>
      <c r="AT57" s="164" t="e">
        <f>AS57^2*M54^2</f>
        <v>#DIV/0!</v>
      </c>
      <c r="AU57" s="164"/>
      <c r="AV57" s="164" t="e">
        <f>-AB57/(AA57-U57)*(Y57-AA57)/(L54+N54)</f>
        <v>#DIV/0!</v>
      </c>
      <c r="AW57" s="164" t="e">
        <f>AV57^2*O54^2</f>
        <v>#DIV/0!</v>
      </c>
      <c r="AX57" s="164"/>
      <c r="AY57" s="164"/>
      <c r="AZ57" s="164"/>
      <c r="BA57" s="164" t="b">
        <f t="shared" si="1618"/>
        <v>0</v>
      </c>
      <c r="BB57" s="164">
        <f>MAX((1-BA57)*P54,P54*0.99999)</f>
        <v>0</v>
      </c>
      <c r="BC57" s="164" t="e">
        <f>AB57*D57/(L54+N54)</f>
        <v>#DIV/0!</v>
      </c>
      <c r="BD57" s="164" t="e">
        <f t="shared" si="1619"/>
        <v>#DIV/0!</v>
      </c>
      <c r="BE57" s="164" t="e">
        <f t="shared" si="1620"/>
        <v>#DIV/0!</v>
      </c>
      <c r="BF57" s="164" t="e">
        <f t="shared" si="1621"/>
        <v>#DIV/0!</v>
      </c>
      <c r="BG57" s="164" t="e">
        <f t="shared" si="1622"/>
        <v>#DIV/0!</v>
      </c>
      <c r="BH57" s="164" t="e">
        <f t="shared" si="1623"/>
        <v>#DIV/0!</v>
      </c>
      <c r="BI57" s="164"/>
      <c r="BJ57" s="164"/>
      <c r="BK57" s="164"/>
      <c r="BL57" s="164"/>
      <c r="BM57" s="164" t="e">
        <f t="shared" si="1624"/>
        <v>#DIV/0!</v>
      </c>
      <c r="BN57" s="164" t="e">
        <f t="shared" si="1625"/>
        <v>#DIV/0!</v>
      </c>
      <c r="BO57" s="164" t="e">
        <f t="shared" si="1626"/>
        <v>#DIV/0!</v>
      </c>
      <c r="BP57" s="164" t="e">
        <f>BO57^2*Q54^2</f>
        <v>#DIV/0!</v>
      </c>
      <c r="BQ57" s="164"/>
      <c r="BR57" s="164" t="e">
        <f t="shared" si="1627"/>
        <v>#DIV/0!</v>
      </c>
      <c r="BS57" s="164" t="e">
        <f t="shared" si="1628"/>
        <v>#DIV/0!</v>
      </c>
      <c r="BT57" s="164" t="e">
        <f t="shared" si="1629"/>
        <v>#DIV/0!</v>
      </c>
      <c r="BU57" s="164" t="e">
        <f t="shared" si="1630"/>
        <v>#DIV/0!</v>
      </c>
      <c r="BV57" s="164" t="e">
        <f>(BB57-1)/(1-BC57)^(BB57)*(D57/(L54+N54))*BU57</f>
        <v>#DIV/0!</v>
      </c>
      <c r="BW57" s="164" t="e">
        <f>-1/((BB57-1)*BC57^2)*(D57/(L54+N54))*BU57</f>
        <v>#DIV/0!</v>
      </c>
      <c r="BX57" s="164" t="e">
        <f t="shared" si="1631"/>
        <v>#DIV/0!</v>
      </c>
      <c r="BY57" s="164" t="e">
        <f t="shared" si="1632"/>
        <v>#DIV/0!</v>
      </c>
      <c r="BZ57" s="164"/>
      <c r="CA57" s="164" t="e">
        <f t="shared" si="1633"/>
        <v>#DIV/0!</v>
      </c>
      <c r="CB57" s="164" t="e">
        <f>(BB57-1)/(1-BC57)^(BB57)*(D57/(L54+N54))*CA57</f>
        <v>#DIV/0!</v>
      </c>
      <c r="CC57" s="164" t="e">
        <f>-1/((BB57-1)*BC57^2)*(D57/(L54+N54))*CA57</f>
        <v>#DIV/0!</v>
      </c>
      <c r="CD57" s="164" t="e">
        <f t="shared" si="1634"/>
        <v>#DIV/0!</v>
      </c>
      <c r="CE57" s="164" t="e">
        <f t="shared" si="1635"/>
        <v>#DIV/0!</v>
      </c>
      <c r="CF57" s="164"/>
      <c r="CG57" s="164" t="e">
        <f t="shared" si="1636"/>
        <v>#DIV/0!</v>
      </c>
      <c r="CH57" s="164" t="e">
        <f>(BB57-1)/(1-BC57)^(BB57)*(D57/(L54+N54))*CG57</f>
        <v>#DIV/0!</v>
      </c>
      <c r="CI57" s="164" t="e">
        <f>-1/((BB57-1)*BC57^2)*(D57/(L54+N54))*CG57</f>
        <v>#DIV/0!</v>
      </c>
      <c r="CJ57" s="164" t="e">
        <f t="shared" si="1637"/>
        <v>#DIV/0!</v>
      </c>
      <c r="CK57" s="164" t="e">
        <f t="shared" si="1638"/>
        <v>#DIV/0!</v>
      </c>
      <c r="CL57" s="164"/>
      <c r="CM57" s="164" t="e">
        <f t="shared" si="1639"/>
        <v>#DIV/0!</v>
      </c>
      <c r="CN57" s="164">
        <v>0</v>
      </c>
      <c r="CO57" s="164">
        <v>0</v>
      </c>
      <c r="CP57" s="164" t="e">
        <f t="shared" si="1640"/>
        <v>#DIV/0!</v>
      </c>
      <c r="CQ57" s="164" t="e">
        <f>CP57^2*E54^2</f>
        <v>#DIV/0!</v>
      </c>
      <c r="CR57" s="164"/>
      <c r="CS57" s="164" t="e">
        <f t="shared" si="1641"/>
        <v>#DIV/0!</v>
      </c>
      <c r="CT57" s="164" t="e">
        <f>(BB57-1)/(1-BC57)^(BB57)*(-BC57/(L54+N54)+D57/(L54+N54)*CS57)</f>
        <v>#DIV/0!</v>
      </c>
      <c r="CU57" s="164" t="e">
        <f>-1/((BB57-1)*BC57^2)*(-BC57/(L54+N54)+D57/(L54+N54)*CS57)</f>
        <v>#DIV/0!</v>
      </c>
      <c r="CV57" s="164" t="e">
        <f t="shared" si="1642"/>
        <v>#DIV/0!</v>
      </c>
      <c r="CW57" s="164" t="e">
        <f>CV57^2*M54^2</f>
        <v>#DIV/0!</v>
      </c>
      <c r="CX57" s="164"/>
      <c r="CY57" s="164" t="e">
        <f t="shared" si="1643"/>
        <v>#DIV/0!</v>
      </c>
      <c r="CZ57" s="164" t="e">
        <f>(BB57-1)/(1-BC57)^(BB57)*(-BC57/(L54+N54)+D57/(L54+N54)*CY57)</f>
        <v>#DIV/0!</v>
      </c>
      <c r="DA57" s="164" t="e">
        <f>-1/((BB57-1)*BC57^2)*(-BC57/(L54+N54)+D57/(L54+N54)*CY57)</f>
        <v>#DIV/0!</v>
      </c>
      <c r="DB57" s="164" t="e">
        <f t="shared" si="1644"/>
        <v>#DIV/0!</v>
      </c>
      <c r="DC57" s="164" t="e">
        <f>DB57^2*O54^2</f>
        <v>#DIV/0!</v>
      </c>
      <c r="DD57" s="164"/>
      <c r="DE57" s="164"/>
      <c r="DF57" s="164"/>
      <c r="DG57" s="164">
        <f>10^R54</f>
        <v>1</v>
      </c>
      <c r="DH57" s="164" t="e">
        <f>N54/(L54+N54)</f>
        <v>#DIV/0!</v>
      </c>
      <c r="DI57" s="164">
        <f>(DG57+L54+N54)/(N54+DG57)</f>
        <v>1</v>
      </c>
      <c r="DJ57" s="164" t="e">
        <f t="shared" si="1645"/>
        <v>#DIV/0!</v>
      </c>
      <c r="DK57" s="164"/>
      <c r="DL57" s="164"/>
      <c r="DM57" s="164"/>
      <c r="DN57" s="164"/>
      <c r="DO57" s="164" t="e">
        <f t="shared" si="1646"/>
        <v>#DIV/0!</v>
      </c>
      <c r="DP57" s="164" t="e">
        <f t="shared" si="1647"/>
        <v>#DIV/0!</v>
      </c>
      <c r="DQ57" s="164" t="e">
        <f t="shared" si="1648"/>
        <v>#DIV/0!</v>
      </c>
      <c r="DR57" s="164" t="e">
        <f t="shared" si="1649"/>
        <v>#DIV/0!</v>
      </c>
      <c r="DS57" s="164"/>
      <c r="DT57" s="164" t="e">
        <f t="shared" si="1650"/>
        <v>#DIV/0!</v>
      </c>
      <c r="DU57" s="164" t="e">
        <f t="shared" si="1651"/>
        <v>#DIV/0!</v>
      </c>
      <c r="DV57" s="164" t="e">
        <f t="shared" si="1652"/>
        <v>#DIV/0!</v>
      </c>
      <c r="DW57" s="164"/>
      <c r="DX57" s="164" t="e">
        <f t="shared" si="1653"/>
        <v>#DIV/0!</v>
      </c>
      <c r="DY57" s="164" t="e">
        <f t="shared" si="1654"/>
        <v>#DIV/0!</v>
      </c>
      <c r="DZ57" s="164" t="e">
        <f t="shared" si="1655"/>
        <v>#DIV/0!</v>
      </c>
      <c r="EA57" s="164"/>
      <c r="EB57" s="164" t="e">
        <f t="shared" si="1656"/>
        <v>#DIV/0!</v>
      </c>
      <c r="EC57" s="164" t="e">
        <f t="shared" si="1657"/>
        <v>#DIV/0!</v>
      </c>
      <c r="ED57" s="164" t="e">
        <f t="shared" si="1658"/>
        <v>#DIV/0!</v>
      </c>
      <c r="EE57" s="164"/>
      <c r="EF57" s="164" t="e">
        <f t="shared" si="1659"/>
        <v>#DIV/0!</v>
      </c>
      <c r="EG57" s="164" t="e">
        <f t="shared" si="1660"/>
        <v>#DIV/0!</v>
      </c>
      <c r="EH57" s="164" t="e">
        <f t="shared" si="1661"/>
        <v>#DIV/0!</v>
      </c>
      <c r="EI57" s="164" t="e">
        <f>-N54/((N54+L54)^2)</f>
        <v>#DIV/0!</v>
      </c>
      <c r="EJ57" s="164">
        <f>1/(DG57+N54)</f>
        <v>1</v>
      </c>
      <c r="EK57" s="164" t="e">
        <f t="shared" si="1662"/>
        <v>#DIV/0!</v>
      </c>
      <c r="EL57" s="164" t="e">
        <f>EK57^2*M54^2</f>
        <v>#DIV/0!</v>
      </c>
      <c r="EM57" s="164"/>
      <c r="EN57" s="164" t="e">
        <f t="shared" si="1663"/>
        <v>#DIV/0!</v>
      </c>
      <c r="EO57" s="164" t="e">
        <f>L54/((L54+N54)^2)</f>
        <v>#DIV/0!</v>
      </c>
      <c r="EP57" s="164">
        <f>-L54/((N54+DG57)^2)</f>
        <v>0</v>
      </c>
      <c r="EQ57" s="164" t="e">
        <f t="shared" si="1664"/>
        <v>#DIV/0!</v>
      </c>
      <c r="ER57" s="164" t="e">
        <f>EQ57^2*O54^2</f>
        <v>#DIV/0!</v>
      </c>
      <c r="ES57" s="164"/>
      <c r="ET57" s="164">
        <v>0</v>
      </c>
      <c r="EU57" s="164">
        <f>-LN(10)*L54*DG57/((DG57+N54)^2)</f>
        <v>0</v>
      </c>
      <c r="EV57" s="164" t="e">
        <f t="shared" si="1665"/>
        <v>#DIV/0!</v>
      </c>
      <c r="EW57" s="164" t="e">
        <f>EV57^2*S54^2</f>
        <v>#DIV/0!</v>
      </c>
      <c r="EX57" s="164"/>
      <c r="EY57" s="164"/>
      <c r="EZ57" s="164"/>
      <c r="FA57" s="164">
        <f t="shared" si="1666"/>
        <v>1</v>
      </c>
      <c r="FB57" s="164" t="e">
        <f t="shared" si="1667"/>
        <v>#DIV/0!</v>
      </c>
      <c r="FC57" s="164">
        <f t="shared" si="1668"/>
        <v>1</v>
      </c>
      <c r="FD57" s="164" t="e">
        <f t="shared" si="1669"/>
        <v>#DIV/0!</v>
      </c>
      <c r="FE57" s="164"/>
      <c r="FF57" s="164"/>
      <c r="FG57" s="164"/>
      <c r="FH57" s="164"/>
      <c r="FI57" s="164" t="e">
        <f t="shared" si="1670"/>
        <v>#DIV/0!</v>
      </c>
      <c r="FJ57" s="164" t="e">
        <f t="shared" si="1671"/>
        <v>#DIV/0!</v>
      </c>
      <c r="FK57" s="164" t="e">
        <f t="shared" si="1672"/>
        <v>#DIV/0!</v>
      </c>
      <c r="FL57" s="164" t="e">
        <f t="shared" si="1673"/>
        <v>#DIV/0!</v>
      </c>
      <c r="FM57" s="164"/>
      <c r="FN57" s="164" t="e">
        <f t="shared" si="1674"/>
        <v>#DIV/0!</v>
      </c>
      <c r="FO57" s="164" t="e">
        <f t="shared" si="1675"/>
        <v>#DIV/0!</v>
      </c>
      <c r="FP57" s="164" t="e">
        <f t="shared" si="1676"/>
        <v>#DIV/0!</v>
      </c>
      <c r="FQ57" s="164"/>
      <c r="FR57" s="164" t="e">
        <f t="shared" si="1677"/>
        <v>#DIV/0!</v>
      </c>
      <c r="FS57" s="164" t="e">
        <f t="shared" si="1678"/>
        <v>#DIV/0!</v>
      </c>
      <c r="FT57" s="164" t="e">
        <f t="shared" si="1679"/>
        <v>#DIV/0!</v>
      </c>
      <c r="FU57" s="164"/>
      <c r="FV57" s="164" t="e">
        <f t="shared" si="1680"/>
        <v>#DIV/0!</v>
      </c>
      <c r="FW57" s="164" t="e">
        <f t="shared" si="1681"/>
        <v>#DIV/0!</v>
      </c>
      <c r="FX57" s="164" t="e">
        <f t="shared" si="1682"/>
        <v>#DIV/0!</v>
      </c>
      <c r="FY57" s="164"/>
      <c r="FZ57" s="164" t="e">
        <f t="shared" si="1683"/>
        <v>#DIV/0!</v>
      </c>
      <c r="GA57" s="164" t="e">
        <f t="shared" si="1684"/>
        <v>#DIV/0!</v>
      </c>
      <c r="GB57" s="164" t="e">
        <f t="shared" si="1685"/>
        <v>#DIV/0!</v>
      </c>
      <c r="GC57" s="164" t="e">
        <f t="shared" si="1686"/>
        <v>#DIV/0!</v>
      </c>
      <c r="GD57" s="164">
        <f t="shared" si="1687"/>
        <v>1</v>
      </c>
      <c r="GE57" s="164" t="e">
        <f t="shared" si="1688"/>
        <v>#DIV/0!</v>
      </c>
      <c r="GF57" s="164" t="e">
        <f>GE57^2*M54^2</f>
        <v>#DIV/0!</v>
      </c>
      <c r="GG57" s="164"/>
      <c r="GH57" s="164" t="e">
        <f t="shared" si="1689"/>
        <v>#DIV/0!</v>
      </c>
      <c r="GI57" s="164" t="e">
        <f t="shared" si="1690"/>
        <v>#DIV/0!</v>
      </c>
      <c r="GJ57" s="164">
        <f t="shared" si="1691"/>
        <v>0</v>
      </c>
      <c r="GK57" s="164" t="e">
        <f t="shared" si="1692"/>
        <v>#DIV/0!</v>
      </c>
      <c r="GL57" s="164" t="e">
        <f>GK57^2*O54^2</f>
        <v>#DIV/0!</v>
      </c>
      <c r="GM57" s="164"/>
      <c r="GN57" s="164">
        <f t="shared" si="1693"/>
        <v>0</v>
      </c>
      <c r="GO57" s="164">
        <f t="shared" si="1694"/>
        <v>0</v>
      </c>
      <c r="GP57" s="164" t="e">
        <f t="shared" si="1695"/>
        <v>#DIV/0!</v>
      </c>
      <c r="GQ57" s="164" t="e">
        <f>GP57^2*S54^2</f>
        <v>#DIV/0!</v>
      </c>
      <c r="GR57" s="164"/>
      <c r="GS57" s="164" t="e">
        <f t="shared" si="1696"/>
        <v>#DIV/0!</v>
      </c>
      <c r="GT57" s="164" t="e">
        <f t="shared" si="1697"/>
        <v>#DIV/0!</v>
      </c>
      <c r="GU57" s="164" t="e">
        <f>GT57^2*Q54^2</f>
        <v>#DIV/0!</v>
      </c>
      <c r="GV57" s="164"/>
      <c r="GW57" s="164"/>
      <c r="GX57" s="164"/>
      <c r="GY57" s="164">
        <f>P54</f>
        <v>0</v>
      </c>
      <c r="GZ57" s="164">
        <f>L54+N54</f>
        <v>0</v>
      </c>
      <c r="HA57" s="164">
        <f>L54</f>
        <v>0</v>
      </c>
      <c r="HB57" s="164">
        <f>N54</f>
        <v>0</v>
      </c>
      <c r="HC57" s="164">
        <f t="shared" si="1698"/>
        <v>0</v>
      </c>
      <c r="HD57" s="164">
        <f t="shared" si="1699"/>
        <v>0</v>
      </c>
      <c r="HE57" s="164" t="e">
        <f t="shared" si="1700"/>
        <v>#DIV/0!</v>
      </c>
      <c r="HF57" s="164">
        <f t="shared" si="1701"/>
        <v>0</v>
      </c>
      <c r="HG57" s="164">
        <f t="shared" si="1702"/>
        <v>0</v>
      </c>
      <c r="HH57" s="164">
        <f t="shared" si="1703"/>
        <v>0</v>
      </c>
      <c r="HI57" s="164">
        <f t="shared" si="1704"/>
        <v>0</v>
      </c>
      <c r="HJ57" s="164" t="e">
        <f t="shared" si="1705"/>
        <v>#DIV/0!</v>
      </c>
      <c r="HK57" s="164" t="e">
        <f t="shared" si="1706"/>
        <v>#DIV/0!</v>
      </c>
      <c r="HL57" s="164" t="e">
        <f t="shared" si="1707"/>
        <v>#DIV/0!</v>
      </c>
      <c r="HM57" s="164" t="e">
        <f t="shared" si="1708"/>
        <v>#DIV/0!</v>
      </c>
      <c r="HN57" s="164"/>
      <c r="HO57" s="164"/>
      <c r="HP57" s="164"/>
      <c r="HQ57" s="164"/>
      <c r="HR57" s="164" t="e">
        <f t="shared" si="1709"/>
        <v>#DIV/0!</v>
      </c>
      <c r="HS57" s="164" t="e">
        <f t="shared" si="1710"/>
        <v>#DIV/0!</v>
      </c>
      <c r="HT57" s="164" t="e">
        <f t="shared" si="1711"/>
        <v>#DIV/0!</v>
      </c>
      <c r="HU57" s="164" t="e">
        <f t="shared" si="1712"/>
        <v>#DIV/0!</v>
      </c>
      <c r="HV57" s="164" t="e">
        <f t="shared" si="1713"/>
        <v>#DIV/0!</v>
      </c>
      <c r="HW57" s="164"/>
      <c r="HX57" s="164" t="e">
        <f t="shared" si="1714"/>
        <v>#DIV/0!</v>
      </c>
      <c r="HY57" s="164" t="e">
        <f t="shared" si="1715"/>
        <v>#DIV/0!</v>
      </c>
      <c r="HZ57" s="164">
        <v>0</v>
      </c>
      <c r="IA57" s="164" t="e">
        <f t="shared" si="1072"/>
        <v>#DIV/0!</v>
      </c>
      <c r="IB57" s="164" t="e">
        <f t="shared" si="1716"/>
        <v>#DIV/0!</v>
      </c>
      <c r="IC57" s="164"/>
      <c r="ID57" s="164" t="e">
        <f xml:space="preserve"> 1 / (HE57-GY57*HG57)*L54/GZ57</f>
        <v>#DIV/0!</v>
      </c>
      <c r="IE57" s="164" t="e">
        <f t="shared" si="1717"/>
        <v>#DIV/0!</v>
      </c>
      <c r="IF57" s="164">
        <v>0</v>
      </c>
      <c r="IG57" s="164" t="e">
        <f t="shared" si="1073"/>
        <v>#DIV/0!</v>
      </c>
      <c r="IH57" s="164" t="e">
        <f t="shared" si="1718"/>
        <v>#DIV/0!</v>
      </c>
      <c r="II57" s="164"/>
      <c r="IJ57" s="164" t="e">
        <f t="shared" si="1719"/>
        <v>#DIV/0!</v>
      </c>
      <c r="IK57" s="164" t="e">
        <f t="shared" si="1720"/>
        <v>#DIV/0!</v>
      </c>
      <c r="IL57" s="164">
        <v>0</v>
      </c>
      <c r="IM57" s="164" t="e">
        <f t="shared" si="1074"/>
        <v>#DIV/0!</v>
      </c>
      <c r="IN57" s="164" t="e">
        <f t="shared" si="1721"/>
        <v>#DIV/0!</v>
      </c>
      <c r="IO57" s="164"/>
      <c r="IP57" s="164" t="e">
        <f t="shared" si="1722"/>
        <v>#DIV/0!</v>
      </c>
      <c r="IQ57" s="164" t="e">
        <f t="shared" si="1723"/>
        <v>#DIV/0!</v>
      </c>
      <c r="IR57" s="164" t="e">
        <f t="shared" si="1724"/>
        <v>#DIV/0!</v>
      </c>
      <c r="IS57" s="164" t="e">
        <f t="shared" si="1075"/>
        <v>#DIV/0!</v>
      </c>
      <c r="IT57" s="164" t="e">
        <f>IS57^2*M54^2</f>
        <v>#DIV/0!</v>
      </c>
      <c r="IU57" s="164"/>
      <c r="IV57" s="164" t="e">
        <f t="shared" si="1725"/>
        <v>#DIV/0!</v>
      </c>
      <c r="IW57" s="164" t="e">
        <f t="shared" si="1726"/>
        <v>#DIV/0!</v>
      </c>
      <c r="IX57" s="164" t="e">
        <f t="shared" si="1727"/>
        <v>#DIV/0!</v>
      </c>
      <c r="IY57" s="164" t="e">
        <f t="shared" si="1076"/>
        <v>#DIV/0!</v>
      </c>
      <c r="IZ57" s="164" t="e">
        <f>IY57^2*O54^2</f>
        <v>#DIV/0!</v>
      </c>
      <c r="JA57" s="164"/>
      <c r="JB57" s="164" t="e">
        <f t="shared" si="1728"/>
        <v>#DIV/0!</v>
      </c>
      <c r="JC57" s="164" t="e">
        <f t="shared" si="1729"/>
        <v>#DIV/0!</v>
      </c>
      <c r="JD57" s="164" t="e">
        <f t="shared" si="1730"/>
        <v>#DIV/0!</v>
      </c>
      <c r="JE57" s="164" t="e">
        <f t="shared" si="1077"/>
        <v>#DIV/0!</v>
      </c>
      <c r="JF57" s="164" t="e">
        <f>JE57^2*Q54^2</f>
        <v>#DIV/0!</v>
      </c>
      <c r="JG57" s="164"/>
      <c r="JH57" s="164"/>
      <c r="JI57" s="164"/>
      <c r="JJ57" s="164">
        <f t="shared" si="1731"/>
        <v>1</v>
      </c>
      <c r="JK57" s="164" t="e">
        <f>N54/(L54+N54)</f>
        <v>#DIV/0!</v>
      </c>
      <c r="JL57" s="164">
        <f>(L54+N54+JJ57)/(N54+JJ57)</f>
        <v>1</v>
      </c>
      <c r="JM57" s="164" t="e">
        <f t="shared" si="1732"/>
        <v>#DIV/0!</v>
      </c>
      <c r="JN57" s="164"/>
      <c r="JO57" s="164"/>
      <c r="JP57" s="164"/>
      <c r="JQ57" s="164"/>
      <c r="JR57" s="164" t="e">
        <f t="shared" si="1733"/>
        <v>#DIV/0!</v>
      </c>
      <c r="JS57" s="164" t="e">
        <f t="shared" si="1734"/>
        <v>#DIV/0!</v>
      </c>
      <c r="JT57" s="164" t="e">
        <f t="shared" si="1735"/>
        <v>#DIV/0!</v>
      </c>
      <c r="JU57" s="164" t="e">
        <f t="shared" si="1736"/>
        <v>#DIV/0!</v>
      </c>
      <c r="JV57" s="164"/>
      <c r="JW57" s="164" t="e">
        <f t="shared" si="1737"/>
        <v>#DIV/0!</v>
      </c>
      <c r="JX57" s="164" t="e">
        <f t="shared" si="1738"/>
        <v>#DIV/0!</v>
      </c>
      <c r="JY57" s="164" t="e">
        <f t="shared" si="1739"/>
        <v>#DIV/0!</v>
      </c>
      <c r="JZ57" s="164"/>
      <c r="KA57" s="164" t="e">
        <f>IG57</f>
        <v>#DIV/0!</v>
      </c>
      <c r="KB57" s="164" t="e">
        <f>KA57*JR57</f>
        <v>#DIV/0!</v>
      </c>
      <c r="KC57" s="164" t="e">
        <f>KB57^2*X57^2</f>
        <v>#DIV/0!</v>
      </c>
      <c r="KD57" s="164"/>
      <c r="KE57" s="164" t="e">
        <f>IM57</f>
        <v>#DIV/0!</v>
      </c>
      <c r="KF57" s="164" t="e">
        <f>KE57*JR57</f>
        <v>#DIV/0!</v>
      </c>
      <c r="KG57" s="164" t="e">
        <f>KF57^2*Z57^2</f>
        <v>#DIV/0!</v>
      </c>
      <c r="KH57" s="164"/>
      <c r="KI57" s="164" t="e">
        <f>IS57</f>
        <v>#DIV/0!</v>
      </c>
      <c r="KJ57" s="164" t="e">
        <f>-N54/(L54+N54)^2</f>
        <v>#DIV/0!</v>
      </c>
      <c r="KK57" s="164">
        <f>1/(JJ57+N54)</f>
        <v>1</v>
      </c>
      <c r="KL57" s="164" t="e">
        <f>KI57*JR57+KJ57*HM57*JL57+KK57*JK57*HM57</f>
        <v>#DIV/0!</v>
      </c>
      <c r="KM57" s="164" t="e">
        <f>KL57^2*M54^2</f>
        <v>#DIV/0!</v>
      </c>
      <c r="KN57" s="164"/>
      <c r="KO57" s="164" t="e">
        <f>IY57</f>
        <v>#DIV/0!</v>
      </c>
      <c r="KP57" s="164" t="e">
        <f>L54/(L54+N54)^2</f>
        <v>#DIV/0!</v>
      </c>
      <c r="KQ57" s="164">
        <f>-L54/(JJ57+N54)^2</f>
        <v>0</v>
      </c>
      <c r="KR57" s="164" t="e">
        <f>KO57*JR57+KP57*JL57*HM57+HM57*KQ57*JK57</f>
        <v>#DIV/0!</v>
      </c>
      <c r="KS57" s="164" t="e">
        <f>KR57^2*O54^2</f>
        <v>#DIV/0!</v>
      </c>
      <c r="KT57" s="164"/>
      <c r="KU57" s="164" t="e">
        <f>JE57</f>
        <v>#DIV/0!</v>
      </c>
      <c r="KV57" s="164" t="e">
        <f>KU57*JR57</f>
        <v>#DIV/0!</v>
      </c>
      <c r="KW57" s="164" t="e">
        <f>KV57^2*Q54^2</f>
        <v>#DIV/0!</v>
      </c>
      <c r="KX57" s="164"/>
      <c r="KY57" s="164" t="e">
        <f>HM57* (N54/(L54+N54)) * ((-LN(10)*JJ57*L54)/(N54+JJ57)^2)</f>
        <v>#DIV/0!</v>
      </c>
      <c r="KZ57" s="164" t="e">
        <f>KY57^2*S54^2</f>
        <v>#DIV/0!</v>
      </c>
      <c r="LA57" s="164"/>
      <c r="LB57" s="164"/>
      <c r="LC57" s="170"/>
      <c r="LD57" s="205"/>
      <c r="LE57" s="190"/>
      <c r="LF57" s="190"/>
      <c r="LG57" s="190"/>
      <c r="LH57" s="190"/>
      <c r="LI57" s="190"/>
      <c r="LJ57" s="190"/>
      <c r="LK57" s="190"/>
      <c r="LL57" s="190"/>
      <c r="LM57" s="190"/>
      <c r="LN57" s="190"/>
      <c r="LO57" s="193"/>
    </row>
    <row r="58" spans="1:327" s="87" customFormat="1" ht="15.75" x14ac:dyDescent="0.25">
      <c r="A58" s="171" t="s">
        <v>239</v>
      </c>
      <c r="B58" s="142"/>
      <c r="C58" s="147"/>
      <c r="D58" s="143"/>
      <c r="E58" s="147"/>
      <c r="F58" s="194"/>
      <c r="G58" s="194"/>
      <c r="H58" s="194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5"/>
      <c r="T58" s="167">
        <f>C58/100</f>
        <v>0</v>
      </c>
      <c r="U58" s="164">
        <f t="shared" ref="U58:Z58" si="1742">F58/100</f>
        <v>0</v>
      </c>
      <c r="V58" s="164">
        <f t="shared" si="1742"/>
        <v>0</v>
      </c>
      <c r="W58" s="164">
        <f t="shared" si="1742"/>
        <v>0</v>
      </c>
      <c r="X58" s="164">
        <f t="shared" si="1742"/>
        <v>0</v>
      </c>
      <c r="Y58" s="164">
        <f t="shared" si="1742"/>
        <v>0</v>
      </c>
      <c r="Z58" s="164">
        <f t="shared" si="1742"/>
        <v>0</v>
      </c>
      <c r="AA58" s="164" t="e">
        <f>(L58*W58+Y58*N58)/(L58+N58)</f>
        <v>#DIV/0!</v>
      </c>
      <c r="AB58" s="165" t="e">
        <f t="shared" si="1069"/>
        <v>#DIV/0!</v>
      </c>
      <c r="AC58" s="165" t="e">
        <f>AVERAGE(AB58:AB61)</f>
        <v>#DIV/0!</v>
      </c>
      <c r="AD58" s="165" t="e">
        <f>STDEV(AB58:AB61)</f>
        <v>#DIV/0!</v>
      </c>
      <c r="AE58" s="165" t="e">
        <f>AD58/SQRT(COUNT(AB58:AB61))</f>
        <v>#DIV/0!</v>
      </c>
      <c r="AF58" s="165" t="e">
        <f>AE58^2</f>
        <v>#DIV/0!</v>
      </c>
      <c r="AG58" s="164" t="e">
        <f t="shared" si="1070"/>
        <v>#DIV/0!</v>
      </c>
      <c r="AH58" s="164" t="e">
        <f>AG58^2*E58^2</f>
        <v>#DIV/0!</v>
      </c>
      <c r="AI58" s="164" t="e">
        <f>AVERAGE(AH58:AH61)</f>
        <v>#DIV/0!</v>
      </c>
      <c r="AJ58" s="164" t="e">
        <f t="shared" si="1071"/>
        <v>#DIV/0!</v>
      </c>
      <c r="AK58" s="164" t="e">
        <f>AJ58^2*V58^2</f>
        <v>#DIV/0!</v>
      </c>
      <c r="AL58" s="164" t="e">
        <f>AVERAGE(AK58:AK61)</f>
        <v>#DIV/0!</v>
      </c>
      <c r="AM58" s="164" t="e">
        <f>-AB58/(AA58-U58)*L58/(L58+N58)</f>
        <v>#DIV/0!</v>
      </c>
      <c r="AN58" s="164" t="e">
        <f>AM58^2*X58^2</f>
        <v>#DIV/0!</v>
      </c>
      <c r="AO58" s="164" t="e">
        <f>AVERAGE(AN58:AN61)</f>
        <v>#DIV/0!</v>
      </c>
      <c r="AP58" s="164" t="e">
        <f>-AB58/(AA58-U58)*N58/(L58+N58)</f>
        <v>#DIV/0!</v>
      </c>
      <c r="AQ58" s="164" t="e">
        <f>AP58^2*Z58^2</f>
        <v>#DIV/0!</v>
      </c>
      <c r="AR58" s="164" t="e">
        <f>AVERAGE(AQ58:AQ61)</f>
        <v>#DIV/0!</v>
      </c>
      <c r="AS58" s="164" t="e">
        <f>-AB58/(AA58-U58)*(W58-AA58)/(L58+N58)</f>
        <v>#DIV/0!</v>
      </c>
      <c r="AT58" s="164" t="e">
        <f>AS58^2*M58^2</f>
        <v>#DIV/0!</v>
      </c>
      <c r="AU58" s="164" t="e">
        <f>AVERAGE(AT58:AT61)</f>
        <v>#DIV/0!</v>
      </c>
      <c r="AV58" s="164" t="e">
        <f>-AB58/(AA58-U58)*(Y58-AA58)/(L58+N58)</f>
        <v>#DIV/0!</v>
      </c>
      <c r="AW58" s="164" t="e">
        <f>AV58^2*O58^2</f>
        <v>#DIV/0!</v>
      </c>
      <c r="AX58" s="164" t="e">
        <f>AVERAGE(AW58:AW61)</f>
        <v>#DIV/0!</v>
      </c>
      <c r="AY58" s="164" t="e">
        <f>SUM(AX58,AU58,AR58,AO58,AL58,AI58,AF58)</f>
        <v>#DIV/0!</v>
      </c>
      <c r="AZ58" s="166" t="e">
        <f>SQRT(AY58)</f>
        <v>#DIV/0!</v>
      </c>
      <c r="BA58" s="164" t="b">
        <f>P58=1</f>
        <v>0</v>
      </c>
      <c r="BB58" s="164">
        <f>MAX((1-BA58)*P58,P58*0.99999)</f>
        <v>0</v>
      </c>
      <c r="BC58" s="164" t="e">
        <f>AB58*D58/(L58+N58)</f>
        <v>#DIV/0!</v>
      </c>
      <c r="BD58" s="164" t="e">
        <f>-1+(1-BC58)^(1-BB58)</f>
        <v>#DIV/0!</v>
      </c>
      <c r="BE58" s="164" t="e">
        <f>1/((BB58-1)*BC58)</f>
        <v>#DIV/0!</v>
      </c>
      <c r="BF58" s="164" t="e">
        <f>(-1/BC58)*LN(1-BC58)*AB58</f>
        <v>#DIV/0!</v>
      </c>
      <c r="BG58" s="164" t="e">
        <f>AB58*BD58*BE58</f>
        <v>#DIV/0!</v>
      </c>
      <c r="BH58" s="164" t="e">
        <f>(BF58*BA58)+(1-BA58)*BG58</f>
        <v>#DIV/0!</v>
      </c>
      <c r="BI58" s="164" t="e">
        <f>AVERAGE(BH58:BH61)</f>
        <v>#DIV/0!</v>
      </c>
      <c r="BJ58" s="164" t="e">
        <f>STDEV(BH58:BH61)</f>
        <v>#DIV/0!</v>
      </c>
      <c r="BK58" s="164" t="e">
        <f>BJ58/SQRT(COUNT(BH58:BH61))</f>
        <v>#DIV/0!</v>
      </c>
      <c r="BL58" s="164" t="e">
        <f>BK58^2</f>
        <v>#DIV/0!</v>
      </c>
      <c r="BM58" s="164" t="e">
        <f>(-LN(1-BC58)*(1-BC58)^(1-BB58))*AB58/((BB58-1)*BC58)</f>
        <v>#DIV/0!</v>
      </c>
      <c r="BN58" s="164" t="e">
        <f>(1-(1-BC58)^(1-BB58))*AB58/(BC58*(BB58-1)^2)</f>
        <v>#DIV/0!</v>
      </c>
      <c r="BO58" s="164" t="e">
        <f>BM58+BN58</f>
        <v>#DIV/0!</v>
      </c>
      <c r="BP58" s="164" t="e">
        <f>BO58^2*Q58^2</f>
        <v>#DIV/0!</v>
      </c>
      <c r="BQ58" s="164" t="e">
        <f>AVERAGE(BP58:BP61)</f>
        <v>#DIV/0!</v>
      </c>
      <c r="BR58" s="164" t="e">
        <f>BD58*BE58</f>
        <v>#DIV/0!</v>
      </c>
      <c r="BS58" s="164" t="e">
        <f>AB58*BE58</f>
        <v>#DIV/0!</v>
      </c>
      <c r="BT58" s="164" t="e">
        <f>AB58*BD58</f>
        <v>#DIV/0!</v>
      </c>
      <c r="BU58" s="164" t="e">
        <f>AJ58</f>
        <v>#DIV/0!</v>
      </c>
      <c r="BV58" s="164" t="e">
        <f>(BB58-1)/(1-BC58)^(BB58)*(D58/(L58+N58))*BU58</f>
        <v>#DIV/0!</v>
      </c>
      <c r="BW58" s="164" t="e">
        <f>-1/((BB58-1)*BC58^2)*(D58/(L58+N58))*BU58</f>
        <v>#DIV/0!</v>
      </c>
      <c r="BX58" s="164" t="e">
        <f>BU58*BR58+BS58*BV58+BT58*BW58</f>
        <v>#DIV/0!</v>
      </c>
      <c r="BY58" s="164" t="e">
        <f>BX58^2*V58^2</f>
        <v>#DIV/0!</v>
      </c>
      <c r="BZ58" s="164" t="e">
        <f>AVERAGE(BY58:BY61)</f>
        <v>#DIV/0!</v>
      </c>
      <c r="CA58" s="164" t="e">
        <f>AM58</f>
        <v>#DIV/0!</v>
      </c>
      <c r="CB58" s="164" t="e">
        <f>(BB58-1)/(1-BC58)^(BB58)*(D58/(L58+N58))*CA58</f>
        <v>#DIV/0!</v>
      </c>
      <c r="CC58" s="164" t="e">
        <f>-1/((BB58-1)*BC58^2)*(D58/(L58+N58))*CA58</f>
        <v>#DIV/0!</v>
      </c>
      <c r="CD58" s="164" t="e">
        <f>BR58*CA58+BS58*CB58+BT58*CC58</f>
        <v>#DIV/0!</v>
      </c>
      <c r="CE58" s="164" t="e">
        <f>CD58^2*X58^2</f>
        <v>#DIV/0!</v>
      </c>
      <c r="CF58" s="164" t="e">
        <f>AVERAGE(CE58:CE61)</f>
        <v>#DIV/0!</v>
      </c>
      <c r="CG58" s="164" t="e">
        <f>AP58</f>
        <v>#DIV/0!</v>
      </c>
      <c r="CH58" s="164" t="e">
        <f>(BB58-1)/(1-BC58)^(BB58)*(D58/(L58+N58))*CG58</f>
        <v>#DIV/0!</v>
      </c>
      <c r="CI58" s="164" t="e">
        <f>-1/((BB58-1)*BC58^2)*(D58/(L58+N58))*CG58</f>
        <v>#DIV/0!</v>
      </c>
      <c r="CJ58" s="164" t="e">
        <f>BR58*CG58+BS58*CH58+BT58*CI58</f>
        <v>#DIV/0!</v>
      </c>
      <c r="CK58" s="164" t="e">
        <f>CJ58^2*Z58^2</f>
        <v>#DIV/0!</v>
      </c>
      <c r="CL58" s="164" t="e">
        <f>AVERAGE(CK58:CK61)</f>
        <v>#DIV/0!</v>
      </c>
      <c r="CM58" s="164" t="e">
        <f>AG58</f>
        <v>#DIV/0!</v>
      </c>
      <c r="CN58" s="164">
        <v>0</v>
      </c>
      <c r="CO58" s="164">
        <v>0</v>
      </c>
      <c r="CP58" s="164" t="e">
        <f>CM58*BR58</f>
        <v>#DIV/0!</v>
      </c>
      <c r="CQ58" s="164" t="e">
        <f>CP58^2*E58^2</f>
        <v>#DIV/0!</v>
      </c>
      <c r="CR58" s="164" t="e">
        <f>AVERAGE(CQ58:CQ61)</f>
        <v>#DIV/0!</v>
      </c>
      <c r="CS58" s="164" t="e">
        <f>AS58</f>
        <v>#DIV/0!</v>
      </c>
      <c r="CT58" s="164" t="e">
        <f>(BB58-1)/(1-BC58)^(BB58)*(-BC58/(L58+N58)+D58/(L58+N58)*CS58)</f>
        <v>#DIV/0!</v>
      </c>
      <c r="CU58" s="164" t="e">
        <f>-1/((BB58-1)*BC58^2)*(-BC58/(L58+N58)+D58/(L58+N58)*CS58)</f>
        <v>#DIV/0!</v>
      </c>
      <c r="CV58" s="164" t="e">
        <f>BR58*CS58+BS58*CT58+BT58*CU58</f>
        <v>#DIV/0!</v>
      </c>
      <c r="CW58" s="164" t="e">
        <f>CV58^2*M58^2</f>
        <v>#DIV/0!</v>
      </c>
      <c r="CX58" s="164" t="e">
        <f>AVERAGE(CW58:CW61)</f>
        <v>#DIV/0!</v>
      </c>
      <c r="CY58" s="164" t="e">
        <f>AV58</f>
        <v>#DIV/0!</v>
      </c>
      <c r="CZ58" s="164" t="e">
        <f>(BB58-1)/(1-BC58)^(BB58)*(-BC58/(L58+N58)+D58/(L58+N58)*CY58)</f>
        <v>#DIV/0!</v>
      </c>
      <c r="DA58" s="164" t="e">
        <f>-1/((BB58-1)*BC58^2)*(-BC58/(L58+N58)+D58/(L58+N58)*CY58)</f>
        <v>#DIV/0!</v>
      </c>
      <c r="DB58" s="164" t="e">
        <f>BR58*CY58+BS58*CZ58+BT58*DA58</f>
        <v>#DIV/0!</v>
      </c>
      <c r="DC58" s="164" t="e">
        <f>DB58^2*O58^2</f>
        <v>#DIV/0!</v>
      </c>
      <c r="DD58" s="164" t="e">
        <f>AVERAGE(DC58:DC61)</f>
        <v>#DIV/0!</v>
      </c>
      <c r="DE58" s="164" t="e">
        <f>SUM(DD58,CX58,CR58,CL58,CF58,BZ58,BQ58,BL58)</f>
        <v>#DIV/0!</v>
      </c>
      <c r="DF58" s="164" t="e">
        <f>SQRT(DE58)</f>
        <v>#DIV/0!</v>
      </c>
      <c r="DG58" s="164">
        <f>10^R58</f>
        <v>1</v>
      </c>
      <c r="DH58" s="164" t="e">
        <f>N58/(L58+N58)</f>
        <v>#DIV/0!</v>
      </c>
      <c r="DI58" s="164">
        <f>(DG58+L58+N58)/(N58+DG58)</f>
        <v>1</v>
      </c>
      <c r="DJ58" s="164" t="e">
        <f>AB58*DH58*DI58</f>
        <v>#DIV/0!</v>
      </c>
      <c r="DK58" s="164" t="e">
        <f>AVERAGE(DJ58:DJ61)</f>
        <v>#DIV/0!</v>
      </c>
      <c r="DL58" s="164" t="e">
        <f>STDEV(DJ58:DJ61)</f>
        <v>#DIV/0!</v>
      </c>
      <c r="DM58" s="164" t="e">
        <f>DL58/SQRT(COUNT(DJ58:DJ61))</f>
        <v>#DIV/0!</v>
      </c>
      <c r="DN58" s="164" t="e">
        <f>DM58^2</f>
        <v>#DIV/0!</v>
      </c>
      <c r="DO58" s="164" t="e">
        <f>DH58*DI58</f>
        <v>#DIV/0!</v>
      </c>
      <c r="DP58" s="164" t="e">
        <f>AG58</f>
        <v>#DIV/0!</v>
      </c>
      <c r="DQ58" s="164" t="e">
        <f>DO58*DP58</f>
        <v>#DIV/0!</v>
      </c>
      <c r="DR58" s="164" t="e">
        <f>DQ58^2*E58^2</f>
        <v>#DIV/0!</v>
      </c>
      <c r="DS58" s="164" t="e">
        <f>AVERAGE(DR58:DR61)</f>
        <v>#DIV/0!</v>
      </c>
      <c r="DT58" s="164" t="e">
        <f>AJ58</f>
        <v>#DIV/0!</v>
      </c>
      <c r="DU58" s="164" t="e">
        <f>DT58*DO58</f>
        <v>#DIV/0!</v>
      </c>
      <c r="DV58" s="164" t="e">
        <f>DU58^2*V58^2</f>
        <v>#DIV/0!</v>
      </c>
      <c r="DW58" s="164" t="e">
        <f>AVERAGE(DV58:DV61)</f>
        <v>#DIV/0!</v>
      </c>
      <c r="DX58" s="164" t="e">
        <f>AM58</f>
        <v>#DIV/0!</v>
      </c>
      <c r="DY58" s="164" t="e">
        <f>DX58*DO58</f>
        <v>#DIV/0!</v>
      </c>
      <c r="DZ58" s="164" t="e">
        <f>DY58^2*X58^2</f>
        <v>#DIV/0!</v>
      </c>
      <c r="EA58" s="164" t="e">
        <f>AVERAGE(DZ58:DZ61)</f>
        <v>#DIV/0!</v>
      </c>
      <c r="EB58" s="164" t="e">
        <f>AP58</f>
        <v>#DIV/0!</v>
      </c>
      <c r="EC58" s="164" t="e">
        <f>EB58*DO58</f>
        <v>#DIV/0!</v>
      </c>
      <c r="ED58" s="164" t="e">
        <f>EC58^2*Z58^2</f>
        <v>#DIV/0!</v>
      </c>
      <c r="EE58" s="164" t="e">
        <f>AVERAGE(ED58:ED61)</f>
        <v>#DIV/0!</v>
      </c>
      <c r="EF58" s="164" t="e">
        <f>DI58*AB58</f>
        <v>#DIV/0!</v>
      </c>
      <c r="EG58" s="164" t="e">
        <f>DH58*AB58</f>
        <v>#DIV/0!</v>
      </c>
      <c r="EH58" s="164" t="e">
        <f>AS58</f>
        <v>#DIV/0!</v>
      </c>
      <c r="EI58" s="164" t="e">
        <f>-N58/((N58+L58)^2)</f>
        <v>#DIV/0!</v>
      </c>
      <c r="EJ58" s="164">
        <f>1/(DG58+N58)</f>
        <v>1</v>
      </c>
      <c r="EK58" s="164" t="e">
        <f>DO58*EH58+EF58*EI58+EG58*EJ58</f>
        <v>#DIV/0!</v>
      </c>
      <c r="EL58" s="164" t="e">
        <f>EK58^2*M58^2</f>
        <v>#DIV/0!</v>
      </c>
      <c r="EM58" s="164" t="e">
        <f>AVERAGE(EL58:EL61)</f>
        <v>#DIV/0!</v>
      </c>
      <c r="EN58" s="164" t="e">
        <f>AV58</f>
        <v>#DIV/0!</v>
      </c>
      <c r="EO58" s="164" t="e">
        <f>L58/((L58+N58)^2)</f>
        <v>#DIV/0!</v>
      </c>
      <c r="EP58" s="164">
        <f>-L58/((N58+DG58)^2)</f>
        <v>0</v>
      </c>
      <c r="EQ58" s="164" t="e">
        <f>DO58*EN58+EF58*EO58+EG58*EP58</f>
        <v>#DIV/0!</v>
      </c>
      <c r="ER58" s="164" t="e">
        <f>EQ58^2*O58^2</f>
        <v>#DIV/0!</v>
      </c>
      <c r="ES58" s="164" t="e">
        <f>AVERAGE(ER58:ER61)</f>
        <v>#DIV/0!</v>
      </c>
      <c r="ET58" s="164">
        <v>0</v>
      </c>
      <c r="EU58" s="164">
        <f>-LN(10)*L58*DG58/((DG58+N58)^2)</f>
        <v>0</v>
      </c>
      <c r="EV58" s="164" t="e">
        <f>EU58*EG58</f>
        <v>#DIV/0!</v>
      </c>
      <c r="EW58" s="164" t="e">
        <f>EV58^2*S58^2</f>
        <v>#DIV/0!</v>
      </c>
      <c r="EX58" s="164" t="e">
        <f>AVERAGE(EW58:EW61)</f>
        <v>#DIV/0!</v>
      </c>
      <c r="EY58" s="164" t="e">
        <f>SUM(EX58,ES58,EM58,EE58,EA58,DW58,DS58,DN58)</f>
        <v>#DIV/0!</v>
      </c>
      <c r="EZ58" s="164" t="e">
        <f>SQRT(EY58)</f>
        <v>#DIV/0!</v>
      </c>
      <c r="FA58" s="164">
        <f>DG58</f>
        <v>1</v>
      </c>
      <c r="FB58" s="164" t="e">
        <f>DH58</f>
        <v>#DIV/0!</v>
      </c>
      <c r="FC58" s="164">
        <f>DI58</f>
        <v>1</v>
      </c>
      <c r="FD58" s="164" t="e">
        <f>FB58*FC58*BH58</f>
        <v>#DIV/0!</v>
      </c>
      <c r="FE58" s="164" t="e">
        <f>AVERAGE(FD58:FD61)</f>
        <v>#DIV/0!</v>
      </c>
      <c r="FF58" s="164" t="e">
        <f>STDEV(FD58:FD61)</f>
        <v>#DIV/0!</v>
      </c>
      <c r="FG58" s="164" t="e">
        <f>FF58/SQRT(COUNT(FD58:FD61))</f>
        <v>#DIV/0!</v>
      </c>
      <c r="FH58" s="164" t="e">
        <f>FG58^2</f>
        <v>#DIV/0!</v>
      </c>
      <c r="FI58" s="164" t="e">
        <f>FB58*FC58</f>
        <v>#DIV/0!</v>
      </c>
      <c r="FJ58" s="164" t="e">
        <f>CP58</f>
        <v>#DIV/0!</v>
      </c>
      <c r="FK58" s="164" t="e">
        <f>FJ58*FI58</f>
        <v>#DIV/0!</v>
      </c>
      <c r="FL58" s="164" t="e">
        <f>FK58^2*E58^2</f>
        <v>#DIV/0!</v>
      </c>
      <c r="FM58" s="164" t="e">
        <f>AVERAGE(FL58:FL61)</f>
        <v>#DIV/0!</v>
      </c>
      <c r="FN58" s="164" t="e">
        <f>BX58</f>
        <v>#DIV/0!</v>
      </c>
      <c r="FO58" s="164" t="e">
        <f>FN58*FI58</f>
        <v>#DIV/0!</v>
      </c>
      <c r="FP58" s="164" t="e">
        <f>FO58^2*V58^2</f>
        <v>#DIV/0!</v>
      </c>
      <c r="FQ58" s="164" t="e">
        <f>AVERAGE(FP58:FP61)</f>
        <v>#DIV/0!</v>
      </c>
      <c r="FR58" s="164" t="e">
        <f>CD58</f>
        <v>#DIV/0!</v>
      </c>
      <c r="FS58" s="164" t="e">
        <f>FR58*FI58</f>
        <v>#DIV/0!</v>
      </c>
      <c r="FT58" s="164" t="e">
        <f>FS58^2*X58^2</f>
        <v>#DIV/0!</v>
      </c>
      <c r="FU58" s="164" t="e">
        <f>AVERAGE(FT58:FT61)</f>
        <v>#DIV/0!</v>
      </c>
      <c r="FV58" s="164" t="e">
        <f>CJ58</f>
        <v>#DIV/0!</v>
      </c>
      <c r="FW58" s="164" t="e">
        <f>FV58*FI58</f>
        <v>#DIV/0!</v>
      </c>
      <c r="FX58" s="164" t="e">
        <f>FW58^2*Z58^2</f>
        <v>#DIV/0!</v>
      </c>
      <c r="FY58" s="164" t="e">
        <f>AVERAGE(FX58:FX61)</f>
        <v>#DIV/0!</v>
      </c>
      <c r="FZ58" s="164" t="e">
        <f>FC58*BH58</f>
        <v>#DIV/0!</v>
      </c>
      <c r="GA58" s="164" t="e">
        <f>FB58*BH58</f>
        <v>#DIV/0!</v>
      </c>
      <c r="GB58" s="164" t="e">
        <f>CV58</f>
        <v>#DIV/0!</v>
      </c>
      <c r="GC58" s="164" t="e">
        <f>EI58</f>
        <v>#DIV/0!</v>
      </c>
      <c r="GD58" s="164">
        <f>EJ58</f>
        <v>1</v>
      </c>
      <c r="GE58" s="164" t="e">
        <f>FI58*GB58+FZ58*GC58+GA58*GD58</f>
        <v>#DIV/0!</v>
      </c>
      <c r="GF58" s="164" t="e">
        <f>GE58^2*M58^2</f>
        <v>#DIV/0!</v>
      </c>
      <c r="GG58" s="164" t="e">
        <f>AVERAGE(GF58:GF61)</f>
        <v>#DIV/0!</v>
      </c>
      <c r="GH58" s="164" t="e">
        <f>DB58</f>
        <v>#DIV/0!</v>
      </c>
      <c r="GI58" s="164" t="e">
        <f>EO58</f>
        <v>#DIV/0!</v>
      </c>
      <c r="GJ58" s="164">
        <f>EP58</f>
        <v>0</v>
      </c>
      <c r="GK58" s="164" t="e">
        <f>FI58*GH58+FZ58*GI58+GA58*GJ58</f>
        <v>#DIV/0!</v>
      </c>
      <c r="GL58" s="164" t="e">
        <f>GK58^2*O58^2</f>
        <v>#DIV/0!</v>
      </c>
      <c r="GM58" s="164" t="e">
        <f>AVERAGE(GL58:GL61)</f>
        <v>#DIV/0!</v>
      </c>
      <c r="GN58" s="164">
        <f>ET58</f>
        <v>0</v>
      </c>
      <c r="GO58" s="164">
        <f>EU58</f>
        <v>0</v>
      </c>
      <c r="GP58" s="164" t="e">
        <f>GO58*GA58</f>
        <v>#DIV/0!</v>
      </c>
      <c r="GQ58" s="164" t="e">
        <f>GP58^2*S58^2</f>
        <v>#DIV/0!</v>
      </c>
      <c r="GR58" s="164" t="e">
        <f>AVERAGE(GQ58:GQ61)</f>
        <v>#DIV/0!</v>
      </c>
      <c r="GS58" s="164" t="e">
        <f>BO58</f>
        <v>#DIV/0!</v>
      </c>
      <c r="GT58" s="164" t="e">
        <f>GS58*FI58</f>
        <v>#DIV/0!</v>
      </c>
      <c r="GU58" s="164" t="e">
        <f>GT58^2*Q58^2</f>
        <v>#DIV/0!</v>
      </c>
      <c r="GV58" s="164" t="e">
        <f>AVERAGE(GU58:GU61)</f>
        <v>#DIV/0!</v>
      </c>
      <c r="GW58" s="164" t="e">
        <f>SUM(GV58,GR58,GM58,GG58,FY58,FU58,FQ58,FM58,FH58)</f>
        <v>#DIV/0!</v>
      </c>
      <c r="GX58" s="164" t="e">
        <f>SQRT(GW58)</f>
        <v>#DIV/0!</v>
      </c>
      <c r="GY58" s="164">
        <f>P58</f>
        <v>0</v>
      </c>
      <c r="GZ58" s="164">
        <f>L58+N58</f>
        <v>0</v>
      </c>
      <c r="HA58" s="164">
        <f>L58</f>
        <v>0</v>
      </c>
      <c r="HB58" s="164">
        <f>N58</f>
        <v>0</v>
      </c>
      <c r="HC58" s="164">
        <f>D58</f>
        <v>0</v>
      </c>
      <c r="HD58" s="164">
        <f>B58</f>
        <v>0</v>
      </c>
      <c r="HE58" s="164" t="e">
        <f>AA58</f>
        <v>#DIV/0!</v>
      </c>
      <c r="HF58" s="164">
        <f>T58</f>
        <v>0</v>
      </c>
      <c r="HG58" s="164">
        <f>U58</f>
        <v>0</v>
      </c>
      <c r="HH58" s="164">
        <f>W58</f>
        <v>0</v>
      </c>
      <c r="HI58" s="164">
        <f>Y58</f>
        <v>0</v>
      </c>
      <c r="HJ58" s="164" t="e">
        <f>LN((HE58-GY58*HG58)/HD58)</f>
        <v>#DIV/0!</v>
      </c>
      <c r="HK58" s="164" t="e">
        <f>LN( (HG58-HF58)/GZ58 + (HE58-GY58*HF58)/HD58)</f>
        <v>#DIV/0!</v>
      </c>
      <c r="HL58" s="164" t="e">
        <f>HD58*GZ58/(HD58+GY58*GZ58)</f>
        <v>#DIV/0!</v>
      </c>
      <c r="HM58" s="164" t="e">
        <f>(HJ58-HK58)*HL58/HC58</f>
        <v>#DIV/0!</v>
      </c>
      <c r="HN58" s="164" t="e">
        <f>AVERAGE(HM58:HM61)</f>
        <v>#DIV/0!</v>
      </c>
      <c r="HO58" s="164" t="e">
        <f>STDEV(HM58:HM61)</f>
        <v>#DIV/0!</v>
      </c>
      <c r="HP58" s="164" t="e">
        <f>HO58/SQRT(COUNT(HM58:HM61))</f>
        <v>#DIV/0!</v>
      </c>
      <c r="HQ58" s="164" t="e">
        <f>HP58^2</f>
        <v>#DIV/0!</v>
      </c>
      <c r="HR58" s="164" t="e">
        <f>-1/HD58</f>
        <v>#DIV/0!</v>
      </c>
      <c r="HS58" s="164" t="e">
        <f>-(HE58-GY58*HF58) / (HD58* ( ( (HG58-HF58)/GZ58)*HD58 + (HE58-GY58*HF58)))</f>
        <v>#DIV/0!</v>
      </c>
      <c r="HT58" s="164" t="e">
        <f>GY58*GZ58^2 / (HD58+GY58*GZ58)^2</f>
        <v>#DIV/0!</v>
      </c>
      <c r="HU58" s="164" t="e">
        <f>-1/HC58*HM58</f>
        <v>#DIV/0!</v>
      </c>
      <c r="HV58" s="164" t="e">
        <f>HU58^2*E58^2</f>
        <v>#DIV/0!</v>
      </c>
      <c r="HW58" s="164" t="e">
        <f>AVERAGE(HV58:HV61)</f>
        <v>#DIV/0!</v>
      </c>
      <c r="HX58" s="164" t="e">
        <f>GY58 / (GY58*HG58-HE58)</f>
        <v>#DIV/0!</v>
      </c>
      <c r="HY58" s="164" t="e">
        <f>HD58 / ( (HG58-HF58)*HD58 + GZ58*(HE58-GY58*HF58))</f>
        <v>#DIV/0!</v>
      </c>
      <c r="HZ58" s="164">
        <v>0</v>
      </c>
      <c r="IA58" s="164" t="e">
        <f t="shared" si="1072"/>
        <v>#DIV/0!</v>
      </c>
      <c r="IB58" s="164" t="e">
        <f>IA58^2*V58^2</f>
        <v>#DIV/0!</v>
      </c>
      <c r="IC58" s="164" t="e">
        <f>AVERAGE(IB58:IB61)</f>
        <v>#DIV/0!</v>
      </c>
      <c r="ID58" s="164" t="e">
        <f xml:space="preserve"> 1 / (HE58-GY58*HG58)*L58/GZ58</f>
        <v>#DIV/0!</v>
      </c>
      <c r="IE58" s="164" t="e">
        <f>HA58 / ((HE58-GY58*HF58)*GZ58 + (HG58-HF58)*HD58)</f>
        <v>#DIV/0!</v>
      </c>
      <c r="IF58" s="164">
        <v>0</v>
      </c>
      <c r="IG58" s="164" t="e">
        <f t="shared" si="1073"/>
        <v>#DIV/0!</v>
      </c>
      <c r="IH58" s="164" t="e">
        <f>IG58^2*X58^2</f>
        <v>#DIV/0!</v>
      </c>
      <c r="II58" s="164" t="e">
        <f>AVERAGE(IH58:IH61)</f>
        <v>#DIV/0!</v>
      </c>
      <c r="IJ58" s="164" t="e">
        <f>1 / (HE58-GY58*HG58) * HB58/GZ58</f>
        <v>#DIV/0!</v>
      </c>
      <c r="IK58" s="164" t="e">
        <f>1 / (HE58 + HD58*((HG58-HF58)/GZ58) - GY58*HF58) * HB58/GZ58</f>
        <v>#DIV/0!</v>
      </c>
      <c r="IL58" s="164">
        <v>0</v>
      </c>
      <c r="IM58" s="164" t="e">
        <f t="shared" si="1074"/>
        <v>#DIV/0!</v>
      </c>
      <c r="IN58" s="164" t="e">
        <f>IM58^2*Z58^2</f>
        <v>#DIV/0!</v>
      </c>
      <c r="IO58" s="164" t="e">
        <f>AVERAGE(IN58:IN61)</f>
        <v>#DIV/0!</v>
      </c>
      <c r="IP58" s="164" t="e">
        <f>(HI58-HH58)*HB58 / (GZ58*((GY58*HG58-HH58)*HA58 + (GY58*HG58-HI58)*HB58))</f>
        <v>#DIV/0!</v>
      </c>
      <c r="IQ58" s="164" t="e">
        <f>-(HD58*HF58+(HH58-HI58)*HB58-HD58*HG58) / (GZ58*((GY58*HF58-HH58)*HA58 + (GY58*HB58+HD58)*HF58 - HI58*HB58 - HD58*HG58) )</f>
        <v>#DIV/0!</v>
      </c>
      <c r="IR58" s="164" t="e">
        <f>HD58^2 / (GY58*HA58 + GY58*HB58 + HD58)^2</f>
        <v>#DIV/0!</v>
      </c>
      <c r="IS58" s="164" t="e">
        <f t="shared" si="1075"/>
        <v>#DIV/0!</v>
      </c>
      <c r="IT58" s="164" t="e">
        <f>IS58^2*M58^2</f>
        <v>#DIV/0!</v>
      </c>
      <c r="IU58" s="164" t="e">
        <f>AVERAGE(IT58:IT61)</f>
        <v>#DIV/0!</v>
      </c>
      <c r="IV58" s="164" t="e">
        <f>-(HI58-HH58)*HA58 / (GZ58*((GY58*HG58-HH58)*HA58 + (GY58*HG58-HI58)*HB58))</f>
        <v>#DIV/0!</v>
      </c>
      <c r="IW58" s="164" t="e">
        <f>-(HD58*HF58+(HI58-HH58)*HA58-HD58*HG58) / (GZ58*((GY58*HF58-HI58)*HB58 + (GY58*HA58+HD58)*HF58 - HH58*HA58 - HD58*HG58))</f>
        <v>#DIV/0!</v>
      </c>
      <c r="IX58" s="164" t="e">
        <f>HD58^2 / (GY58*HA58+GY58*HB58+HD58)^2</f>
        <v>#DIV/0!</v>
      </c>
      <c r="IY58" s="164" t="e">
        <f t="shared" si="1076"/>
        <v>#DIV/0!</v>
      </c>
      <c r="IZ58" s="164" t="e">
        <f>IY58^2*O58^2</f>
        <v>#DIV/0!</v>
      </c>
      <c r="JA58" s="164" t="e">
        <f>AVERAGE(IZ58:IZ61)</f>
        <v>#DIV/0!</v>
      </c>
      <c r="JB58" s="164" t="e">
        <f>HG58/(GY58*HG58-HE58)</f>
        <v>#DIV/0!</v>
      </c>
      <c r="JC58" s="164" t="e">
        <f>HF58/(GY58*HF58-HE58-HD58*(HG58-HF58)/GZ58)</f>
        <v>#DIV/0!</v>
      </c>
      <c r="JD58" s="164" t="e">
        <f>-HD58*GZ58^2 / ((GZ58*GY58+HD58)^2)</f>
        <v>#DIV/0!</v>
      </c>
      <c r="JE58" s="164" t="e">
        <f t="shared" si="1077"/>
        <v>#DIV/0!</v>
      </c>
      <c r="JF58" s="164" t="e">
        <f>JE58^2*Q58^2</f>
        <v>#DIV/0!</v>
      </c>
      <c r="JG58" s="164" t="e">
        <f>AVERAGE(JF58:JF61)</f>
        <v>#DIV/0!</v>
      </c>
      <c r="JH58" s="164" t="e">
        <f>SUM(JG58,JA58,IU58,IO58,II58,IC58,HW58,HQ58)</f>
        <v>#DIV/0!</v>
      </c>
      <c r="JI58" s="164" t="e">
        <f>SQRT(JH58)</f>
        <v>#DIV/0!</v>
      </c>
      <c r="JJ58" s="164">
        <f>FA58</f>
        <v>1</v>
      </c>
      <c r="JK58" s="164" t="e">
        <f>N58/(L58+N58)</f>
        <v>#DIV/0!</v>
      </c>
      <c r="JL58" s="164">
        <f>(L58+N58+JJ58)/(N58+JJ58)</f>
        <v>1</v>
      </c>
      <c r="JM58" s="164" t="e">
        <f>HM58*JK58*JL58</f>
        <v>#DIV/0!</v>
      </c>
      <c r="JN58" s="164" t="e">
        <f>AVERAGE(JM58:JM61)</f>
        <v>#DIV/0!</v>
      </c>
      <c r="JO58" s="164" t="e">
        <f>STDEV(JM58:JM61)</f>
        <v>#DIV/0!</v>
      </c>
      <c r="JP58" s="164" t="e">
        <f>JO58/SQRT(COUNT(JM58:JM61))</f>
        <v>#DIV/0!</v>
      </c>
      <c r="JQ58" s="164" t="e">
        <f>JP58^2</f>
        <v>#DIV/0!</v>
      </c>
      <c r="JR58" s="164" t="e">
        <f>JK58*JL58</f>
        <v>#DIV/0!</v>
      </c>
      <c r="JS58" s="164" t="e">
        <f>HU58</f>
        <v>#DIV/0!</v>
      </c>
      <c r="JT58" s="164" t="e">
        <f>JS58*JR58</f>
        <v>#DIV/0!</v>
      </c>
      <c r="JU58" s="164" t="e">
        <f>JT58^2*E58^2</f>
        <v>#DIV/0!</v>
      </c>
      <c r="JV58" s="164" t="e">
        <f>AVERAGE(JU58:JU61)</f>
        <v>#DIV/0!</v>
      </c>
      <c r="JW58" s="164" t="e">
        <f>IA58</f>
        <v>#DIV/0!</v>
      </c>
      <c r="JX58" s="164" t="e">
        <f>JW58*JR58</f>
        <v>#DIV/0!</v>
      </c>
      <c r="JY58" s="164" t="e">
        <f>JX58^2*V58^2</f>
        <v>#DIV/0!</v>
      </c>
      <c r="JZ58" s="164" t="e">
        <f>AVERAGE(JY58:JY61)</f>
        <v>#DIV/0!</v>
      </c>
      <c r="KA58" s="164" t="e">
        <f>IG58</f>
        <v>#DIV/0!</v>
      </c>
      <c r="KB58" s="164" t="e">
        <f>KA58*JR58</f>
        <v>#DIV/0!</v>
      </c>
      <c r="KC58" s="164" t="e">
        <f>KB58^2*X58^2</f>
        <v>#DIV/0!</v>
      </c>
      <c r="KD58" s="164" t="e">
        <f>AVERAGE(KC58:KC61)</f>
        <v>#DIV/0!</v>
      </c>
      <c r="KE58" s="164" t="e">
        <f>IM58</f>
        <v>#DIV/0!</v>
      </c>
      <c r="KF58" s="164" t="e">
        <f>KE58*JR58</f>
        <v>#DIV/0!</v>
      </c>
      <c r="KG58" s="164" t="e">
        <f>KF58^2*Z58^2</f>
        <v>#DIV/0!</v>
      </c>
      <c r="KH58" s="164" t="e">
        <f>AVERAGE(KG58:KG61)</f>
        <v>#DIV/0!</v>
      </c>
      <c r="KI58" s="164" t="e">
        <f>IS58</f>
        <v>#DIV/0!</v>
      </c>
      <c r="KJ58" s="164" t="e">
        <f>-N58/(L58+N58)^2</f>
        <v>#DIV/0!</v>
      </c>
      <c r="KK58" s="164">
        <f>1/(JJ58+N58)</f>
        <v>1</v>
      </c>
      <c r="KL58" s="164" t="e">
        <f>KI58*JR58+KJ58*HM58*JL58+KK58*JK58*HM58</f>
        <v>#DIV/0!</v>
      </c>
      <c r="KM58" s="164" t="e">
        <f>KL58^2*M58^2</f>
        <v>#DIV/0!</v>
      </c>
      <c r="KN58" s="164" t="e">
        <f>AVERAGE(KM58:KM61)</f>
        <v>#DIV/0!</v>
      </c>
      <c r="KO58" s="164" t="e">
        <f>IY58</f>
        <v>#DIV/0!</v>
      </c>
      <c r="KP58" s="164" t="e">
        <f>L58/(L58+N58)^2</f>
        <v>#DIV/0!</v>
      </c>
      <c r="KQ58" s="164">
        <f>-L58/(JJ58+N58)^2</f>
        <v>0</v>
      </c>
      <c r="KR58" s="164" t="e">
        <f>KO58*JR58+KP58*JL58*HM58+HM58*KQ58*JK58</f>
        <v>#DIV/0!</v>
      </c>
      <c r="KS58" s="164" t="e">
        <f>KR58^2*O58^2</f>
        <v>#DIV/0!</v>
      </c>
      <c r="KT58" s="164" t="e">
        <f>AVERAGE(KS58:KS61)</f>
        <v>#DIV/0!</v>
      </c>
      <c r="KU58" s="164" t="e">
        <f>JE58</f>
        <v>#DIV/0!</v>
      </c>
      <c r="KV58" s="164" t="e">
        <f>KU58*JR58</f>
        <v>#DIV/0!</v>
      </c>
      <c r="KW58" s="164" t="e">
        <f>KV58^2*Q58^2</f>
        <v>#DIV/0!</v>
      </c>
      <c r="KX58" s="164" t="e">
        <f>AVERAGE(KW58:KW61)</f>
        <v>#DIV/0!</v>
      </c>
      <c r="KY58" s="164" t="e">
        <f>HM58* (N58/(L58+N58)) * ((-LN(10)*JJ58*L58)/(N58+JJ58)^2)</f>
        <v>#DIV/0!</v>
      </c>
      <c r="KZ58" s="164" t="e">
        <f>KY58^2*S58^2</f>
        <v>#DIV/0!</v>
      </c>
      <c r="LA58" s="164" t="e">
        <f>AVERAGE(KZ58:KZ61)</f>
        <v>#DIV/0!</v>
      </c>
      <c r="LB58" s="164" t="e">
        <f>SUM(LA58,KX58,KT58,KN58,KD58,JZ58,JV58,JQ58)</f>
        <v>#DIV/0!</v>
      </c>
      <c r="LC58" s="170" t="e">
        <f>SQRT(LB58)</f>
        <v>#DIV/0!</v>
      </c>
      <c r="LD58" s="179" t="e">
        <f>AC58*1000</f>
        <v>#DIV/0!</v>
      </c>
      <c r="LE58" s="173" t="e">
        <f>AZ58*1000</f>
        <v>#DIV/0!</v>
      </c>
      <c r="LF58" s="173" t="e">
        <f>BI58*1000</f>
        <v>#DIV/0!</v>
      </c>
      <c r="LG58" s="173" t="e">
        <f>DF58*1000</f>
        <v>#DIV/0!</v>
      </c>
      <c r="LH58" s="173" t="e">
        <f>HN58*1000</f>
        <v>#DIV/0!</v>
      </c>
      <c r="LI58" s="173" t="e">
        <f>JI58*1000</f>
        <v>#DIV/0!</v>
      </c>
      <c r="LJ58" s="173" t="e">
        <f>DK58*1000</f>
        <v>#DIV/0!</v>
      </c>
      <c r="LK58" s="173" t="e">
        <f>EZ58*1000</f>
        <v>#DIV/0!</v>
      </c>
      <c r="LL58" s="173" t="e">
        <f>FE58*1000</f>
        <v>#DIV/0!</v>
      </c>
      <c r="LM58" s="173" t="e">
        <f>GX58*1000</f>
        <v>#DIV/0!</v>
      </c>
      <c r="LN58" s="173" t="e">
        <f>JN58*1000</f>
        <v>#DIV/0!</v>
      </c>
      <c r="LO58" s="176" t="e">
        <f>LC58*1000</f>
        <v>#DIV/0!</v>
      </c>
    </row>
    <row r="59" spans="1:327" s="87" customFormat="1" ht="15.75" x14ac:dyDescent="0.25">
      <c r="A59" s="171" t="s">
        <v>240</v>
      </c>
      <c r="B59" s="12"/>
      <c r="C59" s="148"/>
      <c r="D59" s="1"/>
      <c r="E59" s="148"/>
      <c r="F59" s="195"/>
      <c r="G59" s="195"/>
      <c r="H59" s="195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6"/>
      <c r="T59" s="167">
        <f t="shared" ref="T59:T61" si="1743">C59/100</f>
        <v>0</v>
      </c>
      <c r="U59" s="164">
        <f>U58</f>
        <v>0</v>
      </c>
      <c r="V59" s="164">
        <f t="shared" ref="V59" si="1744">V58</f>
        <v>0</v>
      </c>
      <c r="W59" s="164">
        <f t="shared" ref="W59" si="1745">W58</f>
        <v>0</v>
      </c>
      <c r="X59" s="164">
        <f t="shared" ref="X59" si="1746">X58</f>
        <v>0</v>
      </c>
      <c r="Y59" s="164">
        <f t="shared" ref="Y59" si="1747">Y58</f>
        <v>0</v>
      </c>
      <c r="Z59" s="164">
        <f t="shared" ref="Z59" si="1748">Z58</f>
        <v>0</v>
      </c>
      <c r="AA59" s="164" t="e">
        <f t="shared" ref="AA59" si="1749">AA58</f>
        <v>#DIV/0!</v>
      </c>
      <c r="AB59" s="165" t="e">
        <f t="shared" si="1069"/>
        <v>#DIV/0!</v>
      </c>
      <c r="AC59" s="165"/>
      <c r="AD59" s="165"/>
      <c r="AE59" s="165"/>
      <c r="AF59" s="165"/>
      <c r="AG59" s="164" t="e">
        <f t="shared" si="1070"/>
        <v>#DIV/0!</v>
      </c>
      <c r="AH59" s="164" t="e">
        <f t="shared" ref="AH59:AH61" si="1750">AG59^2*E59^2</f>
        <v>#DIV/0!</v>
      </c>
      <c r="AI59" s="164"/>
      <c r="AJ59" s="164" t="e">
        <f t="shared" si="1071"/>
        <v>#DIV/0!</v>
      </c>
      <c r="AK59" s="164" t="e">
        <f>AJ59^2*V58^2</f>
        <v>#DIV/0!</v>
      </c>
      <c r="AL59" s="164"/>
      <c r="AM59" s="164" t="e">
        <f>-AB59/(AA59-U59)*L58/(L58+N58)</f>
        <v>#DIV/0!</v>
      </c>
      <c r="AN59" s="164" t="e">
        <f>AM59^2*X58^2</f>
        <v>#DIV/0!</v>
      </c>
      <c r="AO59" s="164"/>
      <c r="AP59" s="164" t="e">
        <f>-AB59/(AA59-U59)*N58/(L58+N58)</f>
        <v>#DIV/0!</v>
      </c>
      <c r="AQ59" s="164" t="e">
        <f>AP59^2*Z58^2</f>
        <v>#DIV/0!</v>
      </c>
      <c r="AR59" s="164"/>
      <c r="AS59" s="164" t="e">
        <f>-AB59/(AA59-U59)*(W59-AA59)/(L58+N58)</f>
        <v>#DIV/0!</v>
      </c>
      <c r="AT59" s="164" t="e">
        <f>AS59^2*M58^2</f>
        <v>#DIV/0!</v>
      </c>
      <c r="AU59" s="164"/>
      <c r="AV59" s="164" t="e">
        <f>-AB59/(AA59-U59)*(Y59-AA59)/(L58+N58)</f>
        <v>#DIV/0!</v>
      </c>
      <c r="AW59" s="164" t="e">
        <f>AV59^2*O58^2</f>
        <v>#DIV/0!</v>
      </c>
      <c r="AX59" s="164"/>
      <c r="AY59" s="164"/>
      <c r="AZ59" s="164"/>
      <c r="BA59" s="164" t="b">
        <f t="shared" ref="BA59:BA61" si="1751">P59=1</f>
        <v>0</v>
      </c>
      <c r="BB59" s="164">
        <f>MAX((1-BA59)*P58,P58*0.99999)</f>
        <v>0</v>
      </c>
      <c r="BC59" s="164" t="e">
        <f>AB59*D59/(L58+N58)</f>
        <v>#DIV/0!</v>
      </c>
      <c r="BD59" s="164" t="e">
        <f t="shared" ref="BD59:BD61" si="1752">-1+(1-BC59)^(1-BB59)</f>
        <v>#DIV/0!</v>
      </c>
      <c r="BE59" s="164" t="e">
        <f t="shared" ref="BE59:BE61" si="1753">1/((BB59-1)*BC59)</f>
        <v>#DIV/0!</v>
      </c>
      <c r="BF59" s="164" t="e">
        <f t="shared" ref="BF59:BF61" si="1754">(-1/BC59)*LN(1-BC59)*AB59</f>
        <v>#DIV/0!</v>
      </c>
      <c r="BG59" s="164" t="e">
        <f t="shared" ref="BG59:BG61" si="1755">AB59*BD59*BE59</f>
        <v>#DIV/0!</v>
      </c>
      <c r="BH59" s="164" t="e">
        <f t="shared" ref="BH59:BH61" si="1756">(BF59*BA59)+(1-BA59)*BG59</f>
        <v>#DIV/0!</v>
      </c>
      <c r="BI59" s="164"/>
      <c r="BJ59" s="164"/>
      <c r="BK59" s="164"/>
      <c r="BL59" s="164"/>
      <c r="BM59" s="164" t="e">
        <f t="shared" ref="BM59:BM61" si="1757">(-LN(1-BC59)*(1-BC59)^(1-BB59))*AB59/((BB59-1)*BC59)</f>
        <v>#DIV/0!</v>
      </c>
      <c r="BN59" s="164" t="e">
        <f t="shared" ref="BN59:BN61" si="1758">(1-(1-BC59)^(1-BB59))*AB59/(BC59*(BB59-1)^2)</f>
        <v>#DIV/0!</v>
      </c>
      <c r="BO59" s="164" t="e">
        <f t="shared" ref="BO59:BO61" si="1759">BM59+BN59</f>
        <v>#DIV/0!</v>
      </c>
      <c r="BP59" s="164" t="e">
        <f>BO59^2*Q58^2</f>
        <v>#DIV/0!</v>
      </c>
      <c r="BQ59" s="164"/>
      <c r="BR59" s="164" t="e">
        <f t="shared" ref="BR59:BR61" si="1760">BD59*BE59</f>
        <v>#DIV/0!</v>
      </c>
      <c r="BS59" s="164" t="e">
        <f t="shared" ref="BS59:BS61" si="1761">AB59*BE59</f>
        <v>#DIV/0!</v>
      </c>
      <c r="BT59" s="164" t="e">
        <f t="shared" ref="BT59:BT61" si="1762">AB59*BD59</f>
        <v>#DIV/0!</v>
      </c>
      <c r="BU59" s="164" t="e">
        <f t="shared" ref="BU59:BU61" si="1763">AJ59</f>
        <v>#DIV/0!</v>
      </c>
      <c r="BV59" s="164" t="e">
        <f>(BB59-1)/(1-BC59)^(BB59)*(D59/(L58+N58))*BU59</f>
        <v>#DIV/0!</v>
      </c>
      <c r="BW59" s="164" t="e">
        <f>-1/((BB59-1)*BC59^2)*(D59/(L58+N58))*BU59</f>
        <v>#DIV/0!</v>
      </c>
      <c r="BX59" s="164" t="e">
        <f t="shared" ref="BX59:BX61" si="1764">BU59*BR59+BS59*BV59+BT59*BW59</f>
        <v>#DIV/0!</v>
      </c>
      <c r="BY59" s="164" t="e">
        <f t="shared" ref="BY59:BY61" si="1765">BX59^2*V59^2</f>
        <v>#DIV/0!</v>
      </c>
      <c r="BZ59" s="164"/>
      <c r="CA59" s="164" t="e">
        <f t="shared" ref="CA59:CA61" si="1766">AM59</f>
        <v>#DIV/0!</v>
      </c>
      <c r="CB59" s="164" t="e">
        <f>(BB59-1)/(1-BC59)^(BB59)*(D59/(L58+N58))*CA59</f>
        <v>#DIV/0!</v>
      </c>
      <c r="CC59" s="164" t="e">
        <f>-1/((BB59-1)*BC59^2)*(D59/(L58+N58))*CA59</f>
        <v>#DIV/0!</v>
      </c>
      <c r="CD59" s="164" t="e">
        <f t="shared" ref="CD59:CD61" si="1767">BR59*CA59+BS59*CB59+BT59*CC59</f>
        <v>#DIV/0!</v>
      </c>
      <c r="CE59" s="164" t="e">
        <f t="shared" ref="CE59:CE61" si="1768">CD59^2*X59^2</f>
        <v>#DIV/0!</v>
      </c>
      <c r="CF59" s="164"/>
      <c r="CG59" s="164" t="e">
        <f t="shared" ref="CG59:CG61" si="1769">AP59</f>
        <v>#DIV/0!</v>
      </c>
      <c r="CH59" s="164" t="e">
        <f>(BB59-1)/(1-BC59)^(BB59)*(D59/(L58+N58))*CG59</f>
        <v>#DIV/0!</v>
      </c>
      <c r="CI59" s="164" t="e">
        <f>-1/((BB59-1)*BC59^2)*(D59/(L58+N58))*CG59</f>
        <v>#DIV/0!</v>
      </c>
      <c r="CJ59" s="164" t="e">
        <f t="shared" ref="CJ59:CJ61" si="1770">BR59*CG59+BS59*CH59+BT59*CI59</f>
        <v>#DIV/0!</v>
      </c>
      <c r="CK59" s="164" t="e">
        <f t="shared" ref="CK59:CK61" si="1771">CJ59^2*Z59^2</f>
        <v>#DIV/0!</v>
      </c>
      <c r="CL59" s="164"/>
      <c r="CM59" s="164" t="e">
        <f t="shared" ref="CM59:CM61" si="1772">AG59</f>
        <v>#DIV/0!</v>
      </c>
      <c r="CN59" s="164">
        <v>0</v>
      </c>
      <c r="CO59" s="164">
        <v>0</v>
      </c>
      <c r="CP59" s="164" t="e">
        <f t="shared" ref="CP59:CP61" si="1773">CM59*BR59</f>
        <v>#DIV/0!</v>
      </c>
      <c r="CQ59" s="164" t="e">
        <f>CP59^2*E58^2</f>
        <v>#DIV/0!</v>
      </c>
      <c r="CR59" s="164"/>
      <c r="CS59" s="164" t="e">
        <f t="shared" ref="CS59:CS61" si="1774">AS59</f>
        <v>#DIV/0!</v>
      </c>
      <c r="CT59" s="164" t="e">
        <f>(BB59-1)/(1-BC59)^(BB59)*(-BC59/(L58+N58)+D59/(L58+N58)*CS59)</f>
        <v>#DIV/0!</v>
      </c>
      <c r="CU59" s="164" t="e">
        <f>-1/((BB59-1)*BC59^2)*(-BC59/(L58+N58)+D59/(L58+N58)*CS59)</f>
        <v>#DIV/0!</v>
      </c>
      <c r="CV59" s="164" t="e">
        <f t="shared" ref="CV59:CV61" si="1775">BR59*CS59+BS59*CT59+BT59*CU59</f>
        <v>#DIV/0!</v>
      </c>
      <c r="CW59" s="164" t="e">
        <f>CV59^2*M58^2</f>
        <v>#DIV/0!</v>
      </c>
      <c r="CX59" s="164"/>
      <c r="CY59" s="164" t="e">
        <f t="shared" ref="CY59:CY61" si="1776">AV59</f>
        <v>#DIV/0!</v>
      </c>
      <c r="CZ59" s="164" t="e">
        <f>(BB59-1)/(1-BC59)^(BB59)*(-BC59/(L58+N58)+D59/(L58+N58)*CY59)</f>
        <v>#DIV/0!</v>
      </c>
      <c r="DA59" s="164" t="e">
        <f>-1/((BB59-1)*BC59^2)*(-BC59/(L58+N58)+D59/(L58+N58)*CY59)</f>
        <v>#DIV/0!</v>
      </c>
      <c r="DB59" s="164" t="e">
        <f t="shared" ref="DB59:DB61" si="1777">BR59*CY59+BS59*CZ59+BT59*DA59</f>
        <v>#DIV/0!</v>
      </c>
      <c r="DC59" s="164" t="e">
        <f>DB59^2*O58^2</f>
        <v>#DIV/0!</v>
      </c>
      <c r="DD59" s="164"/>
      <c r="DE59" s="164"/>
      <c r="DF59" s="164"/>
      <c r="DG59" s="164">
        <f>10^R58</f>
        <v>1</v>
      </c>
      <c r="DH59" s="164" t="e">
        <f>N58/(L58+N58)</f>
        <v>#DIV/0!</v>
      </c>
      <c r="DI59" s="164">
        <f>(DG59+L58+N58)/(N58+DG59)</f>
        <v>1</v>
      </c>
      <c r="DJ59" s="164" t="e">
        <f t="shared" ref="DJ59:DJ61" si="1778">AB59*DH59*DI59</f>
        <v>#DIV/0!</v>
      </c>
      <c r="DK59" s="164"/>
      <c r="DL59" s="164"/>
      <c r="DM59" s="164"/>
      <c r="DN59" s="164"/>
      <c r="DO59" s="164" t="e">
        <f t="shared" ref="DO59:DO61" si="1779">DH59*DI59</f>
        <v>#DIV/0!</v>
      </c>
      <c r="DP59" s="164" t="e">
        <f t="shared" ref="DP59:DP61" si="1780">AG59</f>
        <v>#DIV/0!</v>
      </c>
      <c r="DQ59" s="164" t="e">
        <f t="shared" ref="DQ59:DQ61" si="1781">DO59*DP59</f>
        <v>#DIV/0!</v>
      </c>
      <c r="DR59" s="164" t="e">
        <f t="shared" ref="DR59:DR61" si="1782">DQ59^2*E59^2</f>
        <v>#DIV/0!</v>
      </c>
      <c r="DS59" s="164"/>
      <c r="DT59" s="164" t="e">
        <f t="shared" ref="DT59:DT61" si="1783">AJ59</f>
        <v>#DIV/0!</v>
      </c>
      <c r="DU59" s="164" t="e">
        <f t="shared" ref="DU59:DU61" si="1784">DT59*DO59</f>
        <v>#DIV/0!</v>
      </c>
      <c r="DV59" s="164" t="e">
        <f t="shared" ref="DV59:DV61" si="1785">DU59^2*V59^2</f>
        <v>#DIV/0!</v>
      </c>
      <c r="DW59" s="164"/>
      <c r="DX59" s="164" t="e">
        <f t="shared" ref="DX59:DX61" si="1786">AM59</f>
        <v>#DIV/0!</v>
      </c>
      <c r="DY59" s="164" t="e">
        <f t="shared" ref="DY59:DY61" si="1787">DX59*DO59</f>
        <v>#DIV/0!</v>
      </c>
      <c r="DZ59" s="164" t="e">
        <f t="shared" ref="DZ59:DZ61" si="1788">DY59^2*X59^2</f>
        <v>#DIV/0!</v>
      </c>
      <c r="EA59" s="164"/>
      <c r="EB59" s="164" t="e">
        <f t="shared" ref="EB59:EB61" si="1789">AP59</f>
        <v>#DIV/0!</v>
      </c>
      <c r="EC59" s="164" t="e">
        <f t="shared" ref="EC59:EC61" si="1790">EB59*DO59</f>
        <v>#DIV/0!</v>
      </c>
      <c r="ED59" s="164" t="e">
        <f t="shared" ref="ED59:ED61" si="1791">EC59^2*Z59^2</f>
        <v>#DIV/0!</v>
      </c>
      <c r="EE59" s="164"/>
      <c r="EF59" s="164" t="e">
        <f t="shared" ref="EF59:EF61" si="1792">DI59*AB59</f>
        <v>#DIV/0!</v>
      </c>
      <c r="EG59" s="164" t="e">
        <f t="shared" ref="EG59:EG61" si="1793">DH59*AB59</f>
        <v>#DIV/0!</v>
      </c>
      <c r="EH59" s="164" t="e">
        <f t="shared" ref="EH59:EH61" si="1794">AS59</f>
        <v>#DIV/0!</v>
      </c>
      <c r="EI59" s="164" t="e">
        <f>-N58/((N58+L58)^2)</f>
        <v>#DIV/0!</v>
      </c>
      <c r="EJ59" s="164">
        <f>1/(DG59+N58)</f>
        <v>1</v>
      </c>
      <c r="EK59" s="164" t="e">
        <f t="shared" ref="EK59:EK61" si="1795">DO59*EH59+EF59*EI59+EG59*EJ59</f>
        <v>#DIV/0!</v>
      </c>
      <c r="EL59" s="164" t="e">
        <f>EK59^2*M58^2</f>
        <v>#DIV/0!</v>
      </c>
      <c r="EM59" s="164"/>
      <c r="EN59" s="164" t="e">
        <f t="shared" ref="EN59:EN61" si="1796">AV59</f>
        <v>#DIV/0!</v>
      </c>
      <c r="EO59" s="164" t="e">
        <f>L58/((L58+N58)^2)</f>
        <v>#DIV/0!</v>
      </c>
      <c r="EP59" s="164">
        <f>-L58/((N58+DG59)^2)</f>
        <v>0</v>
      </c>
      <c r="EQ59" s="164" t="e">
        <f t="shared" ref="EQ59:EQ61" si="1797">DO59*EN59+EF59*EO59+EG59*EP59</f>
        <v>#DIV/0!</v>
      </c>
      <c r="ER59" s="164" t="e">
        <f>EQ59^2*O58^2</f>
        <v>#DIV/0!</v>
      </c>
      <c r="ES59" s="164"/>
      <c r="ET59" s="164">
        <v>0</v>
      </c>
      <c r="EU59" s="164">
        <f>-LN(10)*L58*DG59/((DG59+N58)^2)</f>
        <v>0</v>
      </c>
      <c r="EV59" s="164" t="e">
        <f t="shared" ref="EV59:EV61" si="1798">EU59*EG59</f>
        <v>#DIV/0!</v>
      </c>
      <c r="EW59" s="164" t="e">
        <f>EV59^2*S58^2</f>
        <v>#DIV/0!</v>
      </c>
      <c r="EX59" s="164"/>
      <c r="EY59" s="164"/>
      <c r="EZ59" s="164"/>
      <c r="FA59" s="164">
        <f t="shared" ref="FA59:FA61" si="1799">DG59</f>
        <v>1</v>
      </c>
      <c r="FB59" s="164" t="e">
        <f t="shared" ref="FB59:FB61" si="1800">DH59</f>
        <v>#DIV/0!</v>
      </c>
      <c r="FC59" s="164">
        <f t="shared" ref="FC59:FC61" si="1801">DI59</f>
        <v>1</v>
      </c>
      <c r="FD59" s="164" t="e">
        <f t="shared" ref="FD59:FD61" si="1802">FB59*FC59*BH59</f>
        <v>#DIV/0!</v>
      </c>
      <c r="FE59" s="164"/>
      <c r="FF59" s="164"/>
      <c r="FG59" s="164"/>
      <c r="FH59" s="164"/>
      <c r="FI59" s="164" t="e">
        <f t="shared" ref="FI59:FI61" si="1803">FB59*FC59</f>
        <v>#DIV/0!</v>
      </c>
      <c r="FJ59" s="164" t="e">
        <f t="shared" ref="FJ59:FJ61" si="1804">CP59</f>
        <v>#DIV/0!</v>
      </c>
      <c r="FK59" s="164" t="e">
        <f t="shared" ref="FK59:FK61" si="1805">FJ59*FI59</f>
        <v>#DIV/0!</v>
      </c>
      <c r="FL59" s="164" t="e">
        <f t="shared" ref="FL59:FL61" si="1806">FK59^2*E59^2</f>
        <v>#DIV/0!</v>
      </c>
      <c r="FM59" s="164"/>
      <c r="FN59" s="164" t="e">
        <f t="shared" ref="FN59:FN61" si="1807">BX59</f>
        <v>#DIV/0!</v>
      </c>
      <c r="FO59" s="164" t="e">
        <f t="shared" ref="FO59:FO61" si="1808">FN59*FI59</f>
        <v>#DIV/0!</v>
      </c>
      <c r="FP59" s="164" t="e">
        <f t="shared" ref="FP59:FP61" si="1809">FO59^2*V59^2</f>
        <v>#DIV/0!</v>
      </c>
      <c r="FQ59" s="164"/>
      <c r="FR59" s="164" t="e">
        <f t="shared" ref="FR59:FR61" si="1810">CD59</f>
        <v>#DIV/0!</v>
      </c>
      <c r="FS59" s="164" t="e">
        <f t="shared" ref="FS59:FS61" si="1811">FR59*FI59</f>
        <v>#DIV/0!</v>
      </c>
      <c r="FT59" s="164" t="e">
        <f t="shared" ref="FT59:FT61" si="1812">FS59^2*X59^2</f>
        <v>#DIV/0!</v>
      </c>
      <c r="FU59" s="164"/>
      <c r="FV59" s="164" t="e">
        <f t="shared" ref="FV59:FV61" si="1813">CJ59</f>
        <v>#DIV/0!</v>
      </c>
      <c r="FW59" s="164" t="e">
        <f t="shared" ref="FW59:FW61" si="1814">FV59*FI59</f>
        <v>#DIV/0!</v>
      </c>
      <c r="FX59" s="164" t="e">
        <f t="shared" ref="FX59:FX61" si="1815">FW59^2*Z59^2</f>
        <v>#DIV/0!</v>
      </c>
      <c r="FY59" s="164"/>
      <c r="FZ59" s="164" t="e">
        <f t="shared" ref="FZ59:FZ61" si="1816">FC59*BH59</f>
        <v>#DIV/0!</v>
      </c>
      <c r="GA59" s="164" t="e">
        <f t="shared" ref="GA59:GA61" si="1817">FB59*BH59</f>
        <v>#DIV/0!</v>
      </c>
      <c r="GB59" s="164" t="e">
        <f t="shared" ref="GB59:GB61" si="1818">CV59</f>
        <v>#DIV/0!</v>
      </c>
      <c r="GC59" s="164" t="e">
        <f t="shared" ref="GC59:GC61" si="1819">EI59</f>
        <v>#DIV/0!</v>
      </c>
      <c r="GD59" s="164">
        <f t="shared" ref="GD59:GD61" si="1820">EJ59</f>
        <v>1</v>
      </c>
      <c r="GE59" s="164" t="e">
        <f t="shared" ref="GE59:GE61" si="1821">FI59*GB59+FZ59*GC59+GA59*GD59</f>
        <v>#DIV/0!</v>
      </c>
      <c r="GF59" s="164" t="e">
        <f>GE59^2*M58^2</f>
        <v>#DIV/0!</v>
      </c>
      <c r="GG59" s="164"/>
      <c r="GH59" s="164" t="e">
        <f t="shared" ref="GH59:GH61" si="1822">DB59</f>
        <v>#DIV/0!</v>
      </c>
      <c r="GI59" s="164" t="e">
        <f t="shared" ref="GI59:GI61" si="1823">EO59</f>
        <v>#DIV/0!</v>
      </c>
      <c r="GJ59" s="164">
        <f t="shared" ref="GJ59:GJ61" si="1824">EP59</f>
        <v>0</v>
      </c>
      <c r="GK59" s="164" t="e">
        <f t="shared" ref="GK59:GK61" si="1825">FI59*GH59+FZ59*GI59+GA59*GJ59</f>
        <v>#DIV/0!</v>
      </c>
      <c r="GL59" s="164" t="e">
        <f>GK59^2*O58^2</f>
        <v>#DIV/0!</v>
      </c>
      <c r="GM59" s="164"/>
      <c r="GN59" s="164">
        <f t="shared" ref="GN59:GN61" si="1826">ET59</f>
        <v>0</v>
      </c>
      <c r="GO59" s="164">
        <f t="shared" ref="GO59:GO61" si="1827">EU59</f>
        <v>0</v>
      </c>
      <c r="GP59" s="164" t="e">
        <f t="shared" ref="GP59:GP61" si="1828">GO59*GA59</f>
        <v>#DIV/0!</v>
      </c>
      <c r="GQ59" s="164" t="e">
        <f>GP59^2*S58^2</f>
        <v>#DIV/0!</v>
      </c>
      <c r="GR59" s="164"/>
      <c r="GS59" s="164" t="e">
        <f t="shared" ref="GS59:GS61" si="1829">BO59</f>
        <v>#DIV/0!</v>
      </c>
      <c r="GT59" s="164" t="e">
        <f t="shared" ref="GT59:GT61" si="1830">GS59*FI59</f>
        <v>#DIV/0!</v>
      </c>
      <c r="GU59" s="164" t="e">
        <f>GT59^2*Q58^2</f>
        <v>#DIV/0!</v>
      </c>
      <c r="GV59" s="164"/>
      <c r="GW59" s="164"/>
      <c r="GX59" s="164"/>
      <c r="GY59" s="164">
        <f>P58</f>
        <v>0</v>
      </c>
      <c r="GZ59" s="164">
        <f>L58+N58</f>
        <v>0</v>
      </c>
      <c r="HA59" s="164">
        <f>L58</f>
        <v>0</v>
      </c>
      <c r="HB59" s="164">
        <f>N58</f>
        <v>0</v>
      </c>
      <c r="HC59" s="164">
        <f t="shared" ref="HC59:HC61" si="1831">D59</f>
        <v>0</v>
      </c>
      <c r="HD59" s="164">
        <f t="shared" ref="HD59:HD61" si="1832">B59</f>
        <v>0</v>
      </c>
      <c r="HE59" s="164" t="e">
        <f t="shared" ref="HE59:HE61" si="1833">AA59</f>
        <v>#DIV/0!</v>
      </c>
      <c r="HF59" s="164">
        <f t="shared" ref="HF59:HF61" si="1834">T59</f>
        <v>0</v>
      </c>
      <c r="HG59" s="164">
        <f t="shared" ref="HG59:HG61" si="1835">U59</f>
        <v>0</v>
      </c>
      <c r="HH59" s="164">
        <f t="shared" ref="HH59:HH61" si="1836">W59</f>
        <v>0</v>
      </c>
      <c r="HI59" s="164">
        <f t="shared" ref="HI59:HI61" si="1837">Y59</f>
        <v>0</v>
      </c>
      <c r="HJ59" s="164" t="e">
        <f t="shared" ref="HJ59:HJ61" si="1838">LN((HE59-GY59*HG59)/HD59)</f>
        <v>#DIV/0!</v>
      </c>
      <c r="HK59" s="164" t="e">
        <f t="shared" ref="HK59:HK61" si="1839">LN( (HG59-HF59)/GZ59 + (HE59-GY59*HF59)/HD59)</f>
        <v>#DIV/0!</v>
      </c>
      <c r="HL59" s="164" t="e">
        <f t="shared" ref="HL59:HL61" si="1840">HD59*GZ59/(HD59+GY59*GZ59)</f>
        <v>#DIV/0!</v>
      </c>
      <c r="HM59" s="164" t="e">
        <f t="shared" ref="HM59:HM61" si="1841">(HJ59-HK59)*HL59/HC59</f>
        <v>#DIV/0!</v>
      </c>
      <c r="HN59" s="164"/>
      <c r="HO59" s="164"/>
      <c r="HP59" s="164"/>
      <c r="HQ59" s="164"/>
      <c r="HR59" s="164" t="e">
        <f t="shared" ref="HR59:HR61" si="1842">-1/HD59</f>
        <v>#DIV/0!</v>
      </c>
      <c r="HS59" s="164" t="e">
        <f t="shared" ref="HS59:HS61" si="1843">-(HE59-GY59*HF59) / (HD59* ( ( (HG59-HF59)/GZ59)*HD59 + (HE59-GY59*HF59)))</f>
        <v>#DIV/0!</v>
      </c>
      <c r="HT59" s="164" t="e">
        <f t="shared" ref="HT59:HT61" si="1844">GY59*GZ59^2 / (HD59+GY59*GZ59)^2</f>
        <v>#DIV/0!</v>
      </c>
      <c r="HU59" s="164" t="e">
        <f t="shared" ref="HU59:HU61" si="1845">-1/HC59*HM59</f>
        <v>#DIV/0!</v>
      </c>
      <c r="HV59" s="164" t="e">
        <f t="shared" ref="HV59:HV61" si="1846">HU59^2*E59^2</f>
        <v>#DIV/0!</v>
      </c>
      <c r="HW59" s="164"/>
      <c r="HX59" s="164" t="e">
        <f t="shared" ref="HX59:HX61" si="1847">GY59 / (GY59*HG59-HE59)</f>
        <v>#DIV/0!</v>
      </c>
      <c r="HY59" s="164" t="e">
        <f t="shared" ref="HY59:HY61" si="1848">HD59 / ( (HG59-HF59)*HD59 + GZ59*(HE59-GY59*HF59))</f>
        <v>#DIV/0!</v>
      </c>
      <c r="HZ59" s="164">
        <v>0</v>
      </c>
      <c r="IA59" s="164" t="e">
        <f t="shared" si="1072"/>
        <v>#DIV/0!</v>
      </c>
      <c r="IB59" s="164" t="e">
        <f t="shared" ref="IB59:IB61" si="1849">IA59^2*V59^2</f>
        <v>#DIV/0!</v>
      </c>
      <c r="IC59" s="164"/>
      <c r="ID59" s="164" t="e">
        <f xml:space="preserve"> 1 / (HE59-GY59*HG59)*L58/GZ59</f>
        <v>#DIV/0!</v>
      </c>
      <c r="IE59" s="164" t="e">
        <f t="shared" ref="IE59:IE61" si="1850">HA59 / ((HE59-GY59*HF59)*GZ59 + (HG59-HF59)*HD59)</f>
        <v>#DIV/0!</v>
      </c>
      <c r="IF59" s="164">
        <v>0</v>
      </c>
      <c r="IG59" s="164" t="e">
        <f t="shared" si="1073"/>
        <v>#DIV/0!</v>
      </c>
      <c r="IH59" s="164" t="e">
        <f t="shared" ref="IH59:IH61" si="1851">IG59^2*X59^2</f>
        <v>#DIV/0!</v>
      </c>
      <c r="II59" s="164"/>
      <c r="IJ59" s="164" t="e">
        <f t="shared" ref="IJ59:IJ61" si="1852">1 / (HE59-GY59*HG59) * HB59/GZ59</f>
        <v>#DIV/0!</v>
      </c>
      <c r="IK59" s="164" t="e">
        <f t="shared" ref="IK59:IK61" si="1853">1 / (HE59 + HD59*((HG59-HF59)/GZ59) - GY59*HF59) * HB59/GZ59</f>
        <v>#DIV/0!</v>
      </c>
      <c r="IL59" s="164">
        <v>0</v>
      </c>
      <c r="IM59" s="164" t="e">
        <f t="shared" si="1074"/>
        <v>#DIV/0!</v>
      </c>
      <c r="IN59" s="164" t="e">
        <f t="shared" ref="IN59:IN61" si="1854">IM59^2*Z59^2</f>
        <v>#DIV/0!</v>
      </c>
      <c r="IO59" s="164"/>
      <c r="IP59" s="164" t="e">
        <f t="shared" ref="IP59:IP61" si="1855">(HI59-HH59)*HB59 / (GZ59*((GY59*HG59-HH59)*HA59 + (GY59*HG59-HI59)*HB59))</f>
        <v>#DIV/0!</v>
      </c>
      <c r="IQ59" s="164" t="e">
        <f t="shared" ref="IQ59:IQ61" si="1856">-(HD59*HF59+(HH59-HI59)*HB59-HD59*HG59) / (GZ59*((GY59*HF59-HH59)*HA59 + (GY59*HB59+HD59)*HF59 - HI59*HB59 - HD59*HG59) )</f>
        <v>#DIV/0!</v>
      </c>
      <c r="IR59" s="164" t="e">
        <f t="shared" ref="IR59:IR61" si="1857">HD59^2 / (GY59*HA59 + GY59*HB59 + HD59)^2</f>
        <v>#DIV/0!</v>
      </c>
      <c r="IS59" s="164" t="e">
        <f t="shared" si="1075"/>
        <v>#DIV/0!</v>
      </c>
      <c r="IT59" s="164" t="e">
        <f>IS59^2*M58^2</f>
        <v>#DIV/0!</v>
      </c>
      <c r="IU59" s="164"/>
      <c r="IV59" s="164" t="e">
        <f t="shared" ref="IV59:IV61" si="1858">-(HI59-HH59)*HA59 / (GZ59*((GY59*HG59-HH59)*HA59 + (GY59*HG59-HI59)*HB59))</f>
        <v>#DIV/0!</v>
      </c>
      <c r="IW59" s="164" t="e">
        <f t="shared" ref="IW59:IW61" si="1859">-(HD59*HF59+(HI59-HH59)*HA59-HD59*HG59) / (GZ59*((GY59*HF59-HI59)*HB59 + (GY59*HA59+HD59)*HF59 - HH59*HA59 - HD59*HG59))</f>
        <v>#DIV/0!</v>
      </c>
      <c r="IX59" s="164" t="e">
        <f t="shared" ref="IX59:IX61" si="1860">HD59^2 / (GY59*HA59+GY59*HB59+HD59)^2</f>
        <v>#DIV/0!</v>
      </c>
      <c r="IY59" s="164" t="e">
        <f t="shared" si="1076"/>
        <v>#DIV/0!</v>
      </c>
      <c r="IZ59" s="164" t="e">
        <f>IY59^2*O58^2</f>
        <v>#DIV/0!</v>
      </c>
      <c r="JA59" s="164"/>
      <c r="JB59" s="164" t="e">
        <f t="shared" ref="JB59:JB61" si="1861">HG59/(GY59*HG59-HE59)</f>
        <v>#DIV/0!</v>
      </c>
      <c r="JC59" s="164" t="e">
        <f t="shared" ref="JC59:JC61" si="1862">HF59/(GY59*HF59-HE59-HD59*(HG59-HF59)/GZ59)</f>
        <v>#DIV/0!</v>
      </c>
      <c r="JD59" s="164" t="e">
        <f t="shared" ref="JD59:JD61" si="1863">-HD59*GZ59^2 / ((GZ59*GY59+HD59)^2)</f>
        <v>#DIV/0!</v>
      </c>
      <c r="JE59" s="164" t="e">
        <f t="shared" si="1077"/>
        <v>#DIV/0!</v>
      </c>
      <c r="JF59" s="164" t="e">
        <f>JE59^2*Q58^2</f>
        <v>#DIV/0!</v>
      </c>
      <c r="JG59" s="164"/>
      <c r="JH59" s="164"/>
      <c r="JI59" s="164"/>
      <c r="JJ59" s="164">
        <f t="shared" ref="JJ59:JJ61" si="1864">FA59</f>
        <v>1</v>
      </c>
      <c r="JK59" s="164" t="e">
        <f>N58/(L58+N58)</f>
        <v>#DIV/0!</v>
      </c>
      <c r="JL59" s="164">
        <f>(L58+N58+JJ59)/(N58+JJ59)</f>
        <v>1</v>
      </c>
      <c r="JM59" s="164" t="e">
        <f t="shared" ref="JM59:JM61" si="1865">HM59*JK59*JL59</f>
        <v>#DIV/0!</v>
      </c>
      <c r="JN59" s="164"/>
      <c r="JO59" s="164"/>
      <c r="JP59" s="164"/>
      <c r="JQ59" s="164"/>
      <c r="JR59" s="164" t="e">
        <f t="shared" ref="JR59:JR61" si="1866">JK59*JL59</f>
        <v>#DIV/0!</v>
      </c>
      <c r="JS59" s="164" t="e">
        <f t="shared" ref="JS59:JS61" si="1867">HU59</f>
        <v>#DIV/0!</v>
      </c>
      <c r="JT59" s="164" t="e">
        <f t="shared" ref="JT59:JT61" si="1868">JS59*JR59</f>
        <v>#DIV/0!</v>
      </c>
      <c r="JU59" s="164" t="e">
        <f t="shared" ref="JU59:JU61" si="1869">JT59^2*E59^2</f>
        <v>#DIV/0!</v>
      </c>
      <c r="JV59" s="164"/>
      <c r="JW59" s="164" t="e">
        <f t="shared" ref="JW59:JW61" si="1870">IA59</f>
        <v>#DIV/0!</v>
      </c>
      <c r="JX59" s="164" t="e">
        <f t="shared" ref="JX59:JX61" si="1871">JW59*JR59</f>
        <v>#DIV/0!</v>
      </c>
      <c r="JY59" s="164" t="e">
        <f t="shared" ref="JY59:JY61" si="1872">JX59^2*V59^2</f>
        <v>#DIV/0!</v>
      </c>
      <c r="JZ59" s="164"/>
      <c r="KA59" s="164" t="e">
        <f>IG59</f>
        <v>#DIV/0!</v>
      </c>
      <c r="KB59" s="164" t="e">
        <f>KA59*JR59</f>
        <v>#DIV/0!</v>
      </c>
      <c r="KC59" s="164" t="e">
        <f>KB59^2*X59^2</f>
        <v>#DIV/0!</v>
      </c>
      <c r="KD59" s="164"/>
      <c r="KE59" s="164" t="e">
        <f>IM59</f>
        <v>#DIV/0!</v>
      </c>
      <c r="KF59" s="164" t="e">
        <f>KE59*JR59</f>
        <v>#DIV/0!</v>
      </c>
      <c r="KG59" s="164" t="e">
        <f>KF59^2*Z59^2</f>
        <v>#DIV/0!</v>
      </c>
      <c r="KH59" s="164"/>
      <c r="KI59" s="164" t="e">
        <f>IS59</f>
        <v>#DIV/0!</v>
      </c>
      <c r="KJ59" s="164" t="e">
        <f>-N58/(L58+N58)^2</f>
        <v>#DIV/0!</v>
      </c>
      <c r="KK59" s="164">
        <f>1/(JJ59+N58)</f>
        <v>1</v>
      </c>
      <c r="KL59" s="164" t="e">
        <f>KI59*JR59+KJ59*HM59*JL59+KK59*JK59*HM59</f>
        <v>#DIV/0!</v>
      </c>
      <c r="KM59" s="164" t="e">
        <f>KL59^2*M58^2</f>
        <v>#DIV/0!</v>
      </c>
      <c r="KN59" s="164"/>
      <c r="KO59" s="164" t="e">
        <f>IY59</f>
        <v>#DIV/0!</v>
      </c>
      <c r="KP59" s="164" t="e">
        <f>L58/(L58+N58)^2</f>
        <v>#DIV/0!</v>
      </c>
      <c r="KQ59" s="164">
        <f>-L58/(JJ59+N58)^2</f>
        <v>0</v>
      </c>
      <c r="KR59" s="164" t="e">
        <f>KO59*JR59+KP59*JL59*HM59+HM59*KQ59*JK59</f>
        <v>#DIV/0!</v>
      </c>
      <c r="KS59" s="164" t="e">
        <f>KR59^2*O58^2</f>
        <v>#DIV/0!</v>
      </c>
      <c r="KT59" s="164"/>
      <c r="KU59" s="164" t="e">
        <f>JE59</f>
        <v>#DIV/0!</v>
      </c>
      <c r="KV59" s="164" t="e">
        <f>KU59*JR59</f>
        <v>#DIV/0!</v>
      </c>
      <c r="KW59" s="164" t="e">
        <f>KV59^2*Q58^2</f>
        <v>#DIV/0!</v>
      </c>
      <c r="KX59" s="164"/>
      <c r="KY59" s="164" t="e">
        <f>HM59* (N58/(L58+N58)) * ((-LN(10)*JJ59*L58)/(N58+JJ59)^2)</f>
        <v>#DIV/0!</v>
      </c>
      <c r="KZ59" s="164" t="e">
        <f>KY59^2*S58^2</f>
        <v>#DIV/0!</v>
      </c>
      <c r="LA59" s="164"/>
      <c r="LB59" s="164"/>
      <c r="LC59" s="170"/>
      <c r="LD59" s="180"/>
      <c r="LE59" s="174"/>
      <c r="LF59" s="174"/>
      <c r="LG59" s="174"/>
      <c r="LH59" s="174"/>
      <c r="LI59" s="174"/>
      <c r="LJ59" s="174"/>
      <c r="LK59" s="174"/>
      <c r="LL59" s="174"/>
      <c r="LM59" s="174"/>
      <c r="LN59" s="174"/>
      <c r="LO59" s="177"/>
    </row>
    <row r="60" spans="1:327" s="87" customFormat="1" ht="15.75" x14ac:dyDescent="0.25">
      <c r="A60" s="171" t="s">
        <v>241</v>
      </c>
      <c r="B60" s="12"/>
      <c r="C60" s="148"/>
      <c r="D60" s="1"/>
      <c r="E60" s="148"/>
      <c r="F60" s="195"/>
      <c r="G60" s="195"/>
      <c r="H60" s="195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6"/>
      <c r="T60" s="167">
        <f t="shared" si="1743"/>
        <v>0</v>
      </c>
      <c r="U60" s="164">
        <f>U58</f>
        <v>0</v>
      </c>
      <c r="V60" s="164">
        <f t="shared" ref="V60:AA60" si="1873">V58</f>
        <v>0</v>
      </c>
      <c r="W60" s="164">
        <f t="shared" si="1873"/>
        <v>0</v>
      </c>
      <c r="X60" s="164">
        <f t="shared" si="1873"/>
        <v>0</v>
      </c>
      <c r="Y60" s="164">
        <f t="shared" si="1873"/>
        <v>0</v>
      </c>
      <c r="Z60" s="164">
        <f t="shared" si="1873"/>
        <v>0</v>
      </c>
      <c r="AA60" s="164" t="e">
        <f t="shared" si="1873"/>
        <v>#DIV/0!</v>
      </c>
      <c r="AB60" s="165" t="e">
        <f t="shared" si="1069"/>
        <v>#DIV/0!</v>
      </c>
      <c r="AC60" s="165"/>
      <c r="AD60" s="165"/>
      <c r="AE60" s="165"/>
      <c r="AF60" s="165"/>
      <c r="AG60" s="164" t="e">
        <f t="shared" si="1070"/>
        <v>#DIV/0!</v>
      </c>
      <c r="AH60" s="164" t="e">
        <f t="shared" si="1750"/>
        <v>#DIV/0!</v>
      </c>
      <c r="AI60" s="164"/>
      <c r="AJ60" s="164" t="e">
        <f t="shared" si="1071"/>
        <v>#DIV/0!</v>
      </c>
      <c r="AK60" s="164" t="e">
        <f>AJ60^2*V58^2</f>
        <v>#DIV/0!</v>
      </c>
      <c r="AL60" s="164"/>
      <c r="AM60" s="164" t="e">
        <f>-AB60/(AA60-U60)*L58/(L58+N58)</f>
        <v>#DIV/0!</v>
      </c>
      <c r="AN60" s="164" t="e">
        <f>AM60^2*X58^2</f>
        <v>#DIV/0!</v>
      </c>
      <c r="AO60" s="164"/>
      <c r="AP60" s="164" t="e">
        <f>-AB60/(AA60-U60)*N58/(L58+N58)</f>
        <v>#DIV/0!</v>
      </c>
      <c r="AQ60" s="164" t="e">
        <f>AP60^2*Z58^2</f>
        <v>#DIV/0!</v>
      </c>
      <c r="AR60" s="164"/>
      <c r="AS60" s="164" t="e">
        <f>-AB60/(AA60-U60)*(W60-AA60)/(L58+N58)</f>
        <v>#DIV/0!</v>
      </c>
      <c r="AT60" s="164" t="e">
        <f>AS60^2*M58^2</f>
        <v>#DIV/0!</v>
      </c>
      <c r="AU60" s="164"/>
      <c r="AV60" s="164" t="e">
        <f>-AB60/(AA60-U60)*(Y60-AA60)/(L58+N58)</f>
        <v>#DIV/0!</v>
      </c>
      <c r="AW60" s="164" t="e">
        <f>AV60^2*O58^2</f>
        <v>#DIV/0!</v>
      </c>
      <c r="AX60" s="164"/>
      <c r="AY60" s="164"/>
      <c r="AZ60" s="164"/>
      <c r="BA60" s="164" t="b">
        <f t="shared" si="1751"/>
        <v>0</v>
      </c>
      <c r="BB60" s="164">
        <f>MAX((1-BA60)*P58,P58*0.99999)</f>
        <v>0</v>
      </c>
      <c r="BC60" s="164" t="e">
        <f>AB60*D60/(L58+N58)</f>
        <v>#DIV/0!</v>
      </c>
      <c r="BD60" s="164" t="e">
        <f t="shared" si="1752"/>
        <v>#DIV/0!</v>
      </c>
      <c r="BE60" s="164" t="e">
        <f t="shared" si="1753"/>
        <v>#DIV/0!</v>
      </c>
      <c r="BF60" s="164" t="e">
        <f t="shared" si="1754"/>
        <v>#DIV/0!</v>
      </c>
      <c r="BG60" s="164" t="e">
        <f t="shared" si="1755"/>
        <v>#DIV/0!</v>
      </c>
      <c r="BH60" s="164" t="e">
        <f t="shared" si="1756"/>
        <v>#DIV/0!</v>
      </c>
      <c r="BI60" s="164"/>
      <c r="BJ60" s="164"/>
      <c r="BK60" s="164"/>
      <c r="BL60" s="164"/>
      <c r="BM60" s="164" t="e">
        <f t="shared" si="1757"/>
        <v>#DIV/0!</v>
      </c>
      <c r="BN60" s="164" t="e">
        <f t="shared" si="1758"/>
        <v>#DIV/0!</v>
      </c>
      <c r="BO60" s="164" t="e">
        <f t="shared" si="1759"/>
        <v>#DIV/0!</v>
      </c>
      <c r="BP60" s="164" t="e">
        <f>BO60^2*Q58^2</f>
        <v>#DIV/0!</v>
      </c>
      <c r="BQ60" s="164"/>
      <c r="BR60" s="164" t="e">
        <f t="shared" si="1760"/>
        <v>#DIV/0!</v>
      </c>
      <c r="BS60" s="164" t="e">
        <f t="shared" si="1761"/>
        <v>#DIV/0!</v>
      </c>
      <c r="BT60" s="164" t="e">
        <f t="shared" si="1762"/>
        <v>#DIV/0!</v>
      </c>
      <c r="BU60" s="164" t="e">
        <f t="shared" si="1763"/>
        <v>#DIV/0!</v>
      </c>
      <c r="BV60" s="164" t="e">
        <f>(BB60-1)/(1-BC60)^(BB60)*(D60/(L58+N58))*BU60</f>
        <v>#DIV/0!</v>
      </c>
      <c r="BW60" s="164" t="e">
        <f>-1/((BB60-1)*BC60^2)*(D60/(L58+N58))*BU60</f>
        <v>#DIV/0!</v>
      </c>
      <c r="BX60" s="164" t="e">
        <f t="shared" si="1764"/>
        <v>#DIV/0!</v>
      </c>
      <c r="BY60" s="164" t="e">
        <f t="shared" si="1765"/>
        <v>#DIV/0!</v>
      </c>
      <c r="BZ60" s="164"/>
      <c r="CA60" s="164" t="e">
        <f t="shared" si="1766"/>
        <v>#DIV/0!</v>
      </c>
      <c r="CB60" s="164" t="e">
        <f>(BB60-1)/(1-BC60)^(BB60)*(D60/(L58+N58))*CA60</f>
        <v>#DIV/0!</v>
      </c>
      <c r="CC60" s="164" t="e">
        <f>-1/((BB60-1)*BC60^2)*(D60/(L58+N58))*CA60</f>
        <v>#DIV/0!</v>
      </c>
      <c r="CD60" s="164" t="e">
        <f t="shared" si="1767"/>
        <v>#DIV/0!</v>
      </c>
      <c r="CE60" s="164" t="e">
        <f t="shared" si="1768"/>
        <v>#DIV/0!</v>
      </c>
      <c r="CF60" s="164"/>
      <c r="CG60" s="164" t="e">
        <f t="shared" si="1769"/>
        <v>#DIV/0!</v>
      </c>
      <c r="CH60" s="164" t="e">
        <f>(BB60-1)/(1-BC60)^(BB60)*(D60/(L58+N58))*CG60</f>
        <v>#DIV/0!</v>
      </c>
      <c r="CI60" s="164" t="e">
        <f>-1/((BB60-1)*BC60^2)*(D60/(L58+N58))*CG60</f>
        <v>#DIV/0!</v>
      </c>
      <c r="CJ60" s="164" t="e">
        <f t="shared" si="1770"/>
        <v>#DIV/0!</v>
      </c>
      <c r="CK60" s="164" t="e">
        <f t="shared" si="1771"/>
        <v>#DIV/0!</v>
      </c>
      <c r="CL60" s="164"/>
      <c r="CM60" s="164" t="e">
        <f t="shared" si="1772"/>
        <v>#DIV/0!</v>
      </c>
      <c r="CN60" s="164">
        <v>0</v>
      </c>
      <c r="CO60" s="164">
        <v>0</v>
      </c>
      <c r="CP60" s="164" t="e">
        <f t="shared" si="1773"/>
        <v>#DIV/0!</v>
      </c>
      <c r="CQ60" s="164" t="e">
        <f>CP60^2*E58^2</f>
        <v>#DIV/0!</v>
      </c>
      <c r="CR60" s="164"/>
      <c r="CS60" s="164" t="e">
        <f t="shared" si="1774"/>
        <v>#DIV/0!</v>
      </c>
      <c r="CT60" s="164" t="e">
        <f>(BB60-1)/(1-BC60)^(BB60)*(-BC60/(L58+N58)+D60/(L58+N58)*CS60)</f>
        <v>#DIV/0!</v>
      </c>
      <c r="CU60" s="164" t="e">
        <f>-1/((BB60-1)*BC60^2)*(-BC60/(L58+N58)+D60/(L58+N58)*CS60)</f>
        <v>#DIV/0!</v>
      </c>
      <c r="CV60" s="164" t="e">
        <f t="shared" si="1775"/>
        <v>#DIV/0!</v>
      </c>
      <c r="CW60" s="164" t="e">
        <f>CV60^2*M58^2</f>
        <v>#DIV/0!</v>
      </c>
      <c r="CX60" s="164"/>
      <c r="CY60" s="164" t="e">
        <f t="shared" si="1776"/>
        <v>#DIV/0!</v>
      </c>
      <c r="CZ60" s="164" t="e">
        <f>(BB60-1)/(1-BC60)^(BB60)*(-BC60/(L58+N58)+D60/(L58+N58)*CY60)</f>
        <v>#DIV/0!</v>
      </c>
      <c r="DA60" s="164" t="e">
        <f>-1/((BB60-1)*BC60^2)*(-BC60/(L58+N58)+D60/(L58+N58)*CY60)</f>
        <v>#DIV/0!</v>
      </c>
      <c r="DB60" s="164" t="e">
        <f t="shared" si="1777"/>
        <v>#DIV/0!</v>
      </c>
      <c r="DC60" s="164" t="e">
        <f>DB60^2*O58^2</f>
        <v>#DIV/0!</v>
      </c>
      <c r="DD60" s="164"/>
      <c r="DE60" s="164"/>
      <c r="DF60" s="164"/>
      <c r="DG60" s="164">
        <f>10^R58</f>
        <v>1</v>
      </c>
      <c r="DH60" s="164" t="e">
        <f>N58/(L58+N58)</f>
        <v>#DIV/0!</v>
      </c>
      <c r="DI60" s="164">
        <f>(DG60+L58+N58)/(N58+DG60)</f>
        <v>1</v>
      </c>
      <c r="DJ60" s="164" t="e">
        <f t="shared" si="1778"/>
        <v>#DIV/0!</v>
      </c>
      <c r="DK60" s="164"/>
      <c r="DL60" s="164"/>
      <c r="DM60" s="164"/>
      <c r="DN60" s="164"/>
      <c r="DO60" s="164" t="e">
        <f t="shared" si="1779"/>
        <v>#DIV/0!</v>
      </c>
      <c r="DP60" s="164" t="e">
        <f t="shared" si="1780"/>
        <v>#DIV/0!</v>
      </c>
      <c r="DQ60" s="164" t="e">
        <f t="shared" si="1781"/>
        <v>#DIV/0!</v>
      </c>
      <c r="DR60" s="164" t="e">
        <f t="shared" si="1782"/>
        <v>#DIV/0!</v>
      </c>
      <c r="DS60" s="164"/>
      <c r="DT60" s="164" t="e">
        <f t="shared" si="1783"/>
        <v>#DIV/0!</v>
      </c>
      <c r="DU60" s="164" t="e">
        <f t="shared" si="1784"/>
        <v>#DIV/0!</v>
      </c>
      <c r="DV60" s="164" t="e">
        <f t="shared" si="1785"/>
        <v>#DIV/0!</v>
      </c>
      <c r="DW60" s="164"/>
      <c r="DX60" s="164" t="e">
        <f t="shared" si="1786"/>
        <v>#DIV/0!</v>
      </c>
      <c r="DY60" s="164" t="e">
        <f t="shared" si="1787"/>
        <v>#DIV/0!</v>
      </c>
      <c r="DZ60" s="164" t="e">
        <f t="shared" si="1788"/>
        <v>#DIV/0!</v>
      </c>
      <c r="EA60" s="164"/>
      <c r="EB60" s="164" t="e">
        <f t="shared" si="1789"/>
        <v>#DIV/0!</v>
      </c>
      <c r="EC60" s="164" t="e">
        <f t="shared" si="1790"/>
        <v>#DIV/0!</v>
      </c>
      <c r="ED60" s="164" t="e">
        <f t="shared" si="1791"/>
        <v>#DIV/0!</v>
      </c>
      <c r="EE60" s="164"/>
      <c r="EF60" s="164" t="e">
        <f t="shared" si="1792"/>
        <v>#DIV/0!</v>
      </c>
      <c r="EG60" s="164" t="e">
        <f t="shared" si="1793"/>
        <v>#DIV/0!</v>
      </c>
      <c r="EH60" s="164" t="e">
        <f t="shared" si="1794"/>
        <v>#DIV/0!</v>
      </c>
      <c r="EI60" s="164" t="e">
        <f>-N58/((N58+L58)^2)</f>
        <v>#DIV/0!</v>
      </c>
      <c r="EJ60" s="164">
        <f>1/(DG60+N58)</f>
        <v>1</v>
      </c>
      <c r="EK60" s="164" t="e">
        <f t="shared" si="1795"/>
        <v>#DIV/0!</v>
      </c>
      <c r="EL60" s="164" t="e">
        <f>EK60^2*M58^2</f>
        <v>#DIV/0!</v>
      </c>
      <c r="EM60" s="164"/>
      <c r="EN60" s="164" t="e">
        <f t="shared" si="1796"/>
        <v>#DIV/0!</v>
      </c>
      <c r="EO60" s="164" t="e">
        <f>L58/((L58+N58)^2)</f>
        <v>#DIV/0!</v>
      </c>
      <c r="EP60" s="164">
        <f>-L58/((N58+DG60)^2)</f>
        <v>0</v>
      </c>
      <c r="EQ60" s="164" t="e">
        <f t="shared" si="1797"/>
        <v>#DIV/0!</v>
      </c>
      <c r="ER60" s="164" t="e">
        <f>EQ60^2*O58^2</f>
        <v>#DIV/0!</v>
      </c>
      <c r="ES60" s="164"/>
      <c r="ET60" s="164">
        <v>0</v>
      </c>
      <c r="EU60" s="164">
        <f>-LN(10)*L58*DG60/((DG60+N58)^2)</f>
        <v>0</v>
      </c>
      <c r="EV60" s="164" t="e">
        <f t="shared" si="1798"/>
        <v>#DIV/0!</v>
      </c>
      <c r="EW60" s="164" t="e">
        <f>EV60^2*S58^2</f>
        <v>#DIV/0!</v>
      </c>
      <c r="EX60" s="164"/>
      <c r="EY60" s="164"/>
      <c r="EZ60" s="164"/>
      <c r="FA60" s="164">
        <f t="shared" si="1799"/>
        <v>1</v>
      </c>
      <c r="FB60" s="164" t="e">
        <f t="shared" si="1800"/>
        <v>#DIV/0!</v>
      </c>
      <c r="FC60" s="164">
        <f t="shared" si="1801"/>
        <v>1</v>
      </c>
      <c r="FD60" s="164" t="e">
        <f t="shared" si="1802"/>
        <v>#DIV/0!</v>
      </c>
      <c r="FE60" s="164"/>
      <c r="FF60" s="164"/>
      <c r="FG60" s="164"/>
      <c r="FH60" s="164"/>
      <c r="FI60" s="164" t="e">
        <f t="shared" si="1803"/>
        <v>#DIV/0!</v>
      </c>
      <c r="FJ60" s="164" t="e">
        <f t="shared" si="1804"/>
        <v>#DIV/0!</v>
      </c>
      <c r="FK60" s="164" t="e">
        <f t="shared" si="1805"/>
        <v>#DIV/0!</v>
      </c>
      <c r="FL60" s="164" t="e">
        <f t="shared" si="1806"/>
        <v>#DIV/0!</v>
      </c>
      <c r="FM60" s="164"/>
      <c r="FN60" s="164" t="e">
        <f t="shared" si="1807"/>
        <v>#DIV/0!</v>
      </c>
      <c r="FO60" s="164" t="e">
        <f t="shared" si="1808"/>
        <v>#DIV/0!</v>
      </c>
      <c r="FP60" s="164" t="e">
        <f t="shared" si="1809"/>
        <v>#DIV/0!</v>
      </c>
      <c r="FQ60" s="164"/>
      <c r="FR60" s="164" t="e">
        <f t="shared" si="1810"/>
        <v>#DIV/0!</v>
      </c>
      <c r="FS60" s="164" t="e">
        <f t="shared" si="1811"/>
        <v>#DIV/0!</v>
      </c>
      <c r="FT60" s="164" t="e">
        <f t="shared" si="1812"/>
        <v>#DIV/0!</v>
      </c>
      <c r="FU60" s="164"/>
      <c r="FV60" s="164" t="e">
        <f t="shared" si="1813"/>
        <v>#DIV/0!</v>
      </c>
      <c r="FW60" s="164" t="e">
        <f t="shared" si="1814"/>
        <v>#DIV/0!</v>
      </c>
      <c r="FX60" s="164" t="e">
        <f t="shared" si="1815"/>
        <v>#DIV/0!</v>
      </c>
      <c r="FY60" s="164"/>
      <c r="FZ60" s="164" t="e">
        <f t="shared" si="1816"/>
        <v>#DIV/0!</v>
      </c>
      <c r="GA60" s="164" t="e">
        <f t="shared" si="1817"/>
        <v>#DIV/0!</v>
      </c>
      <c r="GB60" s="164" t="e">
        <f t="shared" si="1818"/>
        <v>#DIV/0!</v>
      </c>
      <c r="GC60" s="164" t="e">
        <f t="shared" si="1819"/>
        <v>#DIV/0!</v>
      </c>
      <c r="GD60" s="164">
        <f t="shared" si="1820"/>
        <v>1</v>
      </c>
      <c r="GE60" s="164" t="e">
        <f t="shared" si="1821"/>
        <v>#DIV/0!</v>
      </c>
      <c r="GF60" s="164" t="e">
        <f>GE60^2*M58^2</f>
        <v>#DIV/0!</v>
      </c>
      <c r="GG60" s="164"/>
      <c r="GH60" s="164" t="e">
        <f t="shared" si="1822"/>
        <v>#DIV/0!</v>
      </c>
      <c r="GI60" s="164" t="e">
        <f t="shared" si="1823"/>
        <v>#DIV/0!</v>
      </c>
      <c r="GJ60" s="164">
        <f t="shared" si="1824"/>
        <v>0</v>
      </c>
      <c r="GK60" s="164" t="e">
        <f t="shared" si="1825"/>
        <v>#DIV/0!</v>
      </c>
      <c r="GL60" s="164" t="e">
        <f>GK60^2*O58^2</f>
        <v>#DIV/0!</v>
      </c>
      <c r="GM60" s="164"/>
      <c r="GN60" s="164">
        <f t="shared" si="1826"/>
        <v>0</v>
      </c>
      <c r="GO60" s="164">
        <f t="shared" si="1827"/>
        <v>0</v>
      </c>
      <c r="GP60" s="164" t="e">
        <f t="shared" si="1828"/>
        <v>#DIV/0!</v>
      </c>
      <c r="GQ60" s="164" t="e">
        <f>GP60^2*S58^2</f>
        <v>#DIV/0!</v>
      </c>
      <c r="GR60" s="164"/>
      <c r="GS60" s="164" t="e">
        <f t="shared" si="1829"/>
        <v>#DIV/0!</v>
      </c>
      <c r="GT60" s="164" t="e">
        <f t="shared" si="1830"/>
        <v>#DIV/0!</v>
      </c>
      <c r="GU60" s="164" t="e">
        <f>GT60^2*Q58^2</f>
        <v>#DIV/0!</v>
      </c>
      <c r="GV60" s="164"/>
      <c r="GW60" s="164"/>
      <c r="GX60" s="164"/>
      <c r="GY60" s="164">
        <f>P58</f>
        <v>0</v>
      </c>
      <c r="GZ60" s="164">
        <f>L58+N58</f>
        <v>0</v>
      </c>
      <c r="HA60" s="164">
        <f>L58</f>
        <v>0</v>
      </c>
      <c r="HB60" s="164">
        <f>N58</f>
        <v>0</v>
      </c>
      <c r="HC60" s="164">
        <f t="shared" si="1831"/>
        <v>0</v>
      </c>
      <c r="HD60" s="164">
        <f t="shared" si="1832"/>
        <v>0</v>
      </c>
      <c r="HE60" s="164" t="e">
        <f t="shared" si="1833"/>
        <v>#DIV/0!</v>
      </c>
      <c r="HF60" s="164">
        <f t="shared" si="1834"/>
        <v>0</v>
      </c>
      <c r="HG60" s="164">
        <f t="shared" si="1835"/>
        <v>0</v>
      </c>
      <c r="HH60" s="164">
        <f t="shared" si="1836"/>
        <v>0</v>
      </c>
      <c r="HI60" s="164">
        <f t="shared" si="1837"/>
        <v>0</v>
      </c>
      <c r="HJ60" s="164" t="e">
        <f t="shared" si="1838"/>
        <v>#DIV/0!</v>
      </c>
      <c r="HK60" s="164" t="e">
        <f t="shared" si="1839"/>
        <v>#DIV/0!</v>
      </c>
      <c r="HL60" s="164" t="e">
        <f t="shared" si="1840"/>
        <v>#DIV/0!</v>
      </c>
      <c r="HM60" s="164" t="e">
        <f t="shared" si="1841"/>
        <v>#DIV/0!</v>
      </c>
      <c r="HN60" s="164"/>
      <c r="HO60" s="164"/>
      <c r="HP60" s="164"/>
      <c r="HQ60" s="164"/>
      <c r="HR60" s="164" t="e">
        <f t="shared" si="1842"/>
        <v>#DIV/0!</v>
      </c>
      <c r="HS60" s="164" t="e">
        <f t="shared" si="1843"/>
        <v>#DIV/0!</v>
      </c>
      <c r="HT60" s="164" t="e">
        <f t="shared" si="1844"/>
        <v>#DIV/0!</v>
      </c>
      <c r="HU60" s="164" t="e">
        <f t="shared" si="1845"/>
        <v>#DIV/0!</v>
      </c>
      <c r="HV60" s="164" t="e">
        <f t="shared" si="1846"/>
        <v>#DIV/0!</v>
      </c>
      <c r="HW60" s="164"/>
      <c r="HX60" s="164" t="e">
        <f t="shared" si="1847"/>
        <v>#DIV/0!</v>
      </c>
      <c r="HY60" s="164" t="e">
        <f t="shared" si="1848"/>
        <v>#DIV/0!</v>
      </c>
      <c r="HZ60" s="164">
        <v>0</v>
      </c>
      <c r="IA60" s="164" t="e">
        <f t="shared" si="1072"/>
        <v>#DIV/0!</v>
      </c>
      <c r="IB60" s="164" t="e">
        <f t="shared" si="1849"/>
        <v>#DIV/0!</v>
      </c>
      <c r="IC60" s="164"/>
      <c r="ID60" s="164" t="e">
        <f xml:space="preserve"> 1 / (HE60-GY60*HG60)*L58/GZ60</f>
        <v>#DIV/0!</v>
      </c>
      <c r="IE60" s="164" t="e">
        <f t="shared" si="1850"/>
        <v>#DIV/0!</v>
      </c>
      <c r="IF60" s="164">
        <v>0</v>
      </c>
      <c r="IG60" s="164" t="e">
        <f t="shared" si="1073"/>
        <v>#DIV/0!</v>
      </c>
      <c r="IH60" s="164" t="e">
        <f t="shared" si="1851"/>
        <v>#DIV/0!</v>
      </c>
      <c r="II60" s="164"/>
      <c r="IJ60" s="164" t="e">
        <f t="shared" si="1852"/>
        <v>#DIV/0!</v>
      </c>
      <c r="IK60" s="164" t="e">
        <f t="shared" si="1853"/>
        <v>#DIV/0!</v>
      </c>
      <c r="IL60" s="164">
        <v>0</v>
      </c>
      <c r="IM60" s="164" t="e">
        <f t="shared" si="1074"/>
        <v>#DIV/0!</v>
      </c>
      <c r="IN60" s="164" t="e">
        <f t="shared" si="1854"/>
        <v>#DIV/0!</v>
      </c>
      <c r="IO60" s="164"/>
      <c r="IP60" s="164" t="e">
        <f t="shared" si="1855"/>
        <v>#DIV/0!</v>
      </c>
      <c r="IQ60" s="164" t="e">
        <f t="shared" si="1856"/>
        <v>#DIV/0!</v>
      </c>
      <c r="IR60" s="164" t="e">
        <f t="shared" si="1857"/>
        <v>#DIV/0!</v>
      </c>
      <c r="IS60" s="164" t="e">
        <f t="shared" si="1075"/>
        <v>#DIV/0!</v>
      </c>
      <c r="IT60" s="164" t="e">
        <f>IS60^2*M58^2</f>
        <v>#DIV/0!</v>
      </c>
      <c r="IU60" s="164"/>
      <c r="IV60" s="164" t="e">
        <f t="shared" si="1858"/>
        <v>#DIV/0!</v>
      </c>
      <c r="IW60" s="164" t="e">
        <f t="shared" si="1859"/>
        <v>#DIV/0!</v>
      </c>
      <c r="IX60" s="164" t="e">
        <f t="shared" si="1860"/>
        <v>#DIV/0!</v>
      </c>
      <c r="IY60" s="164" t="e">
        <f t="shared" si="1076"/>
        <v>#DIV/0!</v>
      </c>
      <c r="IZ60" s="164" t="e">
        <f>IY60^2*O58^2</f>
        <v>#DIV/0!</v>
      </c>
      <c r="JA60" s="164"/>
      <c r="JB60" s="164" t="e">
        <f t="shared" si="1861"/>
        <v>#DIV/0!</v>
      </c>
      <c r="JC60" s="164" t="e">
        <f t="shared" si="1862"/>
        <v>#DIV/0!</v>
      </c>
      <c r="JD60" s="164" t="e">
        <f t="shared" si="1863"/>
        <v>#DIV/0!</v>
      </c>
      <c r="JE60" s="164" t="e">
        <f t="shared" si="1077"/>
        <v>#DIV/0!</v>
      </c>
      <c r="JF60" s="164" t="e">
        <f>JE60^2*Q58^2</f>
        <v>#DIV/0!</v>
      </c>
      <c r="JG60" s="164"/>
      <c r="JH60" s="164"/>
      <c r="JI60" s="164"/>
      <c r="JJ60" s="164">
        <f t="shared" si="1864"/>
        <v>1</v>
      </c>
      <c r="JK60" s="164" t="e">
        <f>N58/(L58+N58)</f>
        <v>#DIV/0!</v>
      </c>
      <c r="JL60" s="164">
        <f>(L58+N58+JJ60)/(N58+JJ60)</f>
        <v>1</v>
      </c>
      <c r="JM60" s="164" t="e">
        <f t="shared" si="1865"/>
        <v>#DIV/0!</v>
      </c>
      <c r="JN60" s="164"/>
      <c r="JO60" s="164"/>
      <c r="JP60" s="164"/>
      <c r="JQ60" s="164"/>
      <c r="JR60" s="164" t="e">
        <f t="shared" si="1866"/>
        <v>#DIV/0!</v>
      </c>
      <c r="JS60" s="164" t="e">
        <f t="shared" si="1867"/>
        <v>#DIV/0!</v>
      </c>
      <c r="JT60" s="164" t="e">
        <f t="shared" si="1868"/>
        <v>#DIV/0!</v>
      </c>
      <c r="JU60" s="164" t="e">
        <f t="shared" si="1869"/>
        <v>#DIV/0!</v>
      </c>
      <c r="JV60" s="164"/>
      <c r="JW60" s="164" t="e">
        <f t="shared" si="1870"/>
        <v>#DIV/0!</v>
      </c>
      <c r="JX60" s="164" t="e">
        <f t="shared" si="1871"/>
        <v>#DIV/0!</v>
      </c>
      <c r="JY60" s="164" t="e">
        <f t="shared" si="1872"/>
        <v>#DIV/0!</v>
      </c>
      <c r="JZ60" s="164"/>
      <c r="KA60" s="164" t="e">
        <f>IG60</f>
        <v>#DIV/0!</v>
      </c>
      <c r="KB60" s="164" t="e">
        <f>KA60*JR60</f>
        <v>#DIV/0!</v>
      </c>
      <c r="KC60" s="164" t="e">
        <f>KB60^2*X60^2</f>
        <v>#DIV/0!</v>
      </c>
      <c r="KD60" s="164"/>
      <c r="KE60" s="164" t="e">
        <f>IM60</f>
        <v>#DIV/0!</v>
      </c>
      <c r="KF60" s="164" t="e">
        <f>KE60*JR60</f>
        <v>#DIV/0!</v>
      </c>
      <c r="KG60" s="164" t="e">
        <f>KF60^2*Z60^2</f>
        <v>#DIV/0!</v>
      </c>
      <c r="KH60" s="164"/>
      <c r="KI60" s="164" t="e">
        <f>IS60</f>
        <v>#DIV/0!</v>
      </c>
      <c r="KJ60" s="164" t="e">
        <f>-N58/(L58+N58)^2</f>
        <v>#DIV/0!</v>
      </c>
      <c r="KK60" s="164">
        <f>1/(JJ60+N58)</f>
        <v>1</v>
      </c>
      <c r="KL60" s="164" t="e">
        <f>KI60*JR60+KJ60*HM60*JL60+KK60*JK60*HM60</f>
        <v>#DIV/0!</v>
      </c>
      <c r="KM60" s="164" t="e">
        <f>KL60^2*M58^2</f>
        <v>#DIV/0!</v>
      </c>
      <c r="KN60" s="164"/>
      <c r="KO60" s="164" t="e">
        <f>IY60</f>
        <v>#DIV/0!</v>
      </c>
      <c r="KP60" s="164" t="e">
        <f>L58/(L58+N58)^2</f>
        <v>#DIV/0!</v>
      </c>
      <c r="KQ60" s="164">
        <f>-L58/(JJ60+N58)^2</f>
        <v>0</v>
      </c>
      <c r="KR60" s="164" t="e">
        <f>KO60*JR60+KP60*JL60*HM60+HM60*KQ60*JK60</f>
        <v>#DIV/0!</v>
      </c>
      <c r="KS60" s="164" t="e">
        <f>KR60^2*O58^2</f>
        <v>#DIV/0!</v>
      </c>
      <c r="KT60" s="164"/>
      <c r="KU60" s="164" t="e">
        <f>JE60</f>
        <v>#DIV/0!</v>
      </c>
      <c r="KV60" s="164" t="e">
        <f>KU60*JR60</f>
        <v>#DIV/0!</v>
      </c>
      <c r="KW60" s="164" t="e">
        <f>KV60^2*Q58^2</f>
        <v>#DIV/0!</v>
      </c>
      <c r="KX60" s="164"/>
      <c r="KY60" s="164" t="e">
        <f>HM60* (N58/(L58+N58)) * ((-LN(10)*JJ60*L58)/(N58+JJ60)^2)</f>
        <v>#DIV/0!</v>
      </c>
      <c r="KZ60" s="164" t="e">
        <f>KY60^2*S58^2</f>
        <v>#DIV/0!</v>
      </c>
      <c r="LA60" s="164"/>
      <c r="LB60" s="164"/>
      <c r="LC60" s="170"/>
      <c r="LD60" s="180"/>
      <c r="LE60" s="174"/>
      <c r="LF60" s="174"/>
      <c r="LG60" s="174"/>
      <c r="LH60" s="174"/>
      <c r="LI60" s="174"/>
      <c r="LJ60" s="174"/>
      <c r="LK60" s="174"/>
      <c r="LL60" s="174"/>
      <c r="LM60" s="174"/>
      <c r="LN60" s="174"/>
      <c r="LO60" s="177"/>
    </row>
    <row r="61" spans="1:327" s="87" customFormat="1" ht="16.5" thickBot="1" x14ac:dyDescent="0.3">
      <c r="A61" s="171" t="s">
        <v>242</v>
      </c>
      <c r="B61" s="14"/>
      <c r="C61" s="169"/>
      <c r="D61" s="2"/>
      <c r="E61" s="169"/>
      <c r="F61" s="196"/>
      <c r="G61" s="196"/>
      <c r="H61" s="196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7"/>
      <c r="T61" s="167">
        <f t="shared" si="1743"/>
        <v>0</v>
      </c>
      <c r="U61" s="164">
        <f>U58</f>
        <v>0</v>
      </c>
      <c r="V61" s="164">
        <f t="shared" ref="V61:AA61" si="1874">V58</f>
        <v>0</v>
      </c>
      <c r="W61" s="164">
        <f t="shared" si="1874"/>
        <v>0</v>
      </c>
      <c r="X61" s="164">
        <f t="shared" si="1874"/>
        <v>0</v>
      </c>
      <c r="Y61" s="164">
        <f t="shared" si="1874"/>
        <v>0</v>
      </c>
      <c r="Z61" s="164">
        <f t="shared" si="1874"/>
        <v>0</v>
      </c>
      <c r="AA61" s="164" t="e">
        <f t="shared" si="1874"/>
        <v>#DIV/0!</v>
      </c>
      <c r="AB61" s="165" t="e">
        <f t="shared" si="1069"/>
        <v>#DIV/0!</v>
      </c>
      <c r="AC61" s="165"/>
      <c r="AD61" s="165"/>
      <c r="AE61" s="165"/>
      <c r="AF61" s="165"/>
      <c r="AG61" s="164" t="e">
        <f t="shared" si="1070"/>
        <v>#DIV/0!</v>
      </c>
      <c r="AH61" s="164" t="e">
        <f t="shared" si="1750"/>
        <v>#DIV/0!</v>
      </c>
      <c r="AI61" s="164"/>
      <c r="AJ61" s="164" t="e">
        <f t="shared" si="1071"/>
        <v>#DIV/0!</v>
      </c>
      <c r="AK61" s="164" t="e">
        <f>AJ61^2*V58^2</f>
        <v>#DIV/0!</v>
      </c>
      <c r="AL61" s="164"/>
      <c r="AM61" s="164" t="e">
        <f>-AB61/(AA61-U61)*L58/(L58+N58)</f>
        <v>#DIV/0!</v>
      </c>
      <c r="AN61" s="164" t="e">
        <f>AM61^2*X58^2</f>
        <v>#DIV/0!</v>
      </c>
      <c r="AO61" s="164"/>
      <c r="AP61" s="164" t="e">
        <f>-AB61/(AA61-U61)*N58/(L58+N58)</f>
        <v>#DIV/0!</v>
      </c>
      <c r="AQ61" s="164" t="e">
        <f>AP61^2*Z58^2</f>
        <v>#DIV/0!</v>
      </c>
      <c r="AR61" s="164"/>
      <c r="AS61" s="164" t="e">
        <f>-AB61/(AA61-U61)*(W61-AA61)/(L58+N58)</f>
        <v>#DIV/0!</v>
      </c>
      <c r="AT61" s="164" t="e">
        <f>AS61^2*M58^2</f>
        <v>#DIV/0!</v>
      </c>
      <c r="AU61" s="164"/>
      <c r="AV61" s="164" t="e">
        <f>-AB61/(AA61-U61)*(Y61-AA61)/(L58+N58)</f>
        <v>#DIV/0!</v>
      </c>
      <c r="AW61" s="164" t="e">
        <f>AV61^2*O58^2</f>
        <v>#DIV/0!</v>
      </c>
      <c r="AX61" s="164"/>
      <c r="AY61" s="164"/>
      <c r="AZ61" s="164"/>
      <c r="BA61" s="164" t="b">
        <f t="shared" si="1751"/>
        <v>0</v>
      </c>
      <c r="BB61" s="164">
        <f>MAX((1-BA61)*P58,P58*0.99999)</f>
        <v>0</v>
      </c>
      <c r="BC61" s="164" t="e">
        <f>AB61*D61/(L58+N58)</f>
        <v>#DIV/0!</v>
      </c>
      <c r="BD61" s="164" t="e">
        <f t="shared" si="1752"/>
        <v>#DIV/0!</v>
      </c>
      <c r="BE61" s="164" t="e">
        <f t="shared" si="1753"/>
        <v>#DIV/0!</v>
      </c>
      <c r="BF61" s="164" t="e">
        <f t="shared" si="1754"/>
        <v>#DIV/0!</v>
      </c>
      <c r="BG61" s="164" t="e">
        <f t="shared" si="1755"/>
        <v>#DIV/0!</v>
      </c>
      <c r="BH61" s="164" t="e">
        <f t="shared" si="1756"/>
        <v>#DIV/0!</v>
      </c>
      <c r="BI61" s="164"/>
      <c r="BJ61" s="164"/>
      <c r="BK61" s="164"/>
      <c r="BL61" s="164"/>
      <c r="BM61" s="164" t="e">
        <f t="shared" si="1757"/>
        <v>#DIV/0!</v>
      </c>
      <c r="BN61" s="164" t="e">
        <f t="shared" si="1758"/>
        <v>#DIV/0!</v>
      </c>
      <c r="BO61" s="164" t="e">
        <f t="shared" si="1759"/>
        <v>#DIV/0!</v>
      </c>
      <c r="BP61" s="164" t="e">
        <f>BO61^2*Q58^2</f>
        <v>#DIV/0!</v>
      </c>
      <c r="BQ61" s="164"/>
      <c r="BR61" s="164" t="e">
        <f t="shared" si="1760"/>
        <v>#DIV/0!</v>
      </c>
      <c r="BS61" s="164" t="e">
        <f t="shared" si="1761"/>
        <v>#DIV/0!</v>
      </c>
      <c r="BT61" s="164" t="e">
        <f t="shared" si="1762"/>
        <v>#DIV/0!</v>
      </c>
      <c r="BU61" s="164" t="e">
        <f t="shared" si="1763"/>
        <v>#DIV/0!</v>
      </c>
      <c r="BV61" s="164" t="e">
        <f>(BB61-1)/(1-BC61)^(BB61)*(D61/(L58+N58))*BU61</f>
        <v>#DIV/0!</v>
      </c>
      <c r="BW61" s="164" t="e">
        <f>-1/((BB61-1)*BC61^2)*(D61/(L58+N58))*BU61</f>
        <v>#DIV/0!</v>
      </c>
      <c r="BX61" s="164" t="e">
        <f t="shared" si="1764"/>
        <v>#DIV/0!</v>
      </c>
      <c r="BY61" s="164" t="e">
        <f t="shared" si="1765"/>
        <v>#DIV/0!</v>
      </c>
      <c r="BZ61" s="164"/>
      <c r="CA61" s="164" t="e">
        <f t="shared" si="1766"/>
        <v>#DIV/0!</v>
      </c>
      <c r="CB61" s="164" t="e">
        <f>(BB61-1)/(1-BC61)^(BB61)*(D61/(L58+N58))*CA61</f>
        <v>#DIV/0!</v>
      </c>
      <c r="CC61" s="164" t="e">
        <f>-1/((BB61-1)*BC61^2)*(D61/(L58+N58))*CA61</f>
        <v>#DIV/0!</v>
      </c>
      <c r="CD61" s="164" t="e">
        <f t="shared" si="1767"/>
        <v>#DIV/0!</v>
      </c>
      <c r="CE61" s="164" t="e">
        <f t="shared" si="1768"/>
        <v>#DIV/0!</v>
      </c>
      <c r="CF61" s="164"/>
      <c r="CG61" s="164" t="e">
        <f t="shared" si="1769"/>
        <v>#DIV/0!</v>
      </c>
      <c r="CH61" s="164" t="e">
        <f>(BB61-1)/(1-BC61)^(BB61)*(D61/(L58+N58))*CG61</f>
        <v>#DIV/0!</v>
      </c>
      <c r="CI61" s="164" t="e">
        <f>-1/((BB61-1)*BC61^2)*(D61/(L58+N58))*CG61</f>
        <v>#DIV/0!</v>
      </c>
      <c r="CJ61" s="164" t="e">
        <f t="shared" si="1770"/>
        <v>#DIV/0!</v>
      </c>
      <c r="CK61" s="164" t="e">
        <f t="shared" si="1771"/>
        <v>#DIV/0!</v>
      </c>
      <c r="CL61" s="164"/>
      <c r="CM61" s="164" t="e">
        <f t="shared" si="1772"/>
        <v>#DIV/0!</v>
      </c>
      <c r="CN61" s="164">
        <v>0</v>
      </c>
      <c r="CO61" s="164">
        <v>0</v>
      </c>
      <c r="CP61" s="164" t="e">
        <f t="shared" si="1773"/>
        <v>#DIV/0!</v>
      </c>
      <c r="CQ61" s="164" t="e">
        <f>CP61^2*E58^2</f>
        <v>#DIV/0!</v>
      </c>
      <c r="CR61" s="164"/>
      <c r="CS61" s="164" t="e">
        <f t="shared" si="1774"/>
        <v>#DIV/0!</v>
      </c>
      <c r="CT61" s="164" t="e">
        <f>(BB61-1)/(1-BC61)^(BB61)*(-BC61/(L58+N58)+D61/(L58+N58)*CS61)</f>
        <v>#DIV/0!</v>
      </c>
      <c r="CU61" s="164" t="e">
        <f>-1/((BB61-1)*BC61^2)*(-BC61/(L58+N58)+D61/(L58+N58)*CS61)</f>
        <v>#DIV/0!</v>
      </c>
      <c r="CV61" s="164" t="e">
        <f t="shared" si="1775"/>
        <v>#DIV/0!</v>
      </c>
      <c r="CW61" s="164" t="e">
        <f>CV61^2*M58^2</f>
        <v>#DIV/0!</v>
      </c>
      <c r="CX61" s="164"/>
      <c r="CY61" s="164" t="e">
        <f t="shared" si="1776"/>
        <v>#DIV/0!</v>
      </c>
      <c r="CZ61" s="164" t="e">
        <f>(BB61-1)/(1-BC61)^(BB61)*(-BC61/(L58+N58)+D61/(L58+N58)*CY61)</f>
        <v>#DIV/0!</v>
      </c>
      <c r="DA61" s="164" t="e">
        <f>-1/((BB61-1)*BC61^2)*(-BC61/(L58+N58)+D61/(L58+N58)*CY61)</f>
        <v>#DIV/0!</v>
      </c>
      <c r="DB61" s="164" t="e">
        <f t="shared" si="1777"/>
        <v>#DIV/0!</v>
      </c>
      <c r="DC61" s="164" t="e">
        <f>DB61^2*O58^2</f>
        <v>#DIV/0!</v>
      </c>
      <c r="DD61" s="164"/>
      <c r="DE61" s="164"/>
      <c r="DF61" s="164"/>
      <c r="DG61" s="164">
        <f>10^R58</f>
        <v>1</v>
      </c>
      <c r="DH61" s="164" t="e">
        <f>N58/(L58+N58)</f>
        <v>#DIV/0!</v>
      </c>
      <c r="DI61" s="164">
        <f>(DG61+L58+N58)/(N58+DG61)</f>
        <v>1</v>
      </c>
      <c r="DJ61" s="164" t="e">
        <f t="shared" si="1778"/>
        <v>#DIV/0!</v>
      </c>
      <c r="DK61" s="164"/>
      <c r="DL61" s="164"/>
      <c r="DM61" s="164"/>
      <c r="DN61" s="164"/>
      <c r="DO61" s="164" t="e">
        <f t="shared" si="1779"/>
        <v>#DIV/0!</v>
      </c>
      <c r="DP61" s="164" t="e">
        <f t="shared" si="1780"/>
        <v>#DIV/0!</v>
      </c>
      <c r="DQ61" s="164" t="e">
        <f t="shared" si="1781"/>
        <v>#DIV/0!</v>
      </c>
      <c r="DR61" s="164" t="e">
        <f t="shared" si="1782"/>
        <v>#DIV/0!</v>
      </c>
      <c r="DS61" s="164"/>
      <c r="DT61" s="164" t="e">
        <f t="shared" si="1783"/>
        <v>#DIV/0!</v>
      </c>
      <c r="DU61" s="164" t="e">
        <f t="shared" si="1784"/>
        <v>#DIV/0!</v>
      </c>
      <c r="DV61" s="164" t="e">
        <f t="shared" si="1785"/>
        <v>#DIV/0!</v>
      </c>
      <c r="DW61" s="164"/>
      <c r="DX61" s="164" t="e">
        <f t="shared" si="1786"/>
        <v>#DIV/0!</v>
      </c>
      <c r="DY61" s="164" t="e">
        <f t="shared" si="1787"/>
        <v>#DIV/0!</v>
      </c>
      <c r="DZ61" s="164" t="e">
        <f t="shared" si="1788"/>
        <v>#DIV/0!</v>
      </c>
      <c r="EA61" s="164"/>
      <c r="EB61" s="164" t="e">
        <f t="shared" si="1789"/>
        <v>#DIV/0!</v>
      </c>
      <c r="EC61" s="164" t="e">
        <f t="shared" si="1790"/>
        <v>#DIV/0!</v>
      </c>
      <c r="ED61" s="164" t="e">
        <f t="shared" si="1791"/>
        <v>#DIV/0!</v>
      </c>
      <c r="EE61" s="164"/>
      <c r="EF61" s="164" t="e">
        <f t="shared" si="1792"/>
        <v>#DIV/0!</v>
      </c>
      <c r="EG61" s="164" t="e">
        <f t="shared" si="1793"/>
        <v>#DIV/0!</v>
      </c>
      <c r="EH61" s="164" t="e">
        <f t="shared" si="1794"/>
        <v>#DIV/0!</v>
      </c>
      <c r="EI61" s="164" t="e">
        <f>-N58/((N58+L58)^2)</f>
        <v>#DIV/0!</v>
      </c>
      <c r="EJ61" s="164">
        <f>1/(DG61+N58)</f>
        <v>1</v>
      </c>
      <c r="EK61" s="164" t="e">
        <f t="shared" si="1795"/>
        <v>#DIV/0!</v>
      </c>
      <c r="EL61" s="164" t="e">
        <f>EK61^2*M58^2</f>
        <v>#DIV/0!</v>
      </c>
      <c r="EM61" s="164"/>
      <c r="EN61" s="164" t="e">
        <f t="shared" si="1796"/>
        <v>#DIV/0!</v>
      </c>
      <c r="EO61" s="164" t="e">
        <f>L58/((L58+N58)^2)</f>
        <v>#DIV/0!</v>
      </c>
      <c r="EP61" s="164">
        <f>-L58/((N58+DG61)^2)</f>
        <v>0</v>
      </c>
      <c r="EQ61" s="164" t="e">
        <f t="shared" si="1797"/>
        <v>#DIV/0!</v>
      </c>
      <c r="ER61" s="164" t="e">
        <f>EQ61^2*O58^2</f>
        <v>#DIV/0!</v>
      </c>
      <c r="ES61" s="164"/>
      <c r="ET61" s="164">
        <v>0</v>
      </c>
      <c r="EU61" s="164">
        <f>-LN(10)*L58*DG61/((DG61+N58)^2)</f>
        <v>0</v>
      </c>
      <c r="EV61" s="164" t="e">
        <f t="shared" si="1798"/>
        <v>#DIV/0!</v>
      </c>
      <c r="EW61" s="164" t="e">
        <f>EV61^2*S58^2</f>
        <v>#DIV/0!</v>
      </c>
      <c r="EX61" s="164"/>
      <c r="EY61" s="164"/>
      <c r="EZ61" s="164"/>
      <c r="FA61" s="164">
        <f t="shared" si="1799"/>
        <v>1</v>
      </c>
      <c r="FB61" s="164" t="e">
        <f t="shared" si="1800"/>
        <v>#DIV/0!</v>
      </c>
      <c r="FC61" s="164">
        <f t="shared" si="1801"/>
        <v>1</v>
      </c>
      <c r="FD61" s="164" t="e">
        <f t="shared" si="1802"/>
        <v>#DIV/0!</v>
      </c>
      <c r="FE61" s="164"/>
      <c r="FF61" s="164"/>
      <c r="FG61" s="164"/>
      <c r="FH61" s="164"/>
      <c r="FI61" s="164" t="e">
        <f t="shared" si="1803"/>
        <v>#DIV/0!</v>
      </c>
      <c r="FJ61" s="164" t="e">
        <f t="shared" si="1804"/>
        <v>#DIV/0!</v>
      </c>
      <c r="FK61" s="164" t="e">
        <f t="shared" si="1805"/>
        <v>#DIV/0!</v>
      </c>
      <c r="FL61" s="164" t="e">
        <f t="shared" si="1806"/>
        <v>#DIV/0!</v>
      </c>
      <c r="FM61" s="164"/>
      <c r="FN61" s="164" t="e">
        <f t="shared" si="1807"/>
        <v>#DIV/0!</v>
      </c>
      <c r="FO61" s="164" t="e">
        <f t="shared" si="1808"/>
        <v>#DIV/0!</v>
      </c>
      <c r="FP61" s="164" t="e">
        <f t="shared" si="1809"/>
        <v>#DIV/0!</v>
      </c>
      <c r="FQ61" s="164"/>
      <c r="FR61" s="164" t="e">
        <f t="shared" si="1810"/>
        <v>#DIV/0!</v>
      </c>
      <c r="FS61" s="164" t="e">
        <f t="shared" si="1811"/>
        <v>#DIV/0!</v>
      </c>
      <c r="FT61" s="164" t="e">
        <f t="shared" si="1812"/>
        <v>#DIV/0!</v>
      </c>
      <c r="FU61" s="164"/>
      <c r="FV61" s="164" t="e">
        <f t="shared" si="1813"/>
        <v>#DIV/0!</v>
      </c>
      <c r="FW61" s="164" t="e">
        <f t="shared" si="1814"/>
        <v>#DIV/0!</v>
      </c>
      <c r="FX61" s="164" t="e">
        <f t="shared" si="1815"/>
        <v>#DIV/0!</v>
      </c>
      <c r="FY61" s="164"/>
      <c r="FZ61" s="164" t="e">
        <f t="shared" si="1816"/>
        <v>#DIV/0!</v>
      </c>
      <c r="GA61" s="164" t="e">
        <f t="shared" si="1817"/>
        <v>#DIV/0!</v>
      </c>
      <c r="GB61" s="164" t="e">
        <f t="shared" si="1818"/>
        <v>#DIV/0!</v>
      </c>
      <c r="GC61" s="164" t="e">
        <f t="shared" si="1819"/>
        <v>#DIV/0!</v>
      </c>
      <c r="GD61" s="164">
        <f t="shared" si="1820"/>
        <v>1</v>
      </c>
      <c r="GE61" s="164" t="e">
        <f t="shared" si="1821"/>
        <v>#DIV/0!</v>
      </c>
      <c r="GF61" s="164" t="e">
        <f>GE61^2*M58^2</f>
        <v>#DIV/0!</v>
      </c>
      <c r="GG61" s="164"/>
      <c r="GH61" s="164" t="e">
        <f t="shared" si="1822"/>
        <v>#DIV/0!</v>
      </c>
      <c r="GI61" s="164" t="e">
        <f t="shared" si="1823"/>
        <v>#DIV/0!</v>
      </c>
      <c r="GJ61" s="164">
        <f t="shared" si="1824"/>
        <v>0</v>
      </c>
      <c r="GK61" s="164" t="e">
        <f t="shared" si="1825"/>
        <v>#DIV/0!</v>
      </c>
      <c r="GL61" s="164" t="e">
        <f>GK61^2*O58^2</f>
        <v>#DIV/0!</v>
      </c>
      <c r="GM61" s="164"/>
      <c r="GN61" s="164">
        <f t="shared" si="1826"/>
        <v>0</v>
      </c>
      <c r="GO61" s="164">
        <f t="shared" si="1827"/>
        <v>0</v>
      </c>
      <c r="GP61" s="164" t="e">
        <f t="shared" si="1828"/>
        <v>#DIV/0!</v>
      </c>
      <c r="GQ61" s="164" t="e">
        <f>GP61^2*S58^2</f>
        <v>#DIV/0!</v>
      </c>
      <c r="GR61" s="164"/>
      <c r="GS61" s="164" t="e">
        <f t="shared" si="1829"/>
        <v>#DIV/0!</v>
      </c>
      <c r="GT61" s="164" t="e">
        <f t="shared" si="1830"/>
        <v>#DIV/0!</v>
      </c>
      <c r="GU61" s="164" t="e">
        <f>GT61^2*Q58^2</f>
        <v>#DIV/0!</v>
      </c>
      <c r="GV61" s="164"/>
      <c r="GW61" s="164"/>
      <c r="GX61" s="164"/>
      <c r="GY61" s="164">
        <f>P58</f>
        <v>0</v>
      </c>
      <c r="GZ61" s="164">
        <f>L58+N58</f>
        <v>0</v>
      </c>
      <c r="HA61" s="164">
        <f>L58</f>
        <v>0</v>
      </c>
      <c r="HB61" s="164">
        <f>N58</f>
        <v>0</v>
      </c>
      <c r="HC61" s="164">
        <f t="shared" si="1831"/>
        <v>0</v>
      </c>
      <c r="HD61" s="164">
        <f t="shared" si="1832"/>
        <v>0</v>
      </c>
      <c r="HE61" s="164" t="e">
        <f t="shared" si="1833"/>
        <v>#DIV/0!</v>
      </c>
      <c r="HF61" s="164">
        <f t="shared" si="1834"/>
        <v>0</v>
      </c>
      <c r="HG61" s="164">
        <f t="shared" si="1835"/>
        <v>0</v>
      </c>
      <c r="HH61" s="164">
        <f t="shared" si="1836"/>
        <v>0</v>
      </c>
      <c r="HI61" s="164">
        <f t="shared" si="1837"/>
        <v>0</v>
      </c>
      <c r="HJ61" s="164" t="e">
        <f t="shared" si="1838"/>
        <v>#DIV/0!</v>
      </c>
      <c r="HK61" s="164" t="e">
        <f t="shared" si="1839"/>
        <v>#DIV/0!</v>
      </c>
      <c r="HL61" s="164" t="e">
        <f t="shared" si="1840"/>
        <v>#DIV/0!</v>
      </c>
      <c r="HM61" s="164" t="e">
        <f t="shared" si="1841"/>
        <v>#DIV/0!</v>
      </c>
      <c r="HN61" s="164"/>
      <c r="HO61" s="164"/>
      <c r="HP61" s="164"/>
      <c r="HQ61" s="164"/>
      <c r="HR61" s="164" t="e">
        <f t="shared" si="1842"/>
        <v>#DIV/0!</v>
      </c>
      <c r="HS61" s="164" t="e">
        <f t="shared" si="1843"/>
        <v>#DIV/0!</v>
      </c>
      <c r="HT61" s="164" t="e">
        <f t="shared" si="1844"/>
        <v>#DIV/0!</v>
      </c>
      <c r="HU61" s="164" t="e">
        <f t="shared" si="1845"/>
        <v>#DIV/0!</v>
      </c>
      <c r="HV61" s="164" t="e">
        <f t="shared" si="1846"/>
        <v>#DIV/0!</v>
      </c>
      <c r="HW61" s="164"/>
      <c r="HX61" s="164" t="e">
        <f t="shared" si="1847"/>
        <v>#DIV/0!</v>
      </c>
      <c r="HY61" s="164" t="e">
        <f t="shared" si="1848"/>
        <v>#DIV/0!</v>
      </c>
      <c r="HZ61" s="164">
        <v>0</v>
      </c>
      <c r="IA61" s="164" t="e">
        <f t="shared" si="1072"/>
        <v>#DIV/0!</v>
      </c>
      <c r="IB61" s="164" t="e">
        <f t="shared" si="1849"/>
        <v>#DIV/0!</v>
      </c>
      <c r="IC61" s="164"/>
      <c r="ID61" s="164" t="e">
        <f xml:space="preserve"> 1 / (HE61-GY61*HG61)*L58/GZ61</f>
        <v>#DIV/0!</v>
      </c>
      <c r="IE61" s="164" t="e">
        <f t="shared" si="1850"/>
        <v>#DIV/0!</v>
      </c>
      <c r="IF61" s="164">
        <v>0</v>
      </c>
      <c r="IG61" s="164" t="e">
        <f t="shared" si="1073"/>
        <v>#DIV/0!</v>
      </c>
      <c r="IH61" s="164" t="e">
        <f t="shared" si="1851"/>
        <v>#DIV/0!</v>
      </c>
      <c r="II61" s="164"/>
      <c r="IJ61" s="164" t="e">
        <f t="shared" si="1852"/>
        <v>#DIV/0!</v>
      </c>
      <c r="IK61" s="164" t="e">
        <f t="shared" si="1853"/>
        <v>#DIV/0!</v>
      </c>
      <c r="IL61" s="164">
        <v>0</v>
      </c>
      <c r="IM61" s="164" t="e">
        <f t="shared" si="1074"/>
        <v>#DIV/0!</v>
      </c>
      <c r="IN61" s="164" t="e">
        <f t="shared" si="1854"/>
        <v>#DIV/0!</v>
      </c>
      <c r="IO61" s="164"/>
      <c r="IP61" s="164" t="e">
        <f t="shared" si="1855"/>
        <v>#DIV/0!</v>
      </c>
      <c r="IQ61" s="164" t="e">
        <f t="shared" si="1856"/>
        <v>#DIV/0!</v>
      </c>
      <c r="IR61" s="164" t="e">
        <f t="shared" si="1857"/>
        <v>#DIV/0!</v>
      </c>
      <c r="IS61" s="164" t="e">
        <f t="shared" si="1075"/>
        <v>#DIV/0!</v>
      </c>
      <c r="IT61" s="164" t="e">
        <f>IS61^2*M58^2</f>
        <v>#DIV/0!</v>
      </c>
      <c r="IU61" s="164"/>
      <c r="IV61" s="164" t="e">
        <f t="shared" si="1858"/>
        <v>#DIV/0!</v>
      </c>
      <c r="IW61" s="164" t="e">
        <f t="shared" si="1859"/>
        <v>#DIV/0!</v>
      </c>
      <c r="IX61" s="164" t="e">
        <f t="shared" si="1860"/>
        <v>#DIV/0!</v>
      </c>
      <c r="IY61" s="164" t="e">
        <f t="shared" si="1076"/>
        <v>#DIV/0!</v>
      </c>
      <c r="IZ61" s="164" t="e">
        <f>IY61^2*O58^2</f>
        <v>#DIV/0!</v>
      </c>
      <c r="JA61" s="164"/>
      <c r="JB61" s="164" t="e">
        <f t="shared" si="1861"/>
        <v>#DIV/0!</v>
      </c>
      <c r="JC61" s="164" t="e">
        <f t="shared" si="1862"/>
        <v>#DIV/0!</v>
      </c>
      <c r="JD61" s="164" t="e">
        <f t="shared" si="1863"/>
        <v>#DIV/0!</v>
      </c>
      <c r="JE61" s="164" t="e">
        <f t="shared" si="1077"/>
        <v>#DIV/0!</v>
      </c>
      <c r="JF61" s="164" t="e">
        <f>JE61^2*Q58^2</f>
        <v>#DIV/0!</v>
      </c>
      <c r="JG61" s="164"/>
      <c r="JH61" s="164"/>
      <c r="JI61" s="164"/>
      <c r="JJ61" s="164">
        <f t="shared" si="1864"/>
        <v>1</v>
      </c>
      <c r="JK61" s="164" t="e">
        <f>N58/(L58+N58)</f>
        <v>#DIV/0!</v>
      </c>
      <c r="JL61" s="164">
        <f>(L58+N58+JJ61)/(N58+JJ61)</f>
        <v>1</v>
      </c>
      <c r="JM61" s="164" t="e">
        <f t="shared" si="1865"/>
        <v>#DIV/0!</v>
      </c>
      <c r="JN61" s="164"/>
      <c r="JO61" s="164"/>
      <c r="JP61" s="164"/>
      <c r="JQ61" s="164"/>
      <c r="JR61" s="164" t="e">
        <f t="shared" si="1866"/>
        <v>#DIV/0!</v>
      </c>
      <c r="JS61" s="164" t="e">
        <f t="shared" si="1867"/>
        <v>#DIV/0!</v>
      </c>
      <c r="JT61" s="164" t="e">
        <f t="shared" si="1868"/>
        <v>#DIV/0!</v>
      </c>
      <c r="JU61" s="164" t="e">
        <f t="shared" si="1869"/>
        <v>#DIV/0!</v>
      </c>
      <c r="JV61" s="164"/>
      <c r="JW61" s="164" t="e">
        <f t="shared" si="1870"/>
        <v>#DIV/0!</v>
      </c>
      <c r="JX61" s="164" t="e">
        <f t="shared" si="1871"/>
        <v>#DIV/0!</v>
      </c>
      <c r="JY61" s="164" t="e">
        <f t="shared" si="1872"/>
        <v>#DIV/0!</v>
      </c>
      <c r="JZ61" s="164"/>
      <c r="KA61" s="164" t="e">
        <f>IG61</f>
        <v>#DIV/0!</v>
      </c>
      <c r="KB61" s="164" t="e">
        <f>KA61*JR61</f>
        <v>#DIV/0!</v>
      </c>
      <c r="KC61" s="164" t="e">
        <f>KB61^2*X61^2</f>
        <v>#DIV/0!</v>
      </c>
      <c r="KD61" s="164"/>
      <c r="KE61" s="164" t="e">
        <f>IM61</f>
        <v>#DIV/0!</v>
      </c>
      <c r="KF61" s="164" t="e">
        <f>KE61*JR61</f>
        <v>#DIV/0!</v>
      </c>
      <c r="KG61" s="164" t="e">
        <f>KF61^2*Z61^2</f>
        <v>#DIV/0!</v>
      </c>
      <c r="KH61" s="164"/>
      <c r="KI61" s="164" t="e">
        <f>IS61</f>
        <v>#DIV/0!</v>
      </c>
      <c r="KJ61" s="164" t="e">
        <f>-N58/(L58+N58)^2</f>
        <v>#DIV/0!</v>
      </c>
      <c r="KK61" s="164">
        <f>1/(JJ61+N58)</f>
        <v>1</v>
      </c>
      <c r="KL61" s="164" t="e">
        <f>KI61*JR61+KJ61*HM61*JL61+KK61*JK61*HM61</f>
        <v>#DIV/0!</v>
      </c>
      <c r="KM61" s="164" t="e">
        <f>KL61^2*M58^2</f>
        <v>#DIV/0!</v>
      </c>
      <c r="KN61" s="164"/>
      <c r="KO61" s="164" t="e">
        <f>IY61</f>
        <v>#DIV/0!</v>
      </c>
      <c r="KP61" s="164" t="e">
        <f>L58/(L58+N58)^2</f>
        <v>#DIV/0!</v>
      </c>
      <c r="KQ61" s="164">
        <f>-L58/(JJ61+N58)^2</f>
        <v>0</v>
      </c>
      <c r="KR61" s="164" t="e">
        <f>KO61*JR61+KP61*JL61*HM61+HM61*KQ61*JK61</f>
        <v>#DIV/0!</v>
      </c>
      <c r="KS61" s="164" t="e">
        <f>KR61^2*O58^2</f>
        <v>#DIV/0!</v>
      </c>
      <c r="KT61" s="164"/>
      <c r="KU61" s="164" t="e">
        <f>JE61</f>
        <v>#DIV/0!</v>
      </c>
      <c r="KV61" s="164" t="e">
        <f>KU61*JR61</f>
        <v>#DIV/0!</v>
      </c>
      <c r="KW61" s="164" t="e">
        <f>KV61^2*Q58^2</f>
        <v>#DIV/0!</v>
      </c>
      <c r="KX61" s="164"/>
      <c r="KY61" s="164" t="e">
        <f>HM61* (N58/(L58+N58)) * ((-LN(10)*JJ61*L58)/(N58+JJ61)^2)</f>
        <v>#DIV/0!</v>
      </c>
      <c r="KZ61" s="164" t="e">
        <f>KY61^2*S58^2</f>
        <v>#DIV/0!</v>
      </c>
      <c r="LA61" s="164"/>
      <c r="LB61" s="164"/>
      <c r="LC61" s="170"/>
      <c r="LD61" s="181"/>
      <c r="LE61" s="175"/>
      <c r="LF61" s="175"/>
      <c r="LG61" s="175"/>
      <c r="LH61" s="175"/>
      <c r="LI61" s="175"/>
      <c r="LJ61" s="175"/>
      <c r="LK61" s="175"/>
      <c r="LL61" s="175"/>
      <c r="LM61" s="175"/>
      <c r="LN61" s="175"/>
      <c r="LO61" s="178"/>
    </row>
    <row r="62" spans="1:327" s="87" customFormat="1" ht="15.75" x14ac:dyDescent="0.25">
      <c r="A62" s="172" t="s">
        <v>239</v>
      </c>
      <c r="B62" s="136"/>
      <c r="C62" s="168"/>
      <c r="D62" s="137"/>
      <c r="E62" s="168"/>
      <c r="F62" s="206"/>
      <c r="G62" s="206"/>
      <c r="H62" s="206"/>
      <c r="I62" s="197"/>
      <c r="J62" s="197"/>
      <c r="K62" s="197"/>
      <c r="L62" s="197"/>
      <c r="M62" s="197"/>
      <c r="N62" s="197"/>
      <c r="O62" s="197"/>
      <c r="P62" s="197"/>
      <c r="Q62" s="197"/>
      <c r="R62" s="197"/>
      <c r="S62" s="200"/>
      <c r="T62" s="167">
        <f>C62/100</f>
        <v>0</v>
      </c>
      <c r="U62" s="164">
        <f t="shared" ref="U62:Z62" si="1875">F62/100</f>
        <v>0</v>
      </c>
      <c r="V62" s="164">
        <f t="shared" si="1875"/>
        <v>0</v>
      </c>
      <c r="W62" s="164">
        <f t="shared" si="1875"/>
        <v>0</v>
      </c>
      <c r="X62" s="164">
        <f t="shared" si="1875"/>
        <v>0</v>
      </c>
      <c r="Y62" s="164">
        <f t="shared" si="1875"/>
        <v>0</v>
      </c>
      <c r="Z62" s="164">
        <f t="shared" si="1875"/>
        <v>0</v>
      </c>
      <c r="AA62" s="164" t="e">
        <f>(L62*W62+Y62*N62)/(L62+N62)</f>
        <v>#DIV/0!</v>
      </c>
      <c r="AB62" s="165" t="e">
        <f t="shared" si="1069"/>
        <v>#DIV/0!</v>
      </c>
      <c r="AC62" s="165" t="e">
        <f>AVERAGE(AB62:AB65)</f>
        <v>#DIV/0!</v>
      </c>
      <c r="AD62" s="165" t="e">
        <f>STDEV(AB62:AB65)</f>
        <v>#DIV/0!</v>
      </c>
      <c r="AE62" s="165" t="e">
        <f>AD62/SQRT(COUNT(AB62:AB65))</f>
        <v>#DIV/0!</v>
      </c>
      <c r="AF62" s="165" t="e">
        <f>AE62^2</f>
        <v>#DIV/0!</v>
      </c>
      <c r="AG62" s="164" t="e">
        <f t="shared" si="1070"/>
        <v>#DIV/0!</v>
      </c>
      <c r="AH62" s="164" t="e">
        <f>AG62^2*E62^2</f>
        <v>#DIV/0!</v>
      </c>
      <c r="AI62" s="164" t="e">
        <f>AVERAGE(AH62:AH65)</f>
        <v>#DIV/0!</v>
      </c>
      <c r="AJ62" s="164" t="e">
        <f t="shared" si="1071"/>
        <v>#DIV/0!</v>
      </c>
      <c r="AK62" s="164" t="e">
        <f>AJ62^2*V62^2</f>
        <v>#DIV/0!</v>
      </c>
      <c r="AL62" s="164" t="e">
        <f>AVERAGE(AK62:AK65)</f>
        <v>#DIV/0!</v>
      </c>
      <c r="AM62" s="164" t="e">
        <f>-AB62/(AA62-U62)*L62/(L62+N62)</f>
        <v>#DIV/0!</v>
      </c>
      <c r="AN62" s="164" t="e">
        <f>AM62^2*X62^2</f>
        <v>#DIV/0!</v>
      </c>
      <c r="AO62" s="164" t="e">
        <f>AVERAGE(AN62:AN65)</f>
        <v>#DIV/0!</v>
      </c>
      <c r="AP62" s="164" t="e">
        <f>-AB62/(AA62-U62)*N62/(L62+N62)</f>
        <v>#DIV/0!</v>
      </c>
      <c r="AQ62" s="164" t="e">
        <f>AP62^2*Z62^2</f>
        <v>#DIV/0!</v>
      </c>
      <c r="AR62" s="164" t="e">
        <f>AVERAGE(AQ62:AQ65)</f>
        <v>#DIV/0!</v>
      </c>
      <c r="AS62" s="164" t="e">
        <f>-AB62/(AA62-U62)*(W62-AA62)/(L62+N62)</f>
        <v>#DIV/0!</v>
      </c>
      <c r="AT62" s="164" t="e">
        <f>AS62^2*M62^2</f>
        <v>#DIV/0!</v>
      </c>
      <c r="AU62" s="164" t="e">
        <f>AVERAGE(AT62:AT65)</f>
        <v>#DIV/0!</v>
      </c>
      <c r="AV62" s="164" t="e">
        <f>-AB62/(AA62-U62)*(Y62-AA62)/(L62+N62)</f>
        <v>#DIV/0!</v>
      </c>
      <c r="AW62" s="164" t="e">
        <f>AV62^2*O62^2</f>
        <v>#DIV/0!</v>
      </c>
      <c r="AX62" s="164" t="e">
        <f>AVERAGE(AW62:AW65)</f>
        <v>#DIV/0!</v>
      </c>
      <c r="AY62" s="164" t="e">
        <f>SUM(AX62,AU62,AR62,AO62,AL62,AI62,AF62)</f>
        <v>#DIV/0!</v>
      </c>
      <c r="AZ62" s="166" t="e">
        <f>SQRT(AY62)</f>
        <v>#DIV/0!</v>
      </c>
      <c r="BA62" s="164" t="b">
        <f>P62=1</f>
        <v>0</v>
      </c>
      <c r="BB62" s="164">
        <f>MAX((1-BA62)*P62,P62*0.99999)</f>
        <v>0</v>
      </c>
      <c r="BC62" s="164" t="e">
        <f>AB62*D62/(L62+N62)</f>
        <v>#DIV/0!</v>
      </c>
      <c r="BD62" s="164" t="e">
        <f>-1+(1-BC62)^(1-BB62)</f>
        <v>#DIV/0!</v>
      </c>
      <c r="BE62" s="164" t="e">
        <f>1/((BB62-1)*BC62)</f>
        <v>#DIV/0!</v>
      </c>
      <c r="BF62" s="164" t="e">
        <f>(-1/BC62)*LN(1-BC62)*AB62</f>
        <v>#DIV/0!</v>
      </c>
      <c r="BG62" s="164" t="e">
        <f>AB62*BD62*BE62</f>
        <v>#DIV/0!</v>
      </c>
      <c r="BH62" s="164" t="e">
        <f>(BF62*BA62)+(1-BA62)*BG62</f>
        <v>#DIV/0!</v>
      </c>
      <c r="BI62" s="164" t="e">
        <f>AVERAGE(BH62:BH65)</f>
        <v>#DIV/0!</v>
      </c>
      <c r="BJ62" s="164" t="e">
        <f>STDEV(BH62:BH65)</f>
        <v>#DIV/0!</v>
      </c>
      <c r="BK62" s="164" t="e">
        <f>BJ62/SQRT(COUNT(BH62:BH65))</f>
        <v>#DIV/0!</v>
      </c>
      <c r="BL62" s="164" t="e">
        <f>BK62^2</f>
        <v>#DIV/0!</v>
      </c>
      <c r="BM62" s="164" t="e">
        <f>(-LN(1-BC62)*(1-BC62)^(1-BB62))*AB62/((BB62-1)*BC62)</f>
        <v>#DIV/0!</v>
      </c>
      <c r="BN62" s="164" t="e">
        <f>(1-(1-BC62)^(1-BB62))*AB62/(BC62*(BB62-1)^2)</f>
        <v>#DIV/0!</v>
      </c>
      <c r="BO62" s="164" t="e">
        <f>BM62+BN62</f>
        <v>#DIV/0!</v>
      </c>
      <c r="BP62" s="164" t="e">
        <f>BO62^2*Q62^2</f>
        <v>#DIV/0!</v>
      </c>
      <c r="BQ62" s="164" t="e">
        <f>AVERAGE(BP62:BP65)</f>
        <v>#DIV/0!</v>
      </c>
      <c r="BR62" s="164" t="e">
        <f>BD62*BE62</f>
        <v>#DIV/0!</v>
      </c>
      <c r="BS62" s="164" t="e">
        <f>AB62*BE62</f>
        <v>#DIV/0!</v>
      </c>
      <c r="BT62" s="164" t="e">
        <f>AB62*BD62</f>
        <v>#DIV/0!</v>
      </c>
      <c r="BU62" s="164" t="e">
        <f>AJ62</f>
        <v>#DIV/0!</v>
      </c>
      <c r="BV62" s="164" t="e">
        <f>(BB62-1)/(1-BC62)^(BB62)*(D62/(L62+N62))*BU62</f>
        <v>#DIV/0!</v>
      </c>
      <c r="BW62" s="164" t="e">
        <f>-1/((BB62-1)*BC62^2)*(D62/(L62+N62))*BU62</f>
        <v>#DIV/0!</v>
      </c>
      <c r="BX62" s="164" t="e">
        <f>BU62*BR62+BS62*BV62+BT62*BW62</f>
        <v>#DIV/0!</v>
      </c>
      <c r="BY62" s="164" t="e">
        <f>BX62^2*V62^2</f>
        <v>#DIV/0!</v>
      </c>
      <c r="BZ62" s="164" t="e">
        <f>AVERAGE(BY62:BY65)</f>
        <v>#DIV/0!</v>
      </c>
      <c r="CA62" s="164" t="e">
        <f>AM62</f>
        <v>#DIV/0!</v>
      </c>
      <c r="CB62" s="164" t="e">
        <f>(BB62-1)/(1-BC62)^(BB62)*(D62/(L62+N62))*CA62</f>
        <v>#DIV/0!</v>
      </c>
      <c r="CC62" s="164" t="e">
        <f>-1/((BB62-1)*BC62^2)*(D62/(L62+N62))*CA62</f>
        <v>#DIV/0!</v>
      </c>
      <c r="CD62" s="164" t="e">
        <f>BR62*CA62+BS62*CB62+BT62*CC62</f>
        <v>#DIV/0!</v>
      </c>
      <c r="CE62" s="164" t="e">
        <f>CD62^2*X62^2</f>
        <v>#DIV/0!</v>
      </c>
      <c r="CF62" s="164" t="e">
        <f>AVERAGE(CE62:CE65)</f>
        <v>#DIV/0!</v>
      </c>
      <c r="CG62" s="164" t="e">
        <f>AP62</f>
        <v>#DIV/0!</v>
      </c>
      <c r="CH62" s="164" t="e">
        <f>(BB62-1)/(1-BC62)^(BB62)*(D62/(L62+N62))*CG62</f>
        <v>#DIV/0!</v>
      </c>
      <c r="CI62" s="164" t="e">
        <f>-1/((BB62-1)*BC62^2)*(D62/(L62+N62))*CG62</f>
        <v>#DIV/0!</v>
      </c>
      <c r="CJ62" s="164" t="e">
        <f>BR62*CG62+BS62*CH62+BT62*CI62</f>
        <v>#DIV/0!</v>
      </c>
      <c r="CK62" s="164" t="e">
        <f>CJ62^2*Z62^2</f>
        <v>#DIV/0!</v>
      </c>
      <c r="CL62" s="164" t="e">
        <f>AVERAGE(CK62:CK65)</f>
        <v>#DIV/0!</v>
      </c>
      <c r="CM62" s="164" t="e">
        <f>AG62</f>
        <v>#DIV/0!</v>
      </c>
      <c r="CN62" s="164">
        <v>0</v>
      </c>
      <c r="CO62" s="164">
        <v>0</v>
      </c>
      <c r="CP62" s="164" t="e">
        <f>CM62*BR62</f>
        <v>#DIV/0!</v>
      </c>
      <c r="CQ62" s="164" t="e">
        <f>CP62^2*E62^2</f>
        <v>#DIV/0!</v>
      </c>
      <c r="CR62" s="164" t="e">
        <f>AVERAGE(CQ62:CQ65)</f>
        <v>#DIV/0!</v>
      </c>
      <c r="CS62" s="164" t="e">
        <f>AS62</f>
        <v>#DIV/0!</v>
      </c>
      <c r="CT62" s="164" t="e">
        <f>(BB62-1)/(1-BC62)^(BB62)*(-BC62/(L62+N62)+D62/(L62+N62)*CS62)</f>
        <v>#DIV/0!</v>
      </c>
      <c r="CU62" s="164" t="e">
        <f>-1/((BB62-1)*BC62^2)*(-BC62/(L62+N62)+D62/(L62+N62)*CS62)</f>
        <v>#DIV/0!</v>
      </c>
      <c r="CV62" s="164" t="e">
        <f>BR62*CS62+BS62*CT62+BT62*CU62</f>
        <v>#DIV/0!</v>
      </c>
      <c r="CW62" s="164" t="e">
        <f>CV62^2*M62^2</f>
        <v>#DIV/0!</v>
      </c>
      <c r="CX62" s="164" t="e">
        <f>AVERAGE(CW62:CW65)</f>
        <v>#DIV/0!</v>
      </c>
      <c r="CY62" s="164" t="e">
        <f>AV62</f>
        <v>#DIV/0!</v>
      </c>
      <c r="CZ62" s="164" t="e">
        <f>(BB62-1)/(1-BC62)^(BB62)*(-BC62/(L62+N62)+D62/(L62+N62)*CY62)</f>
        <v>#DIV/0!</v>
      </c>
      <c r="DA62" s="164" t="e">
        <f>-1/((BB62-1)*BC62^2)*(-BC62/(L62+N62)+D62/(L62+N62)*CY62)</f>
        <v>#DIV/0!</v>
      </c>
      <c r="DB62" s="164" t="e">
        <f>BR62*CY62+BS62*CZ62+BT62*DA62</f>
        <v>#DIV/0!</v>
      </c>
      <c r="DC62" s="164" t="e">
        <f>DB62^2*O62^2</f>
        <v>#DIV/0!</v>
      </c>
      <c r="DD62" s="164" t="e">
        <f>AVERAGE(DC62:DC65)</f>
        <v>#DIV/0!</v>
      </c>
      <c r="DE62" s="164" t="e">
        <f>SUM(DD62,CX62,CR62,CL62,CF62,BZ62,BQ62,BL62)</f>
        <v>#DIV/0!</v>
      </c>
      <c r="DF62" s="164" t="e">
        <f>SQRT(DE62)</f>
        <v>#DIV/0!</v>
      </c>
      <c r="DG62" s="164">
        <f>10^R62</f>
        <v>1</v>
      </c>
      <c r="DH62" s="164" t="e">
        <f>N62/(L62+N62)</f>
        <v>#DIV/0!</v>
      </c>
      <c r="DI62" s="164">
        <f>(DG62+L62+N62)/(N62+DG62)</f>
        <v>1</v>
      </c>
      <c r="DJ62" s="164" t="e">
        <f>AB62*DH62*DI62</f>
        <v>#DIV/0!</v>
      </c>
      <c r="DK62" s="164" t="e">
        <f>AVERAGE(DJ62:DJ65)</f>
        <v>#DIV/0!</v>
      </c>
      <c r="DL62" s="164" t="e">
        <f>STDEV(DJ62:DJ65)</f>
        <v>#DIV/0!</v>
      </c>
      <c r="DM62" s="164" t="e">
        <f>DL62/SQRT(COUNT(DJ62:DJ65))</f>
        <v>#DIV/0!</v>
      </c>
      <c r="DN62" s="164" t="e">
        <f>DM62^2</f>
        <v>#DIV/0!</v>
      </c>
      <c r="DO62" s="164" t="e">
        <f>DH62*DI62</f>
        <v>#DIV/0!</v>
      </c>
      <c r="DP62" s="164" t="e">
        <f>AG62</f>
        <v>#DIV/0!</v>
      </c>
      <c r="DQ62" s="164" t="e">
        <f>DO62*DP62</f>
        <v>#DIV/0!</v>
      </c>
      <c r="DR62" s="164" t="e">
        <f>DQ62^2*E62^2</f>
        <v>#DIV/0!</v>
      </c>
      <c r="DS62" s="164" t="e">
        <f>AVERAGE(DR62:DR65)</f>
        <v>#DIV/0!</v>
      </c>
      <c r="DT62" s="164" t="e">
        <f>AJ62</f>
        <v>#DIV/0!</v>
      </c>
      <c r="DU62" s="164" t="e">
        <f>DT62*DO62</f>
        <v>#DIV/0!</v>
      </c>
      <c r="DV62" s="164" t="e">
        <f>DU62^2*V62^2</f>
        <v>#DIV/0!</v>
      </c>
      <c r="DW62" s="164" t="e">
        <f>AVERAGE(DV62:DV65)</f>
        <v>#DIV/0!</v>
      </c>
      <c r="DX62" s="164" t="e">
        <f>AM62</f>
        <v>#DIV/0!</v>
      </c>
      <c r="DY62" s="164" t="e">
        <f>DX62*DO62</f>
        <v>#DIV/0!</v>
      </c>
      <c r="DZ62" s="164" t="e">
        <f>DY62^2*X62^2</f>
        <v>#DIV/0!</v>
      </c>
      <c r="EA62" s="164" t="e">
        <f>AVERAGE(DZ62:DZ65)</f>
        <v>#DIV/0!</v>
      </c>
      <c r="EB62" s="164" t="e">
        <f>AP62</f>
        <v>#DIV/0!</v>
      </c>
      <c r="EC62" s="164" t="e">
        <f>EB62*DO62</f>
        <v>#DIV/0!</v>
      </c>
      <c r="ED62" s="164" t="e">
        <f>EC62^2*Z62^2</f>
        <v>#DIV/0!</v>
      </c>
      <c r="EE62" s="164" t="e">
        <f>AVERAGE(ED62:ED65)</f>
        <v>#DIV/0!</v>
      </c>
      <c r="EF62" s="164" t="e">
        <f>DI62*AB62</f>
        <v>#DIV/0!</v>
      </c>
      <c r="EG62" s="164" t="e">
        <f>DH62*AB62</f>
        <v>#DIV/0!</v>
      </c>
      <c r="EH62" s="164" t="e">
        <f>AS62</f>
        <v>#DIV/0!</v>
      </c>
      <c r="EI62" s="164" t="e">
        <f>-N62/((N62+L62)^2)</f>
        <v>#DIV/0!</v>
      </c>
      <c r="EJ62" s="164">
        <f>1/(DG62+N62)</f>
        <v>1</v>
      </c>
      <c r="EK62" s="164" t="e">
        <f>DO62*EH62+EF62*EI62+EG62*EJ62</f>
        <v>#DIV/0!</v>
      </c>
      <c r="EL62" s="164" t="e">
        <f>EK62^2*M62^2</f>
        <v>#DIV/0!</v>
      </c>
      <c r="EM62" s="164" t="e">
        <f>AVERAGE(EL62:EL65)</f>
        <v>#DIV/0!</v>
      </c>
      <c r="EN62" s="164" t="e">
        <f>AV62</f>
        <v>#DIV/0!</v>
      </c>
      <c r="EO62" s="164" t="e">
        <f>L62/((L62+N62)^2)</f>
        <v>#DIV/0!</v>
      </c>
      <c r="EP62" s="164">
        <f>-L62/((N62+DG62)^2)</f>
        <v>0</v>
      </c>
      <c r="EQ62" s="164" t="e">
        <f>DO62*EN62+EF62*EO62+EG62*EP62</f>
        <v>#DIV/0!</v>
      </c>
      <c r="ER62" s="164" t="e">
        <f>EQ62^2*O62^2</f>
        <v>#DIV/0!</v>
      </c>
      <c r="ES62" s="164" t="e">
        <f>AVERAGE(ER62:ER65)</f>
        <v>#DIV/0!</v>
      </c>
      <c r="ET62" s="164">
        <v>0</v>
      </c>
      <c r="EU62" s="164">
        <f>-LN(10)*L62*DG62/((DG62+N62)^2)</f>
        <v>0</v>
      </c>
      <c r="EV62" s="164" t="e">
        <f>EU62*EG62</f>
        <v>#DIV/0!</v>
      </c>
      <c r="EW62" s="164" t="e">
        <f>EV62^2*S62^2</f>
        <v>#DIV/0!</v>
      </c>
      <c r="EX62" s="164" t="e">
        <f>AVERAGE(EW62:EW65)</f>
        <v>#DIV/0!</v>
      </c>
      <c r="EY62" s="164" t="e">
        <f>SUM(EX62,ES62,EM62,EE62,EA62,DW62,DS62,DN62)</f>
        <v>#DIV/0!</v>
      </c>
      <c r="EZ62" s="164" t="e">
        <f>SQRT(EY62)</f>
        <v>#DIV/0!</v>
      </c>
      <c r="FA62" s="164">
        <f>DG62</f>
        <v>1</v>
      </c>
      <c r="FB62" s="164" t="e">
        <f>DH62</f>
        <v>#DIV/0!</v>
      </c>
      <c r="FC62" s="164">
        <f>DI62</f>
        <v>1</v>
      </c>
      <c r="FD62" s="164" t="e">
        <f>FB62*FC62*BH62</f>
        <v>#DIV/0!</v>
      </c>
      <c r="FE62" s="164" t="e">
        <f>AVERAGE(FD62:FD65)</f>
        <v>#DIV/0!</v>
      </c>
      <c r="FF62" s="164" t="e">
        <f>STDEV(FD62:FD65)</f>
        <v>#DIV/0!</v>
      </c>
      <c r="FG62" s="164" t="e">
        <f>FF62/SQRT(COUNT(FD62:FD65))</f>
        <v>#DIV/0!</v>
      </c>
      <c r="FH62" s="164" t="e">
        <f>FG62^2</f>
        <v>#DIV/0!</v>
      </c>
      <c r="FI62" s="164" t="e">
        <f>FB62*FC62</f>
        <v>#DIV/0!</v>
      </c>
      <c r="FJ62" s="164" t="e">
        <f>CP62</f>
        <v>#DIV/0!</v>
      </c>
      <c r="FK62" s="164" t="e">
        <f>FJ62*FI62</f>
        <v>#DIV/0!</v>
      </c>
      <c r="FL62" s="164" t="e">
        <f>FK62^2*E62^2</f>
        <v>#DIV/0!</v>
      </c>
      <c r="FM62" s="164" t="e">
        <f>AVERAGE(FL62:FL65)</f>
        <v>#DIV/0!</v>
      </c>
      <c r="FN62" s="164" t="e">
        <f>BX62</f>
        <v>#DIV/0!</v>
      </c>
      <c r="FO62" s="164" t="e">
        <f>FN62*FI62</f>
        <v>#DIV/0!</v>
      </c>
      <c r="FP62" s="164" t="e">
        <f>FO62^2*V62^2</f>
        <v>#DIV/0!</v>
      </c>
      <c r="FQ62" s="164" t="e">
        <f>AVERAGE(FP62:FP65)</f>
        <v>#DIV/0!</v>
      </c>
      <c r="FR62" s="164" t="e">
        <f>CD62</f>
        <v>#DIV/0!</v>
      </c>
      <c r="FS62" s="164" t="e">
        <f>FR62*FI62</f>
        <v>#DIV/0!</v>
      </c>
      <c r="FT62" s="164" t="e">
        <f>FS62^2*X62^2</f>
        <v>#DIV/0!</v>
      </c>
      <c r="FU62" s="164" t="e">
        <f>AVERAGE(FT62:FT65)</f>
        <v>#DIV/0!</v>
      </c>
      <c r="FV62" s="164" t="e">
        <f>CJ62</f>
        <v>#DIV/0!</v>
      </c>
      <c r="FW62" s="164" t="e">
        <f>FV62*FI62</f>
        <v>#DIV/0!</v>
      </c>
      <c r="FX62" s="164" t="e">
        <f>FW62^2*Z62^2</f>
        <v>#DIV/0!</v>
      </c>
      <c r="FY62" s="164" t="e">
        <f>AVERAGE(FX62:FX65)</f>
        <v>#DIV/0!</v>
      </c>
      <c r="FZ62" s="164" t="e">
        <f>FC62*BH62</f>
        <v>#DIV/0!</v>
      </c>
      <c r="GA62" s="164" t="e">
        <f>FB62*BH62</f>
        <v>#DIV/0!</v>
      </c>
      <c r="GB62" s="164" t="e">
        <f>CV62</f>
        <v>#DIV/0!</v>
      </c>
      <c r="GC62" s="164" t="e">
        <f>EI62</f>
        <v>#DIV/0!</v>
      </c>
      <c r="GD62" s="164">
        <f>EJ62</f>
        <v>1</v>
      </c>
      <c r="GE62" s="164" t="e">
        <f>FI62*GB62+FZ62*GC62+GA62*GD62</f>
        <v>#DIV/0!</v>
      </c>
      <c r="GF62" s="164" t="e">
        <f>GE62^2*M62^2</f>
        <v>#DIV/0!</v>
      </c>
      <c r="GG62" s="164" t="e">
        <f>AVERAGE(GF62:GF65)</f>
        <v>#DIV/0!</v>
      </c>
      <c r="GH62" s="164" t="e">
        <f>DB62</f>
        <v>#DIV/0!</v>
      </c>
      <c r="GI62" s="164" t="e">
        <f>EO62</f>
        <v>#DIV/0!</v>
      </c>
      <c r="GJ62" s="164">
        <f>EP62</f>
        <v>0</v>
      </c>
      <c r="GK62" s="164" t="e">
        <f>FI62*GH62+FZ62*GI62+GA62*GJ62</f>
        <v>#DIV/0!</v>
      </c>
      <c r="GL62" s="164" t="e">
        <f>GK62^2*O62^2</f>
        <v>#DIV/0!</v>
      </c>
      <c r="GM62" s="164" t="e">
        <f>AVERAGE(GL62:GL65)</f>
        <v>#DIV/0!</v>
      </c>
      <c r="GN62" s="164">
        <f>ET62</f>
        <v>0</v>
      </c>
      <c r="GO62" s="164">
        <f>EU62</f>
        <v>0</v>
      </c>
      <c r="GP62" s="164" t="e">
        <f>GO62*GA62</f>
        <v>#DIV/0!</v>
      </c>
      <c r="GQ62" s="164" t="e">
        <f>GP62^2*S62^2</f>
        <v>#DIV/0!</v>
      </c>
      <c r="GR62" s="164" t="e">
        <f>AVERAGE(GQ62:GQ65)</f>
        <v>#DIV/0!</v>
      </c>
      <c r="GS62" s="164" t="e">
        <f>BO62</f>
        <v>#DIV/0!</v>
      </c>
      <c r="GT62" s="164" t="e">
        <f>GS62*FI62</f>
        <v>#DIV/0!</v>
      </c>
      <c r="GU62" s="164" t="e">
        <f>GT62^2*Q62^2</f>
        <v>#DIV/0!</v>
      </c>
      <c r="GV62" s="164" t="e">
        <f>AVERAGE(GU62:GU65)</f>
        <v>#DIV/0!</v>
      </c>
      <c r="GW62" s="164" t="e">
        <f>SUM(GV62,GR62,GM62,GG62,FY62,FU62,FQ62,FM62,FH62)</f>
        <v>#DIV/0!</v>
      </c>
      <c r="GX62" s="164" t="e">
        <f>SQRT(GW62)</f>
        <v>#DIV/0!</v>
      </c>
      <c r="GY62" s="164">
        <f>P62</f>
        <v>0</v>
      </c>
      <c r="GZ62" s="164">
        <f>L62+N62</f>
        <v>0</v>
      </c>
      <c r="HA62" s="164">
        <f>L62</f>
        <v>0</v>
      </c>
      <c r="HB62" s="164">
        <f>N62</f>
        <v>0</v>
      </c>
      <c r="HC62" s="164">
        <f>D62</f>
        <v>0</v>
      </c>
      <c r="HD62" s="164">
        <f>B62</f>
        <v>0</v>
      </c>
      <c r="HE62" s="164" t="e">
        <f>AA62</f>
        <v>#DIV/0!</v>
      </c>
      <c r="HF62" s="164">
        <f>T62</f>
        <v>0</v>
      </c>
      <c r="HG62" s="164">
        <f>U62</f>
        <v>0</v>
      </c>
      <c r="HH62" s="164">
        <f>W62</f>
        <v>0</v>
      </c>
      <c r="HI62" s="164">
        <f>Y62</f>
        <v>0</v>
      </c>
      <c r="HJ62" s="164" t="e">
        <f>LN((HE62-GY62*HG62)/HD62)</f>
        <v>#DIV/0!</v>
      </c>
      <c r="HK62" s="164" t="e">
        <f>LN( (HG62-HF62)/GZ62 + (HE62-GY62*HF62)/HD62)</f>
        <v>#DIV/0!</v>
      </c>
      <c r="HL62" s="164" t="e">
        <f>HD62*GZ62/(HD62+GY62*GZ62)</f>
        <v>#DIV/0!</v>
      </c>
      <c r="HM62" s="164" t="e">
        <f>(HJ62-HK62)*HL62/HC62</f>
        <v>#DIV/0!</v>
      </c>
      <c r="HN62" s="164" t="e">
        <f>AVERAGE(HM62:HM65)</f>
        <v>#DIV/0!</v>
      </c>
      <c r="HO62" s="164" t="e">
        <f>STDEV(HM62:HM65)</f>
        <v>#DIV/0!</v>
      </c>
      <c r="HP62" s="164" t="e">
        <f>HO62/SQRT(COUNT(HM62:HM65))</f>
        <v>#DIV/0!</v>
      </c>
      <c r="HQ62" s="164" t="e">
        <f>HP62^2</f>
        <v>#DIV/0!</v>
      </c>
      <c r="HR62" s="164" t="e">
        <f>-1/HD62</f>
        <v>#DIV/0!</v>
      </c>
      <c r="HS62" s="164" t="e">
        <f>-(HE62-GY62*HF62) / (HD62* ( ( (HG62-HF62)/GZ62)*HD62 + (HE62-GY62*HF62)))</f>
        <v>#DIV/0!</v>
      </c>
      <c r="HT62" s="164" t="e">
        <f>GY62*GZ62^2 / (HD62+GY62*GZ62)^2</f>
        <v>#DIV/0!</v>
      </c>
      <c r="HU62" s="164" t="e">
        <f>-1/HC62*HM62</f>
        <v>#DIV/0!</v>
      </c>
      <c r="HV62" s="164" t="e">
        <f>HU62^2*E62^2</f>
        <v>#DIV/0!</v>
      </c>
      <c r="HW62" s="164" t="e">
        <f>AVERAGE(HV62:HV65)</f>
        <v>#DIV/0!</v>
      </c>
      <c r="HX62" s="164" t="e">
        <f>GY62 / (GY62*HG62-HE62)</f>
        <v>#DIV/0!</v>
      </c>
      <c r="HY62" s="164" t="e">
        <f>HD62 / ( (HG62-HF62)*HD62 + GZ62*(HE62-GY62*HF62))</f>
        <v>#DIV/0!</v>
      </c>
      <c r="HZ62" s="164">
        <v>0</v>
      </c>
      <c r="IA62" s="164" t="e">
        <f t="shared" si="1072"/>
        <v>#DIV/0!</v>
      </c>
      <c r="IB62" s="164" t="e">
        <f>IA62^2*V62^2</f>
        <v>#DIV/0!</v>
      </c>
      <c r="IC62" s="164" t="e">
        <f>AVERAGE(IB62:IB65)</f>
        <v>#DIV/0!</v>
      </c>
      <c r="ID62" s="164" t="e">
        <f xml:space="preserve"> 1 / (HE62-GY62*HG62)*L62/GZ62</f>
        <v>#DIV/0!</v>
      </c>
      <c r="IE62" s="164" t="e">
        <f>HA62 / ((HE62-GY62*HF62)*GZ62 + (HG62-HF62)*HD62)</f>
        <v>#DIV/0!</v>
      </c>
      <c r="IF62" s="164">
        <v>0</v>
      </c>
      <c r="IG62" s="164" t="e">
        <f t="shared" si="1073"/>
        <v>#DIV/0!</v>
      </c>
      <c r="IH62" s="164" t="e">
        <f>IG62^2*X62^2</f>
        <v>#DIV/0!</v>
      </c>
      <c r="II62" s="164" t="e">
        <f>AVERAGE(IH62:IH65)</f>
        <v>#DIV/0!</v>
      </c>
      <c r="IJ62" s="164" t="e">
        <f>1 / (HE62-GY62*HG62) * HB62/GZ62</f>
        <v>#DIV/0!</v>
      </c>
      <c r="IK62" s="164" t="e">
        <f>1 / (HE62 + HD62*((HG62-HF62)/GZ62) - GY62*HF62) * HB62/GZ62</f>
        <v>#DIV/0!</v>
      </c>
      <c r="IL62" s="164">
        <v>0</v>
      </c>
      <c r="IM62" s="164" t="e">
        <f t="shared" si="1074"/>
        <v>#DIV/0!</v>
      </c>
      <c r="IN62" s="164" t="e">
        <f>IM62^2*Z62^2</f>
        <v>#DIV/0!</v>
      </c>
      <c r="IO62" s="164" t="e">
        <f>AVERAGE(IN62:IN65)</f>
        <v>#DIV/0!</v>
      </c>
      <c r="IP62" s="164" t="e">
        <f>(HI62-HH62)*HB62 / (GZ62*((GY62*HG62-HH62)*HA62 + (GY62*HG62-HI62)*HB62))</f>
        <v>#DIV/0!</v>
      </c>
      <c r="IQ62" s="164" t="e">
        <f>-(HD62*HF62+(HH62-HI62)*HB62-HD62*HG62) / (GZ62*((GY62*HF62-HH62)*HA62 + (GY62*HB62+HD62)*HF62 - HI62*HB62 - HD62*HG62) )</f>
        <v>#DIV/0!</v>
      </c>
      <c r="IR62" s="164" t="e">
        <f>HD62^2 / (GY62*HA62 + GY62*HB62 + HD62)^2</f>
        <v>#DIV/0!</v>
      </c>
      <c r="IS62" s="164" t="e">
        <f t="shared" si="1075"/>
        <v>#DIV/0!</v>
      </c>
      <c r="IT62" s="164" t="e">
        <f>IS62^2*M62^2</f>
        <v>#DIV/0!</v>
      </c>
      <c r="IU62" s="164" t="e">
        <f>AVERAGE(IT62:IT65)</f>
        <v>#DIV/0!</v>
      </c>
      <c r="IV62" s="164" t="e">
        <f>-(HI62-HH62)*HA62 / (GZ62*((GY62*HG62-HH62)*HA62 + (GY62*HG62-HI62)*HB62))</f>
        <v>#DIV/0!</v>
      </c>
      <c r="IW62" s="164" t="e">
        <f>-(HD62*HF62+(HI62-HH62)*HA62-HD62*HG62) / (GZ62*((GY62*HF62-HI62)*HB62 + (GY62*HA62+HD62)*HF62 - HH62*HA62 - HD62*HG62))</f>
        <v>#DIV/0!</v>
      </c>
      <c r="IX62" s="164" t="e">
        <f>HD62^2 / (GY62*HA62+GY62*HB62+HD62)^2</f>
        <v>#DIV/0!</v>
      </c>
      <c r="IY62" s="164" t="e">
        <f t="shared" si="1076"/>
        <v>#DIV/0!</v>
      </c>
      <c r="IZ62" s="164" t="e">
        <f>IY62^2*O62^2</f>
        <v>#DIV/0!</v>
      </c>
      <c r="JA62" s="164" t="e">
        <f>AVERAGE(IZ62:IZ65)</f>
        <v>#DIV/0!</v>
      </c>
      <c r="JB62" s="164" t="e">
        <f>HG62/(GY62*HG62-HE62)</f>
        <v>#DIV/0!</v>
      </c>
      <c r="JC62" s="164" t="e">
        <f>HF62/(GY62*HF62-HE62-HD62*(HG62-HF62)/GZ62)</f>
        <v>#DIV/0!</v>
      </c>
      <c r="JD62" s="164" t="e">
        <f>-HD62*GZ62^2 / ((GZ62*GY62+HD62)^2)</f>
        <v>#DIV/0!</v>
      </c>
      <c r="JE62" s="164" t="e">
        <f t="shared" si="1077"/>
        <v>#DIV/0!</v>
      </c>
      <c r="JF62" s="164" t="e">
        <f>JE62^2*Q62^2</f>
        <v>#DIV/0!</v>
      </c>
      <c r="JG62" s="164" t="e">
        <f>AVERAGE(JF62:JF65)</f>
        <v>#DIV/0!</v>
      </c>
      <c r="JH62" s="164" t="e">
        <f>SUM(JG62,JA62,IU62,IO62,II62,IC62,HW62,HQ62)</f>
        <v>#DIV/0!</v>
      </c>
      <c r="JI62" s="164" t="e">
        <f>SQRT(JH62)</f>
        <v>#DIV/0!</v>
      </c>
      <c r="JJ62" s="164">
        <f>FA62</f>
        <v>1</v>
      </c>
      <c r="JK62" s="164" t="e">
        <f>N62/(L62+N62)</f>
        <v>#DIV/0!</v>
      </c>
      <c r="JL62" s="164">
        <f>(L62+N62+JJ62)/(N62+JJ62)</f>
        <v>1</v>
      </c>
      <c r="JM62" s="164" t="e">
        <f>HM62*JK62*JL62</f>
        <v>#DIV/0!</v>
      </c>
      <c r="JN62" s="164" t="e">
        <f>AVERAGE(JM62:JM65)</f>
        <v>#DIV/0!</v>
      </c>
      <c r="JO62" s="164" t="e">
        <f>STDEV(JM62:JM65)</f>
        <v>#DIV/0!</v>
      </c>
      <c r="JP62" s="164" t="e">
        <f>JO62/SQRT(COUNT(JM62:JM65))</f>
        <v>#DIV/0!</v>
      </c>
      <c r="JQ62" s="164" t="e">
        <f>JP62^2</f>
        <v>#DIV/0!</v>
      </c>
      <c r="JR62" s="164" t="e">
        <f>JK62*JL62</f>
        <v>#DIV/0!</v>
      </c>
      <c r="JS62" s="164" t="e">
        <f>HU62</f>
        <v>#DIV/0!</v>
      </c>
      <c r="JT62" s="164" t="e">
        <f>JS62*JR62</f>
        <v>#DIV/0!</v>
      </c>
      <c r="JU62" s="164" t="e">
        <f>JT62^2*E62^2</f>
        <v>#DIV/0!</v>
      </c>
      <c r="JV62" s="164" t="e">
        <f>AVERAGE(JU62:JU65)</f>
        <v>#DIV/0!</v>
      </c>
      <c r="JW62" s="164" t="e">
        <f>IA62</f>
        <v>#DIV/0!</v>
      </c>
      <c r="JX62" s="164" t="e">
        <f>JW62*JR62</f>
        <v>#DIV/0!</v>
      </c>
      <c r="JY62" s="164" t="e">
        <f>JX62^2*V62^2</f>
        <v>#DIV/0!</v>
      </c>
      <c r="JZ62" s="164" t="e">
        <f>AVERAGE(JY62:JY65)</f>
        <v>#DIV/0!</v>
      </c>
      <c r="KA62" s="164" t="e">
        <f>IG62</f>
        <v>#DIV/0!</v>
      </c>
      <c r="KB62" s="164" t="e">
        <f>KA62*JR62</f>
        <v>#DIV/0!</v>
      </c>
      <c r="KC62" s="164" t="e">
        <f>KB62^2*X62^2</f>
        <v>#DIV/0!</v>
      </c>
      <c r="KD62" s="164" t="e">
        <f>AVERAGE(KC62:KC65)</f>
        <v>#DIV/0!</v>
      </c>
      <c r="KE62" s="164" t="e">
        <f>IM62</f>
        <v>#DIV/0!</v>
      </c>
      <c r="KF62" s="164" t="e">
        <f>KE62*JR62</f>
        <v>#DIV/0!</v>
      </c>
      <c r="KG62" s="164" t="e">
        <f>KF62^2*Z62^2</f>
        <v>#DIV/0!</v>
      </c>
      <c r="KH62" s="164" t="e">
        <f>AVERAGE(KG62:KG65)</f>
        <v>#DIV/0!</v>
      </c>
      <c r="KI62" s="164" t="e">
        <f>IS62</f>
        <v>#DIV/0!</v>
      </c>
      <c r="KJ62" s="164" t="e">
        <f>-N62/(L62+N62)^2</f>
        <v>#DIV/0!</v>
      </c>
      <c r="KK62" s="164">
        <f>1/(JJ62+N62)</f>
        <v>1</v>
      </c>
      <c r="KL62" s="164" t="e">
        <f>KI62*JR62+KJ62*HM62*JL62+KK62*JK62*HM62</f>
        <v>#DIV/0!</v>
      </c>
      <c r="KM62" s="164" t="e">
        <f>KL62^2*M62^2</f>
        <v>#DIV/0!</v>
      </c>
      <c r="KN62" s="164" t="e">
        <f>AVERAGE(KM62:KM65)</f>
        <v>#DIV/0!</v>
      </c>
      <c r="KO62" s="164" t="e">
        <f>IY62</f>
        <v>#DIV/0!</v>
      </c>
      <c r="KP62" s="164" t="e">
        <f>L62/(L62+N62)^2</f>
        <v>#DIV/0!</v>
      </c>
      <c r="KQ62" s="164">
        <f>-L62/(JJ62+N62)^2</f>
        <v>0</v>
      </c>
      <c r="KR62" s="164" t="e">
        <f>KO62*JR62+KP62*JL62*HM62+HM62*KQ62*JK62</f>
        <v>#DIV/0!</v>
      </c>
      <c r="KS62" s="164" t="e">
        <f>KR62^2*O62^2</f>
        <v>#DIV/0!</v>
      </c>
      <c r="KT62" s="164" t="e">
        <f>AVERAGE(KS62:KS65)</f>
        <v>#DIV/0!</v>
      </c>
      <c r="KU62" s="164" t="e">
        <f>JE62</f>
        <v>#DIV/0!</v>
      </c>
      <c r="KV62" s="164" t="e">
        <f>KU62*JR62</f>
        <v>#DIV/0!</v>
      </c>
      <c r="KW62" s="164" t="e">
        <f>KV62^2*Q62^2</f>
        <v>#DIV/0!</v>
      </c>
      <c r="KX62" s="164" t="e">
        <f>AVERAGE(KW62:KW65)</f>
        <v>#DIV/0!</v>
      </c>
      <c r="KY62" s="164" t="e">
        <f>HM62* (N62/(L62+N62)) * ((-LN(10)*JJ62*L62)/(N62+JJ62)^2)</f>
        <v>#DIV/0!</v>
      </c>
      <c r="KZ62" s="164" t="e">
        <f>KY62^2*S62^2</f>
        <v>#DIV/0!</v>
      </c>
      <c r="LA62" s="164" t="e">
        <f>AVERAGE(KZ62:KZ65)</f>
        <v>#DIV/0!</v>
      </c>
      <c r="LB62" s="164" t="e">
        <f>SUM(LA62,KX62,KT62,KN62,KD62,JZ62,JV62,JQ62)</f>
        <v>#DIV/0!</v>
      </c>
      <c r="LC62" s="170" t="e">
        <f>SQRT(LB62)</f>
        <v>#DIV/0!</v>
      </c>
      <c r="LD62" s="203" t="e">
        <f>AC62*1000</f>
        <v>#DIV/0!</v>
      </c>
      <c r="LE62" s="188" t="e">
        <f>AZ62*1000</f>
        <v>#DIV/0!</v>
      </c>
      <c r="LF62" s="188" t="e">
        <f>BI62*1000</f>
        <v>#DIV/0!</v>
      </c>
      <c r="LG62" s="188" t="e">
        <f>DF62*1000</f>
        <v>#DIV/0!</v>
      </c>
      <c r="LH62" s="188" t="e">
        <f>HN62*1000</f>
        <v>#DIV/0!</v>
      </c>
      <c r="LI62" s="188" t="e">
        <f>JI62*1000</f>
        <v>#DIV/0!</v>
      </c>
      <c r="LJ62" s="188" t="e">
        <f>DK62*1000</f>
        <v>#DIV/0!</v>
      </c>
      <c r="LK62" s="188" t="e">
        <f>EZ62*1000</f>
        <v>#DIV/0!</v>
      </c>
      <c r="LL62" s="188" t="e">
        <f>FE62*1000</f>
        <v>#DIV/0!</v>
      </c>
      <c r="LM62" s="188" t="e">
        <f>GX62*1000</f>
        <v>#DIV/0!</v>
      </c>
      <c r="LN62" s="188" t="e">
        <f>JN62*1000</f>
        <v>#DIV/0!</v>
      </c>
      <c r="LO62" s="191" t="e">
        <f>LC62*1000</f>
        <v>#DIV/0!</v>
      </c>
    </row>
    <row r="63" spans="1:327" s="87" customFormat="1" ht="15.75" x14ac:dyDescent="0.25">
      <c r="A63" s="172" t="s">
        <v>240</v>
      </c>
      <c r="B63" s="107"/>
      <c r="C63" s="145"/>
      <c r="D63" s="106"/>
      <c r="E63" s="145"/>
      <c r="F63" s="207"/>
      <c r="G63" s="207"/>
      <c r="H63" s="207"/>
      <c r="I63" s="198"/>
      <c r="J63" s="198"/>
      <c r="K63" s="198"/>
      <c r="L63" s="198"/>
      <c r="M63" s="198"/>
      <c r="N63" s="198"/>
      <c r="O63" s="198"/>
      <c r="P63" s="198"/>
      <c r="Q63" s="198"/>
      <c r="R63" s="198"/>
      <c r="S63" s="201"/>
      <c r="T63" s="167">
        <f t="shared" ref="T63:T65" si="1876">C63/100</f>
        <v>0</v>
      </c>
      <c r="U63" s="164">
        <f>U62</f>
        <v>0</v>
      </c>
      <c r="V63" s="164">
        <f t="shared" ref="V63" si="1877">V62</f>
        <v>0</v>
      </c>
      <c r="W63" s="164">
        <f t="shared" ref="W63" si="1878">W62</f>
        <v>0</v>
      </c>
      <c r="X63" s="164">
        <f t="shared" ref="X63" si="1879">X62</f>
        <v>0</v>
      </c>
      <c r="Y63" s="164">
        <f t="shared" ref="Y63" si="1880">Y62</f>
        <v>0</v>
      </c>
      <c r="Z63" s="164">
        <f t="shared" ref="Z63" si="1881">Z62</f>
        <v>0</v>
      </c>
      <c r="AA63" s="164" t="e">
        <f t="shared" ref="AA63" si="1882">AA62</f>
        <v>#DIV/0!</v>
      </c>
      <c r="AB63" s="165" t="e">
        <f t="shared" si="1069"/>
        <v>#DIV/0!</v>
      </c>
      <c r="AC63" s="165"/>
      <c r="AD63" s="165"/>
      <c r="AE63" s="165"/>
      <c r="AF63" s="165"/>
      <c r="AG63" s="164" t="e">
        <f t="shared" si="1070"/>
        <v>#DIV/0!</v>
      </c>
      <c r="AH63" s="164" t="e">
        <f t="shared" ref="AH63:AH65" si="1883">AG63^2*E63^2</f>
        <v>#DIV/0!</v>
      </c>
      <c r="AI63" s="164"/>
      <c r="AJ63" s="164" t="e">
        <f t="shared" si="1071"/>
        <v>#DIV/0!</v>
      </c>
      <c r="AK63" s="164" t="e">
        <f>AJ63^2*V62^2</f>
        <v>#DIV/0!</v>
      </c>
      <c r="AL63" s="164"/>
      <c r="AM63" s="164" t="e">
        <f>-AB63/(AA63-U63)*L62/(L62+N62)</f>
        <v>#DIV/0!</v>
      </c>
      <c r="AN63" s="164" t="e">
        <f>AM63^2*X62^2</f>
        <v>#DIV/0!</v>
      </c>
      <c r="AO63" s="164"/>
      <c r="AP63" s="164" t="e">
        <f>-AB63/(AA63-U63)*N62/(L62+N62)</f>
        <v>#DIV/0!</v>
      </c>
      <c r="AQ63" s="164" t="e">
        <f>AP63^2*Z62^2</f>
        <v>#DIV/0!</v>
      </c>
      <c r="AR63" s="164"/>
      <c r="AS63" s="164" t="e">
        <f>-AB63/(AA63-U63)*(W63-AA63)/(L62+N62)</f>
        <v>#DIV/0!</v>
      </c>
      <c r="AT63" s="164" t="e">
        <f>AS63^2*M62^2</f>
        <v>#DIV/0!</v>
      </c>
      <c r="AU63" s="164"/>
      <c r="AV63" s="164" t="e">
        <f>-AB63/(AA63-U63)*(Y63-AA63)/(L62+N62)</f>
        <v>#DIV/0!</v>
      </c>
      <c r="AW63" s="164" t="e">
        <f>AV63^2*O62^2</f>
        <v>#DIV/0!</v>
      </c>
      <c r="AX63" s="164"/>
      <c r="AY63" s="164"/>
      <c r="AZ63" s="164"/>
      <c r="BA63" s="164" t="b">
        <f t="shared" ref="BA63:BA65" si="1884">P63=1</f>
        <v>0</v>
      </c>
      <c r="BB63" s="164">
        <f>MAX((1-BA63)*P62,P62*0.99999)</f>
        <v>0</v>
      </c>
      <c r="BC63" s="164" t="e">
        <f>AB63*D63/(L62+N62)</f>
        <v>#DIV/0!</v>
      </c>
      <c r="BD63" s="164" t="e">
        <f t="shared" ref="BD63:BD65" si="1885">-1+(1-BC63)^(1-BB63)</f>
        <v>#DIV/0!</v>
      </c>
      <c r="BE63" s="164" t="e">
        <f t="shared" ref="BE63:BE65" si="1886">1/((BB63-1)*BC63)</f>
        <v>#DIV/0!</v>
      </c>
      <c r="BF63" s="164" t="e">
        <f t="shared" ref="BF63:BF65" si="1887">(-1/BC63)*LN(1-BC63)*AB63</f>
        <v>#DIV/0!</v>
      </c>
      <c r="BG63" s="164" t="e">
        <f t="shared" ref="BG63:BG65" si="1888">AB63*BD63*BE63</f>
        <v>#DIV/0!</v>
      </c>
      <c r="BH63" s="164" t="e">
        <f t="shared" ref="BH63:BH65" si="1889">(BF63*BA63)+(1-BA63)*BG63</f>
        <v>#DIV/0!</v>
      </c>
      <c r="BI63" s="164"/>
      <c r="BJ63" s="164"/>
      <c r="BK63" s="164"/>
      <c r="BL63" s="164"/>
      <c r="BM63" s="164" t="e">
        <f t="shared" ref="BM63:BM65" si="1890">(-LN(1-BC63)*(1-BC63)^(1-BB63))*AB63/((BB63-1)*BC63)</f>
        <v>#DIV/0!</v>
      </c>
      <c r="BN63" s="164" t="e">
        <f t="shared" ref="BN63:BN65" si="1891">(1-(1-BC63)^(1-BB63))*AB63/(BC63*(BB63-1)^2)</f>
        <v>#DIV/0!</v>
      </c>
      <c r="BO63" s="164" t="e">
        <f t="shared" ref="BO63:BO65" si="1892">BM63+BN63</f>
        <v>#DIV/0!</v>
      </c>
      <c r="BP63" s="164" t="e">
        <f>BO63^2*Q62^2</f>
        <v>#DIV/0!</v>
      </c>
      <c r="BQ63" s="164"/>
      <c r="BR63" s="164" t="e">
        <f t="shared" ref="BR63:BR65" si="1893">BD63*BE63</f>
        <v>#DIV/0!</v>
      </c>
      <c r="BS63" s="164" t="e">
        <f t="shared" ref="BS63:BS65" si="1894">AB63*BE63</f>
        <v>#DIV/0!</v>
      </c>
      <c r="BT63" s="164" t="e">
        <f t="shared" ref="BT63:BT65" si="1895">AB63*BD63</f>
        <v>#DIV/0!</v>
      </c>
      <c r="BU63" s="164" t="e">
        <f t="shared" ref="BU63:BU65" si="1896">AJ63</f>
        <v>#DIV/0!</v>
      </c>
      <c r="BV63" s="164" t="e">
        <f>(BB63-1)/(1-BC63)^(BB63)*(D63/(L62+N62))*BU63</f>
        <v>#DIV/0!</v>
      </c>
      <c r="BW63" s="164" t="e">
        <f>-1/((BB63-1)*BC63^2)*(D63/(L62+N62))*BU63</f>
        <v>#DIV/0!</v>
      </c>
      <c r="BX63" s="164" t="e">
        <f t="shared" ref="BX63:BX65" si="1897">BU63*BR63+BS63*BV63+BT63*BW63</f>
        <v>#DIV/0!</v>
      </c>
      <c r="BY63" s="164" t="e">
        <f t="shared" ref="BY63:BY65" si="1898">BX63^2*V63^2</f>
        <v>#DIV/0!</v>
      </c>
      <c r="BZ63" s="164"/>
      <c r="CA63" s="164" t="e">
        <f t="shared" ref="CA63:CA65" si="1899">AM63</f>
        <v>#DIV/0!</v>
      </c>
      <c r="CB63" s="164" t="e">
        <f>(BB63-1)/(1-BC63)^(BB63)*(D63/(L62+N62))*CA63</f>
        <v>#DIV/0!</v>
      </c>
      <c r="CC63" s="164" t="e">
        <f>-1/((BB63-1)*BC63^2)*(D63/(L62+N62))*CA63</f>
        <v>#DIV/0!</v>
      </c>
      <c r="CD63" s="164" t="e">
        <f t="shared" ref="CD63:CD65" si="1900">BR63*CA63+BS63*CB63+BT63*CC63</f>
        <v>#DIV/0!</v>
      </c>
      <c r="CE63" s="164" t="e">
        <f t="shared" ref="CE63:CE65" si="1901">CD63^2*X63^2</f>
        <v>#DIV/0!</v>
      </c>
      <c r="CF63" s="164"/>
      <c r="CG63" s="164" t="e">
        <f t="shared" ref="CG63:CG65" si="1902">AP63</f>
        <v>#DIV/0!</v>
      </c>
      <c r="CH63" s="164" t="e">
        <f>(BB63-1)/(1-BC63)^(BB63)*(D63/(L62+N62))*CG63</f>
        <v>#DIV/0!</v>
      </c>
      <c r="CI63" s="164" t="e">
        <f>-1/((BB63-1)*BC63^2)*(D63/(L62+N62))*CG63</f>
        <v>#DIV/0!</v>
      </c>
      <c r="CJ63" s="164" t="e">
        <f t="shared" ref="CJ63:CJ65" si="1903">BR63*CG63+BS63*CH63+BT63*CI63</f>
        <v>#DIV/0!</v>
      </c>
      <c r="CK63" s="164" t="e">
        <f t="shared" ref="CK63:CK65" si="1904">CJ63^2*Z63^2</f>
        <v>#DIV/0!</v>
      </c>
      <c r="CL63" s="164"/>
      <c r="CM63" s="164" t="e">
        <f t="shared" ref="CM63:CM65" si="1905">AG63</f>
        <v>#DIV/0!</v>
      </c>
      <c r="CN63" s="164">
        <v>0</v>
      </c>
      <c r="CO63" s="164">
        <v>0</v>
      </c>
      <c r="CP63" s="164" t="e">
        <f t="shared" ref="CP63:CP65" si="1906">CM63*BR63</f>
        <v>#DIV/0!</v>
      </c>
      <c r="CQ63" s="164" t="e">
        <f>CP63^2*E62^2</f>
        <v>#DIV/0!</v>
      </c>
      <c r="CR63" s="164"/>
      <c r="CS63" s="164" t="e">
        <f t="shared" ref="CS63:CS65" si="1907">AS63</f>
        <v>#DIV/0!</v>
      </c>
      <c r="CT63" s="164" t="e">
        <f>(BB63-1)/(1-BC63)^(BB63)*(-BC63/(L62+N62)+D63/(L62+N62)*CS63)</f>
        <v>#DIV/0!</v>
      </c>
      <c r="CU63" s="164" t="e">
        <f>-1/((BB63-1)*BC63^2)*(-BC63/(L62+N62)+D63/(L62+N62)*CS63)</f>
        <v>#DIV/0!</v>
      </c>
      <c r="CV63" s="164" t="e">
        <f t="shared" ref="CV63:CV65" si="1908">BR63*CS63+BS63*CT63+BT63*CU63</f>
        <v>#DIV/0!</v>
      </c>
      <c r="CW63" s="164" t="e">
        <f>CV63^2*M62^2</f>
        <v>#DIV/0!</v>
      </c>
      <c r="CX63" s="164"/>
      <c r="CY63" s="164" t="e">
        <f t="shared" ref="CY63:CY65" si="1909">AV63</f>
        <v>#DIV/0!</v>
      </c>
      <c r="CZ63" s="164" t="e">
        <f>(BB63-1)/(1-BC63)^(BB63)*(-BC63/(L62+N62)+D63/(L62+N62)*CY63)</f>
        <v>#DIV/0!</v>
      </c>
      <c r="DA63" s="164" t="e">
        <f>-1/((BB63-1)*BC63^2)*(-BC63/(L62+N62)+D63/(L62+N62)*CY63)</f>
        <v>#DIV/0!</v>
      </c>
      <c r="DB63" s="164" t="e">
        <f t="shared" ref="DB63:DB65" si="1910">BR63*CY63+BS63*CZ63+BT63*DA63</f>
        <v>#DIV/0!</v>
      </c>
      <c r="DC63" s="164" t="e">
        <f>DB63^2*O62^2</f>
        <v>#DIV/0!</v>
      </c>
      <c r="DD63" s="164"/>
      <c r="DE63" s="164"/>
      <c r="DF63" s="164"/>
      <c r="DG63" s="164">
        <f>10^R62</f>
        <v>1</v>
      </c>
      <c r="DH63" s="164" t="e">
        <f>N62/(L62+N62)</f>
        <v>#DIV/0!</v>
      </c>
      <c r="DI63" s="164">
        <f>(DG63+L62+N62)/(N62+DG63)</f>
        <v>1</v>
      </c>
      <c r="DJ63" s="164" t="e">
        <f t="shared" ref="DJ63:DJ65" si="1911">AB63*DH63*DI63</f>
        <v>#DIV/0!</v>
      </c>
      <c r="DK63" s="164"/>
      <c r="DL63" s="164"/>
      <c r="DM63" s="164"/>
      <c r="DN63" s="164"/>
      <c r="DO63" s="164" t="e">
        <f t="shared" ref="DO63:DO65" si="1912">DH63*DI63</f>
        <v>#DIV/0!</v>
      </c>
      <c r="DP63" s="164" t="e">
        <f t="shared" ref="DP63:DP65" si="1913">AG63</f>
        <v>#DIV/0!</v>
      </c>
      <c r="DQ63" s="164" t="e">
        <f t="shared" ref="DQ63:DQ65" si="1914">DO63*DP63</f>
        <v>#DIV/0!</v>
      </c>
      <c r="DR63" s="164" t="e">
        <f t="shared" ref="DR63:DR65" si="1915">DQ63^2*E63^2</f>
        <v>#DIV/0!</v>
      </c>
      <c r="DS63" s="164"/>
      <c r="DT63" s="164" t="e">
        <f t="shared" ref="DT63:DT65" si="1916">AJ63</f>
        <v>#DIV/0!</v>
      </c>
      <c r="DU63" s="164" t="e">
        <f t="shared" ref="DU63:DU65" si="1917">DT63*DO63</f>
        <v>#DIV/0!</v>
      </c>
      <c r="DV63" s="164" t="e">
        <f t="shared" ref="DV63:DV65" si="1918">DU63^2*V63^2</f>
        <v>#DIV/0!</v>
      </c>
      <c r="DW63" s="164"/>
      <c r="DX63" s="164" t="e">
        <f t="shared" ref="DX63:DX65" si="1919">AM63</f>
        <v>#DIV/0!</v>
      </c>
      <c r="DY63" s="164" t="e">
        <f t="shared" ref="DY63:DY65" si="1920">DX63*DO63</f>
        <v>#DIV/0!</v>
      </c>
      <c r="DZ63" s="164" t="e">
        <f t="shared" ref="DZ63:DZ65" si="1921">DY63^2*X63^2</f>
        <v>#DIV/0!</v>
      </c>
      <c r="EA63" s="164"/>
      <c r="EB63" s="164" t="e">
        <f t="shared" ref="EB63:EB65" si="1922">AP63</f>
        <v>#DIV/0!</v>
      </c>
      <c r="EC63" s="164" t="e">
        <f t="shared" ref="EC63:EC65" si="1923">EB63*DO63</f>
        <v>#DIV/0!</v>
      </c>
      <c r="ED63" s="164" t="e">
        <f t="shared" ref="ED63:ED65" si="1924">EC63^2*Z63^2</f>
        <v>#DIV/0!</v>
      </c>
      <c r="EE63" s="164"/>
      <c r="EF63" s="164" t="e">
        <f t="shared" ref="EF63:EF65" si="1925">DI63*AB63</f>
        <v>#DIV/0!</v>
      </c>
      <c r="EG63" s="164" t="e">
        <f t="shared" ref="EG63:EG65" si="1926">DH63*AB63</f>
        <v>#DIV/0!</v>
      </c>
      <c r="EH63" s="164" t="e">
        <f t="shared" ref="EH63:EH65" si="1927">AS63</f>
        <v>#DIV/0!</v>
      </c>
      <c r="EI63" s="164" t="e">
        <f>-N62/((N62+L62)^2)</f>
        <v>#DIV/0!</v>
      </c>
      <c r="EJ63" s="164">
        <f>1/(DG63+N62)</f>
        <v>1</v>
      </c>
      <c r="EK63" s="164" t="e">
        <f t="shared" ref="EK63:EK65" si="1928">DO63*EH63+EF63*EI63+EG63*EJ63</f>
        <v>#DIV/0!</v>
      </c>
      <c r="EL63" s="164" t="e">
        <f>EK63^2*M62^2</f>
        <v>#DIV/0!</v>
      </c>
      <c r="EM63" s="164"/>
      <c r="EN63" s="164" t="e">
        <f t="shared" ref="EN63:EN65" si="1929">AV63</f>
        <v>#DIV/0!</v>
      </c>
      <c r="EO63" s="164" t="e">
        <f>L62/((L62+N62)^2)</f>
        <v>#DIV/0!</v>
      </c>
      <c r="EP63" s="164">
        <f>-L62/((N62+DG63)^2)</f>
        <v>0</v>
      </c>
      <c r="EQ63" s="164" t="e">
        <f t="shared" ref="EQ63:EQ65" si="1930">DO63*EN63+EF63*EO63+EG63*EP63</f>
        <v>#DIV/0!</v>
      </c>
      <c r="ER63" s="164" t="e">
        <f>EQ63^2*O62^2</f>
        <v>#DIV/0!</v>
      </c>
      <c r="ES63" s="164"/>
      <c r="ET63" s="164">
        <v>0</v>
      </c>
      <c r="EU63" s="164">
        <f>-LN(10)*L62*DG63/((DG63+N62)^2)</f>
        <v>0</v>
      </c>
      <c r="EV63" s="164" t="e">
        <f t="shared" ref="EV63:EV65" si="1931">EU63*EG63</f>
        <v>#DIV/0!</v>
      </c>
      <c r="EW63" s="164" t="e">
        <f>EV63^2*S62^2</f>
        <v>#DIV/0!</v>
      </c>
      <c r="EX63" s="164"/>
      <c r="EY63" s="164"/>
      <c r="EZ63" s="164"/>
      <c r="FA63" s="164">
        <f t="shared" ref="FA63:FA65" si="1932">DG63</f>
        <v>1</v>
      </c>
      <c r="FB63" s="164" t="e">
        <f t="shared" ref="FB63:FB65" si="1933">DH63</f>
        <v>#DIV/0!</v>
      </c>
      <c r="FC63" s="164">
        <f t="shared" ref="FC63:FC65" si="1934">DI63</f>
        <v>1</v>
      </c>
      <c r="FD63" s="164" t="e">
        <f t="shared" ref="FD63:FD65" si="1935">FB63*FC63*BH63</f>
        <v>#DIV/0!</v>
      </c>
      <c r="FE63" s="164"/>
      <c r="FF63" s="164"/>
      <c r="FG63" s="164"/>
      <c r="FH63" s="164"/>
      <c r="FI63" s="164" t="e">
        <f t="shared" ref="FI63:FI65" si="1936">FB63*FC63</f>
        <v>#DIV/0!</v>
      </c>
      <c r="FJ63" s="164" t="e">
        <f t="shared" ref="FJ63:FJ65" si="1937">CP63</f>
        <v>#DIV/0!</v>
      </c>
      <c r="FK63" s="164" t="e">
        <f t="shared" ref="FK63:FK65" si="1938">FJ63*FI63</f>
        <v>#DIV/0!</v>
      </c>
      <c r="FL63" s="164" t="e">
        <f t="shared" ref="FL63:FL65" si="1939">FK63^2*E63^2</f>
        <v>#DIV/0!</v>
      </c>
      <c r="FM63" s="164"/>
      <c r="FN63" s="164" t="e">
        <f t="shared" ref="FN63:FN65" si="1940">BX63</f>
        <v>#DIV/0!</v>
      </c>
      <c r="FO63" s="164" t="e">
        <f t="shared" ref="FO63:FO65" si="1941">FN63*FI63</f>
        <v>#DIV/0!</v>
      </c>
      <c r="FP63" s="164" t="e">
        <f t="shared" ref="FP63:FP65" si="1942">FO63^2*V63^2</f>
        <v>#DIV/0!</v>
      </c>
      <c r="FQ63" s="164"/>
      <c r="FR63" s="164" t="e">
        <f t="shared" ref="FR63:FR65" si="1943">CD63</f>
        <v>#DIV/0!</v>
      </c>
      <c r="FS63" s="164" t="e">
        <f t="shared" ref="FS63:FS65" si="1944">FR63*FI63</f>
        <v>#DIV/0!</v>
      </c>
      <c r="FT63" s="164" t="e">
        <f t="shared" ref="FT63:FT65" si="1945">FS63^2*X63^2</f>
        <v>#DIV/0!</v>
      </c>
      <c r="FU63" s="164"/>
      <c r="FV63" s="164" t="e">
        <f t="shared" ref="FV63:FV65" si="1946">CJ63</f>
        <v>#DIV/0!</v>
      </c>
      <c r="FW63" s="164" t="e">
        <f t="shared" ref="FW63:FW65" si="1947">FV63*FI63</f>
        <v>#DIV/0!</v>
      </c>
      <c r="FX63" s="164" t="e">
        <f t="shared" ref="FX63:FX65" si="1948">FW63^2*Z63^2</f>
        <v>#DIV/0!</v>
      </c>
      <c r="FY63" s="164"/>
      <c r="FZ63" s="164" t="e">
        <f t="shared" ref="FZ63:FZ65" si="1949">FC63*BH63</f>
        <v>#DIV/0!</v>
      </c>
      <c r="GA63" s="164" t="e">
        <f t="shared" ref="GA63:GA65" si="1950">FB63*BH63</f>
        <v>#DIV/0!</v>
      </c>
      <c r="GB63" s="164" t="e">
        <f t="shared" ref="GB63:GB65" si="1951">CV63</f>
        <v>#DIV/0!</v>
      </c>
      <c r="GC63" s="164" t="e">
        <f t="shared" ref="GC63:GC65" si="1952">EI63</f>
        <v>#DIV/0!</v>
      </c>
      <c r="GD63" s="164">
        <f t="shared" ref="GD63:GD65" si="1953">EJ63</f>
        <v>1</v>
      </c>
      <c r="GE63" s="164" t="e">
        <f t="shared" ref="GE63:GE65" si="1954">FI63*GB63+FZ63*GC63+GA63*GD63</f>
        <v>#DIV/0!</v>
      </c>
      <c r="GF63" s="164" t="e">
        <f>GE63^2*M62^2</f>
        <v>#DIV/0!</v>
      </c>
      <c r="GG63" s="164"/>
      <c r="GH63" s="164" t="e">
        <f t="shared" ref="GH63:GH65" si="1955">DB63</f>
        <v>#DIV/0!</v>
      </c>
      <c r="GI63" s="164" t="e">
        <f t="shared" ref="GI63:GI65" si="1956">EO63</f>
        <v>#DIV/0!</v>
      </c>
      <c r="GJ63" s="164">
        <f t="shared" ref="GJ63:GJ65" si="1957">EP63</f>
        <v>0</v>
      </c>
      <c r="GK63" s="164" t="e">
        <f t="shared" ref="GK63:GK65" si="1958">FI63*GH63+FZ63*GI63+GA63*GJ63</f>
        <v>#DIV/0!</v>
      </c>
      <c r="GL63" s="164" t="e">
        <f>GK63^2*O62^2</f>
        <v>#DIV/0!</v>
      </c>
      <c r="GM63" s="164"/>
      <c r="GN63" s="164">
        <f t="shared" ref="GN63:GN65" si="1959">ET63</f>
        <v>0</v>
      </c>
      <c r="GO63" s="164">
        <f t="shared" ref="GO63:GO65" si="1960">EU63</f>
        <v>0</v>
      </c>
      <c r="GP63" s="164" t="e">
        <f t="shared" ref="GP63:GP65" si="1961">GO63*GA63</f>
        <v>#DIV/0!</v>
      </c>
      <c r="GQ63" s="164" t="e">
        <f>GP63^2*S62^2</f>
        <v>#DIV/0!</v>
      </c>
      <c r="GR63" s="164"/>
      <c r="GS63" s="164" t="e">
        <f t="shared" ref="GS63:GS65" si="1962">BO63</f>
        <v>#DIV/0!</v>
      </c>
      <c r="GT63" s="164" t="e">
        <f t="shared" ref="GT63:GT65" si="1963">GS63*FI63</f>
        <v>#DIV/0!</v>
      </c>
      <c r="GU63" s="164" t="e">
        <f>GT63^2*Q62^2</f>
        <v>#DIV/0!</v>
      </c>
      <c r="GV63" s="164"/>
      <c r="GW63" s="164"/>
      <c r="GX63" s="164"/>
      <c r="GY63" s="164">
        <f>P62</f>
        <v>0</v>
      </c>
      <c r="GZ63" s="164">
        <f>L62+N62</f>
        <v>0</v>
      </c>
      <c r="HA63" s="164">
        <f>L62</f>
        <v>0</v>
      </c>
      <c r="HB63" s="164">
        <f>N62</f>
        <v>0</v>
      </c>
      <c r="HC63" s="164">
        <f t="shared" ref="HC63:HC65" si="1964">D63</f>
        <v>0</v>
      </c>
      <c r="HD63" s="164">
        <f t="shared" ref="HD63:HD65" si="1965">B63</f>
        <v>0</v>
      </c>
      <c r="HE63" s="164" t="e">
        <f t="shared" ref="HE63:HE65" si="1966">AA63</f>
        <v>#DIV/0!</v>
      </c>
      <c r="HF63" s="164">
        <f t="shared" ref="HF63:HF65" si="1967">T63</f>
        <v>0</v>
      </c>
      <c r="HG63" s="164">
        <f t="shared" ref="HG63:HG65" si="1968">U63</f>
        <v>0</v>
      </c>
      <c r="HH63" s="164">
        <f t="shared" ref="HH63:HH65" si="1969">W63</f>
        <v>0</v>
      </c>
      <c r="HI63" s="164">
        <f t="shared" ref="HI63:HI65" si="1970">Y63</f>
        <v>0</v>
      </c>
      <c r="HJ63" s="164" t="e">
        <f t="shared" ref="HJ63:HJ65" si="1971">LN((HE63-GY63*HG63)/HD63)</f>
        <v>#DIV/0!</v>
      </c>
      <c r="HK63" s="164" t="e">
        <f t="shared" ref="HK63:HK65" si="1972">LN( (HG63-HF63)/GZ63 + (HE63-GY63*HF63)/HD63)</f>
        <v>#DIV/0!</v>
      </c>
      <c r="HL63" s="164" t="e">
        <f t="shared" ref="HL63:HL65" si="1973">HD63*GZ63/(HD63+GY63*GZ63)</f>
        <v>#DIV/0!</v>
      </c>
      <c r="HM63" s="164" t="e">
        <f t="shared" ref="HM63:HM65" si="1974">(HJ63-HK63)*HL63/HC63</f>
        <v>#DIV/0!</v>
      </c>
      <c r="HN63" s="164"/>
      <c r="HO63" s="164"/>
      <c r="HP63" s="164"/>
      <c r="HQ63" s="164"/>
      <c r="HR63" s="164" t="e">
        <f t="shared" ref="HR63:HR65" si="1975">-1/HD63</f>
        <v>#DIV/0!</v>
      </c>
      <c r="HS63" s="164" t="e">
        <f t="shared" ref="HS63:HS65" si="1976">-(HE63-GY63*HF63) / (HD63* ( ( (HG63-HF63)/GZ63)*HD63 + (HE63-GY63*HF63)))</f>
        <v>#DIV/0!</v>
      </c>
      <c r="HT63" s="164" t="e">
        <f t="shared" ref="HT63:HT65" si="1977">GY63*GZ63^2 / (HD63+GY63*GZ63)^2</f>
        <v>#DIV/0!</v>
      </c>
      <c r="HU63" s="164" t="e">
        <f t="shared" ref="HU63:HU65" si="1978">-1/HC63*HM63</f>
        <v>#DIV/0!</v>
      </c>
      <c r="HV63" s="164" t="e">
        <f t="shared" ref="HV63:HV65" si="1979">HU63^2*E63^2</f>
        <v>#DIV/0!</v>
      </c>
      <c r="HW63" s="164"/>
      <c r="HX63" s="164" t="e">
        <f t="shared" ref="HX63:HX65" si="1980">GY63 / (GY63*HG63-HE63)</f>
        <v>#DIV/0!</v>
      </c>
      <c r="HY63" s="164" t="e">
        <f t="shared" ref="HY63:HY65" si="1981">HD63 / ( (HG63-HF63)*HD63 + GZ63*(HE63-GY63*HF63))</f>
        <v>#DIV/0!</v>
      </c>
      <c r="HZ63" s="164">
        <v>0</v>
      </c>
      <c r="IA63" s="164" t="e">
        <f t="shared" si="1072"/>
        <v>#DIV/0!</v>
      </c>
      <c r="IB63" s="164" t="e">
        <f t="shared" ref="IB63:IB65" si="1982">IA63^2*V63^2</f>
        <v>#DIV/0!</v>
      </c>
      <c r="IC63" s="164"/>
      <c r="ID63" s="164" t="e">
        <f xml:space="preserve"> 1 / (HE63-GY63*HG63)*L62/GZ63</f>
        <v>#DIV/0!</v>
      </c>
      <c r="IE63" s="164" t="e">
        <f t="shared" ref="IE63:IE65" si="1983">HA63 / ((HE63-GY63*HF63)*GZ63 + (HG63-HF63)*HD63)</f>
        <v>#DIV/0!</v>
      </c>
      <c r="IF63" s="164">
        <v>0</v>
      </c>
      <c r="IG63" s="164" t="e">
        <f t="shared" si="1073"/>
        <v>#DIV/0!</v>
      </c>
      <c r="IH63" s="164" t="e">
        <f t="shared" ref="IH63:IH65" si="1984">IG63^2*X63^2</f>
        <v>#DIV/0!</v>
      </c>
      <c r="II63" s="164"/>
      <c r="IJ63" s="164" t="e">
        <f t="shared" ref="IJ63:IJ65" si="1985">1 / (HE63-GY63*HG63) * HB63/GZ63</f>
        <v>#DIV/0!</v>
      </c>
      <c r="IK63" s="164" t="e">
        <f t="shared" ref="IK63:IK65" si="1986">1 / (HE63 + HD63*((HG63-HF63)/GZ63) - GY63*HF63) * HB63/GZ63</f>
        <v>#DIV/0!</v>
      </c>
      <c r="IL63" s="164">
        <v>0</v>
      </c>
      <c r="IM63" s="164" t="e">
        <f t="shared" si="1074"/>
        <v>#DIV/0!</v>
      </c>
      <c r="IN63" s="164" t="e">
        <f t="shared" ref="IN63:IN65" si="1987">IM63^2*Z63^2</f>
        <v>#DIV/0!</v>
      </c>
      <c r="IO63" s="164"/>
      <c r="IP63" s="164" t="e">
        <f t="shared" ref="IP63:IP65" si="1988">(HI63-HH63)*HB63 / (GZ63*((GY63*HG63-HH63)*HA63 + (GY63*HG63-HI63)*HB63))</f>
        <v>#DIV/0!</v>
      </c>
      <c r="IQ63" s="164" t="e">
        <f t="shared" ref="IQ63:IQ65" si="1989">-(HD63*HF63+(HH63-HI63)*HB63-HD63*HG63) / (GZ63*((GY63*HF63-HH63)*HA63 + (GY63*HB63+HD63)*HF63 - HI63*HB63 - HD63*HG63) )</f>
        <v>#DIV/0!</v>
      </c>
      <c r="IR63" s="164" t="e">
        <f t="shared" ref="IR63:IR65" si="1990">HD63^2 / (GY63*HA63 + GY63*HB63 + HD63)^2</f>
        <v>#DIV/0!</v>
      </c>
      <c r="IS63" s="164" t="e">
        <f t="shared" si="1075"/>
        <v>#DIV/0!</v>
      </c>
      <c r="IT63" s="164" t="e">
        <f>IS63^2*M62^2</f>
        <v>#DIV/0!</v>
      </c>
      <c r="IU63" s="164"/>
      <c r="IV63" s="164" t="e">
        <f t="shared" ref="IV63:IV65" si="1991">-(HI63-HH63)*HA63 / (GZ63*((GY63*HG63-HH63)*HA63 + (GY63*HG63-HI63)*HB63))</f>
        <v>#DIV/0!</v>
      </c>
      <c r="IW63" s="164" t="e">
        <f t="shared" ref="IW63:IW65" si="1992">-(HD63*HF63+(HI63-HH63)*HA63-HD63*HG63) / (GZ63*((GY63*HF63-HI63)*HB63 + (GY63*HA63+HD63)*HF63 - HH63*HA63 - HD63*HG63))</f>
        <v>#DIV/0!</v>
      </c>
      <c r="IX63" s="164" t="e">
        <f t="shared" ref="IX63:IX65" si="1993">HD63^2 / (GY63*HA63+GY63*HB63+HD63)^2</f>
        <v>#DIV/0!</v>
      </c>
      <c r="IY63" s="164" t="e">
        <f t="shared" si="1076"/>
        <v>#DIV/0!</v>
      </c>
      <c r="IZ63" s="164" t="e">
        <f>IY63^2*O62^2</f>
        <v>#DIV/0!</v>
      </c>
      <c r="JA63" s="164"/>
      <c r="JB63" s="164" t="e">
        <f t="shared" ref="JB63:JB65" si="1994">HG63/(GY63*HG63-HE63)</f>
        <v>#DIV/0!</v>
      </c>
      <c r="JC63" s="164" t="e">
        <f t="shared" ref="JC63:JC65" si="1995">HF63/(GY63*HF63-HE63-HD63*(HG63-HF63)/GZ63)</f>
        <v>#DIV/0!</v>
      </c>
      <c r="JD63" s="164" t="e">
        <f t="shared" ref="JD63:JD65" si="1996">-HD63*GZ63^2 / ((GZ63*GY63+HD63)^2)</f>
        <v>#DIV/0!</v>
      </c>
      <c r="JE63" s="164" t="e">
        <f t="shared" si="1077"/>
        <v>#DIV/0!</v>
      </c>
      <c r="JF63" s="164" t="e">
        <f>JE63^2*Q62^2</f>
        <v>#DIV/0!</v>
      </c>
      <c r="JG63" s="164"/>
      <c r="JH63" s="164"/>
      <c r="JI63" s="164"/>
      <c r="JJ63" s="164">
        <f t="shared" ref="JJ63:JJ65" si="1997">FA63</f>
        <v>1</v>
      </c>
      <c r="JK63" s="164" t="e">
        <f>N62/(L62+N62)</f>
        <v>#DIV/0!</v>
      </c>
      <c r="JL63" s="164">
        <f>(L62+N62+JJ63)/(N62+JJ63)</f>
        <v>1</v>
      </c>
      <c r="JM63" s="164" t="e">
        <f t="shared" ref="JM63:JM65" si="1998">HM63*JK63*JL63</f>
        <v>#DIV/0!</v>
      </c>
      <c r="JN63" s="164"/>
      <c r="JO63" s="164"/>
      <c r="JP63" s="164"/>
      <c r="JQ63" s="164"/>
      <c r="JR63" s="164" t="e">
        <f t="shared" ref="JR63:JR65" si="1999">JK63*JL63</f>
        <v>#DIV/0!</v>
      </c>
      <c r="JS63" s="164" t="e">
        <f t="shared" ref="JS63:JS65" si="2000">HU63</f>
        <v>#DIV/0!</v>
      </c>
      <c r="JT63" s="164" t="e">
        <f t="shared" ref="JT63:JT65" si="2001">JS63*JR63</f>
        <v>#DIV/0!</v>
      </c>
      <c r="JU63" s="164" t="e">
        <f t="shared" ref="JU63:JU65" si="2002">JT63^2*E63^2</f>
        <v>#DIV/0!</v>
      </c>
      <c r="JV63" s="164"/>
      <c r="JW63" s="164" t="e">
        <f t="shared" ref="JW63:JW65" si="2003">IA63</f>
        <v>#DIV/0!</v>
      </c>
      <c r="JX63" s="164" t="e">
        <f t="shared" ref="JX63:JX65" si="2004">JW63*JR63</f>
        <v>#DIV/0!</v>
      </c>
      <c r="JY63" s="164" t="e">
        <f t="shared" ref="JY63:JY65" si="2005">JX63^2*V63^2</f>
        <v>#DIV/0!</v>
      </c>
      <c r="JZ63" s="164"/>
      <c r="KA63" s="164" t="e">
        <f>IG63</f>
        <v>#DIV/0!</v>
      </c>
      <c r="KB63" s="164" t="e">
        <f>KA63*JR63</f>
        <v>#DIV/0!</v>
      </c>
      <c r="KC63" s="164" t="e">
        <f>KB63^2*X63^2</f>
        <v>#DIV/0!</v>
      </c>
      <c r="KD63" s="164"/>
      <c r="KE63" s="164" t="e">
        <f>IM63</f>
        <v>#DIV/0!</v>
      </c>
      <c r="KF63" s="164" t="e">
        <f>KE63*JR63</f>
        <v>#DIV/0!</v>
      </c>
      <c r="KG63" s="164" t="e">
        <f>KF63^2*Z63^2</f>
        <v>#DIV/0!</v>
      </c>
      <c r="KH63" s="164"/>
      <c r="KI63" s="164" t="e">
        <f>IS63</f>
        <v>#DIV/0!</v>
      </c>
      <c r="KJ63" s="164" t="e">
        <f>-N62/(L62+N62)^2</f>
        <v>#DIV/0!</v>
      </c>
      <c r="KK63" s="164">
        <f>1/(JJ63+N62)</f>
        <v>1</v>
      </c>
      <c r="KL63" s="164" t="e">
        <f>KI63*JR63+KJ63*HM63*JL63+KK63*JK63*HM63</f>
        <v>#DIV/0!</v>
      </c>
      <c r="KM63" s="164" t="e">
        <f>KL63^2*M62^2</f>
        <v>#DIV/0!</v>
      </c>
      <c r="KN63" s="164"/>
      <c r="KO63" s="164" t="e">
        <f>IY63</f>
        <v>#DIV/0!</v>
      </c>
      <c r="KP63" s="164" t="e">
        <f>L62/(L62+N62)^2</f>
        <v>#DIV/0!</v>
      </c>
      <c r="KQ63" s="164">
        <f>-L62/(JJ63+N62)^2</f>
        <v>0</v>
      </c>
      <c r="KR63" s="164" t="e">
        <f>KO63*JR63+KP63*JL63*HM63+HM63*KQ63*JK63</f>
        <v>#DIV/0!</v>
      </c>
      <c r="KS63" s="164" t="e">
        <f>KR63^2*O62^2</f>
        <v>#DIV/0!</v>
      </c>
      <c r="KT63" s="164"/>
      <c r="KU63" s="164" t="e">
        <f>JE63</f>
        <v>#DIV/0!</v>
      </c>
      <c r="KV63" s="164" t="e">
        <f>KU63*JR63</f>
        <v>#DIV/0!</v>
      </c>
      <c r="KW63" s="164" t="e">
        <f>KV63^2*Q62^2</f>
        <v>#DIV/0!</v>
      </c>
      <c r="KX63" s="164"/>
      <c r="KY63" s="164" t="e">
        <f>HM63* (N62/(L62+N62)) * ((-LN(10)*JJ63*L62)/(N62+JJ63)^2)</f>
        <v>#DIV/0!</v>
      </c>
      <c r="KZ63" s="164" t="e">
        <f>KY63^2*S62^2</f>
        <v>#DIV/0!</v>
      </c>
      <c r="LA63" s="164"/>
      <c r="LB63" s="164"/>
      <c r="LC63" s="170"/>
      <c r="LD63" s="204"/>
      <c r="LE63" s="189"/>
      <c r="LF63" s="189"/>
      <c r="LG63" s="189"/>
      <c r="LH63" s="189"/>
      <c r="LI63" s="189"/>
      <c r="LJ63" s="189"/>
      <c r="LK63" s="189"/>
      <c r="LL63" s="189"/>
      <c r="LM63" s="189"/>
      <c r="LN63" s="189"/>
      <c r="LO63" s="192"/>
    </row>
    <row r="64" spans="1:327" s="87" customFormat="1" ht="15.75" x14ac:dyDescent="0.25">
      <c r="A64" s="172" t="s">
        <v>241</v>
      </c>
      <c r="B64" s="107"/>
      <c r="C64" s="145"/>
      <c r="D64" s="106"/>
      <c r="E64" s="145"/>
      <c r="F64" s="207"/>
      <c r="G64" s="207"/>
      <c r="H64" s="207"/>
      <c r="I64" s="198"/>
      <c r="J64" s="198"/>
      <c r="K64" s="198"/>
      <c r="L64" s="198"/>
      <c r="M64" s="198"/>
      <c r="N64" s="198"/>
      <c r="O64" s="198"/>
      <c r="P64" s="198"/>
      <c r="Q64" s="198"/>
      <c r="R64" s="198"/>
      <c r="S64" s="201"/>
      <c r="T64" s="167">
        <f t="shared" si="1876"/>
        <v>0</v>
      </c>
      <c r="U64" s="164">
        <f>U62</f>
        <v>0</v>
      </c>
      <c r="V64" s="164">
        <f t="shared" ref="V64:AA64" si="2006">V62</f>
        <v>0</v>
      </c>
      <c r="W64" s="164">
        <f t="shared" si="2006"/>
        <v>0</v>
      </c>
      <c r="X64" s="164">
        <f t="shared" si="2006"/>
        <v>0</v>
      </c>
      <c r="Y64" s="164">
        <f t="shared" si="2006"/>
        <v>0</v>
      </c>
      <c r="Z64" s="164">
        <f t="shared" si="2006"/>
        <v>0</v>
      </c>
      <c r="AA64" s="164" t="e">
        <f t="shared" si="2006"/>
        <v>#DIV/0!</v>
      </c>
      <c r="AB64" s="165" t="e">
        <f t="shared" si="1069"/>
        <v>#DIV/0!</v>
      </c>
      <c r="AC64" s="165"/>
      <c r="AD64" s="165"/>
      <c r="AE64" s="165"/>
      <c r="AF64" s="165"/>
      <c r="AG64" s="164" t="e">
        <f t="shared" si="1070"/>
        <v>#DIV/0!</v>
      </c>
      <c r="AH64" s="164" t="e">
        <f t="shared" si="1883"/>
        <v>#DIV/0!</v>
      </c>
      <c r="AI64" s="164"/>
      <c r="AJ64" s="164" t="e">
        <f t="shared" si="1071"/>
        <v>#DIV/0!</v>
      </c>
      <c r="AK64" s="164" t="e">
        <f>AJ64^2*V62^2</f>
        <v>#DIV/0!</v>
      </c>
      <c r="AL64" s="164"/>
      <c r="AM64" s="164" t="e">
        <f>-AB64/(AA64-U64)*L62/(L62+N62)</f>
        <v>#DIV/0!</v>
      </c>
      <c r="AN64" s="164" t="e">
        <f>AM64^2*X62^2</f>
        <v>#DIV/0!</v>
      </c>
      <c r="AO64" s="164"/>
      <c r="AP64" s="164" t="e">
        <f>-AB64/(AA64-U64)*N62/(L62+N62)</f>
        <v>#DIV/0!</v>
      </c>
      <c r="AQ64" s="164" t="e">
        <f>AP64^2*Z62^2</f>
        <v>#DIV/0!</v>
      </c>
      <c r="AR64" s="164"/>
      <c r="AS64" s="164" t="e">
        <f>-AB64/(AA64-U64)*(W64-AA64)/(L62+N62)</f>
        <v>#DIV/0!</v>
      </c>
      <c r="AT64" s="164" t="e">
        <f>AS64^2*M62^2</f>
        <v>#DIV/0!</v>
      </c>
      <c r="AU64" s="164"/>
      <c r="AV64" s="164" t="e">
        <f>-AB64/(AA64-U64)*(Y64-AA64)/(L62+N62)</f>
        <v>#DIV/0!</v>
      </c>
      <c r="AW64" s="164" t="e">
        <f>AV64^2*O62^2</f>
        <v>#DIV/0!</v>
      </c>
      <c r="AX64" s="164"/>
      <c r="AY64" s="164"/>
      <c r="AZ64" s="164"/>
      <c r="BA64" s="164" t="b">
        <f t="shared" si="1884"/>
        <v>0</v>
      </c>
      <c r="BB64" s="164">
        <f>MAX((1-BA64)*P62,P62*0.99999)</f>
        <v>0</v>
      </c>
      <c r="BC64" s="164" t="e">
        <f>AB64*D64/(L62+N62)</f>
        <v>#DIV/0!</v>
      </c>
      <c r="BD64" s="164" t="e">
        <f t="shared" si="1885"/>
        <v>#DIV/0!</v>
      </c>
      <c r="BE64" s="164" t="e">
        <f t="shared" si="1886"/>
        <v>#DIV/0!</v>
      </c>
      <c r="BF64" s="164" t="e">
        <f t="shared" si="1887"/>
        <v>#DIV/0!</v>
      </c>
      <c r="BG64" s="164" t="e">
        <f t="shared" si="1888"/>
        <v>#DIV/0!</v>
      </c>
      <c r="BH64" s="164" t="e">
        <f t="shared" si="1889"/>
        <v>#DIV/0!</v>
      </c>
      <c r="BI64" s="164"/>
      <c r="BJ64" s="164"/>
      <c r="BK64" s="164"/>
      <c r="BL64" s="164"/>
      <c r="BM64" s="164" t="e">
        <f t="shared" si="1890"/>
        <v>#DIV/0!</v>
      </c>
      <c r="BN64" s="164" t="e">
        <f t="shared" si="1891"/>
        <v>#DIV/0!</v>
      </c>
      <c r="BO64" s="164" t="e">
        <f t="shared" si="1892"/>
        <v>#DIV/0!</v>
      </c>
      <c r="BP64" s="164" t="e">
        <f>BO64^2*Q62^2</f>
        <v>#DIV/0!</v>
      </c>
      <c r="BQ64" s="164"/>
      <c r="BR64" s="164" t="e">
        <f t="shared" si="1893"/>
        <v>#DIV/0!</v>
      </c>
      <c r="BS64" s="164" t="e">
        <f t="shared" si="1894"/>
        <v>#DIV/0!</v>
      </c>
      <c r="BT64" s="164" t="e">
        <f t="shared" si="1895"/>
        <v>#DIV/0!</v>
      </c>
      <c r="BU64" s="164" t="e">
        <f t="shared" si="1896"/>
        <v>#DIV/0!</v>
      </c>
      <c r="BV64" s="164" t="e">
        <f>(BB64-1)/(1-BC64)^(BB64)*(D64/(L62+N62))*BU64</f>
        <v>#DIV/0!</v>
      </c>
      <c r="BW64" s="164" t="e">
        <f>-1/((BB64-1)*BC64^2)*(D64/(L62+N62))*BU64</f>
        <v>#DIV/0!</v>
      </c>
      <c r="BX64" s="164" t="e">
        <f t="shared" si="1897"/>
        <v>#DIV/0!</v>
      </c>
      <c r="BY64" s="164" t="e">
        <f t="shared" si="1898"/>
        <v>#DIV/0!</v>
      </c>
      <c r="BZ64" s="164"/>
      <c r="CA64" s="164" t="e">
        <f t="shared" si="1899"/>
        <v>#DIV/0!</v>
      </c>
      <c r="CB64" s="164" t="e">
        <f>(BB64-1)/(1-BC64)^(BB64)*(D64/(L62+N62))*CA64</f>
        <v>#DIV/0!</v>
      </c>
      <c r="CC64" s="164" t="e">
        <f>-1/((BB64-1)*BC64^2)*(D64/(L62+N62))*CA64</f>
        <v>#DIV/0!</v>
      </c>
      <c r="CD64" s="164" t="e">
        <f t="shared" si="1900"/>
        <v>#DIV/0!</v>
      </c>
      <c r="CE64" s="164" t="e">
        <f t="shared" si="1901"/>
        <v>#DIV/0!</v>
      </c>
      <c r="CF64" s="164"/>
      <c r="CG64" s="164" t="e">
        <f t="shared" si="1902"/>
        <v>#DIV/0!</v>
      </c>
      <c r="CH64" s="164" t="e">
        <f>(BB64-1)/(1-BC64)^(BB64)*(D64/(L62+N62))*CG64</f>
        <v>#DIV/0!</v>
      </c>
      <c r="CI64" s="164" t="e">
        <f>-1/((BB64-1)*BC64^2)*(D64/(L62+N62))*CG64</f>
        <v>#DIV/0!</v>
      </c>
      <c r="CJ64" s="164" t="e">
        <f t="shared" si="1903"/>
        <v>#DIV/0!</v>
      </c>
      <c r="CK64" s="164" t="e">
        <f t="shared" si="1904"/>
        <v>#DIV/0!</v>
      </c>
      <c r="CL64" s="164"/>
      <c r="CM64" s="164" t="e">
        <f t="shared" si="1905"/>
        <v>#DIV/0!</v>
      </c>
      <c r="CN64" s="164">
        <v>0</v>
      </c>
      <c r="CO64" s="164">
        <v>0</v>
      </c>
      <c r="CP64" s="164" t="e">
        <f t="shared" si="1906"/>
        <v>#DIV/0!</v>
      </c>
      <c r="CQ64" s="164" t="e">
        <f>CP64^2*E62^2</f>
        <v>#DIV/0!</v>
      </c>
      <c r="CR64" s="164"/>
      <c r="CS64" s="164" t="e">
        <f t="shared" si="1907"/>
        <v>#DIV/0!</v>
      </c>
      <c r="CT64" s="164" t="e">
        <f>(BB64-1)/(1-BC64)^(BB64)*(-BC64/(L62+N62)+D64/(L62+N62)*CS64)</f>
        <v>#DIV/0!</v>
      </c>
      <c r="CU64" s="164" t="e">
        <f>-1/((BB64-1)*BC64^2)*(-BC64/(L62+N62)+D64/(L62+N62)*CS64)</f>
        <v>#DIV/0!</v>
      </c>
      <c r="CV64" s="164" t="e">
        <f t="shared" si="1908"/>
        <v>#DIV/0!</v>
      </c>
      <c r="CW64" s="164" t="e">
        <f>CV64^2*M62^2</f>
        <v>#DIV/0!</v>
      </c>
      <c r="CX64" s="164"/>
      <c r="CY64" s="164" t="e">
        <f t="shared" si="1909"/>
        <v>#DIV/0!</v>
      </c>
      <c r="CZ64" s="164" t="e">
        <f>(BB64-1)/(1-BC64)^(BB64)*(-BC64/(L62+N62)+D64/(L62+N62)*CY64)</f>
        <v>#DIV/0!</v>
      </c>
      <c r="DA64" s="164" t="e">
        <f>-1/((BB64-1)*BC64^2)*(-BC64/(L62+N62)+D64/(L62+N62)*CY64)</f>
        <v>#DIV/0!</v>
      </c>
      <c r="DB64" s="164" t="e">
        <f t="shared" si="1910"/>
        <v>#DIV/0!</v>
      </c>
      <c r="DC64" s="164" t="e">
        <f>DB64^2*O62^2</f>
        <v>#DIV/0!</v>
      </c>
      <c r="DD64" s="164"/>
      <c r="DE64" s="164"/>
      <c r="DF64" s="164"/>
      <c r="DG64" s="164">
        <f>10^R62</f>
        <v>1</v>
      </c>
      <c r="DH64" s="164" t="e">
        <f>N62/(L62+N62)</f>
        <v>#DIV/0!</v>
      </c>
      <c r="DI64" s="164">
        <f>(DG64+L62+N62)/(N62+DG64)</f>
        <v>1</v>
      </c>
      <c r="DJ64" s="164" t="e">
        <f t="shared" si="1911"/>
        <v>#DIV/0!</v>
      </c>
      <c r="DK64" s="164"/>
      <c r="DL64" s="164"/>
      <c r="DM64" s="164"/>
      <c r="DN64" s="164"/>
      <c r="DO64" s="164" t="e">
        <f t="shared" si="1912"/>
        <v>#DIV/0!</v>
      </c>
      <c r="DP64" s="164" t="e">
        <f t="shared" si="1913"/>
        <v>#DIV/0!</v>
      </c>
      <c r="DQ64" s="164" t="e">
        <f t="shared" si="1914"/>
        <v>#DIV/0!</v>
      </c>
      <c r="DR64" s="164" t="e">
        <f t="shared" si="1915"/>
        <v>#DIV/0!</v>
      </c>
      <c r="DS64" s="164"/>
      <c r="DT64" s="164" t="e">
        <f t="shared" si="1916"/>
        <v>#DIV/0!</v>
      </c>
      <c r="DU64" s="164" t="e">
        <f t="shared" si="1917"/>
        <v>#DIV/0!</v>
      </c>
      <c r="DV64" s="164" t="e">
        <f t="shared" si="1918"/>
        <v>#DIV/0!</v>
      </c>
      <c r="DW64" s="164"/>
      <c r="DX64" s="164" t="e">
        <f t="shared" si="1919"/>
        <v>#DIV/0!</v>
      </c>
      <c r="DY64" s="164" t="e">
        <f t="shared" si="1920"/>
        <v>#DIV/0!</v>
      </c>
      <c r="DZ64" s="164" t="e">
        <f t="shared" si="1921"/>
        <v>#DIV/0!</v>
      </c>
      <c r="EA64" s="164"/>
      <c r="EB64" s="164" t="e">
        <f t="shared" si="1922"/>
        <v>#DIV/0!</v>
      </c>
      <c r="EC64" s="164" t="e">
        <f t="shared" si="1923"/>
        <v>#DIV/0!</v>
      </c>
      <c r="ED64" s="164" t="e">
        <f t="shared" si="1924"/>
        <v>#DIV/0!</v>
      </c>
      <c r="EE64" s="164"/>
      <c r="EF64" s="164" t="e">
        <f t="shared" si="1925"/>
        <v>#DIV/0!</v>
      </c>
      <c r="EG64" s="164" t="e">
        <f t="shared" si="1926"/>
        <v>#DIV/0!</v>
      </c>
      <c r="EH64" s="164" t="e">
        <f t="shared" si="1927"/>
        <v>#DIV/0!</v>
      </c>
      <c r="EI64" s="164" t="e">
        <f>-N62/((N62+L62)^2)</f>
        <v>#DIV/0!</v>
      </c>
      <c r="EJ64" s="164">
        <f>1/(DG64+N62)</f>
        <v>1</v>
      </c>
      <c r="EK64" s="164" t="e">
        <f t="shared" si="1928"/>
        <v>#DIV/0!</v>
      </c>
      <c r="EL64" s="164" t="e">
        <f>EK64^2*M62^2</f>
        <v>#DIV/0!</v>
      </c>
      <c r="EM64" s="164"/>
      <c r="EN64" s="164" t="e">
        <f t="shared" si="1929"/>
        <v>#DIV/0!</v>
      </c>
      <c r="EO64" s="164" t="e">
        <f>L62/((L62+N62)^2)</f>
        <v>#DIV/0!</v>
      </c>
      <c r="EP64" s="164">
        <f>-L62/((N62+DG64)^2)</f>
        <v>0</v>
      </c>
      <c r="EQ64" s="164" t="e">
        <f t="shared" si="1930"/>
        <v>#DIV/0!</v>
      </c>
      <c r="ER64" s="164" t="e">
        <f>EQ64^2*O62^2</f>
        <v>#DIV/0!</v>
      </c>
      <c r="ES64" s="164"/>
      <c r="ET64" s="164">
        <v>0</v>
      </c>
      <c r="EU64" s="164">
        <f>-LN(10)*L62*DG64/((DG64+N62)^2)</f>
        <v>0</v>
      </c>
      <c r="EV64" s="164" t="e">
        <f t="shared" si="1931"/>
        <v>#DIV/0!</v>
      </c>
      <c r="EW64" s="164" t="e">
        <f>EV64^2*S62^2</f>
        <v>#DIV/0!</v>
      </c>
      <c r="EX64" s="164"/>
      <c r="EY64" s="164"/>
      <c r="EZ64" s="164"/>
      <c r="FA64" s="164">
        <f t="shared" si="1932"/>
        <v>1</v>
      </c>
      <c r="FB64" s="164" t="e">
        <f t="shared" si="1933"/>
        <v>#DIV/0!</v>
      </c>
      <c r="FC64" s="164">
        <f t="shared" si="1934"/>
        <v>1</v>
      </c>
      <c r="FD64" s="164" t="e">
        <f t="shared" si="1935"/>
        <v>#DIV/0!</v>
      </c>
      <c r="FE64" s="164"/>
      <c r="FF64" s="164"/>
      <c r="FG64" s="164"/>
      <c r="FH64" s="164"/>
      <c r="FI64" s="164" t="e">
        <f t="shared" si="1936"/>
        <v>#DIV/0!</v>
      </c>
      <c r="FJ64" s="164" t="e">
        <f t="shared" si="1937"/>
        <v>#DIV/0!</v>
      </c>
      <c r="FK64" s="164" t="e">
        <f t="shared" si="1938"/>
        <v>#DIV/0!</v>
      </c>
      <c r="FL64" s="164" t="e">
        <f t="shared" si="1939"/>
        <v>#DIV/0!</v>
      </c>
      <c r="FM64" s="164"/>
      <c r="FN64" s="164" t="e">
        <f t="shared" si="1940"/>
        <v>#DIV/0!</v>
      </c>
      <c r="FO64" s="164" t="e">
        <f t="shared" si="1941"/>
        <v>#DIV/0!</v>
      </c>
      <c r="FP64" s="164" t="e">
        <f t="shared" si="1942"/>
        <v>#DIV/0!</v>
      </c>
      <c r="FQ64" s="164"/>
      <c r="FR64" s="164" t="e">
        <f t="shared" si="1943"/>
        <v>#DIV/0!</v>
      </c>
      <c r="FS64" s="164" t="e">
        <f t="shared" si="1944"/>
        <v>#DIV/0!</v>
      </c>
      <c r="FT64" s="164" t="e">
        <f t="shared" si="1945"/>
        <v>#DIV/0!</v>
      </c>
      <c r="FU64" s="164"/>
      <c r="FV64" s="164" t="e">
        <f t="shared" si="1946"/>
        <v>#DIV/0!</v>
      </c>
      <c r="FW64" s="164" t="e">
        <f t="shared" si="1947"/>
        <v>#DIV/0!</v>
      </c>
      <c r="FX64" s="164" t="e">
        <f t="shared" si="1948"/>
        <v>#DIV/0!</v>
      </c>
      <c r="FY64" s="164"/>
      <c r="FZ64" s="164" t="e">
        <f t="shared" si="1949"/>
        <v>#DIV/0!</v>
      </c>
      <c r="GA64" s="164" t="e">
        <f t="shared" si="1950"/>
        <v>#DIV/0!</v>
      </c>
      <c r="GB64" s="164" t="e">
        <f t="shared" si="1951"/>
        <v>#DIV/0!</v>
      </c>
      <c r="GC64" s="164" t="e">
        <f t="shared" si="1952"/>
        <v>#DIV/0!</v>
      </c>
      <c r="GD64" s="164">
        <f t="shared" si="1953"/>
        <v>1</v>
      </c>
      <c r="GE64" s="164" t="e">
        <f t="shared" si="1954"/>
        <v>#DIV/0!</v>
      </c>
      <c r="GF64" s="164" t="e">
        <f>GE64^2*M62^2</f>
        <v>#DIV/0!</v>
      </c>
      <c r="GG64" s="164"/>
      <c r="GH64" s="164" t="e">
        <f t="shared" si="1955"/>
        <v>#DIV/0!</v>
      </c>
      <c r="GI64" s="164" t="e">
        <f t="shared" si="1956"/>
        <v>#DIV/0!</v>
      </c>
      <c r="GJ64" s="164">
        <f t="shared" si="1957"/>
        <v>0</v>
      </c>
      <c r="GK64" s="164" t="e">
        <f t="shared" si="1958"/>
        <v>#DIV/0!</v>
      </c>
      <c r="GL64" s="164" t="e">
        <f>GK64^2*O62^2</f>
        <v>#DIV/0!</v>
      </c>
      <c r="GM64" s="164"/>
      <c r="GN64" s="164">
        <f t="shared" si="1959"/>
        <v>0</v>
      </c>
      <c r="GO64" s="164">
        <f t="shared" si="1960"/>
        <v>0</v>
      </c>
      <c r="GP64" s="164" t="e">
        <f t="shared" si="1961"/>
        <v>#DIV/0!</v>
      </c>
      <c r="GQ64" s="164" t="e">
        <f>GP64^2*S62^2</f>
        <v>#DIV/0!</v>
      </c>
      <c r="GR64" s="164"/>
      <c r="GS64" s="164" t="e">
        <f t="shared" si="1962"/>
        <v>#DIV/0!</v>
      </c>
      <c r="GT64" s="164" t="e">
        <f t="shared" si="1963"/>
        <v>#DIV/0!</v>
      </c>
      <c r="GU64" s="164" t="e">
        <f>GT64^2*Q62^2</f>
        <v>#DIV/0!</v>
      </c>
      <c r="GV64" s="164"/>
      <c r="GW64" s="164"/>
      <c r="GX64" s="164"/>
      <c r="GY64" s="164">
        <f>P62</f>
        <v>0</v>
      </c>
      <c r="GZ64" s="164">
        <f>L62+N62</f>
        <v>0</v>
      </c>
      <c r="HA64" s="164">
        <f>L62</f>
        <v>0</v>
      </c>
      <c r="HB64" s="164">
        <f>N62</f>
        <v>0</v>
      </c>
      <c r="HC64" s="164">
        <f t="shared" si="1964"/>
        <v>0</v>
      </c>
      <c r="HD64" s="164">
        <f t="shared" si="1965"/>
        <v>0</v>
      </c>
      <c r="HE64" s="164" t="e">
        <f t="shared" si="1966"/>
        <v>#DIV/0!</v>
      </c>
      <c r="HF64" s="164">
        <f t="shared" si="1967"/>
        <v>0</v>
      </c>
      <c r="HG64" s="164">
        <f t="shared" si="1968"/>
        <v>0</v>
      </c>
      <c r="HH64" s="164">
        <f t="shared" si="1969"/>
        <v>0</v>
      </c>
      <c r="HI64" s="164">
        <f t="shared" si="1970"/>
        <v>0</v>
      </c>
      <c r="HJ64" s="164" t="e">
        <f t="shared" si="1971"/>
        <v>#DIV/0!</v>
      </c>
      <c r="HK64" s="164" t="e">
        <f t="shared" si="1972"/>
        <v>#DIV/0!</v>
      </c>
      <c r="HL64" s="164" t="e">
        <f t="shared" si="1973"/>
        <v>#DIV/0!</v>
      </c>
      <c r="HM64" s="164" t="e">
        <f t="shared" si="1974"/>
        <v>#DIV/0!</v>
      </c>
      <c r="HN64" s="164"/>
      <c r="HO64" s="164"/>
      <c r="HP64" s="164"/>
      <c r="HQ64" s="164"/>
      <c r="HR64" s="164" t="e">
        <f t="shared" si="1975"/>
        <v>#DIV/0!</v>
      </c>
      <c r="HS64" s="164" t="e">
        <f t="shared" si="1976"/>
        <v>#DIV/0!</v>
      </c>
      <c r="HT64" s="164" t="e">
        <f t="shared" si="1977"/>
        <v>#DIV/0!</v>
      </c>
      <c r="HU64" s="164" t="e">
        <f t="shared" si="1978"/>
        <v>#DIV/0!</v>
      </c>
      <c r="HV64" s="164" t="e">
        <f t="shared" si="1979"/>
        <v>#DIV/0!</v>
      </c>
      <c r="HW64" s="164"/>
      <c r="HX64" s="164" t="e">
        <f t="shared" si="1980"/>
        <v>#DIV/0!</v>
      </c>
      <c r="HY64" s="164" t="e">
        <f t="shared" si="1981"/>
        <v>#DIV/0!</v>
      </c>
      <c r="HZ64" s="164">
        <v>0</v>
      </c>
      <c r="IA64" s="164" t="e">
        <f t="shared" si="1072"/>
        <v>#DIV/0!</v>
      </c>
      <c r="IB64" s="164" t="e">
        <f t="shared" si="1982"/>
        <v>#DIV/0!</v>
      </c>
      <c r="IC64" s="164"/>
      <c r="ID64" s="164" t="e">
        <f xml:space="preserve"> 1 / (HE64-GY64*HG64)*L62/GZ64</f>
        <v>#DIV/0!</v>
      </c>
      <c r="IE64" s="164" t="e">
        <f t="shared" si="1983"/>
        <v>#DIV/0!</v>
      </c>
      <c r="IF64" s="164">
        <v>0</v>
      </c>
      <c r="IG64" s="164" t="e">
        <f t="shared" si="1073"/>
        <v>#DIV/0!</v>
      </c>
      <c r="IH64" s="164" t="e">
        <f t="shared" si="1984"/>
        <v>#DIV/0!</v>
      </c>
      <c r="II64" s="164"/>
      <c r="IJ64" s="164" t="e">
        <f t="shared" si="1985"/>
        <v>#DIV/0!</v>
      </c>
      <c r="IK64" s="164" t="e">
        <f t="shared" si="1986"/>
        <v>#DIV/0!</v>
      </c>
      <c r="IL64" s="164">
        <v>0</v>
      </c>
      <c r="IM64" s="164" t="e">
        <f t="shared" si="1074"/>
        <v>#DIV/0!</v>
      </c>
      <c r="IN64" s="164" t="e">
        <f t="shared" si="1987"/>
        <v>#DIV/0!</v>
      </c>
      <c r="IO64" s="164"/>
      <c r="IP64" s="164" t="e">
        <f t="shared" si="1988"/>
        <v>#DIV/0!</v>
      </c>
      <c r="IQ64" s="164" t="e">
        <f t="shared" si="1989"/>
        <v>#DIV/0!</v>
      </c>
      <c r="IR64" s="164" t="e">
        <f t="shared" si="1990"/>
        <v>#DIV/0!</v>
      </c>
      <c r="IS64" s="164" t="e">
        <f t="shared" si="1075"/>
        <v>#DIV/0!</v>
      </c>
      <c r="IT64" s="164" t="e">
        <f>IS64^2*M62^2</f>
        <v>#DIV/0!</v>
      </c>
      <c r="IU64" s="164"/>
      <c r="IV64" s="164" t="e">
        <f t="shared" si="1991"/>
        <v>#DIV/0!</v>
      </c>
      <c r="IW64" s="164" t="e">
        <f t="shared" si="1992"/>
        <v>#DIV/0!</v>
      </c>
      <c r="IX64" s="164" t="e">
        <f t="shared" si="1993"/>
        <v>#DIV/0!</v>
      </c>
      <c r="IY64" s="164" t="e">
        <f t="shared" si="1076"/>
        <v>#DIV/0!</v>
      </c>
      <c r="IZ64" s="164" t="e">
        <f>IY64^2*O62^2</f>
        <v>#DIV/0!</v>
      </c>
      <c r="JA64" s="164"/>
      <c r="JB64" s="164" t="e">
        <f t="shared" si="1994"/>
        <v>#DIV/0!</v>
      </c>
      <c r="JC64" s="164" t="e">
        <f t="shared" si="1995"/>
        <v>#DIV/0!</v>
      </c>
      <c r="JD64" s="164" t="e">
        <f t="shared" si="1996"/>
        <v>#DIV/0!</v>
      </c>
      <c r="JE64" s="164" t="e">
        <f t="shared" si="1077"/>
        <v>#DIV/0!</v>
      </c>
      <c r="JF64" s="164" t="e">
        <f>JE64^2*Q62^2</f>
        <v>#DIV/0!</v>
      </c>
      <c r="JG64" s="164"/>
      <c r="JH64" s="164"/>
      <c r="JI64" s="164"/>
      <c r="JJ64" s="164">
        <f t="shared" si="1997"/>
        <v>1</v>
      </c>
      <c r="JK64" s="164" t="e">
        <f>N62/(L62+N62)</f>
        <v>#DIV/0!</v>
      </c>
      <c r="JL64" s="164">
        <f>(L62+N62+JJ64)/(N62+JJ64)</f>
        <v>1</v>
      </c>
      <c r="JM64" s="164" t="e">
        <f t="shared" si="1998"/>
        <v>#DIV/0!</v>
      </c>
      <c r="JN64" s="164"/>
      <c r="JO64" s="164"/>
      <c r="JP64" s="164"/>
      <c r="JQ64" s="164"/>
      <c r="JR64" s="164" t="e">
        <f t="shared" si="1999"/>
        <v>#DIV/0!</v>
      </c>
      <c r="JS64" s="164" t="e">
        <f t="shared" si="2000"/>
        <v>#DIV/0!</v>
      </c>
      <c r="JT64" s="164" t="e">
        <f t="shared" si="2001"/>
        <v>#DIV/0!</v>
      </c>
      <c r="JU64" s="164" t="e">
        <f t="shared" si="2002"/>
        <v>#DIV/0!</v>
      </c>
      <c r="JV64" s="164"/>
      <c r="JW64" s="164" t="e">
        <f t="shared" si="2003"/>
        <v>#DIV/0!</v>
      </c>
      <c r="JX64" s="164" t="e">
        <f t="shared" si="2004"/>
        <v>#DIV/0!</v>
      </c>
      <c r="JY64" s="164" t="e">
        <f t="shared" si="2005"/>
        <v>#DIV/0!</v>
      </c>
      <c r="JZ64" s="164"/>
      <c r="KA64" s="164" t="e">
        <f>IG64</f>
        <v>#DIV/0!</v>
      </c>
      <c r="KB64" s="164" t="e">
        <f>KA64*JR64</f>
        <v>#DIV/0!</v>
      </c>
      <c r="KC64" s="164" t="e">
        <f>KB64^2*X64^2</f>
        <v>#DIV/0!</v>
      </c>
      <c r="KD64" s="164"/>
      <c r="KE64" s="164" t="e">
        <f>IM64</f>
        <v>#DIV/0!</v>
      </c>
      <c r="KF64" s="164" t="e">
        <f>KE64*JR64</f>
        <v>#DIV/0!</v>
      </c>
      <c r="KG64" s="164" t="e">
        <f>KF64^2*Z64^2</f>
        <v>#DIV/0!</v>
      </c>
      <c r="KH64" s="164"/>
      <c r="KI64" s="164" t="e">
        <f>IS64</f>
        <v>#DIV/0!</v>
      </c>
      <c r="KJ64" s="164" t="e">
        <f>-N62/(L62+N62)^2</f>
        <v>#DIV/0!</v>
      </c>
      <c r="KK64" s="164">
        <f>1/(JJ64+N62)</f>
        <v>1</v>
      </c>
      <c r="KL64" s="164" t="e">
        <f>KI64*JR64+KJ64*HM64*JL64+KK64*JK64*HM64</f>
        <v>#DIV/0!</v>
      </c>
      <c r="KM64" s="164" t="e">
        <f>KL64^2*M62^2</f>
        <v>#DIV/0!</v>
      </c>
      <c r="KN64" s="164"/>
      <c r="KO64" s="164" t="e">
        <f>IY64</f>
        <v>#DIV/0!</v>
      </c>
      <c r="KP64" s="164" t="e">
        <f>L62/(L62+N62)^2</f>
        <v>#DIV/0!</v>
      </c>
      <c r="KQ64" s="164">
        <f>-L62/(JJ64+N62)^2</f>
        <v>0</v>
      </c>
      <c r="KR64" s="164" t="e">
        <f>KO64*JR64+KP64*JL64*HM64+HM64*KQ64*JK64</f>
        <v>#DIV/0!</v>
      </c>
      <c r="KS64" s="164" t="e">
        <f>KR64^2*O62^2</f>
        <v>#DIV/0!</v>
      </c>
      <c r="KT64" s="164"/>
      <c r="KU64" s="164" t="e">
        <f>JE64</f>
        <v>#DIV/0!</v>
      </c>
      <c r="KV64" s="164" t="e">
        <f>KU64*JR64</f>
        <v>#DIV/0!</v>
      </c>
      <c r="KW64" s="164" t="e">
        <f>KV64^2*Q62^2</f>
        <v>#DIV/0!</v>
      </c>
      <c r="KX64" s="164"/>
      <c r="KY64" s="164" t="e">
        <f>HM64* (N62/(L62+N62)) * ((-LN(10)*JJ64*L62)/(N62+JJ64)^2)</f>
        <v>#DIV/0!</v>
      </c>
      <c r="KZ64" s="164" t="e">
        <f>KY64^2*S62^2</f>
        <v>#DIV/0!</v>
      </c>
      <c r="LA64" s="164"/>
      <c r="LB64" s="164"/>
      <c r="LC64" s="170"/>
      <c r="LD64" s="204"/>
      <c r="LE64" s="189"/>
      <c r="LF64" s="189"/>
      <c r="LG64" s="189"/>
      <c r="LH64" s="189"/>
      <c r="LI64" s="189"/>
      <c r="LJ64" s="189"/>
      <c r="LK64" s="189"/>
      <c r="LL64" s="189"/>
      <c r="LM64" s="189"/>
      <c r="LN64" s="189"/>
      <c r="LO64" s="192"/>
    </row>
    <row r="65" spans="1:327" s="87" customFormat="1" ht="16.5" thickBot="1" x14ac:dyDescent="0.3">
      <c r="A65" s="172" t="s">
        <v>242</v>
      </c>
      <c r="B65" s="138"/>
      <c r="C65" s="146"/>
      <c r="D65" s="139"/>
      <c r="E65" s="146"/>
      <c r="F65" s="208"/>
      <c r="G65" s="208"/>
      <c r="H65" s="208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202"/>
      <c r="T65" s="167">
        <f t="shared" si="1876"/>
        <v>0</v>
      </c>
      <c r="U65" s="164">
        <f>U62</f>
        <v>0</v>
      </c>
      <c r="V65" s="164">
        <f t="shared" ref="V65:AA65" si="2007">V62</f>
        <v>0</v>
      </c>
      <c r="W65" s="164">
        <f t="shared" si="2007"/>
        <v>0</v>
      </c>
      <c r="X65" s="164">
        <f t="shared" si="2007"/>
        <v>0</v>
      </c>
      <c r="Y65" s="164">
        <f t="shared" si="2007"/>
        <v>0</v>
      </c>
      <c r="Z65" s="164">
        <f t="shared" si="2007"/>
        <v>0</v>
      </c>
      <c r="AA65" s="164" t="e">
        <f t="shared" si="2007"/>
        <v>#DIV/0!</v>
      </c>
      <c r="AB65" s="165" t="e">
        <f t="shared" si="1069"/>
        <v>#DIV/0!</v>
      </c>
      <c r="AC65" s="165"/>
      <c r="AD65" s="165"/>
      <c r="AE65" s="165"/>
      <c r="AF65" s="165"/>
      <c r="AG65" s="164" t="e">
        <f t="shared" si="1070"/>
        <v>#DIV/0!</v>
      </c>
      <c r="AH65" s="164" t="e">
        <f t="shared" si="1883"/>
        <v>#DIV/0!</v>
      </c>
      <c r="AI65" s="164"/>
      <c r="AJ65" s="164" t="e">
        <f t="shared" si="1071"/>
        <v>#DIV/0!</v>
      </c>
      <c r="AK65" s="164" t="e">
        <f>AJ65^2*V62^2</f>
        <v>#DIV/0!</v>
      </c>
      <c r="AL65" s="164"/>
      <c r="AM65" s="164" t="e">
        <f>-AB65/(AA65-U65)*L62/(L62+N62)</f>
        <v>#DIV/0!</v>
      </c>
      <c r="AN65" s="164" t="e">
        <f>AM65^2*X62^2</f>
        <v>#DIV/0!</v>
      </c>
      <c r="AO65" s="164"/>
      <c r="AP65" s="164" t="e">
        <f>-AB65/(AA65-U65)*N62/(L62+N62)</f>
        <v>#DIV/0!</v>
      </c>
      <c r="AQ65" s="164" t="e">
        <f>AP65^2*Z62^2</f>
        <v>#DIV/0!</v>
      </c>
      <c r="AR65" s="164"/>
      <c r="AS65" s="164" t="e">
        <f>-AB65/(AA65-U65)*(W65-AA65)/(L62+N62)</f>
        <v>#DIV/0!</v>
      </c>
      <c r="AT65" s="164" t="e">
        <f>AS65^2*M62^2</f>
        <v>#DIV/0!</v>
      </c>
      <c r="AU65" s="164"/>
      <c r="AV65" s="164" t="e">
        <f>-AB65/(AA65-U65)*(Y65-AA65)/(L62+N62)</f>
        <v>#DIV/0!</v>
      </c>
      <c r="AW65" s="164" t="e">
        <f>AV65^2*O62^2</f>
        <v>#DIV/0!</v>
      </c>
      <c r="AX65" s="164"/>
      <c r="AY65" s="164"/>
      <c r="AZ65" s="164"/>
      <c r="BA65" s="164" t="b">
        <f t="shared" si="1884"/>
        <v>0</v>
      </c>
      <c r="BB65" s="164">
        <f>MAX((1-BA65)*P62,P62*0.99999)</f>
        <v>0</v>
      </c>
      <c r="BC65" s="164" t="e">
        <f>AB65*D65/(L62+N62)</f>
        <v>#DIV/0!</v>
      </c>
      <c r="BD65" s="164" t="e">
        <f t="shared" si="1885"/>
        <v>#DIV/0!</v>
      </c>
      <c r="BE65" s="164" t="e">
        <f t="shared" si="1886"/>
        <v>#DIV/0!</v>
      </c>
      <c r="BF65" s="164" t="e">
        <f t="shared" si="1887"/>
        <v>#DIV/0!</v>
      </c>
      <c r="BG65" s="164" t="e">
        <f t="shared" si="1888"/>
        <v>#DIV/0!</v>
      </c>
      <c r="BH65" s="164" t="e">
        <f t="shared" si="1889"/>
        <v>#DIV/0!</v>
      </c>
      <c r="BI65" s="164"/>
      <c r="BJ65" s="164"/>
      <c r="BK65" s="164"/>
      <c r="BL65" s="164"/>
      <c r="BM65" s="164" t="e">
        <f t="shared" si="1890"/>
        <v>#DIV/0!</v>
      </c>
      <c r="BN65" s="164" t="e">
        <f t="shared" si="1891"/>
        <v>#DIV/0!</v>
      </c>
      <c r="BO65" s="164" t="e">
        <f t="shared" si="1892"/>
        <v>#DIV/0!</v>
      </c>
      <c r="BP65" s="164" t="e">
        <f>BO65^2*Q62^2</f>
        <v>#DIV/0!</v>
      </c>
      <c r="BQ65" s="164"/>
      <c r="BR65" s="164" t="e">
        <f t="shared" si="1893"/>
        <v>#DIV/0!</v>
      </c>
      <c r="BS65" s="164" t="e">
        <f t="shared" si="1894"/>
        <v>#DIV/0!</v>
      </c>
      <c r="BT65" s="164" t="e">
        <f t="shared" si="1895"/>
        <v>#DIV/0!</v>
      </c>
      <c r="BU65" s="164" t="e">
        <f t="shared" si="1896"/>
        <v>#DIV/0!</v>
      </c>
      <c r="BV65" s="164" t="e">
        <f>(BB65-1)/(1-BC65)^(BB65)*(D65/(L62+N62))*BU65</f>
        <v>#DIV/0!</v>
      </c>
      <c r="BW65" s="164" t="e">
        <f>-1/((BB65-1)*BC65^2)*(D65/(L62+N62))*BU65</f>
        <v>#DIV/0!</v>
      </c>
      <c r="BX65" s="164" t="e">
        <f t="shared" si="1897"/>
        <v>#DIV/0!</v>
      </c>
      <c r="BY65" s="164" t="e">
        <f t="shared" si="1898"/>
        <v>#DIV/0!</v>
      </c>
      <c r="BZ65" s="164"/>
      <c r="CA65" s="164" t="e">
        <f t="shared" si="1899"/>
        <v>#DIV/0!</v>
      </c>
      <c r="CB65" s="164" t="e">
        <f>(BB65-1)/(1-BC65)^(BB65)*(D65/(L62+N62))*CA65</f>
        <v>#DIV/0!</v>
      </c>
      <c r="CC65" s="164" t="e">
        <f>-1/((BB65-1)*BC65^2)*(D65/(L62+N62))*CA65</f>
        <v>#DIV/0!</v>
      </c>
      <c r="CD65" s="164" t="e">
        <f t="shared" si="1900"/>
        <v>#DIV/0!</v>
      </c>
      <c r="CE65" s="164" t="e">
        <f t="shared" si="1901"/>
        <v>#DIV/0!</v>
      </c>
      <c r="CF65" s="164"/>
      <c r="CG65" s="164" t="e">
        <f t="shared" si="1902"/>
        <v>#DIV/0!</v>
      </c>
      <c r="CH65" s="164" t="e">
        <f>(BB65-1)/(1-BC65)^(BB65)*(D65/(L62+N62))*CG65</f>
        <v>#DIV/0!</v>
      </c>
      <c r="CI65" s="164" t="e">
        <f>-1/((BB65-1)*BC65^2)*(D65/(L62+N62))*CG65</f>
        <v>#DIV/0!</v>
      </c>
      <c r="CJ65" s="164" t="e">
        <f t="shared" si="1903"/>
        <v>#DIV/0!</v>
      </c>
      <c r="CK65" s="164" t="e">
        <f t="shared" si="1904"/>
        <v>#DIV/0!</v>
      </c>
      <c r="CL65" s="164"/>
      <c r="CM65" s="164" t="e">
        <f t="shared" si="1905"/>
        <v>#DIV/0!</v>
      </c>
      <c r="CN65" s="164">
        <v>0</v>
      </c>
      <c r="CO65" s="164">
        <v>0</v>
      </c>
      <c r="CP65" s="164" t="e">
        <f t="shared" si="1906"/>
        <v>#DIV/0!</v>
      </c>
      <c r="CQ65" s="164" t="e">
        <f>CP65^2*E62^2</f>
        <v>#DIV/0!</v>
      </c>
      <c r="CR65" s="164"/>
      <c r="CS65" s="164" t="e">
        <f t="shared" si="1907"/>
        <v>#DIV/0!</v>
      </c>
      <c r="CT65" s="164" t="e">
        <f>(BB65-1)/(1-BC65)^(BB65)*(-BC65/(L62+N62)+D65/(L62+N62)*CS65)</f>
        <v>#DIV/0!</v>
      </c>
      <c r="CU65" s="164" t="e">
        <f>-1/((BB65-1)*BC65^2)*(-BC65/(L62+N62)+D65/(L62+N62)*CS65)</f>
        <v>#DIV/0!</v>
      </c>
      <c r="CV65" s="164" t="e">
        <f t="shared" si="1908"/>
        <v>#DIV/0!</v>
      </c>
      <c r="CW65" s="164" t="e">
        <f>CV65^2*M62^2</f>
        <v>#DIV/0!</v>
      </c>
      <c r="CX65" s="164"/>
      <c r="CY65" s="164" t="e">
        <f t="shared" si="1909"/>
        <v>#DIV/0!</v>
      </c>
      <c r="CZ65" s="164" t="e">
        <f>(BB65-1)/(1-BC65)^(BB65)*(-BC65/(L62+N62)+D65/(L62+N62)*CY65)</f>
        <v>#DIV/0!</v>
      </c>
      <c r="DA65" s="164" t="e">
        <f>-1/((BB65-1)*BC65^2)*(-BC65/(L62+N62)+D65/(L62+N62)*CY65)</f>
        <v>#DIV/0!</v>
      </c>
      <c r="DB65" s="164" t="e">
        <f t="shared" si="1910"/>
        <v>#DIV/0!</v>
      </c>
      <c r="DC65" s="164" t="e">
        <f>DB65^2*O62^2</f>
        <v>#DIV/0!</v>
      </c>
      <c r="DD65" s="164"/>
      <c r="DE65" s="164"/>
      <c r="DF65" s="164"/>
      <c r="DG65" s="164">
        <f>10^R62</f>
        <v>1</v>
      </c>
      <c r="DH65" s="164" t="e">
        <f>N62/(L62+N62)</f>
        <v>#DIV/0!</v>
      </c>
      <c r="DI65" s="164">
        <f>(DG65+L62+N62)/(N62+DG65)</f>
        <v>1</v>
      </c>
      <c r="DJ65" s="164" t="e">
        <f t="shared" si="1911"/>
        <v>#DIV/0!</v>
      </c>
      <c r="DK65" s="164"/>
      <c r="DL65" s="164"/>
      <c r="DM65" s="164"/>
      <c r="DN65" s="164"/>
      <c r="DO65" s="164" t="e">
        <f t="shared" si="1912"/>
        <v>#DIV/0!</v>
      </c>
      <c r="DP65" s="164" t="e">
        <f t="shared" si="1913"/>
        <v>#DIV/0!</v>
      </c>
      <c r="DQ65" s="164" t="e">
        <f t="shared" si="1914"/>
        <v>#DIV/0!</v>
      </c>
      <c r="DR65" s="164" t="e">
        <f t="shared" si="1915"/>
        <v>#DIV/0!</v>
      </c>
      <c r="DS65" s="164"/>
      <c r="DT65" s="164" t="e">
        <f t="shared" si="1916"/>
        <v>#DIV/0!</v>
      </c>
      <c r="DU65" s="164" t="e">
        <f t="shared" si="1917"/>
        <v>#DIV/0!</v>
      </c>
      <c r="DV65" s="164" t="e">
        <f t="shared" si="1918"/>
        <v>#DIV/0!</v>
      </c>
      <c r="DW65" s="164"/>
      <c r="DX65" s="164" t="e">
        <f t="shared" si="1919"/>
        <v>#DIV/0!</v>
      </c>
      <c r="DY65" s="164" t="e">
        <f t="shared" si="1920"/>
        <v>#DIV/0!</v>
      </c>
      <c r="DZ65" s="164" t="e">
        <f t="shared" si="1921"/>
        <v>#DIV/0!</v>
      </c>
      <c r="EA65" s="164"/>
      <c r="EB65" s="164" t="e">
        <f t="shared" si="1922"/>
        <v>#DIV/0!</v>
      </c>
      <c r="EC65" s="164" t="e">
        <f t="shared" si="1923"/>
        <v>#DIV/0!</v>
      </c>
      <c r="ED65" s="164" t="e">
        <f t="shared" si="1924"/>
        <v>#DIV/0!</v>
      </c>
      <c r="EE65" s="164"/>
      <c r="EF65" s="164" t="e">
        <f t="shared" si="1925"/>
        <v>#DIV/0!</v>
      </c>
      <c r="EG65" s="164" t="e">
        <f t="shared" si="1926"/>
        <v>#DIV/0!</v>
      </c>
      <c r="EH65" s="164" t="e">
        <f t="shared" si="1927"/>
        <v>#DIV/0!</v>
      </c>
      <c r="EI65" s="164" t="e">
        <f>-N62/((N62+L62)^2)</f>
        <v>#DIV/0!</v>
      </c>
      <c r="EJ65" s="164">
        <f>1/(DG65+N62)</f>
        <v>1</v>
      </c>
      <c r="EK65" s="164" t="e">
        <f t="shared" si="1928"/>
        <v>#DIV/0!</v>
      </c>
      <c r="EL65" s="164" t="e">
        <f>EK65^2*M62^2</f>
        <v>#DIV/0!</v>
      </c>
      <c r="EM65" s="164"/>
      <c r="EN65" s="164" t="e">
        <f t="shared" si="1929"/>
        <v>#DIV/0!</v>
      </c>
      <c r="EO65" s="164" t="e">
        <f>L62/((L62+N62)^2)</f>
        <v>#DIV/0!</v>
      </c>
      <c r="EP65" s="164">
        <f>-L62/((N62+DG65)^2)</f>
        <v>0</v>
      </c>
      <c r="EQ65" s="164" t="e">
        <f t="shared" si="1930"/>
        <v>#DIV/0!</v>
      </c>
      <c r="ER65" s="164" t="e">
        <f>EQ65^2*O62^2</f>
        <v>#DIV/0!</v>
      </c>
      <c r="ES65" s="164"/>
      <c r="ET65" s="164">
        <v>0</v>
      </c>
      <c r="EU65" s="164">
        <f>-LN(10)*L62*DG65/((DG65+N62)^2)</f>
        <v>0</v>
      </c>
      <c r="EV65" s="164" t="e">
        <f t="shared" si="1931"/>
        <v>#DIV/0!</v>
      </c>
      <c r="EW65" s="164" t="e">
        <f>EV65^2*S62^2</f>
        <v>#DIV/0!</v>
      </c>
      <c r="EX65" s="164"/>
      <c r="EY65" s="164"/>
      <c r="EZ65" s="164"/>
      <c r="FA65" s="164">
        <f t="shared" si="1932"/>
        <v>1</v>
      </c>
      <c r="FB65" s="164" t="e">
        <f t="shared" si="1933"/>
        <v>#DIV/0!</v>
      </c>
      <c r="FC65" s="164">
        <f t="shared" si="1934"/>
        <v>1</v>
      </c>
      <c r="FD65" s="164" t="e">
        <f t="shared" si="1935"/>
        <v>#DIV/0!</v>
      </c>
      <c r="FE65" s="164"/>
      <c r="FF65" s="164"/>
      <c r="FG65" s="164"/>
      <c r="FH65" s="164"/>
      <c r="FI65" s="164" t="e">
        <f t="shared" si="1936"/>
        <v>#DIV/0!</v>
      </c>
      <c r="FJ65" s="164" t="e">
        <f t="shared" si="1937"/>
        <v>#DIV/0!</v>
      </c>
      <c r="FK65" s="164" t="e">
        <f t="shared" si="1938"/>
        <v>#DIV/0!</v>
      </c>
      <c r="FL65" s="164" t="e">
        <f t="shared" si="1939"/>
        <v>#DIV/0!</v>
      </c>
      <c r="FM65" s="164"/>
      <c r="FN65" s="164" t="e">
        <f t="shared" si="1940"/>
        <v>#DIV/0!</v>
      </c>
      <c r="FO65" s="164" t="e">
        <f t="shared" si="1941"/>
        <v>#DIV/0!</v>
      </c>
      <c r="FP65" s="164" t="e">
        <f t="shared" si="1942"/>
        <v>#DIV/0!</v>
      </c>
      <c r="FQ65" s="164"/>
      <c r="FR65" s="164" t="e">
        <f t="shared" si="1943"/>
        <v>#DIV/0!</v>
      </c>
      <c r="FS65" s="164" t="e">
        <f t="shared" si="1944"/>
        <v>#DIV/0!</v>
      </c>
      <c r="FT65" s="164" t="e">
        <f t="shared" si="1945"/>
        <v>#DIV/0!</v>
      </c>
      <c r="FU65" s="164"/>
      <c r="FV65" s="164" t="e">
        <f t="shared" si="1946"/>
        <v>#DIV/0!</v>
      </c>
      <c r="FW65" s="164" t="e">
        <f t="shared" si="1947"/>
        <v>#DIV/0!</v>
      </c>
      <c r="FX65" s="164" t="e">
        <f t="shared" si="1948"/>
        <v>#DIV/0!</v>
      </c>
      <c r="FY65" s="164"/>
      <c r="FZ65" s="164" t="e">
        <f t="shared" si="1949"/>
        <v>#DIV/0!</v>
      </c>
      <c r="GA65" s="164" t="e">
        <f t="shared" si="1950"/>
        <v>#DIV/0!</v>
      </c>
      <c r="GB65" s="164" t="e">
        <f t="shared" si="1951"/>
        <v>#DIV/0!</v>
      </c>
      <c r="GC65" s="164" t="e">
        <f t="shared" si="1952"/>
        <v>#DIV/0!</v>
      </c>
      <c r="GD65" s="164">
        <f t="shared" si="1953"/>
        <v>1</v>
      </c>
      <c r="GE65" s="164" t="e">
        <f t="shared" si="1954"/>
        <v>#DIV/0!</v>
      </c>
      <c r="GF65" s="164" t="e">
        <f>GE65^2*M62^2</f>
        <v>#DIV/0!</v>
      </c>
      <c r="GG65" s="164"/>
      <c r="GH65" s="164" t="e">
        <f t="shared" si="1955"/>
        <v>#DIV/0!</v>
      </c>
      <c r="GI65" s="164" t="e">
        <f t="shared" si="1956"/>
        <v>#DIV/0!</v>
      </c>
      <c r="GJ65" s="164">
        <f t="shared" si="1957"/>
        <v>0</v>
      </c>
      <c r="GK65" s="164" t="e">
        <f t="shared" si="1958"/>
        <v>#DIV/0!</v>
      </c>
      <c r="GL65" s="164" t="e">
        <f>GK65^2*O62^2</f>
        <v>#DIV/0!</v>
      </c>
      <c r="GM65" s="164"/>
      <c r="GN65" s="164">
        <f t="shared" si="1959"/>
        <v>0</v>
      </c>
      <c r="GO65" s="164">
        <f t="shared" si="1960"/>
        <v>0</v>
      </c>
      <c r="GP65" s="164" t="e">
        <f t="shared" si="1961"/>
        <v>#DIV/0!</v>
      </c>
      <c r="GQ65" s="164" t="e">
        <f>GP65^2*S62^2</f>
        <v>#DIV/0!</v>
      </c>
      <c r="GR65" s="164"/>
      <c r="GS65" s="164" t="e">
        <f t="shared" si="1962"/>
        <v>#DIV/0!</v>
      </c>
      <c r="GT65" s="164" t="e">
        <f t="shared" si="1963"/>
        <v>#DIV/0!</v>
      </c>
      <c r="GU65" s="164" t="e">
        <f>GT65^2*Q62^2</f>
        <v>#DIV/0!</v>
      </c>
      <c r="GV65" s="164"/>
      <c r="GW65" s="164"/>
      <c r="GX65" s="164"/>
      <c r="GY65" s="164">
        <f>P62</f>
        <v>0</v>
      </c>
      <c r="GZ65" s="164">
        <f>L62+N62</f>
        <v>0</v>
      </c>
      <c r="HA65" s="164">
        <f>L62</f>
        <v>0</v>
      </c>
      <c r="HB65" s="164">
        <f>N62</f>
        <v>0</v>
      </c>
      <c r="HC65" s="164">
        <f t="shared" si="1964"/>
        <v>0</v>
      </c>
      <c r="HD65" s="164">
        <f t="shared" si="1965"/>
        <v>0</v>
      </c>
      <c r="HE65" s="164" t="e">
        <f t="shared" si="1966"/>
        <v>#DIV/0!</v>
      </c>
      <c r="HF65" s="164">
        <f t="shared" si="1967"/>
        <v>0</v>
      </c>
      <c r="HG65" s="164">
        <f t="shared" si="1968"/>
        <v>0</v>
      </c>
      <c r="HH65" s="164">
        <f t="shared" si="1969"/>
        <v>0</v>
      </c>
      <c r="HI65" s="164">
        <f t="shared" si="1970"/>
        <v>0</v>
      </c>
      <c r="HJ65" s="164" t="e">
        <f t="shared" si="1971"/>
        <v>#DIV/0!</v>
      </c>
      <c r="HK65" s="164" t="e">
        <f t="shared" si="1972"/>
        <v>#DIV/0!</v>
      </c>
      <c r="HL65" s="164" t="e">
        <f t="shared" si="1973"/>
        <v>#DIV/0!</v>
      </c>
      <c r="HM65" s="164" t="e">
        <f t="shared" si="1974"/>
        <v>#DIV/0!</v>
      </c>
      <c r="HN65" s="164"/>
      <c r="HO65" s="164"/>
      <c r="HP65" s="164"/>
      <c r="HQ65" s="164"/>
      <c r="HR65" s="164" t="e">
        <f t="shared" si="1975"/>
        <v>#DIV/0!</v>
      </c>
      <c r="HS65" s="164" t="e">
        <f t="shared" si="1976"/>
        <v>#DIV/0!</v>
      </c>
      <c r="HT65" s="164" t="e">
        <f t="shared" si="1977"/>
        <v>#DIV/0!</v>
      </c>
      <c r="HU65" s="164" t="e">
        <f t="shared" si="1978"/>
        <v>#DIV/0!</v>
      </c>
      <c r="HV65" s="164" t="e">
        <f t="shared" si="1979"/>
        <v>#DIV/0!</v>
      </c>
      <c r="HW65" s="164"/>
      <c r="HX65" s="164" t="e">
        <f t="shared" si="1980"/>
        <v>#DIV/0!</v>
      </c>
      <c r="HY65" s="164" t="e">
        <f t="shared" si="1981"/>
        <v>#DIV/0!</v>
      </c>
      <c r="HZ65" s="164">
        <v>0</v>
      </c>
      <c r="IA65" s="164" t="e">
        <f t="shared" si="1072"/>
        <v>#DIV/0!</v>
      </c>
      <c r="IB65" s="164" t="e">
        <f t="shared" si="1982"/>
        <v>#DIV/0!</v>
      </c>
      <c r="IC65" s="164"/>
      <c r="ID65" s="164" t="e">
        <f xml:space="preserve"> 1 / (HE65-GY65*HG65)*L62/GZ65</f>
        <v>#DIV/0!</v>
      </c>
      <c r="IE65" s="164" t="e">
        <f t="shared" si="1983"/>
        <v>#DIV/0!</v>
      </c>
      <c r="IF65" s="164">
        <v>0</v>
      </c>
      <c r="IG65" s="164" t="e">
        <f t="shared" si="1073"/>
        <v>#DIV/0!</v>
      </c>
      <c r="IH65" s="164" t="e">
        <f t="shared" si="1984"/>
        <v>#DIV/0!</v>
      </c>
      <c r="II65" s="164"/>
      <c r="IJ65" s="164" t="e">
        <f t="shared" si="1985"/>
        <v>#DIV/0!</v>
      </c>
      <c r="IK65" s="164" t="e">
        <f t="shared" si="1986"/>
        <v>#DIV/0!</v>
      </c>
      <c r="IL65" s="164">
        <v>0</v>
      </c>
      <c r="IM65" s="164" t="e">
        <f t="shared" si="1074"/>
        <v>#DIV/0!</v>
      </c>
      <c r="IN65" s="164" t="e">
        <f t="shared" si="1987"/>
        <v>#DIV/0!</v>
      </c>
      <c r="IO65" s="164"/>
      <c r="IP65" s="164" t="e">
        <f t="shared" si="1988"/>
        <v>#DIV/0!</v>
      </c>
      <c r="IQ65" s="164" t="e">
        <f t="shared" si="1989"/>
        <v>#DIV/0!</v>
      </c>
      <c r="IR65" s="164" t="e">
        <f t="shared" si="1990"/>
        <v>#DIV/0!</v>
      </c>
      <c r="IS65" s="164" t="e">
        <f t="shared" si="1075"/>
        <v>#DIV/0!</v>
      </c>
      <c r="IT65" s="164" t="e">
        <f>IS65^2*M62^2</f>
        <v>#DIV/0!</v>
      </c>
      <c r="IU65" s="164"/>
      <c r="IV65" s="164" t="e">
        <f t="shared" si="1991"/>
        <v>#DIV/0!</v>
      </c>
      <c r="IW65" s="164" t="e">
        <f t="shared" si="1992"/>
        <v>#DIV/0!</v>
      </c>
      <c r="IX65" s="164" t="e">
        <f t="shared" si="1993"/>
        <v>#DIV/0!</v>
      </c>
      <c r="IY65" s="164" t="e">
        <f t="shared" si="1076"/>
        <v>#DIV/0!</v>
      </c>
      <c r="IZ65" s="164" t="e">
        <f>IY65^2*O62^2</f>
        <v>#DIV/0!</v>
      </c>
      <c r="JA65" s="164"/>
      <c r="JB65" s="164" t="e">
        <f t="shared" si="1994"/>
        <v>#DIV/0!</v>
      </c>
      <c r="JC65" s="164" t="e">
        <f t="shared" si="1995"/>
        <v>#DIV/0!</v>
      </c>
      <c r="JD65" s="164" t="e">
        <f t="shared" si="1996"/>
        <v>#DIV/0!</v>
      </c>
      <c r="JE65" s="164" t="e">
        <f t="shared" si="1077"/>
        <v>#DIV/0!</v>
      </c>
      <c r="JF65" s="164" t="e">
        <f>JE65^2*Q62^2</f>
        <v>#DIV/0!</v>
      </c>
      <c r="JG65" s="164"/>
      <c r="JH65" s="164"/>
      <c r="JI65" s="164"/>
      <c r="JJ65" s="164">
        <f t="shared" si="1997"/>
        <v>1</v>
      </c>
      <c r="JK65" s="164" t="e">
        <f>N62/(L62+N62)</f>
        <v>#DIV/0!</v>
      </c>
      <c r="JL65" s="164">
        <f>(L62+N62+JJ65)/(N62+JJ65)</f>
        <v>1</v>
      </c>
      <c r="JM65" s="164" t="e">
        <f t="shared" si="1998"/>
        <v>#DIV/0!</v>
      </c>
      <c r="JN65" s="164"/>
      <c r="JO65" s="164"/>
      <c r="JP65" s="164"/>
      <c r="JQ65" s="164"/>
      <c r="JR65" s="164" t="e">
        <f t="shared" si="1999"/>
        <v>#DIV/0!</v>
      </c>
      <c r="JS65" s="164" t="e">
        <f t="shared" si="2000"/>
        <v>#DIV/0!</v>
      </c>
      <c r="JT65" s="164" t="e">
        <f t="shared" si="2001"/>
        <v>#DIV/0!</v>
      </c>
      <c r="JU65" s="164" t="e">
        <f t="shared" si="2002"/>
        <v>#DIV/0!</v>
      </c>
      <c r="JV65" s="164"/>
      <c r="JW65" s="164" t="e">
        <f t="shared" si="2003"/>
        <v>#DIV/0!</v>
      </c>
      <c r="JX65" s="164" t="e">
        <f t="shared" si="2004"/>
        <v>#DIV/0!</v>
      </c>
      <c r="JY65" s="164" t="e">
        <f t="shared" si="2005"/>
        <v>#DIV/0!</v>
      </c>
      <c r="JZ65" s="164"/>
      <c r="KA65" s="164" t="e">
        <f>IG65</f>
        <v>#DIV/0!</v>
      </c>
      <c r="KB65" s="164" t="e">
        <f>KA65*JR65</f>
        <v>#DIV/0!</v>
      </c>
      <c r="KC65" s="164" t="e">
        <f>KB65^2*X65^2</f>
        <v>#DIV/0!</v>
      </c>
      <c r="KD65" s="164"/>
      <c r="KE65" s="164" t="e">
        <f>IM65</f>
        <v>#DIV/0!</v>
      </c>
      <c r="KF65" s="164" t="e">
        <f>KE65*JR65</f>
        <v>#DIV/0!</v>
      </c>
      <c r="KG65" s="164" t="e">
        <f>KF65^2*Z65^2</f>
        <v>#DIV/0!</v>
      </c>
      <c r="KH65" s="164"/>
      <c r="KI65" s="164" t="e">
        <f>IS65</f>
        <v>#DIV/0!</v>
      </c>
      <c r="KJ65" s="164" t="e">
        <f>-N62/(L62+N62)^2</f>
        <v>#DIV/0!</v>
      </c>
      <c r="KK65" s="164">
        <f>1/(JJ65+N62)</f>
        <v>1</v>
      </c>
      <c r="KL65" s="164" t="e">
        <f>KI65*JR65+KJ65*HM65*JL65+KK65*JK65*HM65</f>
        <v>#DIV/0!</v>
      </c>
      <c r="KM65" s="164" t="e">
        <f>KL65^2*M62^2</f>
        <v>#DIV/0!</v>
      </c>
      <c r="KN65" s="164"/>
      <c r="KO65" s="164" t="e">
        <f>IY65</f>
        <v>#DIV/0!</v>
      </c>
      <c r="KP65" s="164" t="e">
        <f>L62/(L62+N62)^2</f>
        <v>#DIV/0!</v>
      </c>
      <c r="KQ65" s="164">
        <f>-L62/(JJ65+N62)^2</f>
        <v>0</v>
      </c>
      <c r="KR65" s="164" t="e">
        <f>KO65*JR65+KP65*JL65*HM65+HM65*KQ65*JK65</f>
        <v>#DIV/0!</v>
      </c>
      <c r="KS65" s="164" t="e">
        <f>KR65^2*O62^2</f>
        <v>#DIV/0!</v>
      </c>
      <c r="KT65" s="164"/>
      <c r="KU65" s="164" t="e">
        <f>JE65</f>
        <v>#DIV/0!</v>
      </c>
      <c r="KV65" s="164" t="e">
        <f>KU65*JR65</f>
        <v>#DIV/0!</v>
      </c>
      <c r="KW65" s="164" t="e">
        <f>KV65^2*Q62^2</f>
        <v>#DIV/0!</v>
      </c>
      <c r="KX65" s="164"/>
      <c r="KY65" s="164" t="e">
        <f>HM65* (N62/(L62+N62)) * ((-LN(10)*JJ65*L62)/(N62+JJ65)^2)</f>
        <v>#DIV/0!</v>
      </c>
      <c r="KZ65" s="164" t="e">
        <f>KY65^2*S62^2</f>
        <v>#DIV/0!</v>
      </c>
      <c r="LA65" s="164"/>
      <c r="LB65" s="164"/>
      <c r="LC65" s="170"/>
      <c r="LD65" s="205"/>
      <c r="LE65" s="190"/>
      <c r="LF65" s="190"/>
      <c r="LG65" s="190"/>
      <c r="LH65" s="190"/>
      <c r="LI65" s="190"/>
      <c r="LJ65" s="190"/>
      <c r="LK65" s="190"/>
      <c r="LL65" s="190"/>
      <c r="LM65" s="190"/>
      <c r="LN65" s="190"/>
      <c r="LO65" s="193"/>
    </row>
    <row r="66" spans="1:327" s="87" customFormat="1" ht="15.75" x14ac:dyDescent="0.25">
      <c r="A66" s="171" t="s">
        <v>239</v>
      </c>
      <c r="B66" s="142"/>
      <c r="C66" s="147"/>
      <c r="D66" s="143"/>
      <c r="E66" s="147"/>
      <c r="F66" s="194"/>
      <c r="G66" s="194"/>
      <c r="H66" s="194"/>
      <c r="I66" s="182"/>
      <c r="J66" s="182"/>
      <c r="K66" s="182"/>
      <c r="L66" s="182"/>
      <c r="M66" s="182"/>
      <c r="N66" s="182"/>
      <c r="O66" s="182"/>
      <c r="P66" s="182"/>
      <c r="Q66" s="182"/>
      <c r="R66" s="182"/>
      <c r="S66" s="185"/>
      <c r="T66" s="167">
        <f>C66/100</f>
        <v>0</v>
      </c>
      <c r="U66" s="164">
        <f t="shared" ref="U66:Z66" si="2008">F66/100</f>
        <v>0</v>
      </c>
      <c r="V66" s="164">
        <f t="shared" si="2008"/>
        <v>0</v>
      </c>
      <c r="W66" s="164">
        <f t="shared" si="2008"/>
        <v>0</v>
      </c>
      <c r="X66" s="164">
        <f t="shared" si="2008"/>
        <v>0</v>
      </c>
      <c r="Y66" s="164">
        <f t="shared" si="2008"/>
        <v>0</v>
      </c>
      <c r="Z66" s="164">
        <f t="shared" si="2008"/>
        <v>0</v>
      </c>
      <c r="AA66" s="164" t="e">
        <f>(L66*W66+Y66*N66)/(L66+N66)</f>
        <v>#DIV/0!</v>
      </c>
      <c r="AB66" s="165" t="e">
        <f t="shared" si="1069"/>
        <v>#DIV/0!</v>
      </c>
      <c r="AC66" s="165" t="e">
        <f>AVERAGE(AB66:AB69)</f>
        <v>#DIV/0!</v>
      </c>
      <c r="AD66" s="165" t="e">
        <f>STDEV(AB66:AB69)</f>
        <v>#DIV/0!</v>
      </c>
      <c r="AE66" s="165" t="e">
        <f>AD66/SQRT(COUNT(AB66:AB69))</f>
        <v>#DIV/0!</v>
      </c>
      <c r="AF66" s="165" t="e">
        <f>AE66^2</f>
        <v>#DIV/0!</v>
      </c>
      <c r="AG66" s="164" t="e">
        <f t="shared" si="1070"/>
        <v>#DIV/0!</v>
      </c>
      <c r="AH66" s="164" t="e">
        <f>AG66^2*E66^2</f>
        <v>#DIV/0!</v>
      </c>
      <c r="AI66" s="164" t="e">
        <f>AVERAGE(AH66:AH69)</f>
        <v>#DIV/0!</v>
      </c>
      <c r="AJ66" s="164" t="e">
        <f t="shared" si="1071"/>
        <v>#DIV/0!</v>
      </c>
      <c r="AK66" s="164" t="e">
        <f>AJ66^2*V66^2</f>
        <v>#DIV/0!</v>
      </c>
      <c r="AL66" s="164" t="e">
        <f>AVERAGE(AK66:AK69)</f>
        <v>#DIV/0!</v>
      </c>
      <c r="AM66" s="164" t="e">
        <f>-AB66/(AA66-U66)*L66/(L66+N66)</f>
        <v>#DIV/0!</v>
      </c>
      <c r="AN66" s="164" t="e">
        <f>AM66^2*X66^2</f>
        <v>#DIV/0!</v>
      </c>
      <c r="AO66" s="164" t="e">
        <f>AVERAGE(AN66:AN69)</f>
        <v>#DIV/0!</v>
      </c>
      <c r="AP66" s="164" t="e">
        <f>-AB66/(AA66-U66)*N66/(L66+N66)</f>
        <v>#DIV/0!</v>
      </c>
      <c r="AQ66" s="164" t="e">
        <f>AP66^2*Z66^2</f>
        <v>#DIV/0!</v>
      </c>
      <c r="AR66" s="164" t="e">
        <f>AVERAGE(AQ66:AQ69)</f>
        <v>#DIV/0!</v>
      </c>
      <c r="AS66" s="164" t="e">
        <f>-AB66/(AA66-U66)*(W66-AA66)/(L66+N66)</f>
        <v>#DIV/0!</v>
      </c>
      <c r="AT66" s="164" t="e">
        <f>AS66^2*M66^2</f>
        <v>#DIV/0!</v>
      </c>
      <c r="AU66" s="164" t="e">
        <f>AVERAGE(AT66:AT69)</f>
        <v>#DIV/0!</v>
      </c>
      <c r="AV66" s="164" t="e">
        <f>-AB66/(AA66-U66)*(Y66-AA66)/(L66+N66)</f>
        <v>#DIV/0!</v>
      </c>
      <c r="AW66" s="164" t="e">
        <f>AV66^2*O66^2</f>
        <v>#DIV/0!</v>
      </c>
      <c r="AX66" s="164" t="e">
        <f>AVERAGE(AW66:AW69)</f>
        <v>#DIV/0!</v>
      </c>
      <c r="AY66" s="164" t="e">
        <f>SUM(AX66,AU66,AR66,AO66,AL66,AI66,AF66)</f>
        <v>#DIV/0!</v>
      </c>
      <c r="AZ66" s="166" t="e">
        <f>SQRT(AY66)</f>
        <v>#DIV/0!</v>
      </c>
      <c r="BA66" s="164" t="b">
        <f>P66=1</f>
        <v>0</v>
      </c>
      <c r="BB66" s="164">
        <f>MAX((1-BA66)*P66,P66*0.99999)</f>
        <v>0</v>
      </c>
      <c r="BC66" s="164" t="e">
        <f>AB66*D66/(L66+N66)</f>
        <v>#DIV/0!</v>
      </c>
      <c r="BD66" s="164" t="e">
        <f>-1+(1-BC66)^(1-BB66)</f>
        <v>#DIV/0!</v>
      </c>
      <c r="BE66" s="164" t="e">
        <f>1/((BB66-1)*BC66)</f>
        <v>#DIV/0!</v>
      </c>
      <c r="BF66" s="164" t="e">
        <f>(-1/BC66)*LN(1-BC66)*AB66</f>
        <v>#DIV/0!</v>
      </c>
      <c r="BG66" s="164" t="e">
        <f>AB66*BD66*BE66</f>
        <v>#DIV/0!</v>
      </c>
      <c r="BH66" s="164" t="e">
        <f>(BF66*BA66)+(1-BA66)*BG66</f>
        <v>#DIV/0!</v>
      </c>
      <c r="BI66" s="164" t="e">
        <f>AVERAGE(BH66:BH69)</f>
        <v>#DIV/0!</v>
      </c>
      <c r="BJ66" s="164" t="e">
        <f>STDEV(BH66:BH69)</f>
        <v>#DIV/0!</v>
      </c>
      <c r="BK66" s="164" t="e">
        <f>BJ66/SQRT(COUNT(BH66:BH69))</f>
        <v>#DIV/0!</v>
      </c>
      <c r="BL66" s="164" t="e">
        <f>BK66^2</f>
        <v>#DIV/0!</v>
      </c>
      <c r="BM66" s="164" t="e">
        <f>(-LN(1-BC66)*(1-BC66)^(1-BB66))*AB66/((BB66-1)*BC66)</f>
        <v>#DIV/0!</v>
      </c>
      <c r="BN66" s="164" t="e">
        <f>(1-(1-BC66)^(1-BB66))*AB66/(BC66*(BB66-1)^2)</f>
        <v>#DIV/0!</v>
      </c>
      <c r="BO66" s="164" t="e">
        <f>BM66+BN66</f>
        <v>#DIV/0!</v>
      </c>
      <c r="BP66" s="164" t="e">
        <f>BO66^2*Q66^2</f>
        <v>#DIV/0!</v>
      </c>
      <c r="BQ66" s="164" t="e">
        <f>AVERAGE(BP66:BP69)</f>
        <v>#DIV/0!</v>
      </c>
      <c r="BR66" s="164" t="e">
        <f>BD66*BE66</f>
        <v>#DIV/0!</v>
      </c>
      <c r="BS66" s="164" t="e">
        <f>AB66*BE66</f>
        <v>#DIV/0!</v>
      </c>
      <c r="BT66" s="164" t="e">
        <f>AB66*BD66</f>
        <v>#DIV/0!</v>
      </c>
      <c r="BU66" s="164" t="e">
        <f>AJ66</f>
        <v>#DIV/0!</v>
      </c>
      <c r="BV66" s="164" t="e">
        <f>(BB66-1)/(1-BC66)^(BB66)*(D66/(L66+N66))*BU66</f>
        <v>#DIV/0!</v>
      </c>
      <c r="BW66" s="164" t="e">
        <f>-1/((BB66-1)*BC66^2)*(D66/(L66+N66))*BU66</f>
        <v>#DIV/0!</v>
      </c>
      <c r="BX66" s="164" t="e">
        <f>BU66*BR66+BS66*BV66+BT66*BW66</f>
        <v>#DIV/0!</v>
      </c>
      <c r="BY66" s="164" t="e">
        <f>BX66^2*V66^2</f>
        <v>#DIV/0!</v>
      </c>
      <c r="BZ66" s="164" t="e">
        <f>AVERAGE(BY66:BY69)</f>
        <v>#DIV/0!</v>
      </c>
      <c r="CA66" s="164" t="e">
        <f>AM66</f>
        <v>#DIV/0!</v>
      </c>
      <c r="CB66" s="164" t="e">
        <f>(BB66-1)/(1-BC66)^(BB66)*(D66/(L66+N66))*CA66</f>
        <v>#DIV/0!</v>
      </c>
      <c r="CC66" s="164" t="e">
        <f>-1/((BB66-1)*BC66^2)*(D66/(L66+N66))*CA66</f>
        <v>#DIV/0!</v>
      </c>
      <c r="CD66" s="164" t="e">
        <f>BR66*CA66+BS66*CB66+BT66*CC66</f>
        <v>#DIV/0!</v>
      </c>
      <c r="CE66" s="164" t="e">
        <f>CD66^2*X66^2</f>
        <v>#DIV/0!</v>
      </c>
      <c r="CF66" s="164" t="e">
        <f>AVERAGE(CE66:CE69)</f>
        <v>#DIV/0!</v>
      </c>
      <c r="CG66" s="164" t="e">
        <f>AP66</f>
        <v>#DIV/0!</v>
      </c>
      <c r="CH66" s="164" t="e">
        <f>(BB66-1)/(1-BC66)^(BB66)*(D66/(L66+N66))*CG66</f>
        <v>#DIV/0!</v>
      </c>
      <c r="CI66" s="164" t="e">
        <f>-1/((BB66-1)*BC66^2)*(D66/(L66+N66))*CG66</f>
        <v>#DIV/0!</v>
      </c>
      <c r="CJ66" s="164" t="e">
        <f>BR66*CG66+BS66*CH66+BT66*CI66</f>
        <v>#DIV/0!</v>
      </c>
      <c r="CK66" s="164" t="e">
        <f>CJ66^2*Z66^2</f>
        <v>#DIV/0!</v>
      </c>
      <c r="CL66" s="164" t="e">
        <f>AVERAGE(CK66:CK69)</f>
        <v>#DIV/0!</v>
      </c>
      <c r="CM66" s="164" t="e">
        <f>AG66</f>
        <v>#DIV/0!</v>
      </c>
      <c r="CN66" s="164">
        <v>0</v>
      </c>
      <c r="CO66" s="164">
        <v>0</v>
      </c>
      <c r="CP66" s="164" t="e">
        <f>CM66*BR66</f>
        <v>#DIV/0!</v>
      </c>
      <c r="CQ66" s="164" t="e">
        <f>CP66^2*E66^2</f>
        <v>#DIV/0!</v>
      </c>
      <c r="CR66" s="164" t="e">
        <f>AVERAGE(CQ66:CQ69)</f>
        <v>#DIV/0!</v>
      </c>
      <c r="CS66" s="164" t="e">
        <f>AS66</f>
        <v>#DIV/0!</v>
      </c>
      <c r="CT66" s="164" t="e">
        <f>(BB66-1)/(1-BC66)^(BB66)*(-BC66/(L66+N66)+D66/(L66+N66)*CS66)</f>
        <v>#DIV/0!</v>
      </c>
      <c r="CU66" s="164" t="e">
        <f>-1/((BB66-1)*BC66^2)*(-BC66/(L66+N66)+D66/(L66+N66)*CS66)</f>
        <v>#DIV/0!</v>
      </c>
      <c r="CV66" s="164" t="e">
        <f>BR66*CS66+BS66*CT66+BT66*CU66</f>
        <v>#DIV/0!</v>
      </c>
      <c r="CW66" s="164" t="e">
        <f>CV66^2*M66^2</f>
        <v>#DIV/0!</v>
      </c>
      <c r="CX66" s="164" t="e">
        <f>AVERAGE(CW66:CW69)</f>
        <v>#DIV/0!</v>
      </c>
      <c r="CY66" s="164" t="e">
        <f>AV66</f>
        <v>#DIV/0!</v>
      </c>
      <c r="CZ66" s="164" t="e">
        <f>(BB66-1)/(1-BC66)^(BB66)*(-BC66/(L66+N66)+D66/(L66+N66)*CY66)</f>
        <v>#DIV/0!</v>
      </c>
      <c r="DA66" s="164" t="e">
        <f>-1/((BB66-1)*BC66^2)*(-BC66/(L66+N66)+D66/(L66+N66)*CY66)</f>
        <v>#DIV/0!</v>
      </c>
      <c r="DB66" s="164" t="e">
        <f>BR66*CY66+BS66*CZ66+BT66*DA66</f>
        <v>#DIV/0!</v>
      </c>
      <c r="DC66" s="164" t="e">
        <f>DB66^2*O66^2</f>
        <v>#DIV/0!</v>
      </c>
      <c r="DD66" s="164" t="e">
        <f>AVERAGE(DC66:DC69)</f>
        <v>#DIV/0!</v>
      </c>
      <c r="DE66" s="164" t="e">
        <f>SUM(DD66,CX66,CR66,CL66,CF66,BZ66,BQ66,BL66)</f>
        <v>#DIV/0!</v>
      </c>
      <c r="DF66" s="164" t="e">
        <f>SQRT(DE66)</f>
        <v>#DIV/0!</v>
      </c>
      <c r="DG66" s="164">
        <f>10^R66</f>
        <v>1</v>
      </c>
      <c r="DH66" s="164" t="e">
        <f>N66/(L66+N66)</f>
        <v>#DIV/0!</v>
      </c>
      <c r="DI66" s="164">
        <f>(DG66+L66+N66)/(N66+DG66)</f>
        <v>1</v>
      </c>
      <c r="DJ66" s="164" t="e">
        <f>AB66*DH66*DI66</f>
        <v>#DIV/0!</v>
      </c>
      <c r="DK66" s="164" t="e">
        <f>AVERAGE(DJ66:DJ69)</f>
        <v>#DIV/0!</v>
      </c>
      <c r="DL66" s="164" t="e">
        <f>STDEV(DJ66:DJ69)</f>
        <v>#DIV/0!</v>
      </c>
      <c r="DM66" s="164" t="e">
        <f>DL66/SQRT(COUNT(DJ66:DJ69))</f>
        <v>#DIV/0!</v>
      </c>
      <c r="DN66" s="164" t="e">
        <f>DM66^2</f>
        <v>#DIV/0!</v>
      </c>
      <c r="DO66" s="164" t="e">
        <f>DH66*DI66</f>
        <v>#DIV/0!</v>
      </c>
      <c r="DP66" s="164" t="e">
        <f>AG66</f>
        <v>#DIV/0!</v>
      </c>
      <c r="DQ66" s="164" t="e">
        <f>DO66*DP66</f>
        <v>#DIV/0!</v>
      </c>
      <c r="DR66" s="164" t="e">
        <f>DQ66^2*E66^2</f>
        <v>#DIV/0!</v>
      </c>
      <c r="DS66" s="164" t="e">
        <f>AVERAGE(DR66:DR69)</f>
        <v>#DIV/0!</v>
      </c>
      <c r="DT66" s="164" t="e">
        <f>AJ66</f>
        <v>#DIV/0!</v>
      </c>
      <c r="DU66" s="164" t="e">
        <f>DT66*DO66</f>
        <v>#DIV/0!</v>
      </c>
      <c r="DV66" s="164" t="e">
        <f>DU66^2*V66^2</f>
        <v>#DIV/0!</v>
      </c>
      <c r="DW66" s="164" t="e">
        <f>AVERAGE(DV66:DV69)</f>
        <v>#DIV/0!</v>
      </c>
      <c r="DX66" s="164" t="e">
        <f>AM66</f>
        <v>#DIV/0!</v>
      </c>
      <c r="DY66" s="164" t="e">
        <f>DX66*DO66</f>
        <v>#DIV/0!</v>
      </c>
      <c r="DZ66" s="164" t="e">
        <f>DY66^2*X66^2</f>
        <v>#DIV/0!</v>
      </c>
      <c r="EA66" s="164" t="e">
        <f>AVERAGE(DZ66:DZ69)</f>
        <v>#DIV/0!</v>
      </c>
      <c r="EB66" s="164" t="e">
        <f>AP66</f>
        <v>#DIV/0!</v>
      </c>
      <c r="EC66" s="164" t="e">
        <f>EB66*DO66</f>
        <v>#DIV/0!</v>
      </c>
      <c r="ED66" s="164" t="e">
        <f>EC66^2*Z66^2</f>
        <v>#DIV/0!</v>
      </c>
      <c r="EE66" s="164" t="e">
        <f>AVERAGE(ED66:ED69)</f>
        <v>#DIV/0!</v>
      </c>
      <c r="EF66" s="164" t="e">
        <f>DI66*AB66</f>
        <v>#DIV/0!</v>
      </c>
      <c r="EG66" s="164" t="e">
        <f>DH66*AB66</f>
        <v>#DIV/0!</v>
      </c>
      <c r="EH66" s="164" t="e">
        <f>AS66</f>
        <v>#DIV/0!</v>
      </c>
      <c r="EI66" s="164" t="e">
        <f>-N66/((N66+L66)^2)</f>
        <v>#DIV/0!</v>
      </c>
      <c r="EJ66" s="164">
        <f>1/(DG66+N66)</f>
        <v>1</v>
      </c>
      <c r="EK66" s="164" t="e">
        <f>DO66*EH66+EF66*EI66+EG66*EJ66</f>
        <v>#DIV/0!</v>
      </c>
      <c r="EL66" s="164" t="e">
        <f>EK66^2*M66^2</f>
        <v>#DIV/0!</v>
      </c>
      <c r="EM66" s="164" t="e">
        <f>AVERAGE(EL66:EL69)</f>
        <v>#DIV/0!</v>
      </c>
      <c r="EN66" s="164" t="e">
        <f>AV66</f>
        <v>#DIV/0!</v>
      </c>
      <c r="EO66" s="164" t="e">
        <f>L66/((L66+N66)^2)</f>
        <v>#DIV/0!</v>
      </c>
      <c r="EP66" s="164">
        <f>-L66/((N66+DG66)^2)</f>
        <v>0</v>
      </c>
      <c r="EQ66" s="164" t="e">
        <f>DO66*EN66+EF66*EO66+EG66*EP66</f>
        <v>#DIV/0!</v>
      </c>
      <c r="ER66" s="164" t="e">
        <f>EQ66^2*O66^2</f>
        <v>#DIV/0!</v>
      </c>
      <c r="ES66" s="164" t="e">
        <f>AVERAGE(ER66:ER69)</f>
        <v>#DIV/0!</v>
      </c>
      <c r="ET66" s="164">
        <v>0</v>
      </c>
      <c r="EU66" s="164">
        <f>-LN(10)*L66*DG66/((DG66+N66)^2)</f>
        <v>0</v>
      </c>
      <c r="EV66" s="164" t="e">
        <f>EU66*EG66</f>
        <v>#DIV/0!</v>
      </c>
      <c r="EW66" s="164" t="e">
        <f>EV66^2*S66^2</f>
        <v>#DIV/0!</v>
      </c>
      <c r="EX66" s="164" t="e">
        <f>AVERAGE(EW66:EW69)</f>
        <v>#DIV/0!</v>
      </c>
      <c r="EY66" s="164" t="e">
        <f>SUM(EX66,ES66,EM66,EE66,EA66,DW66,DS66,DN66)</f>
        <v>#DIV/0!</v>
      </c>
      <c r="EZ66" s="164" t="e">
        <f>SQRT(EY66)</f>
        <v>#DIV/0!</v>
      </c>
      <c r="FA66" s="164">
        <f>DG66</f>
        <v>1</v>
      </c>
      <c r="FB66" s="164" t="e">
        <f>DH66</f>
        <v>#DIV/0!</v>
      </c>
      <c r="FC66" s="164">
        <f>DI66</f>
        <v>1</v>
      </c>
      <c r="FD66" s="164" t="e">
        <f>FB66*FC66*BH66</f>
        <v>#DIV/0!</v>
      </c>
      <c r="FE66" s="164" t="e">
        <f>AVERAGE(FD66:FD69)</f>
        <v>#DIV/0!</v>
      </c>
      <c r="FF66" s="164" t="e">
        <f>STDEV(FD66:FD69)</f>
        <v>#DIV/0!</v>
      </c>
      <c r="FG66" s="164" t="e">
        <f>FF66/SQRT(COUNT(FD66:FD69))</f>
        <v>#DIV/0!</v>
      </c>
      <c r="FH66" s="164" t="e">
        <f>FG66^2</f>
        <v>#DIV/0!</v>
      </c>
      <c r="FI66" s="164" t="e">
        <f>FB66*FC66</f>
        <v>#DIV/0!</v>
      </c>
      <c r="FJ66" s="164" t="e">
        <f>CP66</f>
        <v>#DIV/0!</v>
      </c>
      <c r="FK66" s="164" t="e">
        <f>FJ66*FI66</f>
        <v>#DIV/0!</v>
      </c>
      <c r="FL66" s="164" t="e">
        <f>FK66^2*E66^2</f>
        <v>#DIV/0!</v>
      </c>
      <c r="FM66" s="164" t="e">
        <f>AVERAGE(FL66:FL69)</f>
        <v>#DIV/0!</v>
      </c>
      <c r="FN66" s="164" t="e">
        <f>BX66</f>
        <v>#DIV/0!</v>
      </c>
      <c r="FO66" s="164" t="e">
        <f>FN66*FI66</f>
        <v>#DIV/0!</v>
      </c>
      <c r="FP66" s="164" t="e">
        <f>FO66^2*V66^2</f>
        <v>#DIV/0!</v>
      </c>
      <c r="FQ66" s="164" t="e">
        <f>AVERAGE(FP66:FP69)</f>
        <v>#DIV/0!</v>
      </c>
      <c r="FR66" s="164" t="e">
        <f>CD66</f>
        <v>#DIV/0!</v>
      </c>
      <c r="FS66" s="164" t="e">
        <f>FR66*FI66</f>
        <v>#DIV/0!</v>
      </c>
      <c r="FT66" s="164" t="e">
        <f>FS66^2*X66^2</f>
        <v>#DIV/0!</v>
      </c>
      <c r="FU66" s="164" t="e">
        <f>AVERAGE(FT66:FT69)</f>
        <v>#DIV/0!</v>
      </c>
      <c r="FV66" s="164" t="e">
        <f>CJ66</f>
        <v>#DIV/0!</v>
      </c>
      <c r="FW66" s="164" t="e">
        <f>FV66*FI66</f>
        <v>#DIV/0!</v>
      </c>
      <c r="FX66" s="164" t="e">
        <f>FW66^2*Z66^2</f>
        <v>#DIV/0!</v>
      </c>
      <c r="FY66" s="164" t="e">
        <f>AVERAGE(FX66:FX69)</f>
        <v>#DIV/0!</v>
      </c>
      <c r="FZ66" s="164" t="e">
        <f>FC66*BH66</f>
        <v>#DIV/0!</v>
      </c>
      <c r="GA66" s="164" t="e">
        <f>FB66*BH66</f>
        <v>#DIV/0!</v>
      </c>
      <c r="GB66" s="164" t="e">
        <f>CV66</f>
        <v>#DIV/0!</v>
      </c>
      <c r="GC66" s="164" t="e">
        <f>EI66</f>
        <v>#DIV/0!</v>
      </c>
      <c r="GD66" s="164">
        <f>EJ66</f>
        <v>1</v>
      </c>
      <c r="GE66" s="164" t="e">
        <f>FI66*GB66+FZ66*GC66+GA66*GD66</f>
        <v>#DIV/0!</v>
      </c>
      <c r="GF66" s="164" t="e">
        <f>GE66^2*M66^2</f>
        <v>#DIV/0!</v>
      </c>
      <c r="GG66" s="164" t="e">
        <f>AVERAGE(GF66:GF69)</f>
        <v>#DIV/0!</v>
      </c>
      <c r="GH66" s="164" t="e">
        <f>DB66</f>
        <v>#DIV/0!</v>
      </c>
      <c r="GI66" s="164" t="e">
        <f>EO66</f>
        <v>#DIV/0!</v>
      </c>
      <c r="GJ66" s="164">
        <f>EP66</f>
        <v>0</v>
      </c>
      <c r="GK66" s="164" t="e">
        <f>FI66*GH66+FZ66*GI66+GA66*GJ66</f>
        <v>#DIV/0!</v>
      </c>
      <c r="GL66" s="164" t="e">
        <f>GK66^2*O66^2</f>
        <v>#DIV/0!</v>
      </c>
      <c r="GM66" s="164" t="e">
        <f>AVERAGE(GL66:GL69)</f>
        <v>#DIV/0!</v>
      </c>
      <c r="GN66" s="164">
        <f>ET66</f>
        <v>0</v>
      </c>
      <c r="GO66" s="164">
        <f>EU66</f>
        <v>0</v>
      </c>
      <c r="GP66" s="164" t="e">
        <f>GO66*GA66</f>
        <v>#DIV/0!</v>
      </c>
      <c r="GQ66" s="164" t="e">
        <f>GP66^2*S66^2</f>
        <v>#DIV/0!</v>
      </c>
      <c r="GR66" s="164" t="e">
        <f>AVERAGE(GQ66:GQ69)</f>
        <v>#DIV/0!</v>
      </c>
      <c r="GS66" s="164" t="e">
        <f>BO66</f>
        <v>#DIV/0!</v>
      </c>
      <c r="GT66" s="164" t="e">
        <f>GS66*FI66</f>
        <v>#DIV/0!</v>
      </c>
      <c r="GU66" s="164" t="e">
        <f>GT66^2*Q66^2</f>
        <v>#DIV/0!</v>
      </c>
      <c r="GV66" s="164" t="e">
        <f>AVERAGE(GU66:GU69)</f>
        <v>#DIV/0!</v>
      </c>
      <c r="GW66" s="164" t="e">
        <f>SUM(GV66,GR66,GM66,GG66,FY66,FU66,FQ66,FM66,FH66)</f>
        <v>#DIV/0!</v>
      </c>
      <c r="GX66" s="164" t="e">
        <f>SQRT(GW66)</f>
        <v>#DIV/0!</v>
      </c>
      <c r="GY66" s="164">
        <f>P66</f>
        <v>0</v>
      </c>
      <c r="GZ66" s="164">
        <f>L66+N66</f>
        <v>0</v>
      </c>
      <c r="HA66" s="164">
        <f>L66</f>
        <v>0</v>
      </c>
      <c r="HB66" s="164">
        <f>N66</f>
        <v>0</v>
      </c>
      <c r="HC66" s="164">
        <f>D66</f>
        <v>0</v>
      </c>
      <c r="HD66" s="164">
        <f>B66</f>
        <v>0</v>
      </c>
      <c r="HE66" s="164" t="e">
        <f>AA66</f>
        <v>#DIV/0!</v>
      </c>
      <c r="HF66" s="164">
        <f>T66</f>
        <v>0</v>
      </c>
      <c r="HG66" s="164">
        <f>U66</f>
        <v>0</v>
      </c>
      <c r="HH66" s="164">
        <f>W66</f>
        <v>0</v>
      </c>
      <c r="HI66" s="164">
        <f>Y66</f>
        <v>0</v>
      </c>
      <c r="HJ66" s="164" t="e">
        <f>LN((HE66-GY66*HG66)/HD66)</f>
        <v>#DIV/0!</v>
      </c>
      <c r="HK66" s="164" t="e">
        <f>LN( (HG66-HF66)/GZ66 + (HE66-GY66*HF66)/HD66)</f>
        <v>#DIV/0!</v>
      </c>
      <c r="HL66" s="164" t="e">
        <f>HD66*GZ66/(HD66+GY66*GZ66)</f>
        <v>#DIV/0!</v>
      </c>
      <c r="HM66" s="164" t="e">
        <f>(HJ66-HK66)*HL66/HC66</f>
        <v>#DIV/0!</v>
      </c>
      <c r="HN66" s="164" t="e">
        <f>AVERAGE(HM66:HM69)</f>
        <v>#DIV/0!</v>
      </c>
      <c r="HO66" s="164" t="e">
        <f>STDEV(HM66:HM69)</f>
        <v>#DIV/0!</v>
      </c>
      <c r="HP66" s="164" t="e">
        <f>HO66/SQRT(COUNT(HM66:HM69))</f>
        <v>#DIV/0!</v>
      </c>
      <c r="HQ66" s="164" t="e">
        <f>HP66^2</f>
        <v>#DIV/0!</v>
      </c>
      <c r="HR66" s="164" t="e">
        <f>-1/HD66</f>
        <v>#DIV/0!</v>
      </c>
      <c r="HS66" s="164" t="e">
        <f>-(HE66-GY66*HF66) / (HD66* ( ( (HG66-HF66)/GZ66)*HD66 + (HE66-GY66*HF66)))</f>
        <v>#DIV/0!</v>
      </c>
      <c r="HT66" s="164" t="e">
        <f>GY66*GZ66^2 / (HD66+GY66*GZ66)^2</f>
        <v>#DIV/0!</v>
      </c>
      <c r="HU66" s="164" t="e">
        <f>-1/HC66*HM66</f>
        <v>#DIV/0!</v>
      </c>
      <c r="HV66" s="164" t="e">
        <f>HU66^2*E66^2</f>
        <v>#DIV/0!</v>
      </c>
      <c r="HW66" s="164" t="e">
        <f>AVERAGE(HV66:HV69)</f>
        <v>#DIV/0!</v>
      </c>
      <c r="HX66" s="164" t="e">
        <f>GY66 / (GY66*HG66-HE66)</f>
        <v>#DIV/0!</v>
      </c>
      <c r="HY66" s="164" t="e">
        <f>HD66 / ( (HG66-HF66)*HD66 + GZ66*(HE66-GY66*HF66))</f>
        <v>#DIV/0!</v>
      </c>
      <c r="HZ66" s="164">
        <v>0</v>
      </c>
      <c r="IA66" s="164" t="e">
        <f t="shared" si="1072"/>
        <v>#DIV/0!</v>
      </c>
      <c r="IB66" s="164" t="e">
        <f>IA66^2*V66^2</f>
        <v>#DIV/0!</v>
      </c>
      <c r="IC66" s="164" t="e">
        <f>AVERAGE(IB66:IB69)</f>
        <v>#DIV/0!</v>
      </c>
      <c r="ID66" s="164" t="e">
        <f xml:space="preserve"> 1 / (HE66-GY66*HG66)*L66/GZ66</f>
        <v>#DIV/0!</v>
      </c>
      <c r="IE66" s="164" t="e">
        <f>HA66 / ((HE66-GY66*HF66)*GZ66 + (HG66-HF66)*HD66)</f>
        <v>#DIV/0!</v>
      </c>
      <c r="IF66" s="164">
        <v>0</v>
      </c>
      <c r="IG66" s="164" t="e">
        <f t="shared" si="1073"/>
        <v>#DIV/0!</v>
      </c>
      <c r="IH66" s="164" t="e">
        <f>IG66^2*X66^2</f>
        <v>#DIV/0!</v>
      </c>
      <c r="II66" s="164" t="e">
        <f>AVERAGE(IH66:IH69)</f>
        <v>#DIV/0!</v>
      </c>
      <c r="IJ66" s="164" t="e">
        <f>1 / (HE66-GY66*HG66) * HB66/GZ66</f>
        <v>#DIV/0!</v>
      </c>
      <c r="IK66" s="164" t="e">
        <f>1 / (HE66 + HD66*((HG66-HF66)/GZ66) - GY66*HF66) * HB66/GZ66</f>
        <v>#DIV/0!</v>
      </c>
      <c r="IL66" s="164">
        <v>0</v>
      </c>
      <c r="IM66" s="164" t="e">
        <f t="shared" si="1074"/>
        <v>#DIV/0!</v>
      </c>
      <c r="IN66" s="164" t="e">
        <f>IM66^2*Z66^2</f>
        <v>#DIV/0!</v>
      </c>
      <c r="IO66" s="164" t="e">
        <f>AVERAGE(IN66:IN69)</f>
        <v>#DIV/0!</v>
      </c>
      <c r="IP66" s="164" t="e">
        <f>(HI66-HH66)*HB66 / (GZ66*((GY66*HG66-HH66)*HA66 + (GY66*HG66-HI66)*HB66))</f>
        <v>#DIV/0!</v>
      </c>
      <c r="IQ66" s="164" t="e">
        <f>-(HD66*HF66+(HH66-HI66)*HB66-HD66*HG66) / (GZ66*((GY66*HF66-HH66)*HA66 + (GY66*HB66+HD66)*HF66 - HI66*HB66 - HD66*HG66) )</f>
        <v>#DIV/0!</v>
      </c>
      <c r="IR66" s="164" t="e">
        <f>HD66^2 / (GY66*HA66 + GY66*HB66 + HD66)^2</f>
        <v>#DIV/0!</v>
      </c>
      <c r="IS66" s="164" t="e">
        <f t="shared" si="1075"/>
        <v>#DIV/0!</v>
      </c>
      <c r="IT66" s="164" t="e">
        <f>IS66^2*M66^2</f>
        <v>#DIV/0!</v>
      </c>
      <c r="IU66" s="164" t="e">
        <f>AVERAGE(IT66:IT69)</f>
        <v>#DIV/0!</v>
      </c>
      <c r="IV66" s="164" t="e">
        <f>-(HI66-HH66)*HA66 / (GZ66*((GY66*HG66-HH66)*HA66 + (GY66*HG66-HI66)*HB66))</f>
        <v>#DIV/0!</v>
      </c>
      <c r="IW66" s="164" t="e">
        <f>-(HD66*HF66+(HI66-HH66)*HA66-HD66*HG66) / (GZ66*((GY66*HF66-HI66)*HB66 + (GY66*HA66+HD66)*HF66 - HH66*HA66 - HD66*HG66))</f>
        <v>#DIV/0!</v>
      </c>
      <c r="IX66" s="164" t="e">
        <f>HD66^2 / (GY66*HA66+GY66*HB66+HD66)^2</f>
        <v>#DIV/0!</v>
      </c>
      <c r="IY66" s="164" t="e">
        <f t="shared" si="1076"/>
        <v>#DIV/0!</v>
      </c>
      <c r="IZ66" s="164" t="e">
        <f>IY66^2*O66^2</f>
        <v>#DIV/0!</v>
      </c>
      <c r="JA66" s="164" t="e">
        <f>AVERAGE(IZ66:IZ69)</f>
        <v>#DIV/0!</v>
      </c>
      <c r="JB66" s="164" t="e">
        <f>HG66/(GY66*HG66-HE66)</f>
        <v>#DIV/0!</v>
      </c>
      <c r="JC66" s="164" t="e">
        <f>HF66/(GY66*HF66-HE66-HD66*(HG66-HF66)/GZ66)</f>
        <v>#DIV/0!</v>
      </c>
      <c r="JD66" s="164" t="e">
        <f>-HD66*GZ66^2 / ((GZ66*GY66+HD66)^2)</f>
        <v>#DIV/0!</v>
      </c>
      <c r="JE66" s="164" t="e">
        <f t="shared" si="1077"/>
        <v>#DIV/0!</v>
      </c>
      <c r="JF66" s="164" t="e">
        <f>JE66^2*Q66^2</f>
        <v>#DIV/0!</v>
      </c>
      <c r="JG66" s="164" t="e">
        <f>AVERAGE(JF66:JF69)</f>
        <v>#DIV/0!</v>
      </c>
      <c r="JH66" s="164" t="e">
        <f>SUM(JG66,JA66,IU66,IO66,II66,IC66,HW66,HQ66)</f>
        <v>#DIV/0!</v>
      </c>
      <c r="JI66" s="164" t="e">
        <f>SQRT(JH66)</f>
        <v>#DIV/0!</v>
      </c>
      <c r="JJ66" s="164">
        <f>FA66</f>
        <v>1</v>
      </c>
      <c r="JK66" s="164" t="e">
        <f>N66/(L66+N66)</f>
        <v>#DIV/0!</v>
      </c>
      <c r="JL66" s="164">
        <f>(L66+N66+JJ66)/(N66+JJ66)</f>
        <v>1</v>
      </c>
      <c r="JM66" s="164" t="e">
        <f>HM66*JK66*JL66</f>
        <v>#DIV/0!</v>
      </c>
      <c r="JN66" s="164" t="e">
        <f>AVERAGE(JM66:JM69)</f>
        <v>#DIV/0!</v>
      </c>
      <c r="JO66" s="164" t="e">
        <f>STDEV(JM66:JM69)</f>
        <v>#DIV/0!</v>
      </c>
      <c r="JP66" s="164" t="e">
        <f>JO66/SQRT(COUNT(JM66:JM69))</f>
        <v>#DIV/0!</v>
      </c>
      <c r="JQ66" s="164" t="e">
        <f>JP66^2</f>
        <v>#DIV/0!</v>
      </c>
      <c r="JR66" s="164" t="e">
        <f>JK66*JL66</f>
        <v>#DIV/0!</v>
      </c>
      <c r="JS66" s="164" t="e">
        <f>HU66</f>
        <v>#DIV/0!</v>
      </c>
      <c r="JT66" s="164" t="e">
        <f>JS66*JR66</f>
        <v>#DIV/0!</v>
      </c>
      <c r="JU66" s="164" t="e">
        <f>JT66^2*E66^2</f>
        <v>#DIV/0!</v>
      </c>
      <c r="JV66" s="164" t="e">
        <f>AVERAGE(JU66:JU69)</f>
        <v>#DIV/0!</v>
      </c>
      <c r="JW66" s="164" t="e">
        <f>IA66</f>
        <v>#DIV/0!</v>
      </c>
      <c r="JX66" s="164" t="e">
        <f>JW66*JR66</f>
        <v>#DIV/0!</v>
      </c>
      <c r="JY66" s="164" t="e">
        <f>JX66^2*V66^2</f>
        <v>#DIV/0!</v>
      </c>
      <c r="JZ66" s="164" t="e">
        <f>AVERAGE(JY66:JY69)</f>
        <v>#DIV/0!</v>
      </c>
      <c r="KA66" s="164" t="e">
        <f>IG66</f>
        <v>#DIV/0!</v>
      </c>
      <c r="KB66" s="164" t="e">
        <f>KA66*JR66</f>
        <v>#DIV/0!</v>
      </c>
      <c r="KC66" s="164" t="e">
        <f>KB66^2*X66^2</f>
        <v>#DIV/0!</v>
      </c>
      <c r="KD66" s="164" t="e">
        <f>AVERAGE(KC66:KC69)</f>
        <v>#DIV/0!</v>
      </c>
      <c r="KE66" s="164" t="e">
        <f>IM66</f>
        <v>#DIV/0!</v>
      </c>
      <c r="KF66" s="164" t="e">
        <f>KE66*JR66</f>
        <v>#DIV/0!</v>
      </c>
      <c r="KG66" s="164" t="e">
        <f>KF66^2*Z66^2</f>
        <v>#DIV/0!</v>
      </c>
      <c r="KH66" s="164" t="e">
        <f>AVERAGE(KG66:KG69)</f>
        <v>#DIV/0!</v>
      </c>
      <c r="KI66" s="164" t="e">
        <f>IS66</f>
        <v>#DIV/0!</v>
      </c>
      <c r="KJ66" s="164" t="e">
        <f>-N66/(L66+N66)^2</f>
        <v>#DIV/0!</v>
      </c>
      <c r="KK66" s="164">
        <f>1/(JJ66+N66)</f>
        <v>1</v>
      </c>
      <c r="KL66" s="164" t="e">
        <f>KI66*JR66+KJ66*HM66*JL66+KK66*JK66*HM66</f>
        <v>#DIV/0!</v>
      </c>
      <c r="KM66" s="164" t="e">
        <f>KL66^2*M66^2</f>
        <v>#DIV/0!</v>
      </c>
      <c r="KN66" s="164" t="e">
        <f>AVERAGE(KM66:KM69)</f>
        <v>#DIV/0!</v>
      </c>
      <c r="KO66" s="164" t="e">
        <f>IY66</f>
        <v>#DIV/0!</v>
      </c>
      <c r="KP66" s="164" t="e">
        <f>L66/(L66+N66)^2</f>
        <v>#DIV/0!</v>
      </c>
      <c r="KQ66" s="164">
        <f>-L66/(JJ66+N66)^2</f>
        <v>0</v>
      </c>
      <c r="KR66" s="164" t="e">
        <f>KO66*JR66+KP66*JL66*HM66+HM66*KQ66*JK66</f>
        <v>#DIV/0!</v>
      </c>
      <c r="KS66" s="164" t="e">
        <f>KR66^2*O66^2</f>
        <v>#DIV/0!</v>
      </c>
      <c r="KT66" s="164" t="e">
        <f>AVERAGE(KS66:KS69)</f>
        <v>#DIV/0!</v>
      </c>
      <c r="KU66" s="164" t="e">
        <f>JE66</f>
        <v>#DIV/0!</v>
      </c>
      <c r="KV66" s="164" t="e">
        <f>KU66*JR66</f>
        <v>#DIV/0!</v>
      </c>
      <c r="KW66" s="164" t="e">
        <f>KV66^2*Q66^2</f>
        <v>#DIV/0!</v>
      </c>
      <c r="KX66" s="164" t="e">
        <f>AVERAGE(KW66:KW69)</f>
        <v>#DIV/0!</v>
      </c>
      <c r="KY66" s="164" t="e">
        <f>HM66* (N66/(L66+N66)) * ((-LN(10)*JJ66*L66)/(N66+JJ66)^2)</f>
        <v>#DIV/0!</v>
      </c>
      <c r="KZ66" s="164" t="e">
        <f>KY66^2*S66^2</f>
        <v>#DIV/0!</v>
      </c>
      <c r="LA66" s="164" t="e">
        <f>AVERAGE(KZ66:KZ69)</f>
        <v>#DIV/0!</v>
      </c>
      <c r="LB66" s="164" t="e">
        <f>SUM(LA66,KX66,KT66,KN66,KD66,JZ66,JV66,JQ66)</f>
        <v>#DIV/0!</v>
      </c>
      <c r="LC66" s="170" t="e">
        <f>SQRT(LB66)</f>
        <v>#DIV/0!</v>
      </c>
      <c r="LD66" s="179" t="e">
        <f>AC66*1000</f>
        <v>#DIV/0!</v>
      </c>
      <c r="LE66" s="173" t="e">
        <f>AZ66*1000</f>
        <v>#DIV/0!</v>
      </c>
      <c r="LF66" s="173" t="e">
        <f>BI66*1000</f>
        <v>#DIV/0!</v>
      </c>
      <c r="LG66" s="173" t="e">
        <f>DF66*1000</f>
        <v>#DIV/0!</v>
      </c>
      <c r="LH66" s="173" t="e">
        <f>HN66*1000</f>
        <v>#DIV/0!</v>
      </c>
      <c r="LI66" s="173" t="e">
        <f>JI66*1000</f>
        <v>#DIV/0!</v>
      </c>
      <c r="LJ66" s="173" t="e">
        <f>DK66*1000</f>
        <v>#DIV/0!</v>
      </c>
      <c r="LK66" s="173" t="e">
        <f>EZ66*1000</f>
        <v>#DIV/0!</v>
      </c>
      <c r="LL66" s="173" t="e">
        <f>FE66*1000</f>
        <v>#DIV/0!</v>
      </c>
      <c r="LM66" s="173" t="e">
        <f>GX66*1000</f>
        <v>#DIV/0!</v>
      </c>
      <c r="LN66" s="173" t="e">
        <f>JN66*1000</f>
        <v>#DIV/0!</v>
      </c>
      <c r="LO66" s="176" t="e">
        <f>LC66*1000</f>
        <v>#DIV/0!</v>
      </c>
    </row>
    <row r="67" spans="1:327" s="87" customFormat="1" ht="15.75" x14ac:dyDescent="0.25">
      <c r="A67" s="171" t="s">
        <v>240</v>
      </c>
      <c r="B67" s="12"/>
      <c r="C67" s="148"/>
      <c r="D67" s="1"/>
      <c r="E67" s="148"/>
      <c r="F67" s="195"/>
      <c r="G67" s="195"/>
      <c r="H67" s="195"/>
      <c r="I67" s="183"/>
      <c r="J67" s="183"/>
      <c r="K67" s="183"/>
      <c r="L67" s="183"/>
      <c r="M67" s="183"/>
      <c r="N67" s="183"/>
      <c r="O67" s="183"/>
      <c r="P67" s="183"/>
      <c r="Q67" s="183"/>
      <c r="R67" s="183"/>
      <c r="S67" s="186"/>
      <c r="T67" s="167">
        <f t="shared" ref="T67:T69" si="2009">C67/100</f>
        <v>0</v>
      </c>
      <c r="U67" s="164">
        <f>U66</f>
        <v>0</v>
      </c>
      <c r="V67" s="164">
        <f t="shared" ref="V67" si="2010">V66</f>
        <v>0</v>
      </c>
      <c r="W67" s="164">
        <f t="shared" ref="W67" si="2011">W66</f>
        <v>0</v>
      </c>
      <c r="X67" s="164">
        <f t="shared" ref="X67" si="2012">X66</f>
        <v>0</v>
      </c>
      <c r="Y67" s="164">
        <f t="shared" ref="Y67" si="2013">Y66</f>
        <v>0</v>
      </c>
      <c r="Z67" s="164">
        <f t="shared" ref="Z67" si="2014">Z66</f>
        <v>0</v>
      </c>
      <c r="AA67" s="164" t="e">
        <f t="shared" ref="AA67" si="2015">AA66</f>
        <v>#DIV/0!</v>
      </c>
      <c r="AB67" s="165" t="e">
        <f t="shared" si="1069"/>
        <v>#DIV/0!</v>
      </c>
      <c r="AC67" s="165"/>
      <c r="AD67" s="165"/>
      <c r="AE67" s="165"/>
      <c r="AF67" s="165"/>
      <c r="AG67" s="164" t="e">
        <f t="shared" si="1070"/>
        <v>#DIV/0!</v>
      </c>
      <c r="AH67" s="164" t="e">
        <f t="shared" ref="AH67:AH69" si="2016">AG67^2*E67^2</f>
        <v>#DIV/0!</v>
      </c>
      <c r="AI67" s="164"/>
      <c r="AJ67" s="164" t="e">
        <f t="shared" si="1071"/>
        <v>#DIV/0!</v>
      </c>
      <c r="AK67" s="164" t="e">
        <f>AJ67^2*V66^2</f>
        <v>#DIV/0!</v>
      </c>
      <c r="AL67" s="164"/>
      <c r="AM67" s="164" t="e">
        <f>-AB67/(AA67-U67)*L66/(L66+N66)</f>
        <v>#DIV/0!</v>
      </c>
      <c r="AN67" s="164" t="e">
        <f>AM67^2*X66^2</f>
        <v>#DIV/0!</v>
      </c>
      <c r="AO67" s="164"/>
      <c r="AP67" s="164" t="e">
        <f>-AB67/(AA67-U67)*N66/(L66+N66)</f>
        <v>#DIV/0!</v>
      </c>
      <c r="AQ67" s="164" t="e">
        <f>AP67^2*Z66^2</f>
        <v>#DIV/0!</v>
      </c>
      <c r="AR67" s="164"/>
      <c r="AS67" s="164" t="e">
        <f>-AB67/(AA67-U67)*(W67-AA67)/(L66+N66)</f>
        <v>#DIV/0!</v>
      </c>
      <c r="AT67" s="164" t="e">
        <f>AS67^2*M66^2</f>
        <v>#DIV/0!</v>
      </c>
      <c r="AU67" s="164"/>
      <c r="AV67" s="164" t="e">
        <f>-AB67/(AA67-U67)*(Y67-AA67)/(L66+N66)</f>
        <v>#DIV/0!</v>
      </c>
      <c r="AW67" s="164" t="e">
        <f>AV67^2*O66^2</f>
        <v>#DIV/0!</v>
      </c>
      <c r="AX67" s="164"/>
      <c r="AY67" s="164"/>
      <c r="AZ67" s="164"/>
      <c r="BA67" s="164" t="b">
        <f t="shared" ref="BA67:BA69" si="2017">P67=1</f>
        <v>0</v>
      </c>
      <c r="BB67" s="164">
        <f>MAX((1-BA67)*P66,P66*0.99999)</f>
        <v>0</v>
      </c>
      <c r="BC67" s="164" t="e">
        <f>AB67*D67/(L66+N66)</f>
        <v>#DIV/0!</v>
      </c>
      <c r="BD67" s="164" t="e">
        <f t="shared" ref="BD67:BD69" si="2018">-1+(1-BC67)^(1-BB67)</f>
        <v>#DIV/0!</v>
      </c>
      <c r="BE67" s="164" t="e">
        <f t="shared" ref="BE67:BE69" si="2019">1/((BB67-1)*BC67)</f>
        <v>#DIV/0!</v>
      </c>
      <c r="BF67" s="164" t="e">
        <f t="shared" ref="BF67:BF69" si="2020">(-1/BC67)*LN(1-BC67)*AB67</f>
        <v>#DIV/0!</v>
      </c>
      <c r="BG67" s="164" t="e">
        <f t="shared" ref="BG67:BG69" si="2021">AB67*BD67*BE67</f>
        <v>#DIV/0!</v>
      </c>
      <c r="BH67" s="164" t="e">
        <f t="shared" ref="BH67:BH69" si="2022">(BF67*BA67)+(1-BA67)*BG67</f>
        <v>#DIV/0!</v>
      </c>
      <c r="BI67" s="164"/>
      <c r="BJ67" s="164"/>
      <c r="BK67" s="164"/>
      <c r="BL67" s="164"/>
      <c r="BM67" s="164" t="e">
        <f t="shared" ref="BM67:BM69" si="2023">(-LN(1-BC67)*(1-BC67)^(1-BB67))*AB67/((BB67-1)*BC67)</f>
        <v>#DIV/0!</v>
      </c>
      <c r="BN67" s="164" t="e">
        <f t="shared" ref="BN67:BN69" si="2024">(1-(1-BC67)^(1-BB67))*AB67/(BC67*(BB67-1)^2)</f>
        <v>#DIV/0!</v>
      </c>
      <c r="BO67" s="164" t="e">
        <f t="shared" ref="BO67:BO69" si="2025">BM67+BN67</f>
        <v>#DIV/0!</v>
      </c>
      <c r="BP67" s="164" t="e">
        <f>BO67^2*Q66^2</f>
        <v>#DIV/0!</v>
      </c>
      <c r="BQ67" s="164"/>
      <c r="BR67" s="164" t="e">
        <f t="shared" ref="BR67:BR69" si="2026">BD67*BE67</f>
        <v>#DIV/0!</v>
      </c>
      <c r="BS67" s="164" t="e">
        <f t="shared" ref="BS67:BS69" si="2027">AB67*BE67</f>
        <v>#DIV/0!</v>
      </c>
      <c r="BT67" s="164" t="e">
        <f t="shared" ref="BT67:BT69" si="2028">AB67*BD67</f>
        <v>#DIV/0!</v>
      </c>
      <c r="BU67" s="164" t="e">
        <f t="shared" ref="BU67:BU69" si="2029">AJ67</f>
        <v>#DIV/0!</v>
      </c>
      <c r="BV67" s="164" t="e">
        <f>(BB67-1)/(1-BC67)^(BB67)*(D67/(L66+N66))*BU67</f>
        <v>#DIV/0!</v>
      </c>
      <c r="BW67" s="164" t="e">
        <f>-1/((BB67-1)*BC67^2)*(D67/(L66+N66))*BU67</f>
        <v>#DIV/0!</v>
      </c>
      <c r="BX67" s="164" t="e">
        <f t="shared" ref="BX67:BX69" si="2030">BU67*BR67+BS67*BV67+BT67*BW67</f>
        <v>#DIV/0!</v>
      </c>
      <c r="BY67" s="164" t="e">
        <f t="shared" ref="BY67:BY69" si="2031">BX67^2*V67^2</f>
        <v>#DIV/0!</v>
      </c>
      <c r="BZ67" s="164"/>
      <c r="CA67" s="164" t="e">
        <f t="shared" ref="CA67:CA69" si="2032">AM67</f>
        <v>#DIV/0!</v>
      </c>
      <c r="CB67" s="164" t="e">
        <f>(BB67-1)/(1-BC67)^(BB67)*(D67/(L66+N66))*CA67</f>
        <v>#DIV/0!</v>
      </c>
      <c r="CC67" s="164" t="e">
        <f>-1/((BB67-1)*BC67^2)*(D67/(L66+N66))*CA67</f>
        <v>#DIV/0!</v>
      </c>
      <c r="CD67" s="164" t="e">
        <f t="shared" ref="CD67:CD69" si="2033">BR67*CA67+BS67*CB67+BT67*CC67</f>
        <v>#DIV/0!</v>
      </c>
      <c r="CE67" s="164" t="e">
        <f t="shared" ref="CE67:CE69" si="2034">CD67^2*X67^2</f>
        <v>#DIV/0!</v>
      </c>
      <c r="CF67" s="164"/>
      <c r="CG67" s="164" t="e">
        <f t="shared" ref="CG67:CG69" si="2035">AP67</f>
        <v>#DIV/0!</v>
      </c>
      <c r="CH67" s="164" t="e">
        <f>(BB67-1)/(1-BC67)^(BB67)*(D67/(L66+N66))*CG67</f>
        <v>#DIV/0!</v>
      </c>
      <c r="CI67" s="164" t="e">
        <f>-1/((BB67-1)*BC67^2)*(D67/(L66+N66))*CG67</f>
        <v>#DIV/0!</v>
      </c>
      <c r="CJ67" s="164" t="e">
        <f t="shared" ref="CJ67:CJ69" si="2036">BR67*CG67+BS67*CH67+BT67*CI67</f>
        <v>#DIV/0!</v>
      </c>
      <c r="CK67" s="164" t="e">
        <f t="shared" ref="CK67:CK69" si="2037">CJ67^2*Z67^2</f>
        <v>#DIV/0!</v>
      </c>
      <c r="CL67" s="164"/>
      <c r="CM67" s="164" t="e">
        <f t="shared" ref="CM67:CM69" si="2038">AG67</f>
        <v>#DIV/0!</v>
      </c>
      <c r="CN67" s="164">
        <v>0</v>
      </c>
      <c r="CO67" s="164">
        <v>0</v>
      </c>
      <c r="CP67" s="164" t="e">
        <f t="shared" ref="CP67:CP69" si="2039">CM67*BR67</f>
        <v>#DIV/0!</v>
      </c>
      <c r="CQ67" s="164" t="e">
        <f>CP67^2*E66^2</f>
        <v>#DIV/0!</v>
      </c>
      <c r="CR67" s="164"/>
      <c r="CS67" s="164" t="e">
        <f t="shared" ref="CS67:CS69" si="2040">AS67</f>
        <v>#DIV/0!</v>
      </c>
      <c r="CT67" s="164" t="e">
        <f>(BB67-1)/(1-BC67)^(BB67)*(-BC67/(L66+N66)+D67/(L66+N66)*CS67)</f>
        <v>#DIV/0!</v>
      </c>
      <c r="CU67" s="164" t="e">
        <f>-1/((BB67-1)*BC67^2)*(-BC67/(L66+N66)+D67/(L66+N66)*CS67)</f>
        <v>#DIV/0!</v>
      </c>
      <c r="CV67" s="164" t="e">
        <f t="shared" ref="CV67:CV69" si="2041">BR67*CS67+BS67*CT67+BT67*CU67</f>
        <v>#DIV/0!</v>
      </c>
      <c r="CW67" s="164" t="e">
        <f>CV67^2*M66^2</f>
        <v>#DIV/0!</v>
      </c>
      <c r="CX67" s="164"/>
      <c r="CY67" s="164" t="e">
        <f t="shared" ref="CY67:CY69" si="2042">AV67</f>
        <v>#DIV/0!</v>
      </c>
      <c r="CZ67" s="164" t="e">
        <f>(BB67-1)/(1-BC67)^(BB67)*(-BC67/(L66+N66)+D67/(L66+N66)*CY67)</f>
        <v>#DIV/0!</v>
      </c>
      <c r="DA67" s="164" t="e">
        <f>-1/((BB67-1)*BC67^2)*(-BC67/(L66+N66)+D67/(L66+N66)*CY67)</f>
        <v>#DIV/0!</v>
      </c>
      <c r="DB67" s="164" t="e">
        <f t="shared" ref="DB67:DB69" si="2043">BR67*CY67+BS67*CZ67+BT67*DA67</f>
        <v>#DIV/0!</v>
      </c>
      <c r="DC67" s="164" t="e">
        <f>DB67^2*O66^2</f>
        <v>#DIV/0!</v>
      </c>
      <c r="DD67" s="164"/>
      <c r="DE67" s="164"/>
      <c r="DF67" s="164"/>
      <c r="DG67" s="164">
        <f>10^R66</f>
        <v>1</v>
      </c>
      <c r="DH67" s="164" t="e">
        <f>N66/(L66+N66)</f>
        <v>#DIV/0!</v>
      </c>
      <c r="DI67" s="164">
        <f>(DG67+L66+N66)/(N66+DG67)</f>
        <v>1</v>
      </c>
      <c r="DJ67" s="164" t="e">
        <f t="shared" ref="DJ67:DJ69" si="2044">AB67*DH67*DI67</f>
        <v>#DIV/0!</v>
      </c>
      <c r="DK67" s="164"/>
      <c r="DL67" s="164"/>
      <c r="DM67" s="164"/>
      <c r="DN67" s="164"/>
      <c r="DO67" s="164" t="e">
        <f t="shared" ref="DO67:DO69" si="2045">DH67*DI67</f>
        <v>#DIV/0!</v>
      </c>
      <c r="DP67" s="164" t="e">
        <f t="shared" ref="DP67:DP69" si="2046">AG67</f>
        <v>#DIV/0!</v>
      </c>
      <c r="DQ67" s="164" t="e">
        <f t="shared" ref="DQ67:DQ69" si="2047">DO67*DP67</f>
        <v>#DIV/0!</v>
      </c>
      <c r="DR67" s="164" t="e">
        <f t="shared" ref="DR67:DR69" si="2048">DQ67^2*E67^2</f>
        <v>#DIV/0!</v>
      </c>
      <c r="DS67" s="164"/>
      <c r="DT67" s="164" t="e">
        <f t="shared" ref="DT67:DT69" si="2049">AJ67</f>
        <v>#DIV/0!</v>
      </c>
      <c r="DU67" s="164" t="e">
        <f t="shared" ref="DU67:DU69" si="2050">DT67*DO67</f>
        <v>#DIV/0!</v>
      </c>
      <c r="DV67" s="164" t="e">
        <f t="shared" ref="DV67:DV69" si="2051">DU67^2*V67^2</f>
        <v>#DIV/0!</v>
      </c>
      <c r="DW67" s="164"/>
      <c r="DX67" s="164" t="e">
        <f t="shared" ref="DX67:DX69" si="2052">AM67</f>
        <v>#DIV/0!</v>
      </c>
      <c r="DY67" s="164" t="e">
        <f t="shared" ref="DY67:DY69" si="2053">DX67*DO67</f>
        <v>#DIV/0!</v>
      </c>
      <c r="DZ67" s="164" t="e">
        <f t="shared" ref="DZ67:DZ69" si="2054">DY67^2*X67^2</f>
        <v>#DIV/0!</v>
      </c>
      <c r="EA67" s="164"/>
      <c r="EB67" s="164" t="e">
        <f t="shared" ref="EB67:EB69" si="2055">AP67</f>
        <v>#DIV/0!</v>
      </c>
      <c r="EC67" s="164" t="e">
        <f t="shared" ref="EC67:EC69" si="2056">EB67*DO67</f>
        <v>#DIV/0!</v>
      </c>
      <c r="ED67" s="164" t="e">
        <f t="shared" ref="ED67:ED69" si="2057">EC67^2*Z67^2</f>
        <v>#DIV/0!</v>
      </c>
      <c r="EE67" s="164"/>
      <c r="EF67" s="164" t="e">
        <f t="shared" ref="EF67:EF69" si="2058">DI67*AB67</f>
        <v>#DIV/0!</v>
      </c>
      <c r="EG67" s="164" t="e">
        <f t="shared" ref="EG67:EG69" si="2059">DH67*AB67</f>
        <v>#DIV/0!</v>
      </c>
      <c r="EH67" s="164" t="e">
        <f t="shared" ref="EH67:EH69" si="2060">AS67</f>
        <v>#DIV/0!</v>
      </c>
      <c r="EI67" s="164" t="e">
        <f>-N66/((N66+L66)^2)</f>
        <v>#DIV/0!</v>
      </c>
      <c r="EJ67" s="164">
        <f>1/(DG67+N66)</f>
        <v>1</v>
      </c>
      <c r="EK67" s="164" t="e">
        <f t="shared" ref="EK67:EK69" si="2061">DO67*EH67+EF67*EI67+EG67*EJ67</f>
        <v>#DIV/0!</v>
      </c>
      <c r="EL67" s="164" t="e">
        <f>EK67^2*M66^2</f>
        <v>#DIV/0!</v>
      </c>
      <c r="EM67" s="164"/>
      <c r="EN67" s="164" t="e">
        <f t="shared" ref="EN67:EN69" si="2062">AV67</f>
        <v>#DIV/0!</v>
      </c>
      <c r="EO67" s="164" t="e">
        <f>L66/((L66+N66)^2)</f>
        <v>#DIV/0!</v>
      </c>
      <c r="EP67" s="164">
        <f>-L66/((N66+DG67)^2)</f>
        <v>0</v>
      </c>
      <c r="EQ67" s="164" t="e">
        <f t="shared" ref="EQ67:EQ69" si="2063">DO67*EN67+EF67*EO67+EG67*EP67</f>
        <v>#DIV/0!</v>
      </c>
      <c r="ER67" s="164" t="e">
        <f>EQ67^2*O66^2</f>
        <v>#DIV/0!</v>
      </c>
      <c r="ES67" s="164"/>
      <c r="ET67" s="164">
        <v>0</v>
      </c>
      <c r="EU67" s="164">
        <f>-LN(10)*L66*DG67/((DG67+N66)^2)</f>
        <v>0</v>
      </c>
      <c r="EV67" s="164" t="e">
        <f t="shared" ref="EV67:EV69" si="2064">EU67*EG67</f>
        <v>#DIV/0!</v>
      </c>
      <c r="EW67" s="164" t="e">
        <f>EV67^2*S66^2</f>
        <v>#DIV/0!</v>
      </c>
      <c r="EX67" s="164"/>
      <c r="EY67" s="164"/>
      <c r="EZ67" s="164"/>
      <c r="FA67" s="164">
        <f t="shared" ref="FA67:FA69" si="2065">DG67</f>
        <v>1</v>
      </c>
      <c r="FB67" s="164" t="e">
        <f t="shared" ref="FB67:FB69" si="2066">DH67</f>
        <v>#DIV/0!</v>
      </c>
      <c r="FC67" s="164">
        <f t="shared" ref="FC67:FC69" si="2067">DI67</f>
        <v>1</v>
      </c>
      <c r="FD67" s="164" t="e">
        <f t="shared" ref="FD67:FD69" si="2068">FB67*FC67*BH67</f>
        <v>#DIV/0!</v>
      </c>
      <c r="FE67" s="164"/>
      <c r="FF67" s="164"/>
      <c r="FG67" s="164"/>
      <c r="FH67" s="164"/>
      <c r="FI67" s="164" t="e">
        <f t="shared" ref="FI67:FI69" si="2069">FB67*FC67</f>
        <v>#DIV/0!</v>
      </c>
      <c r="FJ67" s="164" t="e">
        <f t="shared" ref="FJ67:FJ69" si="2070">CP67</f>
        <v>#DIV/0!</v>
      </c>
      <c r="FK67" s="164" t="e">
        <f t="shared" ref="FK67:FK69" si="2071">FJ67*FI67</f>
        <v>#DIV/0!</v>
      </c>
      <c r="FL67" s="164" t="e">
        <f t="shared" ref="FL67:FL69" si="2072">FK67^2*E67^2</f>
        <v>#DIV/0!</v>
      </c>
      <c r="FM67" s="164"/>
      <c r="FN67" s="164" t="e">
        <f t="shared" ref="FN67:FN69" si="2073">BX67</f>
        <v>#DIV/0!</v>
      </c>
      <c r="FO67" s="164" t="e">
        <f t="shared" ref="FO67:FO69" si="2074">FN67*FI67</f>
        <v>#DIV/0!</v>
      </c>
      <c r="FP67" s="164" t="e">
        <f t="shared" ref="FP67:FP69" si="2075">FO67^2*V67^2</f>
        <v>#DIV/0!</v>
      </c>
      <c r="FQ67" s="164"/>
      <c r="FR67" s="164" t="e">
        <f t="shared" ref="FR67:FR69" si="2076">CD67</f>
        <v>#DIV/0!</v>
      </c>
      <c r="FS67" s="164" t="e">
        <f t="shared" ref="FS67:FS69" si="2077">FR67*FI67</f>
        <v>#DIV/0!</v>
      </c>
      <c r="FT67" s="164" t="e">
        <f t="shared" ref="FT67:FT69" si="2078">FS67^2*X67^2</f>
        <v>#DIV/0!</v>
      </c>
      <c r="FU67" s="164"/>
      <c r="FV67" s="164" t="e">
        <f t="shared" ref="FV67:FV69" si="2079">CJ67</f>
        <v>#DIV/0!</v>
      </c>
      <c r="FW67" s="164" t="e">
        <f t="shared" ref="FW67:FW69" si="2080">FV67*FI67</f>
        <v>#DIV/0!</v>
      </c>
      <c r="FX67" s="164" t="e">
        <f t="shared" ref="FX67:FX69" si="2081">FW67^2*Z67^2</f>
        <v>#DIV/0!</v>
      </c>
      <c r="FY67" s="164"/>
      <c r="FZ67" s="164" t="e">
        <f t="shared" ref="FZ67:FZ69" si="2082">FC67*BH67</f>
        <v>#DIV/0!</v>
      </c>
      <c r="GA67" s="164" t="e">
        <f t="shared" ref="GA67:GA69" si="2083">FB67*BH67</f>
        <v>#DIV/0!</v>
      </c>
      <c r="GB67" s="164" t="e">
        <f t="shared" ref="GB67:GB69" si="2084">CV67</f>
        <v>#DIV/0!</v>
      </c>
      <c r="GC67" s="164" t="e">
        <f t="shared" ref="GC67:GC69" si="2085">EI67</f>
        <v>#DIV/0!</v>
      </c>
      <c r="GD67" s="164">
        <f t="shared" ref="GD67:GD69" si="2086">EJ67</f>
        <v>1</v>
      </c>
      <c r="GE67" s="164" t="e">
        <f t="shared" ref="GE67:GE69" si="2087">FI67*GB67+FZ67*GC67+GA67*GD67</f>
        <v>#DIV/0!</v>
      </c>
      <c r="GF67" s="164" t="e">
        <f>GE67^2*M66^2</f>
        <v>#DIV/0!</v>
      </c>
      <c r="GG67" s="164"/>
      <c r="GH67" s="164" t="e">
        <f t="shared" ref="GH67:GH69" si="2088">DB67</f>
        <v>#DIV/0!</v>
      </c>
      <c r="GI67" s="164" t="e">
        <f t="shared" ref="GI67:GI69" si="2089">EO67</f>
        <v>#DIV/0!</v>
      </c>
      <c r="GJ67" s="164">
        <f t="shared" ref="GJ67:GJ69" si="2090">EP67</f>
        <v>0</v>
      </c>
      <c r="GK67" s="164" t="e">
        <f t="shared" ref="GK67:GK69" si="2091">FI67*GH67+FZ67*GI67+GA67*GJ67</f>
        <v>#DIV/0!</v>
      </c>
      <c r="GL67" s="164" t="e">
        <f>GK67^2*O66^2</f>
        <v>#DIV/0!</v>
      </c>
      <c r="GM67" s="164"/>
      <c r="GN67" s="164">
        <f t="shared" ref="GN67:GN69" si="2092">ET67</f>
        <v>0</v>
      </c>
      <c r="GO67" s="164">
        <f t="shared" ref="GO67:GO69" si="2093">EU67</f>
        <v>0</v>
      </c>
      <c r="GP67" s="164" t="e">
        <f t="shared" ref="GP67:GP69" si="2094">GO67*GA67</f>
        <v>#DIV/0!</v>
      </c>
      <c r="GQ67" s="164" t="e">
        <f>GP67^2*S66^2</f>
        <v>#DIV/0!</v>
      </c>
      <c r="GR67" s="164"/>
      <c r="GS67" s="164" t="e">
        <f t="shared" ref="GS67:GS69" si="2095">BO67</f>
        <v>#DIV/0!</v>
      </c>
      <c r="GT67" s="164" t="e">
        <f t="shared" ref="GT67:GT69" si="2096">GS67*FI67</f>
        <v>#DIV/0!</v>
      </c>
      <c r="GU67" s="164" t="e">
        <f>GT67^2*Q66^2</f>
        <v>#DIV/0!</v>
      </c>
      <c r="GV67" s="164"/>
      <c r="GW67" s="164"/>
      <c r="GX67" s="164"/>
      <c r="GY67" s="164">
        <f>P66</f>
        <v>0</v>
      </c>
      <c r="GZ67" s="164">
        <f>L66+N66</f>
        <v>0</v>
      </c>
      <c r="HA67" s="164">
        <f>L66</f>
        <v>0</v>
      </c>
      <c r="HB67" s="164">
        <f>N66</f>
        <v>0</v>
      </c>
      <c r="HC67" s="164">
        <f t="shared" ref="HC67:HC69" si="2097">D67</f>
        <v>0</v>
      </c>
      <c r="HD67" s="164">
        <f t="shared" ref="HD67:HD69" si="2098">B67</f>
        <v>0</v>
      </c>
      <c r="HE67" s="164" t="e">
        <f t="shared" ref="HE67:HE69" si="2099">AA67</f>
        <v>#DIV/0!</v>
      </c>
      <c r="HF67" s="164">
        <f t="shared" ref="HF67:HF69" si="2100">T67</f>
        <v>0</v>
      </c>
      <c r="HG67" s="164">
        <f t="shared" ref="HG67:HG69" si="2101">U67</f>
        <v>0</v>
      </c>
      <c r="HH67" s="164">
        <f t="shared" ref="HH67:HH69" si="2102">W67</f>
        <v>0</v>
      </c>
      <c r="HI67" s="164">
        <f t="shared" ref="HI67:HI69" si="2103">Y67</f>
        <v>0</v>
      </c>
      <c r="HJ67" s="164" t="e">
        <f t="shared" ref="HJ67:HJ69" si="2104">LN((HE67-GY67*HG67)/HD67)</f>
        <v>#DIV/0!</v>
      </c>
      <c r="HK67" s="164" t="e">
        <f t="shared" ref="HK67:HK69" si="2105">LN( (HG67-HF67)/GZ67 + (HE67-GY67*HF67)/HD67)</f>
        <v>#DIV/0!</v>
      </c>
      <c r="HL67" s="164" t="e">
        <f t="shared" ref="HL67:HL69" si="2106">HD67*GZ67/(HD67+GY67*GZ67)</f>
        <v>#DIV/0!</v>
      </c>
      <c r="HM67" s="164" t="e">
        <f t="shared" ref="HM67:HM69" si="2107">(HJ67-HK67)*HL67/HC67</f>
        <v>#DIV/0!</v>
      </c>
      <c r="HN67" s="164"/>
      <c r="HO67" s="164"/>
      <c r="HP67" s="164"/>
      <c r="HQ67" s="164"/>
      <c r="HR67" s="164" t="e">
        <f t="shared" ref="HR67:HR69" si="2108">-1/HD67</f>
        <v>#DIV/0!</v>
      </c>
      <c r="HS67" s="164" t="e">
        <f t="shared" ref="HS67:HS69" si="2109">-(HE67-GY67*HF67) / (HD67* ( ( (HG67-HF67)/GZ67)*HD67 + (HE67-GY67*HF67)))</f>
        <v>#DIV/0!</v>
      </c>
      <c r="HT67" s="164" t="e">
        <f t="shared" ref="HT67:HT69" si="2110">GY67*GZ67^2 / (HD67+GY67*GZ67)^2</f>
        <v>#DIV/0!</v>
      </c>
      <c r="HU67" s="164" t="e">
        <f t="shared" ref="HU67:HU69" si="2111">-1/HC67*HM67</f>
        <v>#DIV/0!</v>
      </c>
      <c r="HV67" s="164" t="e">
        <f t="shared" ref="HV67:HV69" si="2112">HU67^2*E67^2</f>
        <v>#DIV/0!</v>
      </c>
      <c r="HW67" s="164"/>
      <c r="HX67" s="164" t="e">
        <f t="shared" ref="HX67:HX69" si="2113">GY67 / (GY67*HG67-HE67)</f>
        <v>#DIV/0!</v>
      </c>
      <c r="HY67" s="164" t="e">
        <f t="shared" ref="HY67:HY69" si="2114">HD67 / ( (HG67-HF67)*HD67 + GZ67*(HE67-GY67*HF67))</f>
        <v>#DIV/0!</v>
      </c>
      <c r="HZ67" s="164">
        <v>0</v>
      </c>
      <c r="IA67" s="164" t="e">
        <f t="shared" si="1072"/>
        <v>#DIV/0!</v>
      </c>
      <c r="IB67" s="164" t="e">
        <f t="shared" ref="IB67:IB69" si="2115">IA67^2*V67^2</f>
        <v>#DIV/0!</v>
      </c>
      <c r="IC67" s="164"/>
      <c r="ID67" s="164" t="e">
        <f xml:space="preserve"> 1 / (HE67-GY67*HG67)*L66/GZ67</f>
        <v>#DIV/0!</v>
      </c>
      <c r="IE67" s="164" t="e">
        <f t="shared" ref="IE67:IE69" si="2116">HA67 / ((HE67-GY67*HF67)*GZ67 + (HG67-HF67)*HD67)</f>
        <v>#DIV/0!</v>
      </c>
      <c r="IF67" s="164">
        <v>0</v>
      </c>
      <c r="IG67" s="164" t="e">
        <f t="shared" si="1073"/>
        <v>#DIV/0!</v>
      </c>
      <c r="IH67" s="164" t="e">
        <f t="shared" ref="IH67:IH69" si="2117">IG67^2*X67^2</f>
        <v>#DIV/0!</v>
      </c>
      <c r="II67" s="164"/>
      <c r="IJ67" s="164" t="e">
        <f t="shared" ref="IJ67:IJ69" si="2118">1 / (HE67-GY67*HG67) * HB67/GZ67</f>
        <v>#DIV/0!</v>
      </c>
      <c r="IK67" s="164" t="e">
        <f t="shared" ref="IK67:IK69" si="2119">1 / (HE67 + HD67*((HG67-HF67)/GZ67) - GY67*HF67) * HB67/GZ67</f>
        <v>#DIV/0!</v>
      </c>
      <c r="IL67" s="164">
        <v>0</v>
      </c>
      <c r="IM67" s="164" t="e">
        <f t="shared" si="1074"/>
        <v>#DIV/0!</v>
      </c>
      <c r="IN67" s="164" t="e">
        <f t="shared" ref="IN67:IN69" si="2120">IM67^2*Z67^2</f>
        <v>#DIV/0!</v>
      </c>
      <c r="IO67" s="164"/>
      <c r="IP67" s="164" t="e">
        <f t="shared" ref="IP67:IP69" si="2121">(HI67-HH67)*HB67 / (GZ67*((GY67*HG67-HH67)*HA67 + (GY67*HG67-HI67)*HB67))</f>
        <v>#DIV/0!</v>
      </c>
      <c r="IQ67" s="164" t="e">
        <f t="shared" ref="IQ67:IQ69" si="2122">-(HD67*HF67+(HH67-HI67)*HB67-HD67*HG67) / (GZ67*((GY67*HF67-HH67)*HA67 + (GY67*HB67+HD67)*HF67 - HI67*HB67 - HD67*HG67) )</f>
        <v>#DIV/0!</v>
      </c>
      <c r="IR67" s="164" t="e">
        <f t="shared" ref="IR67:IR69" si="2123">HD67^2 / (GY67*HA67 + GY67*HB67 + HD67)^2</f>
        <v>#DIV/0!</v>
      </c>
      <c r="IS67" s="164" t="e">
        <f t="shared" si="1075"/>
        <v>#DIV/0!</v>
      </c>
      <c r="IT67" s="164" t="e">
        <f>IS67^2*M66^2</f>
        <v>#DIV/0!</v>
      </c>
      <c r="IU67" s="164"/>
      <c r="IV67" s="164" t="e">
        <f t="shared" ref="IV67:IV69" si="2124">-(HI67-HH67)*HA67 / (GZ67*((GY67*HG67-HH67)*HA67 + (GY67*HG67-HI67)*HB67))</f>
        <v>#DIV/0!</v>
      </c>
      <c r="IW67" s="164" t="e">
        <f t="shared" ref="IW67:IW69" si="2125">-(HD67*HF67+(HI67-HH67)*HA67-HD67*HG67) / (GZ67*((GY67*HF67-HI67)*HB67 + (GY67*HA67+HD67)*HF67 - HH67*HA67 - HD67*HG67))</f>
        <v>#DIV/0!</v>
      </c>
      <c r="IX67" s="164" t="e">
        <f t="shared" ref="IX67:IX69" si="2126">HD67^2 / (GY67*HA67+GY67*HB67+HD67)^2</f>
        <v>#DIV/0!</v>
      </c>
      <c r="IY67" s="164" t="e">
        <f t="shared" si="1076"/>
        <v>#DIV/0!</v>
      </c>
      <c r="IZ67" s="164" t="e">
        <f>IY67^2*O66^2</f>
        <v>#DIV/0!</v>
      </c>
      <c r="JA67" s="164"/>
      <c r="JB67" s="164" t="e">
        <f t="shared" ref="JB67:JB69" si="2127">HG67/(GY67*HG67-HE67)</f>
        <v>#DIV/0!</v>
      </c>
      <c r="JC67" s="164" t="e">
        <f t="shared" ref="JC67:JC69" si="2128">HF67/(GY67*HF67-HE67-HD67*(HG67-HF67)/GZ67)</f>
        <v>#DIV/0!</v>
      </c>
      <c r="JD67" s="164" t="e">
        <f t="shared" ref="JD67:JD69" si="2129">-HD67*GZ67^2 / ((GZ67*GY67+HD67)^2)</f>
        <v>#DIV/0!</v>
      </c>
      <c r="JE67" s="164" t="e">
        <f t="shared" si="1077"/>
        <v>#DIV/0!</v>
      </c>
      <c r="JF67" s="164" t="e">
        <f>JE67^2*Q66^2</f>
        <v>#DIV/0!</v>
      </c>
      <c r="JG67" s="164"/>
      <c r="JH67" s="164"/>
      <c r="JI67" s="164"/>
      <c r="JJ67" s="164">
        <f t="shared" ref="JJ67:JJ69" si="2130">FA67</f>
        <v>1</v>
      </c>
      <c r="JK67" s="164" t="e">
        <f>N66/(L66+N66)</f>
        <v>#DIV/0!</v>
      </c>
      <c r="JL67" s="164">
        <f>(L66+N66+JJ67)/(N66+JJ67)</f>
        <v>1</v>
      </c>
      <c r="JM67" s="164" t="e">
        <f t="shared" ref="JM67:JM69" si="2131">HM67*JK67*JL67</f>
        <v>#DIV/0!</v>
      </c>
      <c r="JN67" s="164"/>
      <c r="JO67" s="164"/>
      <c r="JP67" s="164"/>
      <c r="JQ67" s="164"/>
      <c r="JR67" s="164" t="e">
        <f t="shared" ref="JR67:JR69" si="2132">JK67*JL67</f>
        <v>#DIV/0!</v>
      </c>
      <c r="JS67" s="164" t="e">
        <f t="shared" ref="JS67:JS69" si="2133">HU67</f>
        <v>#DIV/0!</v>
      </c>
      <c r="JT67" s="164" t="e">
        <f t="shared" ref="JT67:JT69" si="2134">JS67*JR67</f>
        <v>#DIV/0!</v>
      </c>
      <c r="JU67" s="164" t="e">
        <f t="shared" ref="JU67:JU69" si="2135">JT67^2*E67^2</f>
        <v>#DIV/0!</v>
      </c>
      <c r="JV67" s="164"/>
      <c r="JW67" s="164" t="e">
        <f t="shared" ref="JW67:JW69" si="2136">IA67</f>
        <v>#DIV/0!</v>
      </c>
      <c r="JX67" s="164" t="e">
        <f t="shared" ref="JX67:JX69" si="2137">JW67*JR67</f>
        <v>#DIV/0!</v>
      </c>
      <c r="JY67" s="164" t="e">
        <f t="shared" ref="JY67:JY69" si="2138">JX67^2*V67^2</f>
        <v>#DIV/0!</v>
      </c>
      <c r="JZ67" s="164"/>
      <c r="KA67" s="164" t="e">
        <f>IG67</f>
        <v>#DIV/0!</v>
      </c>
      <c r="KB67" s="164" t="e">
        <f>KA67*JR67</f>
        <v>#DIV/0!</v>
      </c>
      <c r="KC67" s="164" t="e">
        <f>KB67^2*X67^2</f>
        <v>#DIV/0!</v>
      </c>
      <c r="KD67" s="164"/>
      <c r="KE67" s="164" t="e">
        <f>IM67</f>
        <v>#DIV/0!</v>
      </c>
      <c r="KF67" s="164" t="e">
        <f>KE67*JR67</f>
        <v>#DIV/0!</v>
      </c>
      <c r="KG67" s="164" t="e">
        <f>KF67^2*Z67^2</f>
        <v>#DIV/0!</v>
      </c>
      <c r="KH67" s="164"/>
      <c r="KI67" s="164" t="e">
        <f>IS67</f>
        <v>#DIV/0!</v>
      </c>
      <c r="KJ67" s="164" t="e">
        <f>-N66/(L66+N66)^2</f>
        <v>#DIV/0!</v>
      </c>
      <c r="KK67" s="164">
        <f>1/(JJ67+N66)</f>
        <v>1</v>
      </c>
      <c r="KL67" s="164" t="e">
        <f>KI67*JR67+KJ67*HM67*JL67+KK67*JK67*HM67</f>
        <v>#DIV/0!</v>
      </c>
      <c r="KM67" s="164" t="e">
        <f>KL67^2*M66^2</f>
        <v>#DIV/0!</v>
      </c>
      <c r="KN67" s="164"/>
      <c r="KO67" s="164" t="e">
        <f>IY67</f>
        <v>#DIV/0!</v>
      </c>
      <c r="KP67" s="164" t="e">
        <f>L66/(L66+N66)^2</f>
        <v>#DIV/0!</v>
      </c>
      <c r="KQ67" s="164">
        <f>-L66/(JJ67+N66)^2</f>
        <v>0</v>
      </c>
      <c r="KR67" s="164" t="e">
        <f>KO67*JR67+KP67*JL67*HM67+HM67*KQ67*JK67</f>
        <v>#DIV/0!</v>
      </c>
      <c r="KS67" s="164" t="e">
        <f>KR67^2*O66^2</f>
        <v>#DIV/0!</v>
      </c>
      <c r="KT67" s="164"/>
      <c r="KU67" s="164" t="e">
        <f>JE67</f>
        <v>#DIV/0!</v>
      </c>
      <c r="KV67" s="164" t="e">
        <f>KU67*JR67</f>
        <v>#DIV/0!</v>
      </c>
      <c r="KW67" s="164" t="e">
        <f>KV67^2*Q66^2</f>
        <v>#DIV/0!</v>
      </c>
      <c r="KX67" s="164"/>
      <c r="KY67" s="164" t="e">
        <f>HM67* (N66/(L66+N66)) * ((-LN(10)*JJ67*L66)/(N66+JJ67)^2)</f>
        <v>#DIV/0!</v>
      </c>
      <c r="KZ67" s="164" t="e">
        <f>KY67^2*S66^2</f>
        <v>#DIV/0!</v>
      </c>
      <c r="LA67" s="164"/>
      <c r="LB67" s="164"/>
      <c r="LC67" s="170"/>
      <c r="LD67" s="180"/>
      <c r="LE67" s="174"/>
      <c r="LF67" s="174"/>
      <c r="LG67" s="174"/>
      <c r="LH67" s="174"/>
      <c r="LI67" s="174"/>
      <c r="LJ67" s="174"/>
      <c r="LK67" s="174"/>
      <c r="LL67" s="174"/>
      <c r="LM67" s="174"/>
      <c r="LN67" s="174"/>
      <c r="LO67" s="177"/>
    </row>
    <row r="68" spans="1:327" s="87" customFormat="1" ht="15.75" x14ac:dyDescent="0.25">
      <c r="A68" s="171" t="s">
        <v>241</v>
      </c>
      <c r="B68" s="12"/>
      <c r="C68" s="148"/>
      <c r="D68" s="1"/>
      <c r="E68" s="148"/>
      <c r="F68" s="195"/>
      <c r="G68" s="195"/>
      <c r="H68" s="195"/>
      <c r="I68" s="183"/>
      <c r="J68" s="183"/>
      <c r="K68" s="183"/>
      <c r="L68" s="183"/>
      <c r="M68" s="183"/>
      <c r="N68" s="183"/>
      <c r="O68" s="183"/>
      <c r="P68" s="183"/>
      <c r="Q68" s="183"/>
      <c r="R68" s="183"/>
      <c r="S68" s="186"/>
      <c r="T68" s="167">
        <f t="shared" si="2009"/>
        <v>0</v>
      </c>
      <c r="U68" s="164">
        <f>U66</f>
        <v>0</v>
      </c>
      <c r="V68" s="164">
        <f t="shared" ref="V68:AA68" si="2139">V66</f>
        <v>0</v>
      </c>
      <c r="W68" s="164">
        <f t="shared" si="2139"/>
        <v>0</v>
      </c>
      <c r="X68" s="164">
        <f t="shared" si="2139"/>
        <v>0</v>
      </c>
      <c r="Y68" s="164">
        <f t="shared" si="2139"/>
        <v>0</v>
      </c>
      <c r="Z68" s="164">
        <f t="shared" si="2139"/>
        <v>0</v>
      </c>
      <c r="AA68" s="164" t="e">
        <f t="shared" si="2139"/>
        <v>#DIV/0!</v>
      </c>
      <c r="AB68" s="165" t="e">
        <f t="shared" si="1069"/>
        <v>#DIV/0!</v>
      </c>
      <c r="AC68" s="165"/>
      <c r="AD68" s="165"/>
      <c r="AE68" s="165"/>
      <c r="AF68" s="165"/>
      <c r="AG68" s="164" t="e">
        <f t="shared" si="1070"/>
        <v>#DIV/0!</v>
      </c>
      <c r="AH68" s="164" t="e">
        <f t="shared" si="2016"/>
        <v>#DIV/0!</v>
      </c>
      <c r="AI68" s="164"/>
      <c r="AJ68" s="164" t="e">
        <f t="shared" si="1071"/>
        <v>#DIV/0!</v>
      </c>
      <c r="AK68" s="164" t="e">
        <f>AJ68^2*V66^2</f>
        <v>#DIV/0!</v>
      </c>
      <c r="AL68" s="164"/>
      <c r="AM68" s="164" t="e">
        <f>-AB68/(AA68-U68)*L66/(L66+N66)</f>
        <v>#DIV/0!</v>
      </c>
      <c r="AN68" s="164" t="e">
        <f>AM68^2*X66^2</f>
        <v>#DIV/0!</v>
      </c>
      <c r="AO68" s="164"/>
      <c r="AP68" s="164" t="e">
        <f>-AB68/(AA68-U68)*N66/(L66+N66)</f>
        <v>#DIV/0!</v>
      </c>
      <c r="AQ68" s="164" t="e">
        <f>AP68^2*Z66^2</f>
        <v>#DIV/0!</v>
      </c>
      <c r="AR68" s="164"/>
      <c r="AS68" s="164" t="e">
        <f>-AB68/(AA68-U68)*(W68-AA68)/(L66+N66)</f>
        <v>#DIV/0!</v>
      </c>
      <c r="AT68" s="164" t="e">
        <f>AS68^2*M66^2</f>
        <v>#DIV/0!</v>
      </c>
      <c r="AU68" s="164"/>
      <c r="AV68" s="164" t="e">
        <f>-AB68/(AA68-U68)*(Y68-AA68)/(L66+N66)</f>
        <v>#DIV/0!</v>
      </c>
      <c r="AW68" s="164" t="e">
        <f>AV68^2*O66^2</f>
        <v>#DIV/0!</v>
      </c>
      <c r="AX68" s="164"/>
      <c r="AY68" s="164"/>
      <c r="AZ68" s="164"/>
      <c r="BA68" s="164" t="b">
        <f t="shared" si="2017"/>
        <v>0</v>
      </c>
      <c r="BB68" s="164">
        <f>MAX((1-BA68)*P66,P66*0.99999)</f>
        <v>0</v>
      </c>
      <c r="BC68" s="164" t="e">
        <f>AB68*D68/(L66+N66)</f>
        <v>#DIV/0!</v>
      </c>
      <c r="BD68" s="164" t="e">
        <f t="shared" si="2018"/>
        <v>#DIV/0!</v>
      </c>
      <c r="BE68" s="164" t="e">
        <f t="shared" si="2019"/>
        <v>#DIV/0!</v>
      </c>
      <c r="BF68" s="164" t="e">
        <f t="shared" si="2020"/>
        <v>#DIV/0!</v>
      </c>
      <c r="BG68" s="164" t="e">
        <f t="shared" si="2021"/>
        <v>#DIV/0!</v>
      </c>
      <c r="BH68" s="164" t="e">
        <f t="shared" si="2022"/>
        <v>#DIV/0!</v>
      </c>
      <c r="BI68" s="164"/>
      <c r="BJ68" s="164"/>
      <c r="BK68" s="164"/>
      <c r="BL68" s="164"/>
      <c r="BM68" s="164" t="e">
        <f t="shared" si="2023"/>
        <v>#DIV/0!</v>
      </c>
      <c r="BN68" s="164" t="e">
        <f t="shared" si="2024"/>
        <v>#DIV/0!</v>
      </c>
      <c r="BO68" s="164" t="e">
        <f t="shared" si="2025"/>
        <v>#DIV/0!</v>
      </c>
      <c r="BP68" s="164" t="e">
        <f>BO68^2*Q66^2</f>
        <v>#DIV/0!</v>
      </c>
      <c r="BQ68" s="164"/>
      <c r="BR68" s="164" t="e">
        <f t="shared" si="2026"/>
        <v>#DIV/0!</v>
      </c>
      <c r="BS68" s="164" t="e">
        <f t="shared" si="2027"/>
        <v>#DIV/0!</v>
      </c>
      <c r="BT68" s="164" t="e">
        <f t="shared" si="2028"/>
        <v>#DIV/0!</v>
      </c>
      <c r="BU68" s="164" t="e">
        <f t="shared" si="2029"/>
        <v>#DIV/0!</v>
      </c>
      <c r="BV68" s="164" t="e">
        <f>(BB68-1)/(1-BC68)^(BB68)*(D68/(L66+N66))*BU68</f>
        <v>#DIV/0!</v>
      </c>
      <c r="BW68" s="164" t="e">
        <f>-1/((BB68-1)*BC68^2)*(D68/(L66+N66))*BU68</f>
        <v>#DIV/0!</v>
      </c>
      <c r="BX68" s="164" t="e">
        <f t="shared" si="2030"/>
        <v>#DIV/0!</v>
      </c>
      <c r="BY68" s="164" t="e">
        <f t="shared" si="2031"/>
        <v>#DIV/0!</v>
      </c>
      <c r="BZ68" s="164"/>
      <c r="CA68" s="164" t="e">
        <f t="shared" si="2032"/>
        <v>#DIV/0!</v>
      </c>
      <c r="CB68" s="164" t="e">
        <f>(BB68-1)/(1-BC68)^(BB68)*(D68/(L66+N66))*CA68</f>
        <v>#DIV/0!</v>
      </c>
      <c r="CC68" s="164" t="e">
        <f>-1/((BB68-1)*BC68^2)*(D68/(L66+N66))*CA68</f>
        <v>#DIV/0!</v>
      </c>
      <c r="CD68" s="164" t="e">
        <f t="shared" si="2033"/>
        <v>#DIV/0!</v>
      </c>
      <c r="CE68" s="164" t="e">
        <f t="shared" si="2034"/>
        <v>#DIV/0!</v>
      </c>
      <c r="CF68" s="164"/>
      <c r="CG68" s="164" t="e">
        <f t="shared" si="2035"/>
        <v>#DIV/0!</v>
      </c>
      <c r="CH68" s="164" t="e">
        <f>(BB68-1)/(1-BC68)^(BB68)*(D68/(L66+N66))*CG68</f>
        <v>#DIV/0!</v>
      </c>
      <c r="CI68" s="164" t="e">
        <f>-1/((BB68-1)*BC68^2)*(D68/(L66+N66))*CG68</f>
        <v>#DIV/0!</v>
      </c>
      <c r="CJ68" s="164" t="e">
        <f t="shared" si="2036"/>
        <v>#DIV/0!</v>
      </c>
      <c r="CK68" s="164" t="e">
        <f t="shared" si="2037"/>
        <v>#DIV/0!</v>
      </c>
      <c r="CL68" s="164"/>
      <c r="CM68" s="164" t="e">
        <f t="shared" si="2038"/>
        <v>#DIV/0!</v>
      </c>
      <c r="CN68" s="164">
        <v>0</v>
      </c>
      <c r="CO68" s="164">
        <v>0</v>
      </c>
      <c r="CP68" s="164" t="e">
        <f t="shared" si="2039"/>
        <v>#DIV/0!</v>
      </c>
      <c r="CQ68" s="164" t="e">
        <f>CP68^2*E66^2</f>
        <v>#DIV/0!</v>
      </c>
      <c r="CR68" s="164"/>
      <c r="CS68" s="164" t="e">
        <f t="shared" si="2040"/>
        <v>#DIV/0!</v>
      </c>
      <c r="CT68" s="164" t="e">
        <f>(BB68-1)/(1-BC68)^(BB68)*(-BC68/(L66+N66)+D68/(L66+N66)*CS68)</f>
        <v>#DIV/0!</v>
      </c>
      <c r="CU68" s="164" t="e">
        <f>-1/((BB68-1)*BC68^2)*(-BC68/(L66+N66)+D68/(L66+N66)*CS68)</f>
        <v>#DIV/0!</v>
      </c>
      <c r="CV68" s="164" t="e">
        <f t="shared" si="2041"/>
        <v>#DIV/0!</v>
      </c>
      <c r="CW68" s="164" t="e">
        <f>CV68^2*M66^2</f>
        <v>#DIV/0!</v>
      </c>
      <c r="CX68" s="164"/>
      <c r="CY68" s="164" t="e">
        <f t="shared" si="2042"/>
        <v>#DIV/0!</v>
      </c>
      <c r="CZ68" s="164" t="e">
        <f>(BB68-1)/(1-BC68)^(BB68)*(-BC68/(L66+N66)+D68/(L66+N66)*CY68)</f>
        <v>#DIV/0!</v>
      </c>
      <c r="DA68" s="164" t="e">
        <f>-1/((BB68-1)*BC68^2)*(-BC68/(L66+N66)+D68/(L66+N66)*CY68)</f>
        <v>#DIV/0!</v>
      </c>
      <c r="DB68" s="164" t="e">
        <f t="shared" si="2043"/>
        <v>#DIV/0!</v>
      </c>
      <c r="DC68" s="164" t="e">
        <f>DB68^2*O66^2</f>
        <v>#DIV/0!</v>
      </c>
      <c r="DD68" s="164"/>
      <c r="DE68" s="164"/>
      <c r="DF68" s="164"/>
      <c r="DG68" s="164">
        <f>10^R66</f>
        <v>1</v>
      </c>
      <c r="DH68" s="164" t="e">
        <f>N66/(L66+N66)</f>
        <v>#DIV/0!</v>
      </c>
      <c r="DI68" s="164">
        <f>(DG68+L66+N66)/(N66+DG68)</f>
        <v>1</v>
      </c>
      <c r="DJ68" s="164" t="e">
        <f t="shared" si="2044"/>
        <v>#DIV/0!</v>
      </c>
      <c r="DK68" s="164"/>
      <c r="DL68" s="164"/>
      <c r="DM68" s="164"/>
      <c r="DN68" s="164"/>
      <c r="DO68" s="164" t="e">
        <f t="shared" si="2045"/>
        <v>#DIV/0!</v>
      </c>
      <c r="DP68" s="164" t="e">
        <f t="shared" si="2046"/>
        <v>#DIV/0!</v>
      </c>
      <c r="DQ68" s="164" t="e">
        <f t="shared" si="2047"/>
        <v>#DIV/0!</v>
      </c>
      <c r="DR68" s="164" t="e">
        <f t="shared" si="2048"/>
        <v>#DIV/0!</v>
      </c>
      <c r="DS68" s="164"/>
      <c r="DT68" s="164" t="e">
        <f t="shared" si="2049"/>
        <v>#DIV/0!</v>
      </c>
      <c r="DU68" s="164" t="e">
        <f t="shared" si="2050"/>
        <v>#DIV/0!</v>
      </c>
      <c r="DV68" s="164" t="e">
        <f t="shared" si="2051"/>
        <v>#DIV/0!</v>
      </c>
      <c r="DW68" s="164"/>
      <c r="DX68" s="164" t="e">
        <f t="shared" si="2052"/>
        <v>#DIV/0!</v>
      </c>
      <c r="DY68" s="164" t="e">
        <f t="shared" si="2053"/>
        <v>#DIV/0!</v>
      </c>
      <c r="DZ68" s="164" t="e">
        <f t="shared" si="2054"/>
        <v>#DIV/0!</v>
      </c>
      <c r="EA68" s="164"/>
      <c r="EB68" s="164" t="e">
        <f t="shared" si="2055"/>
        <v>#DIV/0!</v>
      </c>
      <c r="EC68" s="164" t="e">
        <f t="shared" si="2056"/>
        <v>#DIV/0!</v>
      </c>
      <c r="ED68" s="164" t="e">
        <f t="shared" si="2057"/>
        <v>#DIV/0!</v>
      </c>
      <c r="EE68" s="164"/>
      <c r="EF68" s="164" t="e">
        <f t="shared" si="2058"/>
        <v>#DIV/0!</v>
      </c>
      <c r="EG68" s="164" t="e">
        <f t="shared" si="2059"/>
        <v>#DIV/0!</v>
      </c>
      <c r="EH68" s="164" t="e">
        <f t="shared" si="2060"/>
        <v>#DIV/0!</v>
      </c>
      <c r="EI68" s="164" t="e">
        <f>-N66/((N66+L66)^2)</f>
        <v>#DIV/0!</v>
      </c>
      <c r="EJ68" s="164">
        <f>1/(DG68+N66)</f>
        <v>1</v>
      </c>
      <c r="EK68" s="164" t="e">
        <f t="shared" si="2061"/>
        <v>#DIV/0!</v>
      </c>
      <c r="EL68" s="164" t="e">
        <f>EK68^2*M66^2</f>
        <v>#DIV/0!</v>
      </c>
      <c r="EM68" s="164"/>
      <c r="EN68" s="164" t="e">
        <f t="shared" si="2062"/>
        <v>#DIV/0!</v>
      </c>
      <c r="EO68" s="164" t="e">
        <f>L66/((L66+N66)^2)</f>
        <v>#DIV/0!</v>
      </c>
      <c r="EP68" s="164">
        <f>-L66/((N66+DG68)^2)</f>
        <v>0</v>
      </c>
      <c r="EQ68" s="164" t="e">
        <f t="shared" si="2063"/>
        <v>#DIV/0!</v>
      </c>
      <c r="ER68" s="164" t="e">
        <f>EQ68^2*O66^2</f>
        <v>#DIV/0!</v>
      </c>
      <c r="ES68" s="164"/>
      <c r="ET68" s="164">
        <v>0</v>
      </c>
      <c r="EU68" s="164">
        <f>-LN(10)*L66*DG68/((DG68+N66)^2)</f>
        <v>0</v>
      </c>
      <c r="EV68" s="164" t="e">
        <f t="shared" si="2064"/>
        <v>#DIV/0!</v>
      </c>
      <c r="EW68" s="164" t="e">
        <f>EV68^2*S66^2</f>
        <v>#DIV/0!</v>
      </c>
      <c r="EX68" s="164"/>
      <c r="EY68" s="164"/>
      <c r="EZ68" s="164"/>
      <c r="FA68" s="164">
        <f t="shared" si="2065"/>
        <v>1</v>
      </c>
      <c r="FB68" s="164" t="e">
        <f t="shared" si="2066"/>
        <v>#DIV/0!</v>
      </c>
      <c r="FC68" s="164">
        <f t="shared" si="2067"/>
        <v>1</v>
      </c>
      <c r="FD68" s="164" t="e">
        <f t="shared" si="2068"/>
        <v>#DIV/0!</v>
      </c>
      <c r="FE68" s="164"/>
      <c r="FF68" s="164"/>
      <c r="FG68" s="164"/>
      <c r="FH68" s="164"/>
      <c r="FI68" s="164" t="e">
        <f t="shared" si="2069"/>
        <v>#DIV/0!</v>
      </c>
      <c r="FJ68" s="164" t="e">
        <f t="shared" si="2070"/>
        <v>#DIV/0!</v>
      </c>
      <c r="FK68" s="164" t="e">
        <f t="shared" si="2071"/>
        <v>#DIV/0!</v>
      </c>
      <c r="FL68" s="164" t="e">
        <f t="shared" si="2072"/>
        <v>#DIV/0!</v>
      </c>
      <c r="FM68" s="164"/>
      <c r="FN68" s="164" t="e">
        <f t="shared" si="2073"/>
        <v>#DIV/0!</v>
      </c>
      <c r="FO68" s="164" t="e">
        <f t="shared" si="2074"/>
        <v>#DIV/0!</v>
      </c>
      <c r="FP68" s="164" t="e">
        <f t="shared" si="2075"/>
        <v>#DIV/0!</v>
      </c>
      <c r="FQ68" s="164"/>
      <c r="FR68" s="164" t="e">
        <f t="shared" si="2076"/>
        <v>#DIV/0!</v>
      </c>
      <c r="FS68" s="164" t="e">
        <f t="shared" si="2077"/>
        <v>#DIV/0!</v>
      </c>
      <c r="FT68" s="164" t="e">
        <f t="shared" si="2078"/>
        <v>#DIV/0!</v>
      </c>
      <c r="FU68" s="164"/>
      <c r="FV68" s="164" t="e">
        <f t="shared" si="2079"/>
        <v>#DIV/0!</v>
      </c>
      <c r="FW68" s="164" t="e">
        <f t="shared" si="2080"/>
        <v>#DIV/0!</v>
      </c>
      <c r="FX68" s="164" t="e">
        <f t="shared" si="2081"/>
        <v>#DIV/0!</v>
      </c>
      <c r="FY68" s="164"/>
      <c r="FZ68" s="164" t="e">
        <f t="shared" si="2082"/>
        <v>#DIV/0!</v>
      </c>
      <c r="GA68" s="164" t="e">
        <f t="shared" si="2083"/>
        <v>#DIV/0!</v>
      </c>
      <c r="GB68" s="164" t="e">
        <f t="shared" si="2084"/>
        <v>#DIV/0!</v>
      </c>
      <c r="GC68" s="164" t="e">
        <f t="shared" si="2085"/>
        <v>#DIV/0!</v>
      </c>
      <c r="GD68" s="164">
        <f t="shared" si="2086"/>
        <v>1</v>
      </c>
      <c r="GE68" s="164" t="e">
        <f t="shared" si="2087"/>
        <v>#DIV/0!</v>
      </c>
      <c r="GF68" s="164" t="e">
        <f>GE68^2*M66^2</f>
        <v>#DIV/0!</v>
      </c>
      <c r="GG68" s="164"/>
      <c r="GH68" s="164" t="e">
        <f t="shared" si="2088"/>
        <v>#DIV/0!</v>
      </c>
      <c r="GI68" s="164" t="e">
        <f t="shared" si="2089"/>
        <v>#DIV/0!</v>
      </c>
      <c r="GJ68" s="164">
        <f t="shared" si="2090"/>
        <v>0</v>
      </c>
      <c r="GK68" s="164" t="e">
        <f t="shared" si="2091"/>
        <v>#DIV/0!</v>
      </c>
      <c r="GL68" s="164" t="e">
        <f>GK68^2*O66^2</f>
        <v>#DIV/0!</v>
      </c>
      <c r="GM68" s="164"/>
      <c r="GN68" s="164">
        <f t="shared" si="2092"/>
        <v>0</v>
      </c>
      <c r="GO68" s="164">
        <f t="shared" si="2093"/>
        <v>0</v>
      </c>
      <c r="GP68" s="164" t="e">
        <f t="shared" si="2094"/>
        <v>#DIV/0!</v>
      </c>
      <c r="GQ68" s="164" t="e">
        <f>GP68^2*S66^2</f>
        <v>#DIV/0!</v>
      </c>
      <c r="GR68" s="164"/>
      <c r="GS68" s="164" t="e">
        <f t="shared" si="2095"/>
        <v>#DIV/0!</v>
      </c>
      <c r="GT68" s="164" t="e">
        <f t="shared" si="2096"/>
        <v>#DIV/0!</v>
      </c>
      <c r="GU68" s="164" t="e">
        <f>GT68^2*Q66^2</f>
        <v>#DIV/0!</v>
      </c>
      <c r="GV68" s="164"/>
      <c r="GW68" s="164"/>
      <c r="GX68" s="164"/>
      <c r="GY68" s="164">
        <f>P66</f>
        <v>0</v>
      </c>
      <c r="GZ68" s="164">
        <f>L66+N66</f>
        <v>0</v>
      </c>
      <c r="HA68" s="164">
        <f>L66</f>
        <v>0</v>
      </c>
      <c r="HB68" s="164">
        <f>N66</f>
        <v>0</v>
      </c>
      <c r="HC68" s="164">
        <f t="shared" si="2097"/>
        <v>0</v>
      </c>
      <c r="HD68" s="164">
        <f t="shared" si="2098"/>
        <v>0</v>
      </c>
      <c r="HE68" s="164" t="e">
        <f t="shared" si="2099"/>
        <v>#DIV/0!</v>
      </c>
      <c r="HF68" s="164">
        <f t="shared" si="2100"/>
        <v>0</v>
      </c>
      <c r="HG68" s="164">
        <f t="shared" si="2101"/>
        <v>0</v>
      </c>
      <c r="HH68" s="164">
        <f t="shared" si="2102"/>
        <v>0</v>
      </c>
      <c r="HI68" s="164">
        <f t="shared" si="2103"/>
        <v>0</v>
      </c>
      <c r="HJ68" s="164" t="e">
        <f t="shared" si="2104"/>
        <v>#DIV/0!</v>
      </c>
      <c r="HK68" s="164" t="e">
        <f t="shared" si="2105"/>
        <v>#DIV/0!</v>
      </c>
      <c r="HL68" s="164" t="e">
        <f t="shared" si="2106"/>
        <v>#DIV/0!</v>
      </c>
      <c r="HM68" s="164" t="e">
        <f t="shared" si="2107"/>
        <v>#DIV/0!</v>
      </c>
      <c r="HN68" s="164"/>
      <c r="HO68" s="164"/>
      <c r="HP68" s="164"/>
      <c r="HQ68" s="164"/>
      <c r="HR68" s="164" t="e">
        <f t="shared" si="2108"/>
        <v>#DIV/0!</v>
      </c>
      <c r="HS68" s="164" t="e">
        <f t="shared" si="2109"/>
        <v>#DIV/0!</v>
      </c>
      <c r="HT68" s="164" t="e">
        <f t="shared" si="2110"/>
        <v>#DIV/0!</v>
      </c>
      <c r="HU68" s="164" t="e">
        <f t="shared" si="2111"/>
        <v>#DIV/0!</v>
      </c>
      <c r="HV68" s="164" t="e">
        <f t="shared" si="2112"/>
        <v>#DIV/0!</v>
      </c>
      <c r="HW68" s="164"/>
      <c r="HX68" s="164" t="e">
        <f t="shared" si="2113"/>
        <v>#DIV/0!</v>
      </c>
      <c r="HY68" s="164" t="e">
        <f t="shared" si="2114"/>
        <v>#DIV/0!</v>
      </c>
      <c r="HZ68" s="164">
        <v>0</v>
      </c>
      <c r="IA68" s="164" t="e">
        <f t="shared" si="1072"/>
        <v>#DIV/0!</v>
      </c>
      <c r="IB68" s="164" t="e">
        <f t="shared" si="2115"/>
        <v>#DIV/0!</v>
      </c>
      <c r="IC68" s="164"/>
      <c r="ID68" s="164" t="e">
        <f xml:space="preserve"> 1 / (HE68-GY68*HG68)*L66/GZ68</f>
        <v>#DIV/0!</v>
      </c>
      <c r="IE68" s="164" t="e">
        <f t="shared" si="2116"/>
        <v>#DIV/0!</v>
      </c>
      <c r="IF68" s="164">
        <v>0</v>
      </c>
      <c r="IG68" s="164" t="e">
        <f t="shared" si="1073"/>
        <v>#DIV/0!</v>
      </c>
      <c r="IH68" s="164" t="e">
        <f t="shared" si="2117"/>
        <v>#DIV/0!</v>
      </c>
      <c r="II68" s="164"/>
      <c r="IJ68" s="164" t="e">
        <f t="shared" si="2118"/>
        <v>#DIV/0!</v>
      </c>
      <c r="IK68" s="164" t="e">
        <f t="shared" si="2119"/>
        <v>#DIV/0!</v>
      </c>
      <c r="IL68" s="164">
        <v>0</v>
      </c>
      <c r="IM68" s="164" t="e">
        <f t="shared" si="1074"/>
        <v>#DIV/0!</v>
      </c>
      <c r="IN68" s="164" t="e">
        <f t="shared" si="2120"/>
        <v>#DIV/0!</v>
      </c>
      <c r="IO68" s="164"/>
      <c r="IP68" s="164" t="e">
        <f t="shared" si="2121"/>
        <v>#DIV/0!</v>
      </c>
      <c r="IQ68" s="164" t="e">
        <f t="shared" si="2122"/>
        <v>#DIV/0!</v>
      </c>
      <c r="IR68" s="164" t="e">
        <f t="shared" si="2123"/>
        <v>#DIV/0!</v>
      </c>
      <c r="IS68" s="164" t="e">
        <f t="shared" si="1075"/>
        <v>#DIV/0!</v>
      </c>
      <c r="IT68" s="164" t="e">
        <f>IS68^2*M66^2</f>
        <v>#DIV/0!</v>
      </c>
      <c r="IU68" s="164"/>
      <c r="IV68" s="164" t="e">
        <f t="shared" si="2124"/>
        <v>#DIV/0!</v>
      </c>
      <c r="IW68" s="164" t="e">
        <f t="shared" si="2125"/>
        <v>#DIV/0!</v>
      </c>
      <c r="IX68" s="164" t="e">
        <f t="shared" si="2126"/>
        <v>#DIV/0!</v>
      </c>
      <c r="IY68" s="164" t="e">
        <f t="shared" si="1076"/>
        <v>#DIV/0!</v>
      </c>
      <c r="IZ68" s="164" t="e">
        <f>IY68^2*O66^2</f>
        <v>#DIV/0!</v>
      </c>
      <c r="JA68" s="164"/>
      <c r="JB68" s="164" t="e">
        <f t="shared" si="2127"/>
        <v>#DIV/0!</v>
      </c>
      <c r="JC68" s="164" t="e">
        <f t="shared" si="2128"/>
        <v>#DIV/0!</v>
      </c>
      <c r="JD68" s="164" t="e">
        <f t="shared" si="2129"/>
        <v>#DIV/0!</v>
      </c>
      <c r="JE68" s="164" t="e">
        <f t="shared" si="1077"/>
        <v>#DIV/0!</v>
      </c>
      <c r="JF68" s="164" t="e">
        <f>JE68^2*Q66^2</f>
        <v>#DIV/0!</v>
      </c>
      <c r="JG68" s="164"/>
      <c r="JH68" s="164"/>
      <c r="JI68" s="164"/>
      <c r="JJ68" s="164">
        <f t="shared" si="2130"/>
        <v>1</v>
      </c>
      <c r="JK68" s="164" t="e">
        <f>N66/(L66+N66)</f>
        <v>#DIV/0!</v>
      </c>
      <c r="JL68" s="164">
        <f>(L66+N66+JJ68)/(N66+JJ68)</f>
        <v>1</v>
      </c>
      <c r="JM68" s="164" t="e">
        <f t="shared" si="2131"/>
        <v>#DIV/0!</v>
      </c>
      <c r="JN68" s="164"/>
      <c r="JO68" s="164"/>
      <c r="JP68" s="164"/>
      <c r="JQ68" s="164"/>
      <c r="JR68" s="164" t="e">
        <f t="shared" si="2132"/>
        <v>#DIV/0!</v>
      </c>
      <c r="JS68" s="164" t="e">
        <f t="shared" si="2133"/>
        <v>#DIV/0!</v>
      </c>
      <c r="JT68" s="164" t="e">
        <f t="shared" si="2134"/>
        <v>#DIV/0!</v>
      </c>
      <c r="JU68" s="164" t="e">
        <f t="shared" si="2135"/>
        <v>#DIV/0!</v>
      </c>
      <c r="JV68" s="164"/>
      <c r="JW68" s="164" t="e">
        <f t="shared" si="2136"/>
        <v>#DIV/0!</v>
      </c>
      <c r="JX68" s="164" t="e">
        <f t="shared" si="2137"/>
        <v>#DIV/0!</v>
      </c>
      <c r="JY68" s="164" t="e">
        <f t="shared" si="2138"/>
        <v>#DIV/0!</v>
      </c>
      <c r="JZ68" s="164"/>
      <c r="KA68" s="164" t="e">
        <f>IG68</f>
        <v>#DIV/0!</v>
      </c>
      <c r="KB68" s="164" t="e">
        <f>KA68*JR68</f>
        <v>#DIV/0!</v>
      </c>
      <c r="KC68" s="164" t="e">
        <f>KB68^2*X68^2</f>
        <v>#DIV/0!</v>
      </c>
      <c r="KD68" s="164"/>
      <c r="KE68" s="164" t="e">
        <f>IM68</f>
        <v>#DIV/0!</v>
      </c>
      <c r="KF68" s="164" t="e">
        <f>KE68*JR68</f>
        <v>#DIV/0!</v>
      </c>
      <c r="KG68" s="164" t="e">
        <f>KF68^2*Z68^2</f>
        <v>#DIV/0!</v>
      </c>
      <c r="KH68" s="164"/>
      <c r="KI68" s="164" t="e">
        <f>IS68</f>
        <v>#DIV/0!</v>
      </c>
      <c r="KJ68" s="164" t="e">
        <f>-N66/(L66+N66)^2</f>
        <v>#DIV/0!</v>
      </c>
      <c r="KK68" s="164">
        <f>1/(JJ68+N66)</f>
        <v>1</v>
      </c>
      <c r="KL68" s="164" t="e">
        <f>KI68*JR68+KJ68*HM68*JL68+KK68*JK68*HM68</f>
        <v>#DIV/0!</v>
      </c>
      <c r="KM68" s="164" t="e">
        <f>KL68^2*M66^2</f>
        <v>#DIV/0!</v>
      </c>
      <c r="KN68" s="164"/>
      <c r="KO68" s="164" t="e">
        <f>IY68</f>
        <v>#DIV/0!</v>
      </c>
      <c r="KP68" s="164" t="e">
        <f>L66/(L66+N66)^2</f>
        <v>#DIV/0!</v>
      </c>
      <c r="KQ68" s="164">
        <f>-L66/(JJ68+N66)^2</f>
        <v>0</v>
      </c>
      <c r="KR68" s="164" t="e">
        <f>KO68*JR68+KP68*JL68*HM68+HM68*KQ68*JK68</f>
        <v>#DIV/0!</v>
      </c>
      <c r="KS68" s="164" t="e">
        <f>KR68^2*O66^2</f>
        <v>#DIV/0!</v>
      </c>
      <c r="KT68" s="164"/>
      <c r="KU68" s="164" t="e">
        <f>JE68</f>
        <v>#DIV/0!</v>
      </c>
      <c r="KV68" s="164" t="e">
        <f>KU68*JR68</f>
        <v>#DIV/0!</v>
      </c>
      <c r="KW68" s="164" t="e">
        <f>KV68^2*Q66^2</f>
        <v>#DIV/0!</v>
      </c>
      <c r="KX68" s="164"/>
      <c r="KY68" s="164" t="e">
        <f>HM68* (N66/(L66+N66)) * ((-LN(10)*JJ68*L66)/(N66+JJ68)^2)</f>
        <v>#DIV/0!</v>
      </c>
      <c r="KZ68" s="164" t="e">
        <f>KY68^2*S66^2</f>
        <v>#DIV/0!</v>
      </c>
      <c r="LA68" s="164"/>
      <c r="LB68" s="164"/>
      <c r="LC68" s="170"/>
      <c r="LD68" s="180"/>
      <c r="LE68" s="174"/>
      <c r="LF68" s="174"/>
      <c r="LG68" s="174"/>
      <c r="LH68" s="174"/>
      <c r="LI68" s="174"/>
      <c r="LJ68" s="174"/>
      <c r="LK68" s="174"/>
      <c r="LL68" s="174"/>
      <c r="LM68" s="174"/>
      <c r="LN68" s="174"/>
      <c r="LO68" s="177"/>
    </row>
    <row r="69" spans="1:327" s="87" customFormat="1" ht="16.5" thickBot="1" x14ac:dyDescent="0.3">
      <c r="A69" s="171" t="s">
        <v>242</v>
      </c>
      <c r="B69" s="14"/>
      <c r="C69" s="169"/>
      <c r="D69" s="2"/>
      <c r="E69" s="169"/>
      <c r="F69" s="196"/>
      <c r="G69" s="196"/>
      <c r="H69" s="196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7"/>
      <c r="T69" s="167">
        <f t="shared" si="2009"/>
        <v>0</v>
      </c>
      <c r="U69" s="164">
        <f>U66</f>
        <v>0</v>
      </c>
      <c r="V69" s="164">
        <f t="shared" ref="V69:AA69" si="2140">V66</f>
        <v>0</v>
      </c>
      <c r="W69" s="164">
        <f t="shared" si="2140"/>
        <v>0</v>
      </c>
      <c r="X69" s="164">
        <f t="shared" si="2140"/>
        <v>0</v>
      </c>
      <c r="Y69" s="164">
        <f t="shared" si="2140"/>
        <v>0</v>
      </c>
      <c r="Z69" s="164">
        <f t="shared" si="2140"/>
        <v>0</v>
      </c>
      <c r="AA69" s="164" t="e">
        <f t="shared" si="2140"/>
        <v>#DIV/0!</v>
      </c>
      <c r="AB69" s="165" t="e">
        <f t="shared" si="1069"/>
        <v>#DIV/0!</v>
      </c>
      <c r="AC69" s="165"/>
      <c r="AD69" s="165"/>
      <c r="AE69" s="165"/>
      <c r="AF69" s="165"/>
      <c r="AG69" s="164" t="e">
        <f t="shared" si="1070"/>
        <v>#DIV/0!</v>
      </c>
      <c r="AH69" s="164" t="e">
        <f t="shared" si="2016"/>
        <v>#DIV/0!</v>
      </c>
      <c r="AI69" s="164"/>
      <c r="AJ69" s="164" t="e">
        <f t="shared" si="1071"/>
        <v>#DIV/0!</v>
      </c>
      <c r="AK69" s="164" t="e">
        <f>AJ69^2*V66^2</f>
        <v>#DIV/0!</v>
      </c>
      <c r="AL69" s="164"/>
      <c r="AM69" s="164" t="e">
        <f>-AB69/(AA69-U69)*L66/(L66+N66)</f>
        <v>#DIV/0!</v>
      </c>
      <c r="AN69" s="164" t="e">
        <f>AM69^2*X66^2</f>
        <v>#DIV/0!</v>
      </c>
      <c r="AO69" s="164"/>
      <c r="AP69" s="164" t="e">
        <f>-AB69/(AA69-U69)*N66/(L66+N66)</f>
        <v>#DIV/0!</v>
      </c>
      <c r="AQ69" s="164" t="e">
        <f>AP69^2*Z66^2</f>
        <v>#DIV/0!</v>
      </c>
      <c r="AR69" s="164"/>
      <c r="AS69" s="164" t="e">
        <f>-AB69/(AA69-U69)*(W69-AA69)/(L66+N66)</f>
        <v>#DIV/0!</v>
      </c>
      <c r="AT69" s="164" t="e">
        <f>AS69^2*M66^2</f>
        <v>#DIV/0!</v>
      </c>
      <c r="AU69" s="164"/>
      <c r="AV69" s="164" t="e">
        <f>-AB69/(AA69-U69)*(Y69-AA69)/(L66+N66)</f>
        <v>#DIV/0!</v>
      </c>
      <c r="AW69" s="164" t="e">
        <f>AV69^2*O66^2</f>
        <v>#DIV/0!</v>
      </c>
      <c r="AX69" s="164"/>
      <c r="AY69" s="164"/>
      <c r="AZ69" s="164"/>
      <c r="BA69" s="164" t="b">
        <f t="shared" si="2017"/>
        <v>0</v>
      </c>
      <c r="BB69" s="164">
        <f>MAX((1-BA69)*P66,P66*0.99999)</f>
        <v>0</v>
      </c>
      <c r="BC69" s="164" t="e">
        <f>AB69*D69/(L66+N66)</f>
        <v>#DIV/0!</v>
      </c>
      <c r="BD69" s="164" t="e">
        <f t="shared" si="2018"/>
        <v>#DIV/0!</v>
      </c>
      <c r="BE69" s="164" t="e">
        <f t="shared" si="2019"/>
        <v>#DIV/0!</v>
      </c>
      <c r="BF69" s="164" t="e">
        <f t="shared" si="2020"/>
        <v>#DIV/0!</v>
      </c>
      <c r="BG69" s="164" t="e">
        <f t="shared" si="2021"/>
        <v>#DIV/0!</v>
      </c>
      <c r="BH69" s="164" t="e">
        <f t="shared" si="2022"/>
        <v>#DIV/0!</v>
      </c>
      <c r="BI69" s="164"/>
      <c r="BJ69" s="164"/>
      <c r="BK69" s="164"/>
      <c r="BL69" s="164"/>
      <c r="BM69" s="164" t="e">
        <f t="shared" si="2023"/>
        <v>#DIV/0!</v>
      </c>
      <c r="BN69" s="164" t="e">
        <f t="shared" si="2024"/>
        <v>#DIV/0!</v>
      </c>
      <c r="BO69" s="164" t="e">
        <f t="shared" si="2025"/>
        <v>#DIV/0!</v>
      </c>
      <c r="BP69" s="164" t="e">
        <f>BO69^2*Q66^2</f>
        <v>#DIV/0!</v>
      </c>
      <c r="BQ69" s="164"/>
      <c r="BR69" s="164" t="e">
        <f t="shared" si="2026"/>
        <v>#DIV/0!</v>
      </c>
      <c r="BS69" s="164" t="e">
        <f t="shared" si="2027"/>
        <v>#DIV/0!</v>
      </c>
      <c r="BT69" s="164" t="e">
        <f t="shared" si="2028"/>
        <v>#DIV/0!</v>
      </c>
      <c r="BU69" s="164" t="e">
        <f t="shared" si="2029"/>
        <v>#DIV/0!</v>
      </c>
      <c r="BV69" s="164" t="e">
        <f>(BB69-1)/(1-BC69)^(BB69)*(D69/(L66+N66))*BU69</f>
        <v>#DIV/0!</v>
      </c>
      <c r="BW69" s="164" t="e">
        <f>-1/((BB69-1)*BC69^2)*(D69/(L66+N66))*BU69</f>
        <v>#DIV/0!</v>
      </c>
      <c r="BX69" s="164" t="e">
        <f t="shared" si="2030"/>
        <v>#DIV/0!</v>
      </c>
      <c r="BY69" s="164" t="e">
        <f t="shared" si="2031"/>
        <v>#DIV/0!</v>
      </c>
      <c r="BZ69" s="164"/>
      <c r="CA69" s="164" t="e">
        <f t="shared" si="2032"/>
        <v>#DIV/0!</v>
      </c>
      <c r="CB69" s="164" t="e">
        <f>(BB69-1)/(1-BC69)^(BB69)*(D69/(L66+N66))*CA69</f>
        <v>#DIV/0!</v>
      </c>
      <c r="CC69" s="164" t="e">
        <f>-1/((BB69-1)*BC69^2)*(D69/(L66+N66))*CA69</f>
        <v>#DIV/0!</v>
      </c>
      <c r="CD69" s="164" t="e">
        <f t="shared" si="2033"/>
        <v>#DIV/0!</v>
      </c>
      <c r="CE69" s="164" t="e">
        <f t="shared" si="2034"/>
        <v>#DIV/0!</v>
      </c>
      <c r="CF69" s="164"/>
      <c r="CG69" s="164" t="e">
        <f t="shared" si="2035"/>
        <v>#DIV/0!</v>
      </c>
      <c r="CH69" s="164" t="e">
        <f>(BB69-1)/(1-BC69)^(BB69)*(D69/(L66+N66))*CG69</f>
        <v>#DIV/0!</v>
      </c>
      <c r="CI69" s="164" t="e">
        <f>-1/((BB69-1)*BC69^2)*(D69/(L66+N66))*CG69</f>
        <v>#DIV/0!</v>
      </c>
      <c r="CJ69" s="164" t="e">
        <f t="shared" si="2036"/>
        <v>#DIV/0!</v>
      </c>
      <c r="CK69" s="164" t="e">
        <f t="shared" si="2037"/>
        <v>#DIV/0!</v>
      </c>
      <c r="CL69" s="164"/>
      <c r="CM69" s="164" t="e">
        <f t="shared" si="2038"/>
        <v>#DIV/0!</v>
      </c>
      <c r="CN69" s="164">
        <v>0</v>
      </c>
      <c r="CO69" s="164">
        <v>0</v>
      </c>
      <c r="CP69" s="164" t="e">
        <f t="shared" si="2039"/>
        <v>#DIV/0!</v>
      </c>
      <c r="CQ69" s="164" t="e">
        <f>CP69^2*E66^2</f>
        <v>#DIV/0!</v>
      </c>
      <c r="CR69" s="164"/>
      <c r="CS69" s="164" t="e">
        <f t="shared" si="2040"/>
        <v>#DIV/0!</v>
      </c>
      <c r="CT69" s="164" t="e">
        <f>(BB69-1)/(1-BC69)^(BB69)*(-BC69/(L66+N66)+D69/(L66+N66)*CS69)</f>
        <v>#DIV/0!</v>
      </c>
      <c r="CU69" s="164" t="e">
        <f>-1/((BB69-1)*BC69^2)*(-BC69/(L66+N66)+D69/(L66+N66)*CS69)</f>
        <v>#DIV/0!</v>
      </c>
      <c r="CV69" s="164" t="e">
        <f t="shared" si="2041"/>
        <v>#DIV/0!</v>
      </c>
      <c r="CW69" s="164" t="e">
        <f>CV69^2*M66^2</f>
        <v>#DIV/0!</v>
      </c>
      <c r="CX69" s="164"/>
      <c r="CY69" s="164" t="e">
        <f t="shared" si="2042"/>
        <v>#DIV/0!</v>
      </c>
      <c r="CZ69" s="164" t="e">
        <f>(BB69-1)/(1-BC69)^(BB69)*(-BC69/(L66+N66)+D69/(L66+N66)*CY69)</f>
        <v>#DIV/0!</v>
      </c>
      <c r="DA69" s="164" t="e">
        <f>-1/((BB69-1)*BC69^2)*(-BC69/(L66+N66)+D69/(L66+N66)*CY69)</f>
        <v>#DIV/0!</v>
      </c>
      <c r="DB69" s="164" t="e">
        <f t="shared" si="2043"/>
        <v>#DIV/0!</v>
      </c>
      <c r="DC69" s="164" t="e">
        <f>DB69^2*O66^2</f>
        <v>#DIV/0!</v>
      </c>
      <c r="DD69" s="164"/>
      <c r="DE69" s="164"/>
      <c r="DF69" s="164"/>
      <c r="DG69" s="164">
        <f>10^R66</f>
        <v>1</v>
      </c>
      <c r="DH69" s="164" t="e">
        <f>N66/(L66+N66)</f>
        <v>#DIV/0!</v>
      </c>
      <c r="DI69" s="164">
        <f>(DG69+L66+N66)/(N66+DG69)</f>
        <v>1</v>
      </c>
      <c r="DJ69" s="164" t="e">
        <f t="shared" si="2044"/>
        <v>#DIV/0!</v>
      </c>
      <c r="DK69" s="164"/>
      <c r="DL69" s="164"/>
      <c r="DM69" s="164"/>
      <c r="DN69" s="164"/>
      <c r="DO69" s="164" t="e">
        <f t="shared" si="2045"/>
        <v>#DIV/0!</v>
      </c>
      <c r="DP69" s="164" t="e">
        <f t="shared" si="2046"/>
        <v>#DIV/0!</v>
      </c>
      <c r="DQ69" s="164" t="e">
        <f t="shared" si="2047"/>
        <v>#DIV/0!</v>
      </c>
      <c r="DR69" s="164" t="e">
        <f t="shared" si="2048"/>
        <v>#DIV/0!</v>
      </c>
      <c r="DS69" s="164"/>
      <c r="DT69" s="164" t="e">
        <f t="shared" si="2049"/>
        <v>#DIV/0!</v>
      </c>
      <c r="DU69" s="164" t="e">
        <f t="shared" si="2050"/>
        <v>#DIV/0!</v>
      </c>
      <c r="DV69" s="164" t="e">
        <f t="shared" si="2051"/>
        <v>#DIV/0!</v>
      </c>
      <c r="DW69" s="164"/>
      <c r="DX69" s="164" t="e">
        <f t="shared" si="2052"/>
        <v>#DIV/0!</v>
      </c>
      <c r="DY69" s="164" t="e">
        <f t="shared" si="2053"/>
        <v>#DIV/0!</v>
      </c>
      <c r="DZ69" s="164" t="e">
        <f t="shared" si="2054"/>
        <v>#DIV/0!</v>
      </c>
      <c r="EA69" s="164"/>
      <c r="EB69" s="164" t="e">
        <f t="shared" si="2055"/>
        <v>#DIV/0!</v>
      </c>
      <c r="EC69" s="164" t="e">
        <f t="shared" si="2056"/>
        <v>#DIV/0!</v>
      </c>
      <c r="ED69" s="164" t="e">
        <f t="shared" si="2057"/>
        <v>#DIV/0!</v>
      </c>
      <c r="EE69" s="164"/>
      <c r="EF69" s="164" t="e">
        <f t="shared" si="2058"/>
        <v>#DIV/0!</v>
      </c>
      <c r="EG69" s="164" t="e">
        <f t="shared" si="2059"/>
        <v>#DIV/0!</v>
      </c>
      <c r="EH69" s="164" t="e">
        <f t="shared" si="2060"/>
        <v>#DIV/0!</v>
      </c>
      <c r="EI69" s="164" t="e">
        <f>-N66/((N66+L66)^2)</f>
        <v>#DIV/0!</v>
      </c>
      <c r="EJ69" s="164">
        <f>1/(DG69+N66)</f>
        <v>1</v>
      </c>
      <c r="EK69" s="164" t="e">
        <f t="shared" si="2061"/>
        <v>#DIV/0!</v>
      </c>
      <c r="EL69" s="164" t="e">
        <f>EK69^2*M66^2</f>
        <v>#DIV/0!</v>
      </c>
      <c r="EM69" s="164"/>
      <c r="EN69" s="164" t="e">
        <f t="shared" si="2062"/>
        <v>#DIV/0!</v>
      </c>
      <c r="EO69" s="164" t="e">
        <f>L66/((L66+N66)^2)</f>
        <v>#DIV/0!</v>
      </c>
      <c r="EP69" s="164">
        <f>-L66/((N66+DG69)^2)</f>
        <v>0</v>
      </c>
      <c r="EQ69" s="164" t="e">
        <f t="shared" si="2063"/>
        <v>#DIV/0!</v>
      </c>
      <c r="ER69" s="164" t="e">
        <f>EQ69^2*O66^2</f>
        <v>#DIV/0!</v>
      </c>
      <c r="ES69" s="164"/>
      <c r="ET69" s="164">
        <v>0</v>
      </c>
      <c r="EU69" s="164">
        <f>-LN(10)*L66*DG69/((DG69+N66)^2)</f>
        <v>0</v>
      </c>
      <c r="EV69" s="164" t="e">
        <f t="shared" si="2064"/>
        <v>#DIV/0!</v>
      </c>
      <c r="EW69" s="164" t="e">
        <f>EV69^2*S66^2</f>
        <v>#DIV/0!</v>
      </c>
      <c r="EX69" s="164"/>
      <c r="EY69" s="164"/>
      <c r="EZ69" s="164"/>
      <c r="FA69" s="164">
        <f t="shared" si="2065"/>
        <v>1</v>
      </c>
      <c r="FB69" s="164" t="e">
        <f t="shared" si="2066"/>
        <v>#DIV/0!</v>
      </c>
      <c r="FC69" s="164">
        <f t="shared" si="2067"/>
        <v>1</v>
      </c>
      <c r="FD69" s="164" t="e">
        <f t="shared" si="2068"/>
        <v>#DIV/0!</v>
      </c>
      <c r="FE69" s="164"/>
      <c r="FF69" s="164"/>
      <c r="FG69" s="164"/>
      <c r="FH69" s="164"/>
      <c r="FI69" s="164" t="e">
        <f t="shared" si="2069"/>
        <v>#DIV/0!</v>
      </c>
      <c r="FJ69" s="164" t="e">
        <f t="shared" si="2070"/>
        <v>#DIV/0!</v>
      </c>
      <c r="FK69" s="164" t="e">
        <f t="shared" si="2071"/>
        <v>#DIV/0!</v>
      </c>
      <c r="FL69" s="164" t="e">
        <f t="shared" si="2072"/>
        <v>#DIV/0!</v>
      </c>
      <c r="FM69" s="164"/>
      <c r="FN69" s="164" t="e">
        <f t="shared" si="2073"/>
        <v>#DIV/0!</v>
      </c>
      <c r="FO69" s="164" t="e">
        <f t="shared" si="2074"/>
        <v>#DIV/0!</v>
      </c>
      <c r="FP69" s="164" t="e">
        <f t="shared" si="2075"/>
        <v>#DIV/0!</v>
      </c>
      <c r="FQ69" s="164"/>
      <c r="FR69" s="164" t="e">
        <f t="shared" si="2076"/>
        <v>#DIV/0!</v>
      </c>
      <c r="FS69" s="164" t="e">
        <f t="shared" si="2077"/>
        <v>#DIV/0!</v>
      </c>
      <c r="FT69" s="164" t="e">
        <f t="shared" si="2078"/>
        <v>#DIV/0!</v>
      </c>
      <c r="FU69" s="164"/>
      <c r="FV69" s="164" t="e">
        <f t="shared" si="2079"/>
        <v>#DIV/0!</v>
      </c>
      <c r="FW69" s="164" t="e">
        <f t="shared" si="2080"/>
        <v>#DIV/0!</v>
      </c>
      <c r="FX69" s="164" t="e">
        <f t="shared" si="2081"/>
        <v>#DIV/0!</v>
      </c>
      <c r="FY69" s="164"/>
      <c r="FZ69" s="164" t="e">
        <f t="shared" si="2082"/>
        <v>#DIV/0!</v>
      </c>
      <c r="GA69" s="164" t="e">
        <f t="shared" si="2083"/>
        <v>#DIV/0!</v>
      </c>
      <c r="GB69" s="164" t="e">
        <f t="shared" si="2084"/>
        <v>#DIV/0!</v>
      </c>
      <c r="GC69" s="164" t="e">
        <f t="shared" si="2085"/>
        <v>#DIV/0!</v>
      </c>
      <c r="GD69" s="164">
        <f t="shared" si="2086"/>
        <v>1</v>
      </c>
      <c r="GE69" s="164" t="e">
        <f t="shared" si="2087"/>
        <v>#DIV/0!</v>
      </c>
      <c r="GF69" s="164" t="e">
        <f>GE69^2*M66^2</f>
        <v>#DIV/0!</v>
      </c>
      <c r="GG69" s="164"/>
      <c r="GH69" s="164" t="e">
        <f t="shared" si="2088"/>
        <v>#DIV/0!</v>
      </c>
      <c r="GI69" s="164" t="e">
        <f t="shared" si="2089"/>
        <v>#DIV/0!</v>
      </c>
      <c r="GJ69" s="164">
        <f t="shared" si="2090"/>
        <v>0</v>
      </c>
      <c r="GK69" s="164" t="e">
        <f t="shared" si="2091"/>
        <v>#DIV/0!</v>
      </c>
      <c r="GL69" s="164" t="e">
        <f>GK69^2*O66^2</f>
        <v>#DIV/0!</v>
      </c>
      <c r="GM69" s="164"/>
      <c r="GN69" s="164">
        <f t="shared" si="2092"/>
        <v>0</v>
      </c>
      <c r="GO69" s="164">
        <f t="shared" si="2093"/>
        <v>0</v>
      </c>
      <c r="GP69" s="164" t="e">
        <f t="shared" si="2094"/>
        <v>#DIV/0!</v>
      </c>
      <c r="GQ69" s="164" t="e">
        <f>GP69^2*S66^2</f>
        <v>#DIV/0!</v>
      </c>
      <c r="GR69" s="164"/>
      <c r="GS69" s="164" t="e">
        <f t="shared" si="2095"/>
        <v>#DIV/0!</v>
      </c>
      <c r="GT69" s="164" t="e">
        <f t="shared" si="2096"/>
        <v>#DIV/0!</v>
      </c>
      <c r="GU69" s="164" t="e">
        <f>GT69^2*Q66^2</f>
        <v>#DIV/0!</v>
      </c>
      <c r="GV69" s="164"/>
      <c r="GW69" s="164"/>
      <c r="GX69" s="164"/>
      <c r="GY69" s="164">
        <f>P66</f>
        <v>0</v>
      </c>
      <c r="GZ69" s="164">
        <f>L66+N66</f>
        <v>0</v>
      </c>
      <c r="HA69" s="164">
        <f>L66</f>
        <v>0</v>
      </c>
      <c r="HB69" s="164">
        <f>N66</f>
        <v>0</v>
      </c>
      <c r="HC69" s="164">
        <f t="shared" si="2097"/>
        <v>0</v>
      </c>
      <c r="HD69" s="164">
        <f t="shared" si="2098"/>
        <v>0</v>
      </c>
      <c r="HE69" s="164" t="e">
        <f t="shared" si="2099"/>
        <v>#DIV/0!</v>
      </c>
      <c r="HF69" s="164">
        <f t="shared" si="2100"/>
        <v>0</v>
      </c>
      <c r="HG69" s="164">
        <f t="shared" si="2101"/>
        <v>0</v>
      </c>
      <c r="HH69" s="164">
        <f t="shared" si="2102"/>
        <v>0</v>
      </c>
      <c r="HI69" s="164">
        <f t="shared" si="2103"/>
        <v>0</v>
      </c>
      <c r="HJ69" s="164" t="e">
        <f t="shared" si="2104"/>
        <v>#DIV/0!</v>
      </c>
      <c r="HK69" s="164" t="e">
        <f t="shared" si="2105"/>
        <v>#DIV/0!</v>
      </c>
      <c r="HL69" s="164" t="e">
        <f t="shared" si="2106"/>
        <v>#DIV/0!</v>
      </c>
      <c r="HM69" s="164" t="e">
        <f t="shared" si="2107"/>
        <v>#DIV/0!</v>
      </c>
      <c r="HN69" s="164"/>
      <c r="HO69" s="164"/>
      <c r="HP69" s="164"/>
      <c r="HQ69" s="164"/>
      <c r="HR69" s="164" t="e">
        <f t="shared" si="2108"/>
        <v>#DIV/0!</v>
      </c>
      <c r="HS69" s="164" t="e">
        <f t="shared" si="2109"/>
        <v>#DIV/0!</v>
      </c>
      <c r="HT69" s="164" t="e">
        <f t="shared" si="2110"/>
        <v>#DIV/0!</v>
      </c>
      <c r="HU69" s="164" t="e">
        <f t="shared" si="2111"/>
        <v>#DIV/0!</v>
      </c>
      <c r="HV69" s="164" t="e">
        <f t="shared" si="2112"/>
        <v>#DIV/0!</v>
      </c>
      <c r="HW69" s="164"/>
      <c r="HX69" s="164" t="e">
        <f t="shared" si="2113"/>
        <v>#DIV/0!</v>
      </c>
      <c r="HY69" s="164" t="e">
        <f t="shared" si="2114"/>
        <v>#DIV/0!</v>
      </c>
      <c r="HZ69" s="164">
        <v>0</v>
      </c>
      <c r="IA69" s="164" t="e">
        <f t="shared" si="1072"/>
        <v>#DIV/0!</v>
      </c>
      <c r="IB69" s="164" t="e">
        <f t="shared" si="2115"/>
        <v>#DIV/0!</v>
      </c>
      <c r="IC69" s="164"/>
      <c r="ID69" s="164" t="e">
        <f xml:space="preserve"> 1 / (HE69-GY69*HG69)*L66/GZ69</f>
        <v>#DIV/0!</v>
      </c>
      <c r="IE69" s="164" t="e">
        <f t="shared" si="2116"/>
        <v>#DIV/0!</v>
      </c>
      <c r="IF69" s="164">
        <v>0</v>
      </c>
      <c r="IG69" s="164" t="e">
        <f t="shared" si="1073"/>
        <v>#DIV/0!</v>
      </c>
      <c r="IH69" s="164" t="e">
        <f t="shared" si="2117"/>
        <v>#DIV/0!</v>
      </c>
      <c r="II69" s="164"/>
      <c r="IJ69" s="164" t="e">
        <f t="shared" si="2118"/>
        <v>#DIV/0!</v>
      </c>
      <c r="IK69" s="164" t="e">
        <f t="shared" si="2119"/>
        <v>#DIV/0!</v>
      </c>
      <c r="IL69" s="164">
        <v>0</v>
      </c>
      <c r="IM69" s="164" t="e">
        <f t="shared" si="1074"/>
        <v>#DIV/0!</v>
      </c>
      <c r="IN69" s="164" t="e">
        <f t="shared" si="2120"/>
        <v>#DIV/0!</v>
      </c>
      <c r="IO69" s="164"/>
      <c r="IP69" s="164" t="e">
        <f t="shared" si="2121"/>
        <v>#DIV/0!</v>
      </c>
      <c r="IQ69" s="164" t="e">
        <f t="shared" si="2122"/>
        <v>#DIV/0!</v>
      </c>
      <c r="IR69" s="164" t="e">
        <f t="shared" si="2123"/>
        <v>#DIV/0!</v>
      </c>
      <c r="IS69" s="164" t="e">
        <f t="shared" si="1075"/>
        <v>#DIV/0!</v>
      </c>
      <c r="IT69" s="164" t="e">
        <f>IS69^2*M66^2</f>
        <v>#DIV/0!</v>
      </c>
      <c r="IU69" s="164"/>
      <c r="IV69" s="164" t="e">
        <f t="shared" si="2124"/>
        <v>#DIV/0!</v>
      </c>
      <c r="IW69" s="164" t="e">
        <f t="shared" si="2125"/>
        <v>#DIV/0!</v>
      </c>
      <c r="IX69" s="164" t="e">
        <f t="shared" si="2126"/>
        <v>#DIV/0!</v>
      </c>
      <c r="IY69" s="164" t="e">
        <f t="shared" si="1076"/>
        <v>#DIV/0!</v>
      </c>
      <c r="IZ69" s="164" t="e">
        <f>IY69^2*O66^2</f>
        <v>#DIV/0!</v>
      </c>
      <c r="JA69" s="164"/>
      <c r="JB69" s="164" t="e">
        <f t="shared" si="2127"/>
        <v>#DIV/0!</v>
      </c>
      <c r="JC69" s="164" t="e">
        <f t="shared" si="2128"/>
        <v>#DIV/0!</v>
      </c>
      <c r="JD69" s="164" t="e">
        <f t="shared" si="2129"/>
        <v>#DIV/0!</v>
      </c>
      <c r="JE69" s="164" t="e">
        <f t="shared" si="1077"/>
        <v>#DIV/0!</v>
      </c>
      <c r="JF69" s="164" t="e">
        <f>JE69^2*Q66^2</f>
        <v>#DIV/0!</v>
      </c>
      <c r="JG69" s="164"/>
      <c r="JH69" s="164"/>
      <c r="JI69" s="164"/>
      <c r="JJ69" s="164">
        <f t="shared" si="2130"/>
        <v>1</v>
      </c>
      <c r="JK69" s="164" t="e">
        <f>N66/(L66+N66)</f>
        <v>#DIV/0!</v>
      </c>
      <c r="JL69" s="164">
        <f>(L66+N66+JJ69)/(N66+JJ69)</f>
        <v>1</v>
      </c>
      <c r="JM69" s="164" t="e">
        <f t="shared" si="2131"/>
        <v>#DIV/0!</v>
      </c>
      <c r="JN69" s="164"/>
      <c r="JO69" s="164"/>
      <c r="JP69" s="164"/>
      <c r="JQ69" s="164"/>
      <c r="JR69" s="164" t="e">
        <f t="shared" si="2132"/>
        <v>#DIV/0!</v>
      </c>
      <c r="JS69" s="164" t="e">
        <f t="shared" si="2133"/>
        <v>#DIV/0!</v>
      </c>
      <c r="JT69" s="164" t="e">
        <f t="shared" si="2134"/>
        <v>#DIV/0!</v>
      </c>
      <c r="JU69" s="164" t="e">
        <f t="shared" si="2135"/>
        <v>#DIV/0!</v>
      </c>
      <c r="JV69" s="164"/>
      <c r="JW69" s="164" t="e">
        <f t="shared" si="2136"/>
        <v>#DIV/0!</v>
      </c>
      <c r="JX69" s="164" t="e">
        <f t="shared" si="2137"/>
        <v>#DIV/0!</v>
      </c>
      <c r="JY69" s="164" t="e">
        <f t="shared" si="2138"/>
        <v>#DIV/0!</v>
      </c>
      <c r="JZ69" s="164"/>
      <c r="KA69" s="164" t="e">
        <f>IG69</f>
        <v>#DIV/0!</v>
      </c>
      <c r="KB69" s="164" t="e">
        <f>KA69*JR69</f>
        <v>#DIV/0!</v>
      </c>
      <c r="KC69" s="164" t="e">
        <f>KB69^2*X69^2</f>
        <v>#DIV/0!</v>
      </c>
      <c r="KD69" s="164"/>
      <c r="KE69" s="164" t="e">
        <f>IM69</f>
        <v>#DIV/0!</v>
      </c>
      <c r="KF69" s="164" t="e">
        <f>KE69*JR69</f>
        <v>#DIV/0!</v>
      </c>
      <c r="KG69" s="164" t="e">
        <f>KF69^2*Z69^2</f>
        <v>#DIV/0!</v>
      </c>
      <c r="KH69" s="164"/>
      <c r="KI69" s="164" t="e">
        <f>IS69</f>
        <v>#DIV/0!</v>
      </c>
      <c r="KJ69" s="164" t="e">
        <f>-N66/(L66+N66)^2</f>
        <v>#DIV/0!</v>
      </c>
      <c r="KK69" s="164">
        <f>1/(JJ69+N66)</f>
        <v>1</v>
      </c>
      <c r="KL69" s="164" t="e">
        <f>KI69*JR69+KJ69*HM69*JL69+KK69*JK69*HM69</f>
        <v>#DIV/0!</v>
      </c>
      <c r="KM69" s="164" t="e">
        <f>KL69^2*M66^2</f>
        <v>#DIV/0!</v>
      </c>
      <c r="KN69" s="164"/>
      <c r="KO69" s="164" t="e">
        <f>IY69</f>
        <v>#DIV/0!</v>
      </c>
      <c r="KP69" s="164" t="e">
        <f>L66/(L66+N66)^2</f>
        <v>#DIV/0!</v>
      </c>
      <c r="KQ69" s="164">
        <f>-L66/(JJ69+N66)^2</f>
        <v>0</v>
      </c>
      <c r="KR69" s="164" t="e">
        <f>KO69*JR69+KP69*JL69*HM69+HM69*KQ69*JK69</f>
        <v>#DIV/0!</v>
      </c>
      <c r="KS69" s="164" t="e">
        <f>KR69^2*O66^2</f>
        <v>#DIV/0!</v>
      </c>
      <c r="KT69" s="164"/>
      <c r="KU69" s="164" t="e">
        <f>JE69</f>
        <v>#DIV/0!</v>
      </c>
      <c r="KV69" s="164" t="e">
        <f>KU69*JR69</f>
        <v>#DIV/0!</v>
      </c>
      <c r="KW69" s="164" t="e">
        <f>KV69^2*Q66^2</f>
        <v>#DIV/0!</v>
      </c>
      <c r="KX69" s="164"/>
      <c r="KY69" s="164" t="e">
        <f>HM69* (N66/(L66+N66)) * ((-LN(10)*JJ69*L66)/(N66+JJ69)^2)</f>
        <v>#DIV/0!</v>
      </c>
      <c r="KZ69" s="164" t="e">
        <f>KY69^2*S66^2</f>
        <v>#DIV/0!</v>
      </c>
      <c r="LA69" s="164"/>
      <c r="LB69" s="164"/>
      <c r="LC69" s="170"/>
      <c r="LD69" s="181"/>
      <c r="LE69" s="175"/>
      <c r="LF69" s="175"/>
      <c r="LG69" s="175"/>
      <c r="LH69" s="175"/>
      <c r="LI69" s="175"/>
      <c r="LJ69" s="175"/>
      <c r="LK69" s="175"/>
      <c r="LL69" s="175"/>
      <c r="LM69" s="175"/>
      <c r="LN69" s="175"/>
      <c r="LO69" s="178"/>
    </row>
    <row r="70" spans="1:327" s="87" customFormat="1" ht="15.75" x14ac:dyDescent="0.25">
      <c r="A70" s="172" t="s">
        <v>239</v>
      </c>
      <c r="B70" s="136"/>
      <c r="C70" s="168"/>
      <c r="D70" s="137"/>
      <c r="E70" s="168"/>
      <c r="F70" s="206"/>
      <c r="G70" s="206"/>
      <c r="H70" s="206"/>
      <c r="I70" s="197"/>
      <c r="J70" s="197"/>
      <c r="K70" s="197"/>
      <c r="L70" s="197"/>
      <c r="M70" s="197"/>
      <c r="N70" s="197"/>
      <c r="O70" s="197"/>
      <c r="P70" s="197"/>
      <c r="Q70" s="197"/>
      <c r="R70" s="197"/>
      <c r="S70" s="200"/>
      <c r="T70" s="167">
        <f>C70/100</f>
        <v>0</v>
      </c>
      <c r="U70" s="164">
        <f t="shared" ref="U70:Z70" si="2141">F70/100</f>
        <v>0</v>
      </c>
      <c r="V70" s="164">
        <f t="shared" si="2141"/>
        <v>0</v>
      </c>
      <c r="W70" s="164">
        <f t="shared" si="2141"/>
        <v>0</v>
      </c>
      <c r="X70" s="164">
        <f t="shared" si="2141"/>
        <v>0</v>
      </c>
      <c r="Y70" s="164">
        <f t="shared" si="2141"/>
        <v>0</v>
      </c>
      <c r="Z70" s="164">
        <f t="shared" si="2141"/>
        <v>0</v>
      </c>
      <c r="AA70" s="164" t="e">
        <f>(L70*W70+Y70*N70)/(L70+N70)</f>
        <v>#DIV/0!</v>
      </c>
      <c r="AB70" s="165" t="e">
        <f t="shared" ref="AB70:AB101" si="2142">B70/D70*(T70-U70)/(AA70-U70)</f>
        <v>#DIV/0!</v>
      </c>
      <c r="AC70" s="165" t="e">
        <f>AVERAGE(AB70:AB73)</f>
        <v>#DIV/0!</v>
      </c>
      <c r="AD70" s="165" t="e">
        <f>STDEV(AB70:AB73)</f>
        <v>#DIV/0!</v>
      </c>
      <c r="AE70" s="165" t="e">
        <f>AD70/SQRT(COUNT(AB70:AB73))</f>
        <v>#DIV/0!</v>
      </c>
      <c r="AF70" s="165" t="e">
        <f>AE70^2</f>
        <v>#DIV/0!</v>
      </c>
      <c r="AG70" s="164" t="e">
        <f t="shared" ref="AG70:AG101" si="2143">-AB70/D70</f>
        <v>#DIV/0!</v>
      </c>
      <c r="AH70" s="164" t="e">
        <f>AG70^2*E70^2</f>
        <v>#DIV/0!</v>
      </c>
      <c r="AI70" s="164" t="e">
        <f>AVERAGE(AH70:AH73)</f>
        <v>#DIV/0!</v>
      </c>
      <c r="AJ70" s="164" t="e">
        <f t="shared" ref="AJ70:AJ101" si="2144">AB70/(AA70-U70)-B70/D70/(AA70-U70)</f>
        <v>#DIV/0!</v>
      </c>
      <c r="AK70" s="164" t="e">
        <f>AJ70^2*V70^2</f>
        <v>#DIV/0!</v>
      </c>
      <c r="AL70" s="164" t="e">
        <f>AVERAGE(AK70:AK73)</f>
        <v>#DIV/0!</v>
      </c>
      <c r="AM70" s="164" t="e">
        <f>-AB70/(AA70-U70)*L70/(L70+N70)</f>
        <v>#DIV/0!</v>
      </c>
      <c r="AN70" s="164" t="e">
        <f>AM70^2*X70^2</f>
        <v>#DIV/0!</v>
      </c>
      <c r="AO70" s="164" t="e">
        <f>AVERAGE(AN70:AN73)</f>
        <v>#DIV/0!</v>
      </c>
      <c r="AP70" s="164" t="e">
        <f>-AB70/(AA70-U70)*N70/(L70+N70)</f>
        <v>#DIV/0!</v>
      </c>
      <c r="AQ70" s="164" t="e">
        <f>AP70^2*Z70^2</f>
        <v>#DIV/0!</v>
      </c>
      <c r="AR70" s="164" t="e">
        <f>AVERAGE(AQ70:AQ73)</f>
        <v>#DIV/0!</v>
      </c>
      <c r="AS70" s="164" t="e">
        <f>-AB70/(AA70-U70)*(W70-AA70)/(L70+N70)</f>
        <v>#DIV/0!</v>
      </c>
      <c r="AT70" s="164" t="e">
        <f>AS70^2*M70^2</f>
        <v>#DIV/0!</v>
      </c>
      <c r="AU70" s="164" t="e">
        <f>AVERAGE(AT70:AT73)</f>
        <v>#DIV/0!</v>
      </c>
      <c r="AV70" s="164" t="e">
        <f>-AB70/(AA70-U70)*(Y70-AA70)/(L70+N70)</f>
        <v>#DIV/0!</v>
      </c>
      <c r="AW70" s="164" t="e">
        <f>AV70^2*O70^2</f>
        <v>#DIV/0!</v>
      </c>
      <c r="AX70" s="164" t="e">
        <f>AVERAGE(AW70:AW73)</f>
        <v>#DIV/0!</v>
      </c>
      <c r="AY70" s="164" t="e">
        <f>SUM(AX70,AU70,AR70,AO70,AL70,AI70,AF70)</f>
        <v>#DIV/0!</v>
      </c>
      <c r="AZ70" s="166" t="e">
        <f>SQRT(AY70)</f>
        <v>#DIV/0!</v>
      </c>
      <c r="BA70" s="164" t="b">
        <f>P70=1</f>
        <v>0</v>
      </c>
      <c r="BB70" s="164">
        <f>MAX((1-BA70)*P70,P70*0.99999)</f>
        <v>0</v>
      </c>
      <c r="BC70" s="164" t="e">
        <f>AB70*D70/(L70+N70)</f>
        <v>#DIV/0!</v>
      </c>
      <c r="BD70" s="164" t="e">
        <f>-1+(1-BC70)^(1-BB70)</f>
        <v>#DIV/0!</v>
      </c>
      <c r="BE70" s="164" t="e">
        <f>1/((BB70-1)*BC70)</f>
        <v>#DIV/0!</v>
      </c>
      <c r="BF70" s="164" t="e">
        <f>(-1/BC70)*LN(1-BC70)*AB70</f>
        <v>#DIV/0!</v>
      </c>
      <c r="BG70" s="164" t="e">
        <f>AB70*BD70*BE70</f>
        <v>#DIV/0!</v>
      </c>
      <c r="BH70" s="164" t="e">
        <f>(BF70*BA70)+(1-BA70)*BG70</f>
        <v>#DIV/0!</v>
      </c>
      <c r="BI70" s="164" t="e">
        <f>AVERAGE(BH70:BH73)</f>
        <v>#DIV/0!</v>
      </c>
      <c r="BJ70" s="164" t="e">
        <f>STDEV(BH70:BH73)</f>
        <v>#DIV/0!</v>
      </c>
      <c r="BK70" s="164" t="e">
        <f>BJ70/SQRT(COUNT(BH70:BH73))</f>
        <v>#DIV/0!</v>
      </c>
      <c r="BL70" s="164" t="e">
        <f>BK70^2</f>
        <v>#DIV/0!</v>
      </c>
      <c r="BM70" s="164" t="e">
        <f>(-LN(1-BC70)*(1-BC70)^(1-BB70))*AB70/((BB70-1)*BC70)</f>
        <v>#DIV/0!</v>
      </c>
      <c r="BN70" s="164" t="e">
        <f>(1-(1-BC70)^(1-BB70))*AB70/(BC70*(BB70-1)^2)</f>
        <v>#DIV/0!</v>
      </c>
      <c r="BO70" s="164" t="e">
        <f>BM70+BN70</f>
        <v>#DIV/0!</v>
      </c>
      <c r="BP70" s="164" t="e">
        <f>BO70^2*Q70^2</f>
        <v>#DIV/0!</v>
      </c>
      <c r="BQ70" s="164" t="e">
        <f>AVERAGE(BP70:BP73)</f>
        <v>#DIV/0!</v>
      </c>
      <c r="BR70" s="164" t="e">
        <f>BD70*BE70</f>
        <v>#DIV/0!</v>
      </c>
      <c r="BS70" s="164" t="e">
        <f>AB70*BE70</f>
        <v>#DIV/0!</v>
      </c>
      <c r="BT70" s="164" t="e">
        <f>AB70*BD70</f>
        <v>#DIV/0!</v>
      </c>
      <c r="BU70" s="164" t="e">
        <f>AJ70</f>
        <v>#DIV/0!</v>
      </c>
      <c r="BV70" s="164" t="e">
        <f>(BB70-1)/(1-BC70)^(BB70)*(D70/(L70+N70))*BU70</f>
        <v>#DIV/0!</v>
      </c>
      <c r="BW70" s="164" t="e">
        <f>-1/((BB70-1)*BC70^2)*(D70/(L70+N70))*BU70</f>
        <v>#DIV/0!</v>
      </c>
      <c r="BX70" s="164" t="e">
        <f>BU70*BR70+BS70*BV70+BT70*BW70</f>
        <v>#DIV/0!</v>
      </c>
      <c r="BY70" s="164" t="e">
        <f>BX70^2*V70^2</f>
        <v>#DIV/0!</v>
      </c>
      <c r="BZ70" s="164" t="e">
        <f>AVERAGE(BY70:BY73)</f>
        <v>#DIV/0!</v>
      </c>
      <c r="CA70" s="164" t="e">
        <f>AM70</f>
        <v>#DIV/0!</v>
      </c>
      <c r="CB70" s="164" t="e">
        <f>(BB70-1)/(1-BC70)^(BB70)*(D70/(L70+N70))*CA70</f>
        <v>#DIV/0!</v>
      </c>
      <c r="CC70" s="164" t="e">
        <f>-1/((BB70-1)*BC70^2)*(D70/(L70+N70))*CA70</f>
        <v>#DIV/0!</v>
      </c>
      <c r="CD70" s="164" t="e">
        <f>BR70*CA70+BS70*CB70+BT70*CC70</f>
        <v>#DIV/0!</v>
      </c>
      <c r="CE70" s="164" t="e">
        <f>CD70^2*X70^2</f>
        <v>#DIV/0!</v>
      </c>
      <c r="CF70" s="164" t="e">
        <f>AVERAGE(CE70:CE73)</f>
        <v>#DIV/0!</v>
      </c>
      <c r="CG70" s="164" t="e">
        <f>AP70</f>
        <v>#DIV/0!</v>
      </c>
      <c r="CH70" s="164" t="e">
        <f>(BB70-1)/(1-BC70)^(BB70)*(D70/(L70+N70))*CG70</f>
        <v>#DIV/0!</v>
      </c>
      <c r="CI70" s="164" t="e">
        <f>-1/((BB70-1)*BC70^2)*(D70/(L70+N70))*CG70</f>
        <v>#DIV/0!</v>
      </c>
      <c r="CJ70" s="164" t="e">
        <f>BR70*CG70+BS70*CH70+BT70*CI70</f>
        <v>#DIV/0!</v>
      </c>
      <c r="CK70" s="164" t="e">
        <f>CJ70^2*Z70^2</f>
        <v>#DIV/0!</v>
      </c>
      <c r="CL70" s="164" t="e">
        <f>AVERAGE(CK70:CK73)</f>
        <v>#DIV/0!</v>
      </c>
      <c r="CM70" s="164" t="e">
        <f>AG70</f>
        <v>#DIV/0!</v>
      </c>
      <c r="CN70" s="164">
        <v>0</v>
      </c>
      <c r="CO70" s="164">
        <v>0</v>
      </c>
      <c r="CP70" s="164" t="e">
        <f>CM70*BR70</f>
        <v>#DIV/0!</v>
      </c>
      <c r="CQ70" s="164" t="e">
        <f>CP70^2*E70^2</f>
        <v>#DIV/0!</v>
      </c>
      <c r="CR70" s="164" t="e">
        <f>AVERAGE(CQ70:CQ73)</f>
        <v>#DIV/0!</v>
      </c>
      <c r="CS70" s="164" t="e">
        <f>AS70</f>
        <v>#DIV/0!</v>
      </c>
      <c r="CT70" s="164" t="e">
        <f>(BB70-1)/(1-BC70)^(BB70)*(-BC70/(L70+N70)+D70/(L70+N70)*CS70)</f>
        <v>#DIV/0!</v>
      </c>
      <c r="CU70" s="164" t="e">
        <f>-1/((BB70-1)*BC70^2)*(-BC70/(L70+N70)+D70/(L70+N70)*CS70)</f>
        <v>#DIV/0!</v>
      </c>
      <c r="CV70" s="164" t="e">
        <f>BR70*CS70+BS70*CT70+BT70*CU70</f>
        <v>#DIV/0!</v>
      </c>
      <c r="CW70" s="164" t="e">
        <f>CV70^2*M70^2</f>
        <v>#DIV/0!</v>
      </c>
      <c r="CX70" s="164" t="e">
        <f>AVERAGE(CW70:CW73)</f>
        <v>#DIV/0!</v>
      </c>
      <c r="CY70" s="164" t="e">
        <f>AV70</f>
        <v>#DIV/0!</v>
      </c>
      <c r="CZ70" s="164" t="e">
        <f>(BB70-1)/(1-BC70)^(BB70)*(-BC70/(L70+N70)+D70/(L70+N70)*CY70)</f>
        <v>#DIV/0!</v>
      </c>
      <c r="DA70" s="164" t="e">
        <f>-1/((BB70-1)*BC70^2)*(-BC70/(L70+N70)+D70/(L70+N70)*CY70)</f>
        <v>#DIV/0!</v>
      </c>
      <c r="DB70" s="164" t="e">
        <f>BR70*CY70+BS70*CZ70+BT70*DA70</f>
        <v>#DIV/0!</v>
      </c>
      <c r="DC70" s="164" t="e">
        <f>DB70^2*O70^2</f>
        <v>#DIV/0!</v>
      </c>
      <c r="DD70" s="164" t="e">
        <f>AVERAGE(DC70:DC73)</f>
        <v>#DIV/0!</v>
      </c>
      <c r="DE70" s="164" t="e">
        <f>SUM(DD70,CX70,CR70,CL70,CF70,BZ70,BQ70,BL70)</f>
        <v>#DIV/0!</v>
      </c>
      <c r="DF70" s="164" t="e">
        <f>SQRT(DE70)</f>
        <v>#DIV/0!</v>
      </c>
      <c r="DG70" s="164">
        <f>10^R70</f>
        <v>1</v>
      </c>
      <c r="DH70" s="164" t="e">
        <f>N70/(L70+N70)</f>
        <v>#DIV/0!</v>
      </c>
      <c r="DI70" s="164">
        <f>(DG70+L70+N70)/(N70+DG70)</f>
        <v>1</v>
      </c>
      <c r="DJ70" s="164" t="e">
        <f>AB70*DH70*DI70</f>
        <v>#DIV/0!</v>
      </c>
      <c r="DK70" s="164" t="e">
        <f>AVERAGE(DJ70:DJ73)</f>
        <v>#DIV/0!</v>
      </c>
      <c r="DL70" s="164" t="e">
        <f>STDEV(DJ70:DJ73)</f>
        <v>#DIV/0!</v>
      </c>
      <c r="DM70" s="164" t="e">
        <f>DL70/SQRT(COUNT(DJ70:DJ73))</f>
        <v>#DIV/0!</v>
      </c>
      <c r="DN70" s="164" t="e">
        <f>DM70^2</f>
        <v>#DIV/0!</v>
      </c>
      <c r="DO70" s="164" t="e">
        <f>DH70*DI70</f>
        <v>#DIV/0!</v>
      </c>
      <c r="DP70" s="164" t="e">
        <f>AG70</f>
        <v>#DIV/0!</v>
      </c>
      <c r="DQ70" s="164" t="e">
        <f>DO70*DP70</f>
        <v>#DIV/0!</v>
      </c>
      <c r="DR70" s="164" t="e">
        <f>DQ70^2*E70^2</f>
        <v>#DIV/0!</v>
      </c>
      <c r="DS70" s="164" t="e">
        <f>AVERAGE(DR70:DR73)</f>
        <v>#DIV/0!</v>
      </c>
      <c r="DT70" s="164" t="e">
        <f>AJ70</f>
        <v>#DIV/0!</v>
      </c>
      <c r="DU70" s="164" t="e">
        <f>DT70*DO70</f>
        <v>#DIV/0!</v>
      </c>
      <c r="DV70" s="164" t="e">
        <f>DU70^2*V70^2</f>
        <v>#DIV/0!</v>
      </c>
      <c r="DW70" s="164" t="e">
        <f>AVERAGE(DV70:DV73)</f>
        <v>#DIV/0!</v>
      </c>
      <c r="DX70" s="164" t="e">
        <f>AM70</f>
        <v>#DIV/0!</v>
      </c>
      <c r="DY70" s="164" t="e">
        <f>DX70*DO70</f>
        <v>#DIV/0!</v>
      </c>
      <c r="DZ70" s="164" t="e">
        <f>DY70^2*X70^2</f>
        <v>#DIV/0!</v>
      </c>
      <c r="EA70" s="164" t="e">
        <f>AVERAGE(DZ70:DZ73)</f>
        <v>#DIV/0!</v>
      </c>
      <c r="EB70" s="164" t="e">
        <f>AP70</f>
        <v>#DIV/0!</v>
      </c>
      <c r="EC70" s="164" t="e">
        <f>EB70*DO70</f>
        <v>#DIV/0!</v>
      </c>
      <c r="ED70" s="164" t="e">
        <f>EC70^2*Z70^2</f>
        <v>#DIV/0!</v>
      </c>
      <c r="EE70" s="164" t="e">
        <f>AVERAGE(ED70:ED73)</f>
        <v>#DIV/0!</v>
      </c>
      <c r="EF70" s="164" t="e">
        <f>DI70*AB70</f>
        <v>#DIV/0!</v>
      </c>
      <c r="EG70" s="164" t="e">
        <f>DH70*AB70</f>
        <v>#DIV/0!</v>
      </c>
      <c r="EH70" s="164" t="e">
        <f>AS70</f>
        <v>#DIV/0!</v>
      </c>
      <c r="EI70" s="164" t="e">
        <f>-N70/((N70+L70)^2)</f>
        <v>#DIV/0!</v>
      </c>
      <c r="EJ70" s="164">
        <f>1/(DG70+N70)</f>
        <v>1</v>
      </c>
      <c r="EK70" s="164" t="e">
        <f>DO70*EH70+EF70*EI70+EG70*EJ70</f>
        <v>#DIV/0!</v>
      </c>
      <c r="EL70" s="164" t="e">
        <f>EK70^2*M70^2</f>
        <v>#DIV/0!</v>
      </c>
      <c r="EM70" s="164" t="e">
        <f>AVERAGE(EL70:EL73)</f>
        <v>#DIV/0!</v>
      </c>
      <c r="EN70" s="164" t="e">
        <f>AV70</f>
        <v>#DIV/0!</v>
      </c>
      <c r="EO70" s="164" t="e">
        <f>L70/((L70+N70)^2)</f>
        <v>#DIV/0!</v>
      </c>
      <c r="EP70" s="164">
        <f>-L70/((N70+DG70)^2)</f>
        <v>0</v>
      </c>
      <c r="EQ70" s="164" t="e">
        <f>DO70*EN70+EF70*EO70+EG70*EP70</f>
        <v>#DIV/0!</v>
      </c>
      <c r="ER70" s="164" t="e">
        <f>EQ70^2*O70^2</f>
        <v>#DIV/0!</v>
      </c>
      <c r="ES70" s="164" t="e">
        <f>AVERAGE(ER70:ER73)</f>
        <v>#DIV/0!</v>
      </c>
      <c r="ET70" s="164">
        <v>0</v>
      </c>
      <c r="EU70" s="164">
        <f>-LN(10)*L70*DG70/((DG70+N70)^2)</f>
        <v>0</v>
      </c>
      <c r="EV70" s="164" t="e">
        <f>EU70*EG70</f>
        <v>#DIV/0!</v>
      </c>
      <c r="EW70" s="164" t="e">
        <f>EV70^2*S70^2</f>
        <v>#DIV/0!</v>
      </c>
      <c r="EX70" s="164" t="e">
        <f>AVERAGE(EW70:EW73)</f>
        <v>#DIV/0!</v>
      </c>
      <c r="EY70" s="164" t="e">
        <f>SUM(EX70,ES70,EM70,EE70,EA70,DW70,DS70,DN70)</f>
        <v>#DIV/0!</v>
      </c>
      <c r="EZ70" s="164" t="e">
        <f>SQRT(EY70)</f>
        <v>#DIV/0!</v>
      </c>
      <c r="FA70" s="164">
        <f>DG70</f>
        <v>1</v>
      </c>
      <c r="FB70" s="164" t="e">
        <f>DH70</f>
        <v>#DIV/0!</v>
      </c>
      <c r="FC70" s="164">
        <f>DI70</f>
        <v>1</v>
      </c>
      <c r="FD70" s="164" t="e">
        <f>FB70*FC70*BH70</f>
        <v>#DIV/0!</v>
      </c>
      <c r="FE70" s="164" t="e">
        <f>AVERAGE(FD70:FD73)</f>
        <v>#DIV/0!</v>
      </c>
      <c r="FF70" s="164" t="e">
        <f>STDEV(FD70:FD73)</f>
        <v>#DIV/0!</v>
      </c>
      <c r="FG70" s="164" t="e">
        <f>FF70/SQRT(COUNT(FD70:FD73))</f>
        <v>#DIV/0!</v>
      </c>
      <c r="FH70" s="164" t="e">
        <f>FG70^2</f>
        <v>#DIV/0!</v>
      </c>
      <c r="FI70" s="164" t="e">
        <f>FB70*FC70</f>
        <v>#DIV/0!</v>
      </c>
      <c r="FJ70" s="164" t="e">
        <f>CP70</f>
        <v>#DIV/0!</v>
      </c>
      <c r="FK70" s="164" t="e">
        <f>FJ70*FI70</f>
        <v>#DIV/0!</v>
      </c>
      <c r="FL70" s="164" t="e">
        <f>FK70^2*E70^2</f>
        <v>#DIV/0!</v>
      </c>
      <c r="FM70" s="164" t="e">
        <f>AVERAGE(FL70:FL73)</f>
        <v>#DIV/0!</v>
      </c>
      <c r="FN70" s="164" t="e">
        <f>BX70</f>
        <v>#DIV/0!</v>
      </c>
      <c r="FO70" s="164" t="e">
        <f>FN70*FI70</f>
        <v>#DIV/0!</v>
      </c>
      <c r="FP70" s="164" t="e">
        <f>FO70^2*V70^2</f>
        <v>#DIV/0!</v>
      </c>
      <c r="FQ70" s="164" t="e">
        <f>AVERAGE(FP70:FP73)</f>
        <v>#DIV/0!</v>
      </c>
      <c r="FR70" s="164" t="e">
        <f>CD70</f>
        <v>#DIV/0!</v>
      </c>
      <c r="FS70" s="164" t="e">
        <f>FR70*FI70</f>
        <v>#DIV/0!</v>
      </c>
      <c r="FT70" s="164" t="e">
        <f>FS70^2*X70^2</f>
        <v>#DIV/0!</v>
      </c>
      <c r="FU70" s="164" t="e">
        <f>AVERAGE(FT70:FT73)</f>
        <v>#DIV/0!</v>
      </c>
      <c r="FV70" s="164" t="e">
        <f>CJ70</f>
        <v>#DIV/0!</v>
      </c>
      <c r="FW70" s="164" t="e">
        <f>FV70*FI70</f>
        <v>#DIV/0!</v>
      </c>
      <c r="FX70" s="164" t="e">
        <f>FW70^2*Z70^2</f>
        <v>#DIV/0!</v>
      </c>
      <c r="FY70" s="164" t="e">
        <f>AVERAGE(FX70:FX73)</f>
        <v>#DIV/0!</v>
      </c>
      <c r="FZ70" s="164" t="e">
        <f>FC70*BH70</f>
        <v>#DIV/0!</v>
      </c>
      <c r="GA70" s="164" t="e">
        <f>FB70*BH70</f>
        <v>#DIV/0!</v>
      </c>
      <c r="GB70" s="164" t="e">
        <f>CV70</f>
        <v>#DIV/0!</v>
      </c>
      <c r="GC70" s="164" t="e">
        <f>EI70</f>
        <v>#DIV/0!</v>
      </c>
      <c r="GD70" s="164">
        <f>EJ70</f>
        <v>1</v>
      </c>
      <c r="GE70" s="164" t="e">
        <f>FI70*GB70+FZ70*GC70+GA70*GD70</f>
        <v>#DIV/0!</v>
      </c>
      <c r="GF70" s="164" t="e">
        <f>GE70^2*M70^2</f>
        <v>#DIV/0!</v>
      </c>
      <c r="GG70" s="164" t="e">
        <f>AVERAGE(GF70:GF73)</f>
        <v>#DIV/0!</v>
      </c>
      <c r="GH70" s="164" t="e">
        <f>DB70</f>
        <v>#DIV/0!</v>
      </c>
      <c r="GI70" s="164" t="e">
        <f>EO70</f>
        <v>#DIV/0!</v>
      </c>
      <c r="GJ70" s="164">
        <f>EP70</f>
        <v>0</v>
      </c>
      <c r="GK70" s="164" t="e">
        <f>FI70*GH70+FZ70*GI70+GA70*GJ70</f>
        <v>#DIV/0!</v>
      </c>
      <c r="GL70" s="164" t="e">
        <f>GK70^2*O70^2</f>
        <v>#DIV/0!</v>
      </c>
      <c r="GM70" s="164" t="e">
        <f>AVERAGE(GL70:GL73)</f>
        <v>#DIV/0!</v>
      </c>
      <c r="GN70" s="164">
        <f>ET70</f>
        <v>0</v>
      </c>
      <c r="GO70" s="164">
        <f>EU70</f>
        <v>0</v>
      </c>
      <c r="GP70" s="164" t="e">
        <f>GO70*GA70</f>
        <v>#DIV/0!</v>
      </c>
      <c r="GQ70" s="164" t="e">
        <f>GP70^2*S70^2</f>
        <v>#DIV/0!</v>
      </c>
      <c r="GR70" s="164" t="e">
        <f>AVERAGE(GQ70:GQ73)</f>
        <v>#DIV/0!</v>
      </c>
      <c r="GS70" s="164" t="e">
        <f>BO70</f>
        <v>#DIV/0!</v>
      </c>
      <c r="GT70" s="164" t="e">
        <f>GS70*FI70</f>
        <v>#DIV/0!</v>
      </c>
      <c r="GU70" s="164" t="e">
        <f>GT70^2*Q70^2</f>
        <v>#DIV/0!</v>
      </c>
      <c r="GV70" s="164" t="e">
        <f>AVERAGE(GU70:GU73)</f>
        <v>#DIV/0!</v>
      </c>
      <c r="GW70" s="164" t="e">
        <f>SUM(GV70,GR70,GM70,GG70,FY70,FU70,FQ70,FM70,FH70)</f>
        <v>#DIV/0!</v>
      </c>
      <c r="GX70" s="164" t="e">
        <f>SQRT(GW70)</f>
        <v>#DIV/0!</v>
      </c>
      <c r="GY70" s="164">
        <f>P70</f>
        <v>0</v>
      </c>
      <c r="GZ70" s="164">
        <f>L70+N70</f>
        <v>0</v>
      </c>
      <c r="HA70" s="164">
        <f>L70</f>
        <v>0</v>
      </c>
      <c r="HB70" s="164">
        <f>N70</f>
        <v>0</v>
      </c>
      <c r="HC70" s="164">
        <f>D70</f>
        <v>0</v>
      </c>
      <c r="HD70" s="164">
        <f>B70</f>
        <v>0</v>
      </c>
      <c r="HE70" s="164" t="e">
        <f>AA70</f>
        <v>#DIV/0!</v>
      </c>
      <c r="HF70" s="164">
        <f>T70</f>
        <v>0</v>
      </c>
      <c r="HG70" s="164">
        <f>U70</f>
        <v>0</v>
      </c>
      <c r="HH70" s="164">
        <f>W70</f>
        <v>0</v>
      </c>
      <c r="HI70" s="164">
        <f>Y70</f>
        <v>0</v>
      </c>
      <c r="HJ70" s="164" t="e">
        <f>LN((HE70-GY70*HG70)/HD70)</f>
        <v>#DIV/0!</v>
      </c>
      <c r="HK70" s="164" t="e">
        <f>LN( (HG70-HF70)/GZ70 + (HE70-GY70*HF70)/HD70)</f>
        <v>#DIV/0!</v>
      </c>
      <c r="HL70" s="164" t="e">
        <f>HD70*GZ70/(HD70+GY70*GZ70)</f>
        <v>#DIV/0!</v>
      </c>
      <c r="HM70" s="164" t="e">
        <f>(HJ70-HK70)*HL70/HC70</f>
        <v>#DIV/0!</v>
      </c>
      <c r="HN70" s="164" t="e">
        <f>AVERAGE(HM70:HM73)</f>
        <v>#DIV/0!</v>
      </c>
      <c r="HO70" s="164" t="e">
        <f>STDEV(HM70:HM73)</f>
        <v>#DIV/0!</v>
      </c>
      <c r="HP70" s="164" t="e">
        <f>HO70/SQRT(COUNT(HM70:HM73))</f>
        <v>#DIV/0!</v>
      </c>
      <c r="HQ70" s="164" t="e">
        <f>HP70^2</f>
        <v>#DIV/0!</v>
      </c>
      <c r="HR70" s="164" t="e">
        <f>-1/HD70</f>
        <v>#DIV/0!</v>
      </c>
      <c r="HS70" s="164" t="e">
        <f>-(HE70-GY70*HF70) / (HD70* ( ( (HG70-HF70)/GZ70)*HD70 + (HE70-GY70*HF70)))</f>
        <v>#DIV/0!</v>
      </c>
      <c r="HT70" s="164" t="e">
        <f>GY70*GZ70^2 / (HD70+GY70*GZ70)^2</f>
        <v>#DIV/0!</v>
      </c>
      <c r="HU70" s="164" t="e">
        <f>-1/HC70*HM70</f>
        <v>#DIV/0!</v>
      </c>
      <c r="HV70" s="164" t="e">
        <f>HU70^2*E70^2</f>
        <v>#DIV/0!</v>
      </c>
      <c r="HW70" s="164" t="e">
        <f>AVERAGE(HV70:HV73)</f>
        <v>#DIV/0!</v>
      </c>
      <c r="HX70" s="164" t="e">
        <f>GY70 / (GY70*HG70-HE70)</f>
        <v>#DIV/0!</v>
      </c>
      <c r="HY70" s="164" t="e">
        <f>HD70 / ( (HG70-HF70)*HD70 + GZ70*(HE70-GY70*HF70))</f>
        <v>#DIV/0!</v>
      </c>
      <c r="HZ70" s="164">
        <v>0</v>
      </c>
      <c r="IA70" s="164" t="e">
        <f t="shared" ref="IA70:IA101" si="2145">(HX70-HY70)*HL70/HC70 + (HJ70-HK70)*HZ70/HC70</f>
        <v>#DIV/0!</v>
      </c>
      <c r="IB70" s="164" t="e">
        <f>IA70^2*V70^2</f>
        <v>#DIV/0!</v>
      </c>
      <c r="IC70" s="164" t="e">
        <f>AVERAGE(IB70:IB73)</f>
        <v>#DIV/0!</v>
      </c>
      <c r="ID70" s="164" t="e">
        <f xml:space="preserve"> 1 / (HE70-GY70*HG70)*L70/GZ70</f>
        <v>#DIV/0!</v>
      </c>
      <c r="IE70" s="164" t="e">
        <f>HA70 / ((HE70-GY70*HF70)*GZ70 + (HG70-HF70)*HD70)</f>
        <v>#DIV/0!</v>
      </c>
      <c r="IF70" s="164">
        <v>0</v>
      </c>
      <c r="IG70" s="164" t="e">
        <f t="shared" ref="IG70:IG101" si="2146">(ID70-IE70)*HL70/HC70 + (HJ70-HK70)*IF70/HC70</f>
        <v>#DIV/0!</v>
      </c>
      <c r="IH70" s="164" t="e">
        <f>IG70^2*X70^2</f>
        <v>#DIV/0!</v>
      </c>
      <c r="II70" s="164" t="e">
        <f>AVERAGE(IH70:IH73)</f>
        <v>#DIV/0!</v>
      </c>
      <c r="IJ70" s="164" t="e">
        <f>1 / (HE70-GY70*HG70) * HB70/GZ70</f>
        <v>#DIV/0!</v>
      </c>
      <c r="IK70" s="164" t="e">
        <f>1 / (HE70 + HD70*((HG70-HF70)/GZ70) - GY70*HF70) * HB70/GZ70</f>
        <v>#DIV/0!</v>
      </c>
      <c r="IL70" s="164">
        <v>0</v>
      </c>
      <c r="IM70" s="164" t="e">
        <f t="shared" ref="IM70:IM101" si="2147">(IJ70-IK70)*HL70/HC70 + (HJ70-HK70)*IL70/HC70</f>
        <v>#DIV/0!</v>
      </c>
      <c r="IN70" s="164" t="e">
        <f>IM70^2*Z70^2</f>
        <v>#DIV/0!</v>
      </c>
      <c r="IO70" s="164" t="e">
        <f>AVERAGE(IN70:IN73)</f>
        <v>#DIV/0!</v>
      </c>
      <c r="IP70" s="164" t="e">
        <f>(HI70-HH70)*HB70 / (GZ70*((GY70*HG70-HH70)*HA70 + (GY70*HG70-HI70)*HB70))</f>
        <v>#DIV/0!</v>
      </c>
      <c r="IQ70" s="164" t="e">
        <f>-(HD70*HF70+(HH70-HI70)*HB70-HD70*HG70) / (GZ70*((GY70*HF70-HH70)*HA70 + (GY70*HB70+HD70)*HF70 - HI70*HB70 - HD70*HG70) )</f>
        <v>#DIV/0!</v>
      </c>
      <c r="IR70" s="164" t="e">
        <f>HD70^2 / (GY70*HA70 + GY70*HB70 + HD70)^2</f>
        <v>#DIV/0!</v>
      </c>
      <c r="IS70" s="164" t="e">
        <f t="shared" ref="IS70:IS101" si="2148">(IP70-IQ70)*HL70/HC70 + (HJ70-HK70)*IR70/HC70</f>
        <v>#DIV/0!</v>
      </c>
      <c r="IT70" s="164" t="e">
        <f>IS70^2*M70^2</f>
        <v>#DIV/0!</v>
      </c>
      <c r="IU70" s="164" t="e">
        <f>AVERAGE(IT70:IT73)</f>
        <v>#DIV/0!</v>
      </c>
      <c r="IV70" s="164" t="e">
        <f>-(HI70-HH70)*HA70 / (GZ70*((GY70*HG70-HH70)*HA70 + (GY70*HG70-HI70)*HB70))</f>
        <v>#DIV/0!</v>
      </c>
      <c r="IW70" s="164" t="e">
        <f>-(HD70*HF70+(HI70-HH70)*HA70-HD70*HG70) / (GZ70*((GY70*HF70-HI70)*HB70 + (GY70*HA70+HD70)*HF70 - HH70*HA70 - HD70*HG70))</f>
        <v>#DIV/0!</v>
      </c>
      <c r="IX70" s="164" t="e">
        <f>HD70^2 / (GY70*HA70+GY70*HB70+HD70)^2</f>
        <v>#DIV/0!</v>
      </c>
      <c r="IY70" s="164" t="e">
        <f t="shared" ref="IY70:IY101" si="2149">(IV70-IW70)*HL70/HC70 + (HJ70-HK70)*IX70/HC70</f>
        <v>#DIV/0!</v>
      </c>
      <c r="IZ70" s="164" t="e">
        <f>IY70^2*O70^2</f>
        <v>#DIV/0!</v>
      </c>
      <c r="JA70" s="164" t="e">
        <f>AVERAGE(IZ70:IZ73)</f>
        <v>#DIV/0!</v>
      </c>
      <c r="JB70" s="164" t="e">
        <f>HG70/(GY70*HG70-HE70)</f>
        <v>#DIV/0!</v>
      </c>
      <c r="JC70" s="164" t="e">
        <f>HF70/(GY70*HF70-HE70-HD70*(HG70-HF70)/GZ70)</f>
        <v>#DIV/0!</v>
      </c>
      <c r="JD70" s="164" t="e">
        <f>-HD70*GZ70^2 / ((GZ70*GY70+HD70)^2)</f>
        <v>#DIV/0!</v>
      </c>
      <c r="JE70" s="164" t="e">
        <f t="shared" ref="JE70:JE101" si="2150">(JB70-JC70)*HL70/HC70 + (HJ70-HK70)*JD70/HC70</f>
        <v>#DIV/0!</v>
      </c>
      <c r="JF70" s="164" t="e">
        <f>JE70^2*Q70^2</f>
        <v>#DIV/0!</v>
      </c>
      <c r="JG70" s="164" t="e">
        <f>AVERAGE(JF70:JF73)</f>
        <v>#DIV/0!</v>
      </c>
      <c r="JH70" s="164" t="e">
        <f>SUM(JG70,JA70,IU70,IO70,II70,IC70,HW70,HQ70)</f>
        <v>#DIV/0!</v>
      </c>
      <c r="JI70" s="164" t="e">
        <f>SQRT(JH70)</f>
        <v>#DIV/0!</v>
      </c>
      <c r="JJ70" s="164">
        <f>FA70</f>
        <v>1</v>
      </c>
      <c r="JK70" s="164" t="e">
        <f>N70/(L70+N70)</f>
        <v>#DIV/0!</v>
      </c>
      <c r="JL70" s="164">
        <f>(L70+N70+JJ70)/(N70+JJ70)</f>
        <v>1</v>
      </c>
      <c r="JM70" s="164" t="e">
        <f>HM70*JK70*JL70</f>
        <v>#DIV/0!</v>
      </c>
      <c r="JN70" s="164" t="e">
        <f>AVERAGE(JM70:JM73)</f>
        <v>#DIV/0!</v>
      </c>
      <c r="JO70" s="164" t="e">
        <f>STDEV(JM70:JM73)</f>
        <v>#DIV/0!</v>
      </c>
      <c r="JP70" s="164" t="e">
        <f>JO70/SQRT(COUNT(JM70:JM73))</f>
        <v>#DIV/0!</v>
      </c>
      <c r="JQ70" s="164" t="e">
        <f>JP70^2</f>
        <v>#DIV/0!</v>
      </c>
      <c r="JR70" s="164" t="e">
        <f>JK70*JL70</f>
        <v>#DIV/0!</v>
      </c>
      <c r="JS70" s="164" t="e">
        <f>HU70</f>
        <v>#DIV/0!</v>
      </c>
      <c r="JT70" s="164" t="e">
        <f>JS70*JR70</f>
        <v>#DIV/0!</v>
      </c>
      <c r="JU70" s="164" t="e">
        <f>JT70^2*E70^2</f>
        <v>#DIV/0!</v>
      </c>
      <c r="JV70" s="164" t="e">
        <f>AVERAGE(JU70:JU73)</f>
        <v>#DIV/0!</v>
      </c>
      <c r="JW70" s="164" t="e">
        <f>IA70</f>
        <v>#DIV/0!</v>
      </c>
      <c r="JX70" s="164" t="e">
        <f>JW70*JR70</f>
        <v>#DIV/0!</v>
      </c>
      <c r="JY70" s="164" t="e">
        <f>JX70^2*V70^2</f>
        <v>#DIV/0!</v>
      </c>
      <c r="JZ70" s="164" t="e">
        <f>AVERAGE(JY70:JY73)</f>
        <v>#DIV/0!</v>
      </c>
      <c r="KA70" s="164" t="e">
        <f>IG70</f>
        <v>#DIV/0!</v>
      </c>
      <c r="KB70" s="164" t="e">
        <f>KA70*JR70</f>
        <v>#DIV/0!</v>
      </c>
      <c r="KC70" s="164" t="e">
        <f>KB70^2*X70^2</f>
        <v>#DIV/0!</v>
      </c>
      <c r="KD70" s="164" t="e">
        <f>AVERAGE(KC70:KC73)</f>
        <v>#DIV/0!</v>
      </c>
      <c r="KE70" s="164" t="e">
        <f>IM70</f>
        <v>#DIV/0!</v>
      </c>
      <c r="KF70" s="164" t="e">
        <f>KE70*JR70</f>
        <v>#DIV/0!</v>
      </c>
      <c r="KG70" s="164" t="e">
        <f>KF70^2*Z70^2</f>
        <v>#DIV/0!</v>
      </c>
      <c r="KH70" s="164" t="e">
        <f>AVERAGE(KG70:KG73)</f>
        <v>#DIV/0!</v>
      </c>
      <c r="KI70" s="164" t="e">
        <f>IS70</f>
        <v>#DIV/0!</v>
      </c>
      <c r="KJ70" s="164" t="e">
        <f>-N70/(L70+N70)^2</f>
        <v>#DIV/0!</v>
      </c>
      <c r="KK70" s="164">
        <f>1/(JJ70+N70)</f>
        <v>1</v>
      </c>
      <c r="KL70" s="164" t="e">
        <f>KI70*JR70+KJ70*HM70*JL70+KK70*JK70*HM70</f>
        <v>#DIV/0!</v>
      </c>
      <c r="KM70" s="164" t="e">
        <f>KL70^2*M70^2</f>
        <v>#DIV/0!</v>
      </c>
      <c r="KN70" s="164" t="e">
        <f>AVERAGE(KM70:KM73)</f>
        <v>#DIV/0!</v>
      </c>
      <c r="KO70" s="164" t="e">
        <f>IY70</f>
        <v>#DIV/0!</v>
      </c>
      <c r="KP70" s="164" t="e">
        <f>L70/(L70+N70)^2</f>
        <v>#DIV/0!</v>
      </c>
      <c r="KQ70" s="164">
        <f>-L70/(JJ70+N70)^2</f>
        <v>0</v>
      </c>
      <c r="KR70" s="164" t="e">
        <f>KO70*JR70+KP70*JL70*HM70+HM70*KQ70*JK70</f>
        <v>#DIV/0!</v>
      </c>
      <c r="KS70" s="164" t="e">
        <f>KR70^2*O70^2</f>
        <v>#DIV/0!</v>
      </c>
      <c r="KT70" s="164" t="e">
        <f>AVERAGE(KS70:KS73)</f>
        <v>#DIV/0!</v>
      </c>
      <c r="KU70" s="164" t="e">
        <f>JE70</f>
        <v>#DIV/0!</v>
      </c>
      <c r="KV70" s="164" t="e">
        <f>KU70*JR70</f>
        <v>#DIV/0!</v>
      </c>
      <c r="KW70" s="164" t="e">
        <f>KV70^2*Q70^2</f>
        <v>#DIV/0!</v>
      </c>
      <c r="KX70" s="164" t="e">
        <f>AVERAGE(KW70:KW73)</f>
        <v>#DIV/0!</v>
      </c>
      <c r="KY70" s="164" t="e">
        <f>HM70* (N70/(L70+N70)) * ((-LN(10)*JJ70*L70)/(N70+JJ70)^2)</f>
        <v>#DIV/0!</v>
      </c>
      <c r="KZ70" s="164" t="e">
        <f>KY70^2*S70^2</f>
        <v>#DIV/0!</v>
      </c>
      <c r="LA70" s="164" t="e">
        <f>AVERAGE(KZ70:KZ73)</f>
        <v>#DIV/0!</v>
      </c>
      <c r="LB70" s="164" t="e">
        <f>SUM(LA70,KX70,KT70,KN70,KD70,JZ70,JV70,JQ70)</f>
        <v>#DIV/0!</v>
      </c>
      <c r="LC70" s="170" t="e">
        <f>SQRT(LB70)</f>
        <v>#DIV/0!</v>
      </c>
      <c r="LD70" s="203" t="e">
        <f>AC70*1000</f>
        <v>#DIV/0!</v>
      </c>
      <c r="LE70" s="188" t="e">
        <f>AZ70*1000</f>
        <v>#DIV/0!</v>
      </c>
      <c r="LF70" s="188" t="e">
        <f>BI70*1000</f>
        <v>#DIV/0!</v>
      </c>
      <c r="LG70" s="188" t="e">
        <f>DF70*1000</f>
        <v>#DIV/0!</v>
      </c>
      <c r="LH70" s="188" t="e">
        <f>HN70*1000</f>
        <v>#DIV/0!</v>
      </c>
      <c r="LI70" s="188" t="e">
        <f>JI70*1000</f>
        <v>#DIV/0!</v>
      </c>
      <c r="LJ70" s="188" t="e">
        <f>DK70*1000</f>
        <v>#DIV/0!</v>
      </c>
      <c r="LK70" s="188" t="e">
        <f>EZ70*1000</f>
        <v>#DIV/0!</v>
      </c>
      <c r="LL70" s="188" t="e">
        <f>FE70*1000</f>
        <v>#DIV/0!</v>
      </c>
      <c r="LM70" s="188" t="e">
        <f>GX70*1000</f>
        <v>#DIV/0!</v>
      </c>
      <c r="LN70" s="188" t="e">
        <f>JN70*1000</f>
        <v>#DIV/0!</v>
      </c>
      <c r="LO70" s="191" t="e">
        <f>LC70*1000</f>
        <v>#DIV/0!</v>
      </c>
    </row>
    <row r="71" spans="1:327" s="87" customFormat="1" ht="15.75" x14ac:dyDescent="0.25">
      <c r="A71" s="172" t="s">
        <v>240</v>
      </c>
      <c r="B71" s="107"/>
      <c r="C71" s="145"/>
      <c r="D71" s="106"/>
      <c r="E71" s="145"/>
      <c r="F71" s="207"/>
      <c r="G71" s="207"/>
      <c r="H71" s="207"/>
      <c r="I71" s="198"/>
      <c r="J71" s="198"/>
      <c r="K71" s="198"/>
      <c r="L71" s="198"/>
      <c r="M71" s="198"/>
      <c r="N71" s="198"/>
      <c r="O71" s="198"/>
      <c r="P71" s="198"/>
      <c r="Q71" s="198"/>
      <c r="R71" s="198"/>
      <c r="S71" s="201"/>
      <c r="T71" s="167">
        <f t="shared" ref="T71:T73" si="2151">C71/100</f>
        <v>0</v>
      </c>
      <c r="U71" s="164">
        <f>U70</f>
        <v>0</v>
      </c>
      <c r="V71" s="164">
        <f t="shared" ref="V71" si="2152">V70</f>
        <v>0</v>
      </c>
      <c r="W71" s="164">
        <f t="shared" ref="W71" si="2153">W70</f>
        <v>0</v>
      </c>
      <c r="X71" s="164">
        <f t="shared" ref="X71" si="2154">X70</f>
        <v>0</v>
      </c>
      <c r="Y71" s="164">
        <f t="shared" ref="Y71" si="2155">Y70</f>
        <v>0</v>
      </c>
      <c r="Z71" s="164">
        <f t="shared" ref="Z71" si="2156">Z70</f>
        <v>0</v>
      </c>
      <c r="AA71" s="164" t="e">
        <f t="shared" ref="AA71" si="2157">AA70</f>
        <v>#DIV/0!</v>
      </c>
      <c r="AB71" s="165" t="e">
        <f t="shared" si="2142"/>
        <v>#DIV/0!</v>
      </c>
      <c r="AC71" s="165"/>
      <c r="AD71" s="165"/>
      <c r="AE71" s="165"/>
      <c r="AF71" s="165"/>
      <c r="AG71" s="164" t="e">
        <f t="shared" si="2143"/>
        <v>#DIV/0!</v>
      </c>
      <c r="AH71" s="164" t="e">
        <f t="shared" ref="AH71:AH73" si="2158">AG71^2*E71^2</f>
        <v>#DIV/0!</v>
      </c>
      <c r="AI71" s="164"/>
      <c r="AJ71" s="164" t="e">
        <f t="shared" si="2144"/>
        <v>#DIV/0!</v>
      </c>
      <c r="AK71" s="164" t="e">
        <f>AJ71^2*V70^2</f>
        <v>#DIV/0!</v>
      </c>
      <c r="AL71" s="164"/>
      <c r="AM71" s="164" t="e">
        <f>-AB71/(AA71-U71)*L70/(L70+N70)</f>
        <v>#DIV/0!</v>
      </c>
      <c r="AN71" s="164" t="e">
        <f>AM71^2*X70^2</f>
        <v>#DIV/0!</v>
      </c>
      <c r="AO71" s="164"/>
      <c r="AP71" s="164" t="e">
        <f>-AB71/(AA71-U71)*N70/(L70+N70)</f>
        <v>#DIV/0!</v>
      </c>
      <c r="AQ71" s="164" t="e">
        <f>AP71^2*Z70^2</f>
        <v>#DIV/0!</v>
      </c>
      <c r="AR71" s="164"/>
      <c r="AS71" s="164" t="e">
        <f>-AB71/(AA71-U71)*(W71-AA71)/(L70+N70)</f>
        <v>#DIV/0!</v>
      </c>
      <c r="AT71" s="164" t="e">
        <f>AS71^2*M70^2</f>
        <v>#DIV/0!</v>
      </c>
      <c r="AU71" s="164"/>
      <c r="AV71" s="164" t="e">
        <f>-AB71/(AA71-U71)*(Y71-AA71)/(L70+N70)</f>
        <v>#DIV/0!</v>
      </c>
      <c r="AW71" s="164" t="e">
        <f>AV71^2*O70^2</f>
        <v>#DIV/0!</v>
      </c>
      <c r="AX71" s="164"/>
      <c r="AY71" s="164"/>
      <c r="AZ71" s="164"/>
      <c r="BA71" s="164" t="b">
        <f t="shared" ref="BA71:BA73" si="2159">P71=1</f>
        <v>0</v>
      </c>
      <c r="BB71" s="164">
        <f>MAX((1-BA71)*P70,P70*0.99999)</f>
        <v>0</v>
      </c>
      <c r="BC71" s="164" t="e">
        <f>AB71*D71/(L70+N70)</f>
        <v>#DIV/0!</v>
      </c>
      <c r="BD71" s="164" t="e">
        <f t="shared" ref="BD71:BD73" si="2160">-1+(1-BC71)^(1-BB71)</f>
        <v>#DIV/0!</v>
      </c>
      <c r="BE71" s="164" t="e">
        <f t="shared" ref="BE71:BE73" si="2161">1/((BB71-1)*BC71)</f>
        <v>#DIV/0!</v>
      </c>
      <c r="BF71" s="164" t="e">
        <f t="shared" ref="BF71:BF73" si="2162">(-1/BC71)*LN(1-BC71)*AB71</f>
        <v>#DIV/0!</v>
      </c>
      <c r="BG71" s="164" t="e">
        <f t="shared" ref="BG71:BG73" si="2163">AB71*BD71*BE71</f>
        <v>#DIV/0!</v>
      </c>
      <c r="BH71" s="164" t="e">
        <f t="shared" ref="BH71:BH73" si="2164">(BF71*BA71)+(1-BA71)*BG71</f>
        <v>#DIV/0!</v>
      </c>
      <c r="BI71" s="164"/>
      <c r="BJ71" s="164"/>
      <c r="BK71" s="164"/>
      <c r="BL71" s="164"/>
      <c r="BM71" s="164" t="e">
        <f t="shared" ref="BM71:BM73" si="2165">(-LN(1-BC71)*(1-BC71)^(1-BB71))*AB71/((BB71-1)*BC71)</f>
        <v>#DIV/0!</v>
      </c>
      <c r="BN71" s="164" t="e">
        <f t="shared" ref="BN71:BN73" si="2166">(1-(1-BC71)^(1-BB71))*AB71/(BC71*(BB71-1)^2)</f>
        <v>#DIV/0!</v>
      </c>
      <c r="BO71" s="164" t="e">
        <f t="shared" ref="BO71:BO73" si="2167">BM71+BN71</f>
        <v>#DIV/0!</v>
      </c>
      <c r="BP71" s="164" t="e">
        <f>BO71^2*Q70^2</f>
        <v>#DIV/0!</v>
      </c>
      <c r="BQ71" s="164"/>
      <c r="BR71" s="164" t="e">
        <f t="shared" ref="BR71:BR73" si="2168">BD71*BE71</f>
        <v>#DIV/0!</v>
      </c>
      <c r="BS71" s="164" t="e">
        <f t="shared" ref="BS71:BS73" si="2169">AB71*BE71</f>
        <v>#DIV/0!</v>
      </c>
      <c r="BT71" s="164" t="e">
        <f t="shared" ref="BT71:BT73" si="2170">AB71*BD71</f>
        <v>#DIV/0!</v>
      </c>
      <c r="BU71" s="164" t="e">
        <f t="shared" ref="BU71:BU73" si="2171">AJ71</f>
        <v>#DIV/0!</v>
      </c>
      <c r="BV71" s="164" t="e">
        <f>(BB71-1)/(1-BC71)^(BB71)*(D71/(L70+N70))*BU71</f>
        <v>#DIV/0!</v>
      </c>
      <c r="BW71" s="164" t="e">
        <f>-1/((BB71-1)*BC71^2)*(D71/(L70+N70))*BU71</f>
        <v>#DIV/0!</v>
      </c>
      <c r="BX71" s="164" t="e">
        <f t="shared" ref="BX71:BX73" si="2172">BU71*BR71+BS71*BV71+BT71*BW71</f>
        <v>#DIV/0!</v>
      </c>
      <c r="BY71" s="164" t="e">
        <f t="shared" ref="BY71:BY73" si="2173">BX71^2*V71^2</f>
        <v>#DIV/0!</v>
      </c>
      <c r="BZ71" s="164"/>
      <c r="CA71" s="164" t="e">
        <f t="shared" ref="CA71:CA73" si="2174">AM71</f>
        <v>#DIV/0!</v>
      </c>
      <c r="CB71" s="164" t="e">
        <f>(BB71-1)/(1-BC71)^(BB71)*(D71/(L70+N70))*CA71</f>
        <v>#DIV/0!</v>
      </c>
      <c r="CC71" s="164" t="e">
        <f>-1/((BB71-1)*BC71^2)*(D71/(L70+N70))*CA71</f>
        <v>#DIV/0!</v>
      </c>
      <c r="CD71" s="164" t="e">
        <f t="shared" ref="CD71:CD73" si="2175">BR71*CA71+BS71*CB71+BT71*CC71</f>
        <v>#DIV/0!</v>
      </c>
      <c r="CE71" s="164" t="e">
        <f t="shared" ref="CE71:CE73" si="2176">CD71^2*X71^2</f>
        <v>#DIV/0!</v>
      </c>
      <c r="CF71" s="164"/>
      <c r="CG71" s="164" t="e">
        <f t="shared" ref="CG71:CG73" si="2177">AP71</f>
        <v>#DIV/0!</v>
      </c>
      <c r="CH71" s="164" t="e">
        <f>(BB71-1)/(1-BC71)^(BB71)*(D71/(L70+N70))*CG71</f>
        <v>#DIV/0!</v>
      </c>
      <c r="CI71" s="164" t="e">
        <f>-1/((BB71-1)*BC71^2)*(D71/(L70+N70))*CG71</f>
        <v>#DIV/0!</v>
      </c>
      <c r="CJ71" s="164" t="e">
        <f t="shared" ref="CJ71:CJ73" si="2178">BR71*CG71+BS71*CH71+BT71*CI71</f>
        <v>#DIV/0!</v>
      </c>
      <c r="CK71" s="164" t="e">
        <f t="shared" ref="CK71:CK73" si="2179">CJ71^2*Z71^2</f>
        <v>#DIV/0!</v>
      </c>
      <c r="CL71" s="164"/>
      <c r="CM71" s="164" t="e">
        <f t="shared" ref="CM71:CM73" si="2180">AG71</f>
        <v>#DIV/0!</v>
      </c>
      <c r="CN71" s="164">
        <v>0</v>
      </c>
      <c r="CO71" s="164">
        <v>0</v>
      </c>
      <c r="CP71" s="164" t="e">
        <f t="shared" ref="CP71:CP73" si="2181">CM71*BR71</f>
        <v>#DIV/0!</v>
      </c>
      <c r="CQ71" s="164" t="e">
        <f>CP71^2*E70^2</f>
        <v>#DIV/0!</v>
      </c>
      <c r="CR71" s="164"/>
      <c r="CS71" s="164" t="e">
        <f t="shared" ref="CS71:CS73" si="2182">AS71</f>
        <v>#DIV/0!</v>
      </c>
      <c r="CT71" s="164" t="e">
        <f>(BB71-1)/(1-BC71)^(BB71)*(-BC71/(L70+N70)+D71/(L70+N70)*CS71)</f>
        <v>#DIV/0!</v>
      </c>
      <c r="CU71" s="164" t="e">
        <f>-1/((BB71-1)*BC71^2)*(-BC71/(L70+N70)+D71/(L70+N70)*CS71)</f>
        <v>#DIV/0!</v>
      </c>
      <c r="CV71" s="164" t="e">
        <f t="shared" ref="CV71:CV73" si="2183">BR71*CS71+BS71*CT71+BT71*CU71</f>
        <v>#DIV/0!</v>
      </c>
      <c r="CW71" s="164" t="e">
        <f>CV71^2*M70^2</f>
        <v>#DIV/0!</v>
      </c>
      <c r="CX71" s="164"/>
      <c r="CY71" s="164" t="e">
        <f t="shared" ref="CY71:CY73" si="2184">AV71</f>
        <v>#DIV/0!</v>
      </c>
      <c r="CZ71" s="164" t="e">
        <f>(BB71-1)/(1-BC71)^(BB71)*(-BC71/(L70+N70)+D71/(L70+N70)*CY71)</f>
        <v>#DIV/0!</v>
      </c>
      <c r="DA71" s="164" t="e">
        <f>-1/((BB71-1)*BC71^2)*(-BC71/(L70+N70)+D71/(L70+N70)*CY71)</f>
        <v>#DIV/0!</v>
      </c>
      <c r="DB71" s="164" t="e">
        <f t="shared" ref="DB71:DB73" si="2185">BR71*CY71+BS71*CZ71+BT71*DA71</f>
        <v>#DIV/0!</v>
      </c>
      <c r="DC71" s="164" t="e">
        <f>DB71^2*O70^2</f>
        <v>#DIV/0!</v>
      </c>
      <c r="DD71" s="164"/>
      <c r="DE71" s="164"/>
      <c r="DF71" s="164"/>
      <c r="DG71" s="164">
        <f>10^R70</f>
        <v>1</v>
      </c>
      <c r="DH71" s="164" t="e">
        <f>N70/(L70+N70)</f>
        <v>#DIV/0!</v>
      </c>
      <c r="DI71" s="164">
        <f>(DG71+L70+N70)/(N70+DG71)</f>
        <v>1</v>
      </c>
      <c r="DJ71" s="164" t="e">
        <f t="shared" ref="DJ71:DJ73" si="2186">AB71*DH71*DI71</f>
        <v>#DIV/0!</v>
      </c>
      <c r="DK71" s="164"/>
      <c r="DL71" s="164"/>
      <c r="DM71" s="164"/>
      <c r="DN71" s="164"/>
      <c r="DO71" s="164" t="e">
        <f t="shared" ref="DO71:DO73" si="2187">DH71*DI71</f>
        <v>#DIV/0!</v>
      </c>
      <c r="DP71" s="164" t="e">
        <f t="shared" ref="DP71:DP73" si="2188">AG71</f>
        <v>#DIV/0!</v>
      </c>
      <c r="DQ71" s="164" t="e">
        <f t="shared" ref="DQ71:DQ73" si="2189">DO71*DP71</f>
        <v>#DIV/0!</v>
      </c>
      <c r="DR71" s="164" t="e">
        <f t="shared" ref="DR71:DR73" si="2190">DQ71^2*E71^2</f>
        <v>#DIV/0!</v>
      </c>
      <c r="DS71" s="164"/>
      <c r="DT71" s="164" t="e">
        <f t="shared" ref="DT71:DT73" si="2191">AJ71</f>
        <v>#DIV/0!</v>
      </c>
      <c r="DU71" s="164" t="e">
        <f t="shared" ref="DU71:DU73" si="2192">DT71*DO71</f>
        <v>#DIV/0!</v>
      </c>
      <c r="DV71" s="164" t="e">
        <f t="shared" ref="DV71:DV73" si="2193">DU71^2*V71^2</f>
        <v>#DIV/0!</v>
      </c>
      <c r="DW71" s="164"/>
      <c r="DX71" s="164" t="e">
        <f t="shared" ref="DX71:DX73" si="2194">AM71</f>
        <v>#DIV/0!</v>
      </c>
      <c r="DY71" s="164" t="e">
        <f t="shared" ref="DY71:DY73" si="2195">DX71*DO71</f>
        <v>#DIV/0!</v>
      </c>
      <c r="DZ71" s="164" t="e">
        <f t="shared" ref="DZ71:DZ73" si="2196">DY71^2*X71^2</f>
        <v>#DIV/0!</v>
      </c>
      <c r="EA71" s="164"/>
      <c r="EB71" s="164" t="e">
        <f t="shared" ref="EB71:EB73" si="2197">AP71</f>
        <v>#DIV/0!</v>
      </c>
      <c r="EC71" s="164" t="e">
        <f t="shared" ref="EC71:EC73" si="2198">EB71*DO71</f>
        <v>#DIV/0!</v>
      </c>
      <c r="ED71" s="164" t="e">
        <f t="shared" ref="ED71:ED73" si="2199">EC71^2*Z71^2</f>
        <v>#DIV/0!</v>
      </c>
      <c r="EE71" s="164"/>
      <c r="EF71" s="164" t="e">
        <f t="shared" ref="EF71:EF73" si="2200">DI71*AB71</f>
        <v>#DIV/0!</v>
      </c>
      <c r="EG71" s="164" t="e">
        <f t="shared" ref="EG71:EG73" si="2201">DH71*AB71</f>
        <v>#DIV/0!</v>
      </c>
      <c r="EH71" s="164" t="e">
        <f t="shared" ref="EH71:EH73" si="2202">AS71</f>
        <v>#DIV/0!</v>
      </c>
      <c r="EI71" s="164" t="e">
        <f>-N70/((N70+L70)^2)</f>
        <v>#DIV/0!</v>
      </c>
      <c r="EJ71" s="164">
        <f>1/(DG71+N70)</f>
        <v>1</v>
      </c>
      <c r="EK71" s="164" t="e">
        <f t="shared" ref="EK71:EK73" si="2203">DO71*EH71+EF71*EI71+EG71*EJ71</f>
        <v>#DIV/0!</v>
      </c>
      <c r="EL71" s="164" t="e">
        <f>EK71^2*M70^2</f>
        <v>#DIV/0!</v>
      </c>
      <c r="EM71" s="164"/>
      <c r="EN71" s="164" t="e">
        <f t="shared" ref="EN71:EN73" si="2204">AV71</f>
        <v>#DIV/0!</v>
      </c>
      <c r="EO71" s="164" t="e">
        <f>L70/((L70+N70)^2)</f>
        <v>#DIV/0!</v>
      </c>
      <c r="EP71" s="164">
        <f>-L70/((N70+DG71)^2)</f>
        <v>0</v>
      </c>
      <c r="EQ71" s="164" t="e">
        <f t="shared" ref="EQ71:EQ73" si="2205">DO71*EN71+EF71*EO71+EG71*EP71</f>
        <v>#DIV/0!</v>
      </c>
      <c r="ER71" s="164" t="e">
        <f>EQ71^2*O70^2</f>
        <v>#DIV/0!</v>
      </c>
      <c r="ES71" s="164"/>
      <c r="ET71" s="164">
        <v>0</v>
      </c>
      <c r="EU71" s="164">
        <f>-LN(10)*L70*DG71/((DG71+N70)^2)</f>
        <v>0</v>
      </c>
      <c r="EV71" s="164" t="e">
        <f t="shared" ref="EV71:EV73" si="2206">EU71*EG71</f>
        <v>#DIV/0!</v>
      </c>
      <c r="EW71" s="164" t="e">
        <f>EV71^2*S70^2</f>
        <v>#DIV/0!</v>
      </c>
      <c r="EX71" s="164"/>
      <c r="EY71" s="164"/>
      <c r="EZ71" s="164"/>
      <c r="FA71" s="164">
        <f t="shared" ref="FA71:FA73" si="2207">DG71</f>
        <v>1</v>
      </c>
      <c r="FB71" s="164" t="e">
        <f t="shared" ref="FB71:FB73" si="2208">DH71</f>
        <v>#DIV/0!</v>
      </c>
      <c r="FC71" s="164">
        <f t="shared" ref="FC71:FC73" si="2209">DI71</f>
        <v>1</v>
      </c>
      <c r="FD71" s="164" t="e">
        <f t="shared" ref="FD71:FD73" si="2210">FB71*FC71*BH71</f>
        <v>#DIV/0!</v>
      </c>
      <c r="FE71" s="164"/>
      <c r="FF71" s="164"/>
      <c r="FG71" s="164"/>
      <c r="FH71" s="164"/>
      <c r="FI71" s="164" t="e">
        <f t="shared" ref="FI71:FI73" si="2211">FB71*FC71</f>
        <v>#DIV/0!</v>
      </c>
      <c r="FJ71" s="164" t="e">
        <f t="shared" ref="FJ71:FJ73" si="2212">CP71</f>
        <v>#DIV/0!</v>
      </c>
      <c r="FK71" s="164" t="e">
        <f t="shared" ref="FK71:FK73" si="2213">FJ71*FI71</f>
        <v>#DIV/0!</v>
      </c>
      <c r="FL71" s="164" t="e">
        <f t="shared" ref="FL71:FL73" si="2214">FK71^2*E71^2</f>
        <v>#DIV/0!</v>
      </c>
      <c r="FM71" s="164"/>
      <c r="FN71" s="164" t="e">
        <f t="shared" ref="FN71:FN73" si="2215">BX71</f>
        <v>#DIV/0!</v>
      </c>
      <c r="FO71" s="164" t="e">
        <f t="shared" ref="FO71:FO73" si="2216">FN71*FI71</f>
        <v>#DIV/0!</v>
      </c>
      <c r="FP71" s="164" t="e">
        <f t="shared" ref="FP71:FP73" si="2217">FO71^2*V71^2</f>
        <v>#DIV/0!</v>
      </c>
      <c r="FQ71" s="164"/>
      <c r="FR71" s="164" t="e">
        <f t="shared" ref="FR71:FR73" si="2218">CD71</f>
        <v>#DIV/0!</v>
      </c>
      <c r="FS71" s="164" t="e">
        <f t="shared" ref="FS71:FS73" si="2219">FR71*FI71</f>
        <v>#DIV/0!</v>
      </c>
      <c r="FT71" s="164" t="e">
        <f t="shared" ref="FT71:FT73" si="2220">FS71^2*X71^2</f>
        <v>#DIV/0!</v>
      </c>
      <c r="FU71" s="164"/>
      <c r="FV71" s="164" t="e">
        <f t="shared" ref="FV71:FV73" si="2221">CJ71</f>
        <v>#DIV/0!</v>
      </c>
      <c r="FW71" s="164" t="e">
        <f t="shared" ref="FW71:FW73" si="2222">FV71*FI71</f>
        <v>#DIV/0!</v>
      </c>
      <c r="FX71" s="164" t="e">
        <f t="shared" ref="FX71:FX73" si="2223">FW71^2*Z71^2</f>
        <v>#DIV/0!</v>
      </c>
      <c r="FY71" s="164"/>
      <c r="FZ71" s="164" t="e">
        <f t="shared" ref="FZ71:FZ73" si="2224">FC71*BH71</f>
        <v>#DIV/0!</v>
      </c>
      <c r="GA71" s="164" t="e">
        <f t="shared" ref="GA71:GA73" si="2225">FB71*BH71</f>
        <v>#DIV/0!</v>
      </c>
      <c r="GB71" s="164" t="e">
        <f t="shared" ref="GB71:GB73" si="2226">CV71</f>
        <v>#DIV/0!</v>
      </c>
      <c r="GC71" s="164" t="e">
        <f t="shared" ref="GC71:GC73" si="2227">EI71</f>
        <v>#DIV/0!</v>
      </c>
      <c r="GD71" s="164">
        <f t="shared" ref="GD71:GD73" si="2228">EJ71</f>
        <v>1</v>
      </c>
      <c r="GE71" s="164" t="e">
        <f t="shared" ref="GE71:GE73" si="2229">FI71*GB71+FZ71*GC71+GA71*GD71</f>
        <v>#DIV/0!</v>
      </c>
      <c r="GF71" s="164" t="e">
        <f>GE71^2*M70^2</f>
        <v>#DIV/0!</v>
      </c>
      <c r="GG71" s="164"/>
      <c r="GH71" s="164" t="e">
        <f t="shared" ref="GH71:GH73" si="2230">DB71</f>
        <v>#DIV/0!</v>
      </c>
      <c r="GI71" s="164" t="e">
        <f t="shared" ref="GI71:GI73" si="2231">EO71</f>
        <v>#DIV/0!</v>
      </c>
      <c r="GJ71" s="164">
        <f t="shared" ref="GJ71:GJ73" si="2232">EP71</f>
        <v>0</v>
      </c>
      <c r="GK71" s="164" t="e">
        <f t="shared" ref="GK71:GK73" si="2233">FI71*GH71+FZ71*GI71+GA71*GJ71</f>
        <v>#DIV/0!</v>
      </c>
      <c r="GL71" s="164" t="e">
        <f>GK71^2*O70^2</f>
        <v>#DIV/0!</v>
      </c>
      <c r="GM71" s="164"/>
      <c r="GN71" s="164">
        <f t="shared" ref="GN71:GN73" si="2234">ET71</f>
        <v>0</v>
      </c>
      <c r="GO71" s="164">
        <f t="shared" ref="GO71:GO73" si="2235">EU71</f>
        <v>0</v>
      </c>
      <c r="GP71" s="164" t="e">
        <f t="shared" ref="GP71:GP73" si="2236">GO71*GA71</f>
        <v>#DIV/0!</v>
      </c>
      <c r="GQ71" s="164" t="e">
        <f>GP71^2*S70^2</f>
        <v>#DIV/0!</v>
      </c>
      <c r="GR71" s="164"/>
      <c r="GS71" s="164" t="e">
        <f t="shared" ref="GS71:GS73" si="2237">BO71</f>
        <v>#DIV/0!</v>
      </c>
      <c r="GT71" s="164" t="e">
        <f t="shared" ref="GT71:GT73" si="2238">GS71*FI71</f>
        <v>#DIV/0!</v>
      </c>
      <c r="GU71" s="164" t="e">
        <f>GT71^2*Q70^2</f>
        <v>#DIV/0!</v>
      </c>
      <c r="GV71" s="164"/>
      <c r="GW71" s="164"/>
      <c r="GX71" s="164"/>
      <c r="GY71" s="164">
        <f>P70</f>
        <v>0</v>
      </c>
      <c r="GZ71" s="164">
        <f>L70+N70</f>
        <v>0</v>
      </c>
      <c r="HA71" s="164">
        <f>L70</f>
        <v>0</v>
      </c>
      <c r="HB71" s="164">
        <f>N70</f>
        <v>0</v>
      </c>
      <c r="HC71" s="164">
        <f t="shared" ref="HC71:HC73" si="2239">D71</f>
        <v>0</v>
      </c>
      <c r="HD71" s="164">
        <f t="shared" ref="HD71:HD73" si="2240">B71</f>
        <v>0</v>
      </c>
      <c r="HE71" s="164" t="e">
        <f t="shared" ref="HE71:HE73" si="2241">AA71</f>
        <v>#DIV/0!</v>
      </c>
      <c r="HF71" s="164">
        <f t="shared" ref="HF71:HF73" si="2242">T71</f>
        <v>0</v>
      </c>
      <c r="HG71" s="164">
        <f t="shared" ref="HG71:HG73" si="2243">U71</f>
        <v>0</v>
      </c>
      <c r="HH71" s="164">
        <f t="shared" ref="HH71:HH73" si="2244">W71</f>
        <v>0</v>
      </c>
      <c r="HI71" s="164">
        <f t="shared" ref="HI71:HI73" si="2245">Y71</f>
        <v>0</v>
      </c>
      <c r="HJ71" s="164" t="e">
        <f t="shared" ref="HJ71:HJ73" si="2246">LN((HE71-GY71*HG71)/HD71)</f>
        <v>#DIV/0!</v>
      </c>
      <c r="HK71" s="164" t="e">
        <f t="shared" ref="HK71:HK73" si="2247">LN( (HG71-HF71)/GZ71 + (HE71-GY71*HF71)/HD71)</f>
        <v>#DIV/0!</v>
      </c>
      <c r="HL71" s="164" t="e">
        <f t="shared" ref="HL71:HL73" si="2248">HD71*GZ71/(HD71+GY71*GZ71)</f>
        <v>#DIV/0!</v>
      </c>
      <c r="HM71" s="164" t="e">
        <f t="shared" ref="HM71:HM73" si="2249">(HJ71-HK71)*HL71/HC71</f>
        <v>#DIV/0!</v>
      </c>
      <c r="HN71" s="164"/>
      <c r="HO71" s="164"/>
      <c r="HP71" s="164"/>
      <c r="HQ71" s="164"/>
      <c r="HR71" s="164" t="e">
        <f t="shared" ref="HR71:HR73" si="2250">-1/HD71</f>
        <v>#DIV/0!</v>
      </c>
      <c r="HS71" s="164" t="e">
        <f t="shared" ref="HS71:HS73" si="2251">-(HE71-GY71*HF71) / (HD71* ( ( (HG71-HF71)/GZ71)*HD71 + (HE71-GY71*HF71)))</f>
        <v>#DIV/0!</v>
      </c>
      <c r="HT71" s="164" t="e">
        <f t="shared" ref="HT71:HT73" si="2252">GY71*GZ71^2 / (HD71+GY71*GZ71)^2</f>
        <v>#DIV/0!</v>
      </c>
      <c r="HU71" s="164" t="e">
        <f t="shared" ref="HU71:HU73" si="2253">-1/HC71*HM71</f>
        <v>#DIV/0!</v>
      </c>
      <c r="HV71" s="164" t="e">
        <f t="shared" ref="HV71:HV73" si="2254">HU71^2*E71^2</f>
        <v>#DIV/0!</v>
      </c>
      <c r="HW71" s="164"/>
      <c r="HX71" s="164" t="e">
        <f t="shared" ref="HX71:HX73" si="2255">GY71 / (GY71*HG71-HE71)</f>
        <v>#DIV/0!</v>
      </c>
      <c r="HY71" s="164" t="e">
        <f t="shared" ref="HY71:HY73" si="2256">HD71 / ( (HG71-HF71)*HD71 + GZ71*(HE71-GY71*HF71))</f>
        <v>#DIV/0!</v>
      </c>
      <c r="HZ71" s="164">
        <v>0</v>
      </c>
      <c r="IA71" s="164" t="e">
        <f t="shared" si="2145"/>
        <v>#DIV/0!</v>
      </c>
      <c r="IB71" s="164" t="e">
        <f t="shared" ref="IB71:IB73" si="2257">IA71^2*V71^2</f>
        <v>#DIV/0!</v>
      </c>
      <c r="IC71" s="164"/>
      <c r="ID71" s="164" t="e">
        <f xml:space="preserve"> 1 / (HE71-GY71*HG71)*L70/GZ71</f>
        <v>#DIV/0!</v>
      </c>
      <c r="IE71" s="164" t="e">
        <f t="shared" ref="IE71:IE73" si="2258">HA71 / ((HE71-GY71*HF71)*GZ71 + (HG71-HF71)*HD71)</f>
        <v>#DIV/0!</v>
      </c>
      <c r="IF71" s="164">
        <v>0</v>
      </c>
      <c r="IG71" s="164" t="e">
        <f t="shared" si="2146"/>
        <v>#DIV/0!</v>
      </c>
      <c r="IH71" s="164" t="e">
        <f t="shared" ref="IH71:IH73" si="2259">IG71^2*X71^2</f>
        <v>#DIV/0!</v>
      </c>
      <c r="II71" s="164"/>
      <c r="IJ71" s="164" t="e">
        <f t="shared" ref="IJ71:IJ73" si="2260">1 / (HE71-GY71*HG71) * HB71/GZ71</f>
        <v>#DIV/0!</v>
      </c>
      <c r="IK71" s="164" t="e">
        <f t="shared" ref="IK71:IK73" si="2261">1 / (HE71 + HD71*((HG71-HF71)/GZ71) - GY71*HF71) * HB71/GZ71</f>
        <v>#DIV/0!</v>
      </c>
      <c r="IL71" s="164">
        <v>0</v>
      </c>
      <c r="IM71" s="164" t="e">
        <f t="shared" si="2147"/>
        <v>#DIV/0!</v>
      </c>
      <c r="IN71" s="164" t="e">
        <f t="shared" ref="IN71:IN73" si="2262">IM71^2*Z71^2</f>
        <v>#DIV/0!</v>
      </c>
      <c r="IO71" s="164"/>
      <c r="IP71" s="164" t="e">
        <f t="shared" ref="IP71:IP73" si="2263">(HI71-HH71)*HB71 / (GZ71*((GY71*HG71-HH71)*HA71 + (GY71*HG71-HI71)*HB71))</f>
        <v>#DIV/0!</v>
      </c>
      <c r="IQ71" s="164" t="e">
        <f t="shared" ref="IQ71:IQ73" si="2264">-(HD71*HF71+(HH71-HI71)*HB71-HD71*HG71) / (GZ71*((GY71*HF71-HH71)*HA71 + (GY71*HB71+HD71)*HF71 - HI71*HB71 - HD71*HG71) )</f>
        <v>#DIV/0!</v>
      </c>
      <c r="IR71" s="164" t="e">
        <f t="shared" ref="IR71:IR73" si="2265">HD71^2 / (GY71*HA71 + GY71*HB71 + HD71)^2</f>
        <v>#DIV/0!</v>
      </c>
      <c r="IS71" s="164" t="e">
        <f t="shared" si="2148"/>
        <v>#DIV/0!</v>
      </c>
      <c r="IT71" s="164" t="e">
        <f>IS71^2*M70^2</f>
        <v>#DIV/0!</v>
      </c>
      <c r="IU71" s="164"/>
      <c r="IV71" s="164" t="e">
        <f t="shared" ref="IV71:IV73" si="2266">-(HI71-HH71)*HA71 / (GZ71*((GY71*HG71-HH71)*HA71 + (GY71*HG71-HI71)*HB71))</f>
        <v>#DIV/0!</v>
      </c>
      <c r="IW71" s="164" t="e">
        <f t="shared" ref="IW71:IW73" si="2267">-(HD71*HF71+(HI71-HH71)*HA71-HD71*HG71) / (GZ71*((GY71*HF71-HI71)*HB71 + (GY71*HA71+HD71)*HF71 - HH71*HA71 - HD71*HG71))</f>
        <v>#DIV/0!</v>
      </c>
      <c r="IX71" s="164" t="e">
        <f t="shared" ref="IX71:IX73" si="2268">HD71^2 / (GY71*HA71+GY71*HB71+HD71)^2</f>
        <v>#DIV/0!</v>
      </c>
      <c r="IY71" s="164" t="e">
        <f t="shared" si="2149"/>
        <v>#DIV/0!</v>
      </c>
      <c r="IZ71" s="164" t="e">
        <f>IY71^2*O70^2</f>
        <v>#DIV/0!</v>
      </c>
      <c r="JA71" s="164"/>
      <c r="JB71" s="164" t="e">
        <f t="shared" ref="JB71:JB73" si="2269">HG71/(GY71*HG71-HE71)</f>
        <v>#DIV/0!</v>
      </c>
      <c r="JC71" s="164" t="e">
        <f t="shared" ref="JC71:JC73" si="2270">HF71/(GY71*HF71-HE71-HD71*(HG71-HF71)/GZ71)</f>
        <v>#DIV/0!</v>
      </c>
      <c r="JD71" s="164" t="e">
        <f t="shared" ref="JD71:JD73" si="2271">-HD71*GZ71^2 / ((GZ71*GY71+HD71)^2)</f>
        <v>#DIV/0!</v>
      </c>
      <c r="JE71" s="164" t="e">
        <f t="shared" si="2150"/>
        <v>#DIV/0!</v>
      </c>
      <c r="JF71" s="164" t="e">
        <f>JE71^2*Q70^2</f>
        <v>#DIV/0!</v>
      </c>
      <c r="JG71" s="164"/>
      <c r="JH71" s="164"/>
      <c r="JI71" s="164"/>
      <c r="JJ71" s="164">
        <f t="shared" ref="JJ71:JJ73" si="2272">FA71</f>
        <v>1</v>
      </c>
      <c r="JK71" s="164" t="e">
        <f>N70/(L70+N70)</f>
        <v>#DIV/0!</v>
      </c>
      <c r="JL71" s="164">
        <f>(L70+N70+JJ71)/(N70+JJ71)</f>
        <v>1</v>
      </c>
      <c r="JM71" s="164" t="e">
        <f t="shared" ref="JM71:JM73" si="2273">HM71*JK71*JL71</f>
        <v>#DIV/0!</v>
      </c>
      <c r="JN71" s="164"/>
      <c r="JO71" s="164"/>
      <c r="JP71" s="164"/>
      <c r="JQ71" s="164"/>
      <c r="JR71" s="164" t="e">
        <f t="shared" ref="JR71:JR73" si="2274">JK71*JL71</f>
        <v>#DIV/0!</v>
      </c>
      <c r="JS71" s="164" t="e">
        <f t="shared" ref="JS71:JS73" si="2275">HU71</f>
        <v>#DIV/0!</v>
      </c>
      <c r="JT71" s="164" t="e">
        <f t="shared" ref="JT71:JT73" si="2276">JS71*JR71</f>
        <v>#DIV/0!</v>
      </c>
      <c r="JU71" s="164" t="e">
        <f t="shared" ref="JU71:JU73" si="2277">JT71^2*E71^2</f>
        <v>#DIV/0!</v>
      </c>
      <c r="JV71" s="164"/>
      <c r="JW71" s="164" t="e">
        <f t="shared" ref="JW71:JW73" si="2278">IA71</f>
        <v>#DIV/0!</v>
      </c>
      <c r="JX71" s="164" t="e">
        <f t="shared" ref="JX71:JX73" si="2279">JW71*JR71</f>
        <v>#DIV/0!</v>
      </c>
      <c r="JY71" s="164" t="e">
        <f t="shared" ref="JY71:JY73" si="2280">JX71^2*V71^2</f>
        <v>#DIV/0!</v>
      </c>
      <c r="JZ71" s="164"/>
      <c r="KA71" s="164" t="e">
        <f>IG71</f>
        <v>#DIV/0!</v>
      </c>
      <c r="KB71" s="164" t="e">
        <f>KA71*JR71</f>
        <v>#DIV/0!</v>
      </c>
      <c r="KC71" s="164" t="e">
        <f>KB71^2*X71^2</f>
        <v>#DIV/0!</v>
      </c>
      <c r="KD71" s="164"/>
      <c r="KE71" s="164" t="e">
        <f>IM71</f>
        <v>#DIV/0!</v>
      </c>
      <c r="KF71" s="164" t="e">
        <f>KE71*JR71</f>
        <v>#DIV/0!</v>
      </c>
      <c r="KG71" s="164" t="e">
        <f>KF71^2*Z71^2</f>
        <v>#DIV/0!</v>
      </c>
      <c r="KH71" s="164"/>
      <c r="KI71" s="164" t="e">
        <f>IS71</f>
        <v>#DIV/0!</v>
      </c>
      <c r="KJ71" s="164" t="e">
        <f>-N70/(L70+N70)^2</f>
        <v>#DIV/0!</v>
      </c>
      <c r="KK71" s="164">
        <f>1/(JJ71+N70)</f>
        <v>1</v>
      </c>
      <c r="KL71" s="164" t="e">
        <f>KI71*JR71+KJ71*HM71*JL71+KK71*JK71*HM71</f>
        <v>#DIV/0!</v>
      </c>
      <c r="KM71" s="164" t="e">
        <f>KL71^2*M70^2</f>
        <v>#DIV/0!</v>
      </c>
      <c r="KN71" s="164"/>
      <c r="KO71" s="164" t="e">
        <f>IY71</f>
        <v>#DIV/0!</v>
      </c>
      <c r="KP71" s="164" t="e">
        <f>L70/(L70+N70)^2</f>
        <v>#DIV/0!</v>
      </c>
      <c r="KQ71" s="164">
        <f>-L70/(JJ71+N70)^2</f>
        <v>0</v>
      </c>
      <c r="KR71" s="164" t="e">
        <f>KO71*JR71+KP71*JL71*HM71+HM71*KQ71*JK71</f>
        <v>#DIV/0!</v>
      </c>
      <c r="KS71" s="164" t="e">
        <f>KR71^2*O70^2</f>
        <v>#DIV/0!</v>
      </c>
      <c r="KT71" s="164"/>
      <c r="KU71" s="164" t="e">
        <f>JE71</f>
        <v>#DIV/0!</v>
      </c>
      <c r="KV71" s="164" t="e">
        <f>KU71*JR71</f>
        <v>#DIV/0!</v>
      </c>
      <c r="KW71" s="164" t="e">
        <f>KV71^2*Q70^2</f>
        <v>#DIV/0!</v>
      </c>
      <c r="KX71" s="164"/>
      <c r="KY71" s="164" t="e">
        <f>HM71* (N70/(L70+N70)) * ((-LN(10)*JJ71*L70)/(N70+JJ71)^2)</f>
        <v>#DIV/0!</v>
      </c>
      <c r="KZ71" s="164" t="e">
        <f>KY71^2*S70^2</f>
        <v>#DIV/0!</v>
      </c>
      <c r="LA71" s="164"/>
      <c r="LB71" s="164"/>
      <c r="LC71" s="170"/>
      <c r="LD71" s="204"/>
      <c r="LE71" s="189"/>
      <c r="LF71" s="189"/>
      <c r="LG71" s="189"/>
      <c r="LH71" s="189"/>
      <c r="LI71" s="189"/>
      <c r="LJ71" s="189"/>
      <c r="LK71" s="189"/>
      <c r="LL71" s="189"/>
      <c r="LM71" s="189"/>
      <c r="LN71" s="189"/>
      <c r="LO71" s="192"/>
    </row>
    <row r="72" spans="1:327" s="87" customFormat="1" ht="15.75" x14ac:dyDescent="0.25">
      <c r="A72" s="172" t="s">
        <v>241</v>
      </c>
      <c r="B72" s="107"/>
      <c r="C72" s="145"/>
      <c r="D72" s="106"/>
      <c r="E72" s="145"/>
      <c r="F72" s="207"/>
      <c r="G72" s="207"/>
      <c r="H72" s="207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201"/>
      <c r="T72" s="167">
        <f t="shared" si="2151"/>
        <v>0</v>
      </c>
      <c r="U72" s="164">
        <f>U70</f>
        <v>0</v>
      </c>
      <c r="V72" s="164">
        <f t="shared" ref="V72:AA72" si="2281">V70</f>
        <v>0</v>
      </c>
      <c r="W72" s="164">
        <f t="shared" si="2281"/>
        <v>0</v>
      </c>
      <c r="X72" s="164">
        <f t="shared" si="2281"/>
        <v>0</v>
      </c>
      <c r="Y72" s="164">
        <f t="shared" si="2281"/>
        <v>0</v>
      </c>
      <c r="Z72" s="164">
        <f t="shared" si="2281"/>
        <v>0</v>
      </c>
      <c r="AA72" s="164" t="e">
        <f t="shared" si="2281"/>
        <v>#DIV/0!</v>
      </c>
      <c r="AB72" s="165" t="e">
        <f t="shared" si="2142"/>
        <v>#DIV/0!</v>
      </c>
      <c r="AC72" s="165"/>
      <c r="AD72" s="165"/>
      <c r="AE72" s="165"/>
      <c r="AF72" s="165"/>
      <c r="AG72" s="164" t="e">
        <f t="shared" si="2143"/>
        <v>#DIV/0!</v>
      </c>
      <c r="AH72" s="164" t="e">
        <f t="shared" si="2158"/>
        <v>#DIV/0!</v>
      </c>
      <c r="AI72" s="164"/>
      <c r="AJ72" s="164" t="e">
        <f t="shared" si="2144"/>
        <v>#DIV/0!</v>
      </c>
      <c r="AK72" s="164" t="e">
        <f>AJ72^2*V70^2</f>
        <v>#DIV/0!</v>
      </c>
      <c r="AL72" s="164"/>
      <c r="AM72" s="164" t="e">
        <f>-AB72/(AA72-U72)*L70/(L70+N70)</f>
        <v>#DIV/0!</v>
      </c>
      <c r="AN72" s="164" t="e">
        <f>AM72^2*X70^2</f>
        <v>#DIV/0!</v>
      </c>
      <c r="AO72" s="164"/>
      <c r="AP72" s="164" t="e">
        <f>-AB72/(AA72-U72)*N70/(L70+N70)</f>
        <v>#DIV/0!</v>
      </c>
      <c r="AQ72" s="164" t="e">
        <f>AP72^2*Z70^2</f>
        <v>#DIV/0!</v>
      </c>
      <c r="AR72" s="164"/>
      <c r="AS72" s="164" t="e">
        <f>-AB72/(AA72-U72)*(W72-AA72)/(L70+N70)</f>
        <v>#DIV/0!</v>
      </c>
      <c r="AT72" s="164" t="e">
        <f>AS72^2*M70^2</f>
        <v>#DIV/0!</v>
      </c>
      <c r="AU72" s="164"/>
      <c r="AV72" s="164" t="e">
        <f>-AB72/(AA72-U72)*(Y72-AA72)/(L70+N70)</f>
        <v>#DIV/0!</v>
      </c>
      <c r="AW72" s="164" t="e">
        <f>AV72^2*O70^2</f>
        <v>#DIV/0!</v>
      </c>
      <c r="AX72" s="164"/>
      <c r="AY72" s="164"/>
      <c r="AZ72" s="164"/>
      <c r="BA72" s="164" t="b">
        <f t="shared" si="2159"/>
        <v>0</v>
      </c>
      <c r="BB72" s="164">
        <f>MAX((1-BA72)*P70,P70*0.99999)</f>
        <v>0</v>
      </c>
      <c r="BC72" s="164" t="e">
        <f>AB72*D72/(L70+N70)</f>
        <v>#DIV/0!</v>
      </c>
      <c r="BD72" s="164" t="e">
        <f t="shared" si="2160"/>
        <v>#DIV/0!</v>
      </c>
      <c r="BE72" s="164" t="e">
        <f t="shared" si="2161"/>
        <v>#DIV/0!</v>
      </c>
      <c r="BF72" s="164" t="e">
        <f t="shared" si="2162"/>
        <v>#DIV/0!</v>
      </c>
      <c r="BG72" s="164" t="e">
        <f t="shared" si="2163"/>
        <v>#DIV/0!</v>
      </c>
      <c r="BH72" s="164" t="e">
        <f t="shared" si="2164"/>
        <v>#DIV/0!</v>
      </c>
      <c r="BI72" s="164"/>
      <c r="BJ72" s="164"/>
      <c r="BK72" s="164"/>
      <c r="BL72" s="164"/>
      <c r="BM72" s="164" t="e">
        <f t="shared" si="2165"/>
        <v>#DIV/0!</v>
      </c>
      <c r="BN72" s="164" t="e">
        <f t="shared" si="2166"/>
        <v>#DIV/0!</v>
      </c>
      <c r="BO72" s="164" t="e">
        <f t="shared" si="2167"/>
        <v>#DIV/0!</v>
      </c>
      <c r="BP72" s="164" t="e">
        <f>BO72^2*Q70^2</f>
        <v>#DIV/0!</v>
      </c>
      <c r="BQ72" s="164"/>
      <c r="BR72" s="164" t="e">
        <f t="shared" si="2168"/>
        <v>#DIV/0!</v>
      </c>
      <c r="BS72" s="164" t="e">
        <f t="shared" si="2169"/>
        <v>#DIV/0!</v>
      </c>
      <c r="BT72" s="164" t="e">
        <f t="shared" si="2170"/>
        <v>#DIV/0!</v>
      </c>
      <c r="BU72" s="164" t="e">
        <f t="shared" si="2171"/>
        <v>#DIV/0!</v>
      </c>
      <c r="BV72" s="164" t="e">
        <f>(BB72-1)/(1-BC72)^(BB72)*(D72/(L70+N70))*BU72</f>
        <v>#DIV/0!</v>
      </c>
      <c r="BW72" s="164" t="e">
        <f>-1/((BB72-1)*BC72^2)*(D72/(L70+N70))*BU72</f>
        <v>#DIV/0!</v>
      </c>
      <c r="BX72" s="164" t="e">
        <f t="shared" si="2172"/>
        <v>#DIV/0!</v>
      </c>
      <c r="BY72" s="164" t="e">
        <f t="shared" si="2173"/>
        <v>#DIV/0!</v>
      </c>
      <c r="BZ72" s="164"/>
      <c r="CA72" s="164" t="e">
        <f t="shared" si="2174"/>
        <v>#DIV/0!</v>
      </c>
      <c r="CB72" s="164" t="e">
        <f>(BB72-1)/(1-BC72)^(BB72)*(D72/(L70+N70))*CA72</f>
        <v>#DIV/0!</v>
      </c>
      <c r="CC72" s="164" t="e">
        <f>-1/((BB72-1)*BC72^2)*(D72/(L70+N70))*CA72</f>
        <v>#DIV/0!</v>
      </c>
      <c r="CD72" s="164" t="e">
        <f t="shared" si="2175"/>
        <v>#DIV/0!</v>
      </c>
      <c r="CE72" s="164" t="e">
        <f t="shared" si="2176"/>
        <v>#DIV/0!</v>
      </c>
      <c r="CF72" s="164"/>
      <c r="CG72" s="164" t="e">
        <f t="shared" si="2177"/>
        <v>#DIV/0!</v>
      </c>
      <c r="CH72" s="164" t="e">
        <f>(BB72-1)/(1-BC72)^(BB72)*(D72/(L70+N70))*CG72</f>
        <v>#DIV/0!</v>
      </c>
      <c r="CI72" s="164" t="e">
        <f>-1/((BB72-1)*BC72^2)*(D72/(L70+N70))*CG72</f>
        <v>#DIV/0!</v>
      </c>
      <c r="CJ72" s="164" t="e">
        <f t="shared" si="2178"/>
        <v>#DIV/0!</v>
      </c>
      <c r="CK72" s="164" t="e">
        <f t="shared" si="2179"/>
        <v>#DIV/0!</v>
      </c>
      <c r="CL72" s="164"/>
      <c r="CM72" s="164" t="e">
        <f t="shared" si="2180"/>
        <v>#DIV/0!</v>
      </c>
      <c r="CN72" s="164">
        <v>0</v>
      </c>
      <c r="CO72" s="164">
        <v>0</v>
      </c>
      <c r="CP72" s="164" t="e">
        <f t="shared" si="2181"/>
        <v>#DIV/0!</v>
      </c>
      <c r="CQ72" s="164" t="e">
        <f>CP72^2*E70^2</f>
        <v>#DIV/0!</v>
      </c>
      <c r="CR72" s="164"/>
      <c r="CS72" s="164" t="e">
        <f t="shared" si="2182"/>
        <v>#DIV/0!</v>
      </c>
      <c r="CT72" s="164" t="e">
        <f>(BB72-1)/(1-BC72)^(BB72)*(-BC72/(L70+N70)+D72/(L70+N70)*CS72)</f>
        <v>#DIV/0!</v>
      </c>
      <c r="CU72" s="164" t="e">
        <f>-1/((BB72-1)*BC72^2)*(-BC72/(L70+N70)+D72/(L70+N70)*CS72)</f>
        <v>#DIV/0!</v>
      </c>
      <c r="CV72" s="164" t="e">
        <f t="shared" si="2183"/>
        <v>#DIV/0!</v>
      </c>
      <c r="CW72" s="164" t="e">
        <f>CV72^2*M70^2</f>
        <v>#DIV/0!</v>
      </c>
      <c r="CX72" s="164"/>
      <c r="CY72" s="164" t="e">
        <f t="shared" si="2184"/>
        <v>#DIV/0!</v>
      </c>
      <c r="CZ72" s="164" t="e">
        <f>(BB72-1)/(1-BC72)^(BB72)*(-BC72/(L70+N70)+D72/(L70+N70)*CY72)</f>
        <v>#DIV/0!</v>
      </c>
      <c r="DA72" s="164" t="e">
        <f>-1/((BB72-1)*BC72^2)*(-BC72/(L70+N70)+D72/(L70+N70)*CY72)</f>
        <v>#DIV/0!</v>
      </c>
      <c r="DB72" s="164" t="e">
        <f t="shared" si="2185"/>
        <v>#DIV/0!</v>
      </c>
      <c r="DC72" s="164" t="e">
        <f>DB72^2*O70^2</f>
        <v>#DIV/0!</v>
      </c>
      <c r="DD72" s="164"/>
      <c r="DE72" s="164"/>
      <c r="DF72" s="164"/>
      <c r="DG72" s="164">
        <f>10^R70</f>
        <v>1</v>
      </c>
      <c r="DH72" s="164" t="e">
        <f>N70/(L70+N70)</f>
        <v>#DIV/0!</v>
      </c>
      <c r="DI72" s="164">
        <f>(DG72+L70+N70)/(N70+DG72)</f>
        <v>1</v>
      </c>
      <c r="DJ72" s="164" t="e">
        <f t="shared" si="2186"/>
        <v>#DIV/0!</v>
      </c>
      <c r="DK72" s="164"/>
      <c r="DL72" s="164"/>
      <c r="DM72" s="164"/>
      <c r="DN72" s="164"/>
      <c r="DO72" s="164" t="e">
        <f t="shared" si="2187"/>
        <v>#DIV/0!</v>
      </c>
      <c r="DP72" s="164" t="e">
        <f t="shared" si="2188"/>
        <v>#DIV/0!</v>
      </c>
      <c r="DQ72" s="164" t="e">
        <f t="shared" si="2189"/>
        <v>#DIV/0!</v>
      </c>
      <c r="DR72" s="164" t="e">
        <f t="shared" si="2190"/>
        <v>#DIV/0!</v>
      </c>
      <c r="DS72" s="164"/>
      <c r="DT72" s="164" t="e">
        <f t="shared" si="2191"/>
        <v>#DIV/0!</v>
      </c>
      <c r="DU72" s="164" t="e">
        <f t="shared" si="2192"/>
        <v>#DIV/0!</v>
      </c>
      <c r="DV72" s="164" t="e">
        <f t="shared" si="2193"/>
        <v>#DIV/0!</v>
      </c>
      <c r="DW72" s="164"/>
      <c r="DX72" s="164" t="e">
        <f t="shared" si="2194"/>
        <v>#DIV/0!</v>
      </c>
      <c r="DY72" s="164" t="e">
        <f t="shared" si="2195"/>
        <v>#DIV/0!</v>
      </c>
      <c r="DZ72" s="164" t="e">
        <f t="shared" si="2196"/>
        <v>#DIV/0!</v>
      </c>
      <c r="EA72" s="164"/>
      <c r="EB72" s="164" t="e">
        <f t="shared" si="2197"/>
        <v>#DIV/0!</v>
      </c>
      <c r="EC72" s="164" t="e">
        <f t="shared" si="2198"/>
        <v>#DIV/0!</v>
      </c>
      <c r="ED72" s="164" t="e">
        <f t="shared" si="2199"/>
        <v>#DIV/0!</v>
      </c>
      <c r="EE72" s="164"/>
      <c r="EF72" s="164" t="e">
        <f t="shared" si="2200"/>
        <v>#DIV/0!</v>
      </c>
      <c r="EG72" s="164" t="e">
        <f t="shared" si="2201"/>
        <v>#DIV/0!</v>
      </c>
      <c r="EH72" s="164" t="e">
        <f t="shared" si="2202"/>
        <v>#DIV/0!</v>
      </c>
      <c r="EI72" s="164" t="e">
        <f>-N70/((N70+L70)^2)</f>
        <v>#DIV/0!</v>
      </c>
      <c r="EJ72" s="164">
        <f>1/(DG72+N70)</f>
        <v>1</v>
      </c>
      <c r="EK72" s="164" t="e">
        <f t="shared" si="2203"/>
        <v>#DIV/0!</v>
      </c>
      <c r="EL72" s="164" t="e">
        <f>EK72^2*M70^2</f>
        <v>#DIV/0!</v>
      </c>
      <c r="EM72" s="164"/>
      <c r="EN72" s="164" t="e">
        <f t="shared" si="2204"/>
        <v>#DIV/0!</v>
      </c>
      <c r="EO72" s="164" t="e">
        <f>L70/((L70+N70)^2)</f>
        <v>#DIV/0!</v>
      </c>
      <c r="EP72" s="164">
        <f>-L70/((N70+DG72)^2)</f>
        <v>0</v>
      </c>
      <c r="EQ72" s="164" t="e">
        <f t="shared" si="2205"/>
        <v>#DIV/0!</v>
      </c>
      <c r="ER72" s="164" t="e">
        <f>EQ72^2*O70^2</f>
        <v>#DIV/0!</v>
      </c>
      <c r="ES72" s="164"/>
      <c r="ET72" s="164">
        <v>0</v>
      </c>
      <c r="EU72" s="164">
        <f>-LN(10)*L70*DG72/((DG72+N70)^2)</f>
        <v>0</v>
      </c>
      <c r="EV72" s="164" t="e">
        <f t="shared" si="2206"/>
        <v>#DIV/0!</v>
      </c>
      <c r="EW72" s="164" t="e">
        <f>EV72^2*S70^2</f>
        <v>#DIV/0!</v>
      </c>
      <c r="EX72" s="164"/>
      <c r="EY72" s="164"/>
      <c r="EZ72" s="164"/>
      <c r="FA72" s="164">
        <f t="shared" si="2207"/>
        <v>1</v>
      </c>
      <c r="FB72" s="164" t="e">
        <f t="shared" si="2208"/>
        <v>#DIV/0!</v>
      </c>
      <c r="FC72" s="164">
        <f t="shared" si="2209"/>
        <v>1</v>
      </c>
      <c r="FD72" s="164" t="e">
        <f t="shared" si="2210"/>
        <v>#DIV/0!</v>
      </c>
      <c r="FE72" s="164"/>
      <c r="FF72" s="164"/>
      <c r="FG72" s="164"/>
      <c r="FH72" s="164"/>
      <c r="FI72" s="164" t="e">
        <f t="shared" si="2211"/>
        <v>#DIV/0!</v>
      </c>
      <c r="FJ72" s="164" t="e">
        <f t="shared" si="2212"/>
        <v>#DIV/0!</v>
      </c>
      <c r="FK72" s="164" t="e">
        <f t="shared" si="2213"/>
        <v>#DIV/0!</v>
      </c>
      <c r="FL72" s="164" t="e">
        <f t="shared" si="2214"/>
        <v>#DIV/0!</v>
      </c>
      <c r="FM72" s="164"/>
      <c r="FN72" s="164" t="e">
        <f t="shared" si="2215"/>
        <v>#DIV/0!</v>
      </c>
      <c r="FO72" s="164" t="e">
        <f t="shared" si="2216"/>
        <v>#DIV/0!</v>
      </c>
      <c r="FP72" s="164" t="e">
        <f t="shared" si="2217"/>
        <v>#DIV/0!</v>
      </c>
      <c r="FQ72" s="164"/>
      <c r="FR72" s="164" t="e">
        <f t="shared" si="2218"/>
        <v>#DIV/0!</v>
      </c>
      <c r="FS72" s="164" t="e">
        <f t="shared" si="2219"/>
        <v>#DIV/0!</v>
      </c>
      <c r="FT72" s="164" t="e">
        <f t="shared" si="2220"/>
        <v>#DIV/0!</v>
      </c>
      <c r="FU72" s="164"/>
      <c r="FV72" s="164" t="e">
        <f t="shared" si="2221"/>
        <v>#DIV/0!</v>
      </c>
      <c r="FW72" s="164" t="e">
        <f t="shared" si="2222"/>
        <v>#DIV/0!</v>
      </c>
      <c r="FX72" s="164" t="e">
        <f t="shared" si="2223"/>
        <v>#DIV/0!</v>
      </c>
      <c r="FY72" s="164"/>
      <c r="FZ72" s="164" t="e">
        <f t="shared" si="2224"/>
        <v>#DIV/0!</v>
      </c>
      <c r="GA72" s="164" t="e">
        <f t="shared" si="2225"/>
        <v>#DIV/0!</v>
      </c>
      <c r="GB72" s="164" t="e">
        <f t="shared" si="2226"/>
        <v>#DIV/0!</v>
      </c>
      <c r="GC72" s="164" t="e">
        <f t="shared" si="2227"/>
        <v>#DIV/0!</v>
      </c>
      <c r="GD72" s="164">
        <f t="shared" si="2228"/>
        <v>1</v>
      </c>
      <c r="GE72" s="164" t="e">
        <f t="shared" si="2229"/>
        <v>#DIV/0!</v>
      </c>
      <c r="GF72" s="164" t="e">
        <f>GE72^2*M70^2</f>
        <v>#DIV/0!</v>
      </c>
      <c r="GG72" s="164"/>
      <c r="GH72" s="164" t="e">
        <f t="shared" si="2230"/>
        <v>#DIV/0!</v>
      </c>
      <c r="GI72" s="164" t="e">
        <f t="shared" si="2231"/>
        <v>#DIV/0!</v>
      </c>
      <c r="GJ72" s="164">
        <f t="shared" si="2232"/>
        <v>0</v>
      </c>
      <c r="GK72" s="164" t="e">
        <f t="shared" si="2233"/>
        <v>#DIV/0!</v>
      </c>
      <c r="GL72" s="164" t="e">
        <f>GK72^2*O70^2</f>
        <v>#DIV/0!</v>
      </c>
      <c r="GM72" s="164"/>
      <c r="GN72" s="164">
        <f t="shared" si="2234"/>
        <v>0</v>
      </c>
      <c r="GO72" s="164">
        <f t="shared" si="2235"/>
        <v>0</v>
      </c>
      <c r="GP72" s="164" t="e">
        <f t="shared" si="2236"/>
        <v>#DIV/0!</v>
      </c>
      <c r="GQ72" s="164" t="e">
        <f>GP72^2*S70^2</f>
        <v>#DIV/0!</v>
      </c>
      <c r="GR72" s="164"/>
      <c r="GS72" s="164" t="e">
        <f t="shared" si="2237"/>
        <v>#DIV/0!</v>
      </c>
      <c r="GT72" s="164" t="e">
        <f t="shared" si="2238"/>
        <v>#DIV/0!</v>
      </c>
      <c r="GU72" s="164" t="e">
        <f>GT72^2*Q70^2</f>
        <v>#DIV/0!</v>
      </c>
      <c r="GV72" s="164"/>
      <c r="GW72" s="164"/>
      <c r="GX72" s="164"/>
      <c r="GY72" s="164">
        <f>P70</f>
        <v>0</v>
      </c>
      <c r="GZ72" s="164">
        <f>L70+N70</f>
        <v>0</v>
      </c>
      <c r="HA72" s="164">
        <f>L70</f>
        <v>0</v>
      </c>
      <c r="HB72" s="164">
        <f>N70</f>
        <v>0</v>
      </c>
      <c r="HC72" s="164">
        <f t="shared" si="2239"/>
        <v>0</v>
      </c>
      <c r="HD72" s="164">
        <f t="shared" si="2240"/>
        <v>0</v>
      </c>
      <c r="HE72" s="164" t="e">
        <f t="shared" si="2241"/>
        <v>#DIV/0!</v>
      </c>
      <c r="HF72" s="164">
        <f t="shared" si="2242"/>
        <v>0</v>
      </c>
      <c r="HG72" s="164">
        <f t="shared" si="2243"/>
        <v>0</v>
      </c>
      <c r="HH72" s="164">
        <f t="shared" si="2244"/>
        <v>0</v>
      </c>
      <c r="HI72" s="164">
        <f t="shared" si="2245"/>
        <v>0</v>
      </c>
      <c r="HJ72" s="164" t="e">
        <f t="shared" si="2246"/>
        <v>#DIV/0!</v>
      </c>
      <c r="HK72" s="164" t="e">
        <f t="shared" si="2247"/>
        <v>#DIV/0!</v>
      </c>
      <c r="HL72" s="164" t="e">
        <f t="shared" si="2248"/>
        <v>#DIV/0!</v>
      </c>
      <c r="HM72" s="164" t="e">
        <f t="shared" si="2249"/>
        <v>#DIV/0!</v>
      </c>
      <c r="HN72" s="164"/>
      <c r="HO72" s="164"/>
      <c r="HP72" s="164"/>
      <c r="HQ72" s="164"/>
      <c r="HR72" s="164" t="e">
        <f t="shared" si="2250"/>
        <v>#DIV/0!</v>
      </c>
      <c r="HS72" s="164" t="e">
        <f t="shared" si="2251"/>
        <v>#DIV/0!</v>
      </c>
      <c r="HT72" s="164" t="e">
        <f t="shared" si="2252"/>
        <v>#DIV/0!</v>
      </c>
      <c r="HU72" s="164" t="e">
        <f t="shared" si="2253"/>
        <v>#DIV/0!</v>
      </c>
      <c r="HV72" s="164" t="e">
        <f t="shared" si="2254"/>
        <v>#DIV/0!</v>
      </c>
      <c r="HW72" s="164"/>
      <c r="HX72" s="164" t="e">
        <f t="shared" si="2255"/>
        <v>#DIV/0!</v>
      </c>
      <c r="HY72" s="164" t="e">
        <f t="shared" si="2256"/>
        <v>#DIV/0!</v>
      </c>
      <c r="HZ72" s="164">
        <v>0</v>
      </c>
      <c r="IA72" s="164" t="e">
        <f t="shared" si="2145"/>
        <v>#DIV/0!</v>
      </c>
      <c r="IB72" s="164" t="e">
        <f t="shared" si="2257"/>
        <v>#DIV/0!</v>
      </c>
      <c r="IC72" s="164"/>
      <c r="ID72" s="164" t="e">
        <f xml:space="preserve"> 1 / (HE72-GY72*HG72)*L70/GZ72</f>
        <v>#DIV/0!</v>
      </c>
      <c r="IE72" s="164" t="e">
        <f t="shared" si="2258"/>
        <v>#DIV/0!</v>
      </c>
      <c r="IF72" s="164">
        <v>0</v>
      </c>
      <c r="IG72" s="164" t="e">
        <f t="shared" si="2146"/>
        <v>#DIV/0!</v>
      </c>
      <c r="IH72" s="164" t="e">
        <f t="shared" si="2259"/>
        <v>#DIV/0!</v>
      </c>
      <c r="II72" s="164"/>
      <c r="IJ72" s="164" t="e">
        <f t="shared" si="2260"/>
        <v>#DIV/0!</v>
      </c>
      <c r="IK72" s="164" t="e">
        <f t="shared" si="2261"/>
        <v>#DIV/0!</v>
      </c>
      <c r="IL72" s="164">
        <v>0</v>
      </c>
      <c r="IM72" s="164" t="e">
        <f t="shared" si="2147"/>
        <v>#DIV/0!</v>
      </c>
      <c r="IN72" s="164" t="e">
        <f t="shared" si="2262"/>
        <v>#DIV/0!</v>
      </c>
      <c r="IO72" s="164"/>
      <c r="IP72" s="164" t="e">
        <f t="shared" si="2263"/>
        <v>#DIV/0!</v>
      </c>
      <c r="IQ72" s="164" t="e">
        <f t="shared" si="2264"/>
        <v>#DIV/0!</v>
      </c>
      <c r="IR72" s="164" t="e">
        <f t="shared" si="2265"/>
        <v>#DIV/0!</v>
      </c>
      <c r="IS72" s="164" t="e">
        <f t="shared" si="2148"/>
        <v>#DIV/0!</v>
      </c>
      <c r="IT72" s="164" t="e">
        <f>IS72^2*M70^2</f>
        <v>#DIV/0!</v>
      </c>
      <c r="IU72" s="164"/>
      <c r="IV72" s="164" t="e">
        <f t="shared" si="2266"/>
        <v>#DIV/0!</v>
      </c>
      <c r="IW72" s="164" t="e">
        <f t="shared" si="2267"/>
        <v>#DIV/0!</v>
      </c>
      <c r="IX72" s="164" t="e">
        <f t="shared" si="2268"/>
        <v>#DIV/0!</v>
      </c>
      <c r="IY72" s="164" t="e">
        <f t="shared" si="2149"/>
        <v>#DIV/0!</v>
      </c>
      <c r="IZ72" s="164" t="e">
        <f>IY72^2*O70^2</f>
        <v>#DIV/0!</v>
      </c>
      <c r="JA72" s="164"/>
      <c r="JB72" s="164" t="e">
        <f t="shared" si="2269"/>
        <v>#DIV/0!</v>
      </c>
      <c r="JC72" s="164" t="e">
        <f t="shared" si="2270"/>
        <v>#DIV/0!</v>
      </c>
      <c r="JD72" s="164" t="e">
        <f t="shared" si="2271"/>
        <v>#DIV/0!</v>
      </c>
      <c r="JE72" s="164" t="e">
        <f t="shared" si="2150"/>
        <v>#DIV/0!</v>
      </c>
      <c r="JF72" s="164" t="e">
        <f>JE72^2*Q70^2</f>
        <v>#DIV/0!</v>
      </c>
      <c r="JG72" s="164"/>
      <c r="JH72" s="164"/>
      <c r="JI72" s="164"/>
      <c r="JJ72" s="164">
        <f t="shared" si="2272"/>
        <v>1</v>
      </c>
      <c r="JK72" s="164" t="e">
        <f>N70/(L70+N70)</f>
        <v>#DIV/0!</v>
      </c>
      <c r="JL72" s="164">
        <f>(L70+N70+JJ72)/(N70+JJ72)</f>
        <v>1</v>
      </c>
      <c r="JM72" s="164" t="e">
        <f t="shared" si="2273"/>
        <v>#DIV/0!</v>
      </c>
      <c r="JN72" s="164"/>
      <c r="JO72" s="164"/>
      <c r="JP72" s="164"/>
      <c r="JQ72" s="164"/>
      <c r="JR72" s="164" t="e">
        <f t="shared" si="2274"/>
        <v>#DIV/0!</v>
      </c>
      <c r="JS72" s="164" t="e">
        <f t="shared" si="2275"/>
        <v>#DIV/0!</v>
      </c>
      <c r="JT72" s="164" t="e">
        <f t="shared" si="2276"/>
        <v>#DIV/0!</v>
      </c>
      <c r="JU72" s="164" t="e">
        <f t="shared" si="2277"/>
        <v>#DIV/0!</v>
      </c>
      <c r="JV72" s="164"/>
      <c r="JW72" s="164" t="e">
        <f t="shared" si="2278"/>
        <v>#DIV/0!</v>
      </c>
      <c r="JX72" s="164" t="e">
        <f t="shared" si="2279"/>
        <v>#DIV/0!</v>
      </c>
      <c r="JY72" s="164" t="e">
        <f t="shared" si="2280"/>
        <v>#DIV/0!</v>
      </c>
      <c r="JZ72" s="164"/>
      <c r="KA72" s="164" t="e">
        <f>IG72</f>
        <v>#DIV/0!</v>
      </c>
      <c r="KB72" s="164" t="e">
        <f>KA72*JR72</f>
        <v>#DIV/0!</v>
      </c>
      <c r="KC72" s="164" t="e">
        <f>KB72^2*X72^2</f>
        <v>#DIV/0!</v>
      </c>
      <c r="KD72" s="164"/>
      <c r="KE72" s="164" t="e">
        <f>IM72</f>
        <v>#DIV/0!</v>
      </c>
      <c r="KF72" s="164" t="e">
        <f>KE72*JR72</f>
        <v>#DIV/0!</v>
      </c>
      <c r="KG72" s="164" t="e">
        <f>KF72^2*Z72^2</f>
        <v>#DIV/0!</v>
      </c>
      <c r="KH72" s="164"/>
      <c r="KI72" s="164" t="e">
        <f>IS72</f>
        <v>#DIV/0!</v>
      </c>
      <c r="KJ72" s="164" t="e">
        <f>-N70/(L70+N70)^2</f>
        <v>#DIV/0!</v>
      </c>
      <c r="KK72" s="164">
        <f>1/(JJ72+N70)</f>
        <v>1</v>
      </c>
      <c r="KL72" s="164" t="e">
        <f>KI72*JR72+KJ72*HM72*JL72+KK72*JK72*HM72</f>
        <v>#DIV/0!</v>
      </c>
      <c r="KM72" s="164" t="e">
        <f>KL72^2*M70^2</f>
        <v>#DIV/0!</v>
      </c>
      <c r="KN72" s="164"/>
      <c r="KO72" s="164" t="e">
        <f>IY72</f>
        <v>#DIV/0!</v>
      </c>
      <c r="KP72" s="164" t="e">
        <f>L70/(L70+N70)^2</f>
        <v>#DIV/0!</v>
      </c>
      <c r="KQ72" s="164">
        <f>-L70/(JJ72+N70)^2</f>
        <v>0</v>
      </c>
      <c r="KR72" s="164" t="e">
        <f>KO72*JR72+KP72*JL72*HM72+HM72*KQ72*JK72</f>
        <v>#DIV/0!</v>
      </c>
      <c r="KS72" s="164" t="e">
        <f>KR72^2*O70^2</f>
        <v>#DIV/0!</v>
      </c>
      <c r="KT72" s="164"/>
      <c r="KU72" s="164" t="e">
        <f>JE72</f>
        <v>#DIV/0!</v>
      </c>
      <c r="KV72" s="164" t="e">
        <f>KU72*JR72</f>
        <v>#DIV/0!</v>
      </c>
      <c r="KW72" s="164" t="e">
        <f>KV72^2*Q70^2</f>
        <v>#DIV/0!</v>
      </c>
      <c r="KX72" s="164"/>
      <c r="KY72" s="164" t="e">
        <f>HM72* (N70/(L70+N70)) * ((-LN(10)*JJ72*L70)/(N70+JJ72)^2)</f>
        <v>#DIV/0!</v>
      </c>
      <c r="KZ72" s="164" t="e">
        <f>KY72^2*S70^2</f>
        <v>#DIV/0!</v>
      </c>
      <c r="LA72" s="164"/>
      <c r="LB72" s="164"/>
      <c r="LC72" s="170"/>
      <c r="LD72" s="204"/>
      <c r="LE72" s="189"/>
      <c r="LF72" s="189"/>
      <c r="LG72" s="189"/>
      <c r="LH72" s="189"/>
      <c r="LI72" s="189"/>
      <c r="LJ72" s="189"/>
      <c r="LK72" s="189"/>
      <c r="LL72" s="189"/>
      <c r="LM72" s="189"/>
      <c r="LN72" s="189"/>
      <c r="LO72" s="192"/>
    </row>
    <row r="73" spans="1:327" s="87" customFormat="1" ht="16.5" thickBot="1" x14ac:dyDescent="0.3">
      <c r="A73" s="172" t="s">
        <v>242</v>
      </c>
      <c r="B73" s="138"/>
      <c r="C73" s="146"/>
      <c r="D73" s="139"/>
      <c r="E73" s="146"/>
      <c r="F73" s="208"/>
      <c r="G73" s="208"/>
      <c r="H73" s="208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202"/>
      <c r="T73" s="167">
        <f t="shared" si="2151"/>
        <v>0</v>
      </c>
      <c r="U73" s="164">
        <f>U70</f>
        <v>0</v>
      </c>
      <c r="V73" s="164">
        <f t="shared" ref="V73:AA73" si="2282">V70</f>
        <v>0</v>
      </c>
      <c r="W73" s="164">
        <f t="shared" si="2282"/>
        <v>0</v>
      </c>
      <c r="X73" s="164">
        <f t="shared" si="2282"/>
        <v>0</v>
      </c>
      <c r="Y73" s="164">
        <f t="shared" si="2282"/>
        <v>0</v>
      </c>
      <c r="Z73" s="164">
        <f t="shared" si="2282"/>
        <v>0</v>
      </c>
      <c r="AA73" s="164" t="e">
        <f t="shared" si="2282"/>
        <v>#DIV/0!</v>
      </c>
      <c r="AB73" s="165" t="e">
        <f t="shared" si="2142"/>
        <v>#DIV/0!</v>
      </c>
      <c r="AC73" s="165"/>
      <c r="AD73" s="165"/>
      <c r="AE73" s="165"/>
      <c r="AF73" s="165"/>
      <c r="AG73" s="164" t="e">
        <f t="shared" si="2143"/>
        <v>#DIV/0!</v>
      </c>
      <c r="AH73" s="164" t="e">
        <f t="shared" si="2158"/>
        <v>#DIV/0!</v>
      </c>
      <c r="AI73" s="164"/>
      <c r="AJ73" s="164" t="e">
        <f t="shared" si="2144"/>
        <v>#DIV/0!</v>
      </c>
      <c r="AK73" s="164" t="e">
        <f>AJ73^2*V70^2</f>
        <v>#DIV/0!</v>
      </c>
      <c r="AL73" s="164"/>
      <c r="AM73" s="164" t="e">
        <f>-AB73/(AA73-U73)*L70/(L70+N70)</f>
        <v>#DIV/0!</v>
      </c>
      <c r="AN73" s="164" t="e">
        <f>AM73^2*X70^2</f>
        <v>#DIV/0!</v>
      </c>
      <c r="AO73" s="164"/>
      <c r="AP73" s="164" t="e">
        <f>-AB73/(AA73-U73)*N70/(L70+N70)</f>
        <v>#DIV/0!</v>
      </c>
      <c r="AQ73" s="164" t="e">
        <f>AP73^2*Z70^2</f>
        <v>#DIV/0!</v>
      </c>
      <c r="AR73" s="164"/>
      <c r="AS73" s="164" t="e">
        <f>-AB73/(AA73-U73)*(W73-AA73)/(L70+N70)</f>
        <v>#DIV/0!</v>
      </c>
      <c r="AT73" s="164" t="e">
        <f>AS73^2*M70^2</f>
        <v>#DIV/0!</v>
      </c>
      <c r="AU73" s="164"/>
      <c r="AV73" s="164" t="e">
        <f>-AB73/(AA73-U73)*(Y73-AA73)/(L70+N70)</f>
        <v>#DIV/0!</v>
      </c>
      <c r="AW73" s="164" t="e">
        <f>AV73^2*O70^2</f>
        <v>#DIV/0!</v>
      </c>
      <c r="AX73" s="164"/>
      <c r="AY73" s="164"/>
      <c r="AZ73" s="164"/>
      <c r="BA73" s="164" t="b">
        <f t="shared" si="2159"/>
        <v>0</v>
      </c>
      <c r="BB73" s="164">
        <f>MAX((1-BA73)*P70,P70*0.99999)</f>
        <v>0</v>
      </c>
      <c r="BC73" s="164" t="e">
        <f>AB73*D73/(L70+N70)</f>
        <v>#DIV/0!</v>
      </c>
      <c r="BD73" s="164" t="e">
        <f t="shared" si="2160"/>
        <v>#DIV/0!</v>
      </c>
      <c r="BE73" s="164" t="e">
        <f t="shared" si="2161"/>
        <v>#DIV/0!</v>
      </c>
      <c r="BF73" s="164" t="e">
        <f t="shared" si="2162"/>
        <v>#DIV/0!</v>
      </c>
      <c r="BG73" s="164" t="e">
        <f t="shared" si="2163"/>
        <v>#DIV/0!</v>
      </c>
      <c r="BH73" s="164" t="e">
        <f t="shared" si="2164"/>
        <v>#DIV/0!</v>
      </c>
      <c r="BI73" s="164"/>
      <c r="BJ73" s="164"/>
      <c r="BK73" s="164"/>
      <c r="BL73" s="164"/>
      <c r="BM73" s="164" t="e">
        <f t="shared" si="2165"/>
        <v>#DIV/0!</v>
      </c>
      <c r="BN73" s="164" t="e">
        <f t="shared" si="2166"/>
        <v>#DIV/0!</v>
      </c>
      <c r="BO73" s="164" t="e">
        <f t="shared" si="2167"/>
        <v>#DIV/0!</v>
      </c>
      <c r="BP73" s="164" t="e">
        <f>BO73^2*Q70^2</f>
        <v>#DIV/0!</v>
      </c>
      <c r="BQ73" s="164"/>
      <c r="BR73" s="164" t="e">
        <f t="shared" si="2168"/>
        <v>#DIV/0!</v>
      </c>
      <c r="BS73" s="164" t="e">
        <f t="shared" si="2169"/>
        <v>#DIV/0!</v>
      </c>
      <c r="BT73" s="164" t="e">
        <f t="shared" si="2170"/>
        <v>#DIV/0!</v>
      </c>
      <c r="BU73" s="164" t="e">
        <f t="shared" si="2171"/>
        <v>#DIV/0!</v>
      </c>
      <c r="BV73" s="164" t="e">
        <f>(BB73-1)/(1-BC73)^(BB73)*(D73/(L70+N70))*BU73</f>
        <v>#DIV/0!</v>
      </c>
      <c r="BW73" s="164" t="e">
        <f>-1/((BB73-1)*BC73^2)*(D73/(L70+N70))*BU73</f>
        <v>#DIV/0!</v>
      </c>
      <c r="BX73" s="164" t="e">
        <f t="shared" si="2172"/>
        <v>#DIV/0!</v>
      </c>
      <c r="BY73" s="164" t="e">
        <f t="shared" si="2173"/>
        <v>#DIV/0!</v>
      </c>
      <c r="BZ73" s="164"/>
      <c r="CA73" s="164" t="e">
        <f t="shared" si="2174"/>
        <v>#DIV/0!</v>
      </c>
      <c r="CB73" s="164" t="e">
        <f>(BB73-1)/(1-BC73)^(BB73)*(D73/(L70+N70))*CA73</f>
        <v>#DIV/0!</v>
      </c>
      <c r="CC73" s="164" t="e">
        <f>-1/((BB73-1)*BC73^2)*(D73/(L70+N70))*CA73</f>
        <v>#DIV/0!</v>
      </c>
      <c r="CD73" s="164" t="e">
        <f t="shared" si="2175"/>
        <v>#DIV/0!</v>
      </c>
      <c r="CE73" s="164" t="e">
        <f t="shared" si="2176"/>
        <v>#DIV/0!</v>
      </c>
      <c r="CF73" s="164"/>
      <c r="CG73" s="164" t="e">
        <f t="shared" si="2177"/>
        <v>#DIV/0!</v>
      </c>
      <c r="CH73" s="164" t="e">
        <f>(BB73-1)/(1-BC73)^(BB73)*(D73/(L70+N70))*CG73</f>
        <v>#DIV/0!</v>
      </c>
      <c r="CI73" s="164" t="e">
        <f>-1/((BB73-1)*BC73^2)*(D73/(L70+N70))*CG73</f>
        <v>#DIV/0!</v>
      </c>
      <c r="CJ73" s="164" t="e">
        <f t="shared" si="2178"/>
        <v>#DIV/0!</v>
      </c>
      <c r="CK73" s="164" t="e">
        <f t="shared" si="2179"/>
        <v>#DIV/0!</v>
      </c>
      <c r="CL73" s="164"/>
      <c r="CM73" s="164" t="e">
        <f t="shared" si="2180"/>
        <v>#DIV/0!</v>
      </c>
      <c r="CN73" s="164">
        <v>0</v>
      </c>
      <c r="CO73" s="164">
        <v>0</v>
      </c>
      <c r="CP73" s="164" t="e">
        <f t="shared" si="2181"/>
        <v>#DIV/0!</v>
      </c>
      <c r="CQ73" s="164" t="e">
        <f>CP73^2*E70^2</f>
        <v>#DIV/0!</v>
      </c>
      <c r="CR73" s="164"/>
      <c r="CS73" s="164" t="e">
        <f t="shared" si="2182"/>
        <v>#DIV/0!</v>
      </c>
      <c r="CT73" s="164" t="e">
        <f>(BB73-1)/(1-BC73)^(BB73)*(-BC73/(L70+N70)+D73/(L70+N70)*CS73)</f>
        <v>#DIV/0!</v>
      </c>
      <c r="CU73" s="164" t="e">
        <f>-1/((BB73-1)*BC73^2)*(-BC73/(L70+N70)+D73/(L70+N70)*CS73)</f>
        <v>#DIV/0!</v>
      </c>
      <c r="CV73" s="164" t="e">
        <f t="shared" si="2183"/>
        <v>#DIV/0!</v>
      </c>
      <c r="CW73" s="164" t="e">
        <f>CV73^2*M70^2</f>
        <v>#DIV/0!</v>
      </c>
      <c r="CX73" s="164"/>
      <c r="CY73" s="164" t="e">
        <f t="shared" si="2184"/>
        <v>#DIV/0!</v>
      </c>
      <c r="CZ73" s="164" t="e">
        <f>(BB73-1)/(1-BC73)^(BB73)*(-BC73/(L70+N70)+D73/(L70+N70)*CY73)</f>
        <v>#DIV/0!</v>
      </c>
      <c r="DA73" s="164" t="e">
        <f>-1/((BB73-1)*BC73^2)*(-BC73/(L70+N70)+D73/(L70+N70)*CY73)</f>
        <v>#DIV/0!</v>
      </c>
      <c r="DB73" s="164" t="e">
        <f t="shared" si="2185"/>
        <v>#DIV/0!</v>
      </c>
      <c r="DC73" s="164" t="e">
        <f>DB73^2*O70^2</f>
        <v>#DIV/0!</v>
      </c>
      <c r="DD73" s="164"/>
      <c r="DE73" s="164"/>
      <c r="DF73" s="164"/>
      <c r="DG73" s="164">
        <f>10^R70</f>
        <v>1</v>
      </c>
      <c r="DH73" s="164" t="e">
        <f>N70/(L70+N70)</f>
        <v>#DIV/0!</v>
      </c>
      <c r="DI73" s="164">
        <f>(DG73+L70+N70)/(N70+DG73)</f>
        <v>1</v>
      </c>
      <c r="DJ73" s="164" t="e">
        <f t="shared" si="2186"/>
        <v>#DIV/0!</v>
      </c>
      <c r="DK73" s="164"/>
      <c r="DL73" s="164"/>
      <c r="DM73" s="164"/>
      <c r="DN73" s="164"/>
      <c r="DO73" s="164" t="e">
        <f t="shared" si="2187"/>
        <v>#DIV/0!</v>
      </c>
      <c r="DP73" s="164" t="e">
        <f t="shared" si="2188"/>
        <v>#DIV/0!</v>
      </c>
      <c r="DQ73" s="164" t="e">
        <f t="shared" si="2189"/>
        <v>#DIV/0!</v>
      </c>
      <c r="DR73" s="164" t="e">
        <f t="shared" si="2190"/>
        <v>#DIV/0!</v>
      </c>
      <c r="DS73" s="164"/>
      <c r="DT73" s="164" t="e">
        <f t="shared" si="2191"/>
        <v>#DIV/0!</v>
      </c>
      <c r="DU73" s="164" t="e">
        <f t="shared" si="2192"/>
        <v>#DIV/0!</v>
      </c>
      <c r="DV73" s="164" t="e">
        <f t="shared" si="2193"/>
        <v>#DIV/0!</v>
      </c>
      <c r="DW73" s="164"/>
      <c r="DX73" s="164" t="e">
        <f t="shared" si="2194"/>
        <v>#DIV/0!</v>
      </c>
      <c r="DY73" s="164" t="e">
        <f t="shared" si="2195"/>
        <v>#DIV/0!</v>
      </c>
      <c r="DZ73" s="164" t="e">
        <f t="shared" si="2196"/>
        <v>#DIV/0!</v>
      </c>
      <c r="EA73" s="164"/>
      <c r="EB73" s="164" t="e">
        <f t="shared" si="2197"/>
        <v>#DIV/0!</v>
      </c>
      <c r="EC73" s="164" t="e">
        <f t="shared" si="2198"/>
        <v>#DIV/0!</v>
      </c>
      <c r="ED73" s="164" t="e">
        <f t="shared" si="2199"/>
        <v>#DIV/0!</v>
      </c>
      <c r="EE73" s="164"/>
      <c r="EF73" s="164" t="e">
        <f t="shared" si="2200"/>
        <v>#DIV/0!</v>
      </c>
      <c r="EG73" s="164" t="e">
        <f t="shared" si="2201"/>
        <v>#DIV/0!</v>
      </c>
      <c r="EH73" s="164" t="e">
        <f t="shared" si="2202"/>
        <v>#DIV/0!</v>
      </c>
      <c r="EI73" s="164" t="e">
        <f>-N70/((N70+L70)^2)</f>
        <v>#DIV/0!</v>
      </c>
      <c r="EJ73" s="164">
        <f>1/(DG73+N70)</f>
        <v>1</v>
      </c>
      <c r="EK73" s="164" t="e">
        <f t="shared" si="2203"/>
        <v>#DIV/0!</v>
      </c>
      <c r="EL73" s="164" t="e">
        <f>EK73^2*M70^2</f>
        <v>#DIV/0!</v>
      </c>
      <c r="EM73" s="164"/>
      <c r="EN73" s="164" t="e">
        <f t="shared" si="2204"/>
        <v>#DIV/0!</v>
      </c>
      <c r="EO73" s="164" t="e">
        <f>L70/((L70+N70)^2)</f>
        <v>#DIV/0!</v>
      </c>
      <c r="EP73" s="164">
        <f>-L70/((N70+DG73)^2)</f>
        <v>0</v>
      </c>
      <c r="EQ73" s="164" t="e">
        <f t="shared" si="2205"/>
        <v>#DIV/0!</v>
      </c>
      <c r="ER73" s="164" t="e">
        <f>EQ73^2*O70^2</f>
        <v>#DIV/0!</v>
      </c>
      <c r="ES73" s="164"/>
      <c r="ET73" s="164">
        <v>0</v>
      </c>
      <c r="EU73" s="164">
        <f>-LN(10)*L70*DG73/((DG73+N70)^2)</f>
        <v>0</v>
      </c>
      <c r="EV73" s="164" t="e">
        <f t="shared" si="2206"/>
        <v>#DIV/0!</v>
      </c>
      <c r="EW73" s="164" t="e">
        <f>EV73^2*S70^2</f>
        <v>#DIV/0!</v>
      </c>
      <c r="EX73" s="164"/>
      <c r="EY73" s="164"/>
      <c r="EZ73" s="164"/>
      <c r="FA73" s="164">
        <f t="shared" si="2207"/>
        <v>1</v>
      </c>
      <c r="FB73" s="164" t="e">
        <f t="shared" si="2208"/>
        <v>#DIV/0!</v>
      </c>
      <c r="FC73" s="164">
        <f t="shared" si="2209"/>
        <v>1</v>
      </c>
      <c r="FD73" s="164" t="e">
        <f t="shared" si="2210"/>
        <v>#DIV/0!</v>
      </c>
      <c r="FE73" s="164"/>
      <c r="FF73" s="164"/>
      <c r="FG73" s="164"/>
      <c r="FH73" s="164"/>
      <c r="FI73" s="164" t="e">
        <f t="shared" si="2211"/>
        <v>#DIV/0!</v>
      </c>
      <c r="FJ73" s="164" t="e">
        <f t="shared" si="2212"/>
        <v>#DIV/0!</v>
      </c>
      <c r="FK73" s="164" t="e">
        <f t="shared" si="2213"/>
        <v>#DIV/0!</v>
      </c>
      <c r="FL73" s="164" t="e">
        <f t="shared" si="2214"/>
        <v>#DIV/0!</v>
      </c>
      <c r="FM73" s="164"/>
      <c r="FN73" s="164" t="e">
        <f t="shared" si="2215"/>
        <v>#DIV/0!</v>
      </c>
      <c r="FO73" s="164" t="e">
        <f t="shared" si="2216"/>
        <v>#DIV/0!</v>
      </c>
      <c r="FP73" s="164" t="e">
        <f t="shared" si="2217"/>
        <v>#DIV/0!</v>
      </c>
      <c r="FQ73" s="164"/>
      <c r="FR73" s="164" t="e">
        <f t="shared" si="2218"/>
        <v>#DIV/0!</v>
      </c>
      <c r="FS73" s="164" t="e">
        <f t="shared" si="2219"/>
        <v>#DIV/0!</v>
      </c>
      <c r="FT73" s="164" t="e">
        <f t="shared" si="2220"/>
        <v>#DIV/0!</v>
      </c>
      <c r="FU73" s="164"/>
      <c r="FV73" s="164" t="e">
        <f t="shared" si="2221"/>
        <v>#DIV/0!</v>
      </c>
      <c r="FW73" s="164" t="e">
        <f t="shared" si="2222"/>
        <v>#DIV/0!</v>
      </c>
      <c r="FX73" s="164" t="e">
        <f t="shared" si="2223"/>
        <v>#DIV/0!</v>
      </c>
      <c r="FY73" s="164"/>
      <c r="FZ73" s="164" t="e">
        <f t="shared" si="2224"/>
        <v>#DIV/0!</v>
      </c>
      <c r="GA73" s="164" t="e">
        <f t="shared" si="2225"/>
        <v>#DIV/0!</v>
      </c>
      <c r="GB73" s="164" t="e">
        <f t="shared" si="2226"/>
        <v>#DIV/0!</v>
      </c>
      <c r="GC73" s="164" t="e">
        <f t="shared" si="2227"/>
        <v>#DIV/0!</v>
      </c>
      <c r="GD73" s="164">
        <f t="shared" si="2228"/>
        <v>1</v>
      </c>
      <c r="GE73" s="164" t="e">
        <f t="shared" si="2229"/>
        <v>#DIV/0!</v>
      </c>
      <c r="GF73" s="164" t="e">
        <f>GE73^2*M70^2</f>
        <v>#DIV/0!</v>
      </c>
      <c r="GG73" s="164"/>
      <c r="GH73" s="164" t="e">
        <f t="shared" si="2230"/>
        <v>#DIV/0!</v>
      </c>
      <c r="GI73" s="164" t="e">
        <f t="shared" si="2231"/>
        <v>#DIV/0!</v>
      </c>
      <c r="GJ73" s="164">
        <f t="shared" si="2232"/>
        <v>0</v>
      </c>
      <c r="GK73" s="164" t="e">
        <f t="shared" si="2233"/>
        <v>#DIV/0!</v>
      </c>
      <c r="GL73" s="164" t="e">
        <f>GK73^2*O70^2</f>
        <v>#DIV/0!</v>
      </c>
      <c r="GM73" s="164"/>
      <c r="GN73" s="164">
        <f t="shared" si="2234"/>
        <v>0</v>
      </c>
      <c r="GO73" s="164">
        <f t="shared" si="2235"/>
        <v>0</v>
      </c>
      <c r="GP73" s="164" t="e">
        <f t="shared" si="2236"/>
        <v>#DIV/0!</v>
      </c>
      <c r="GQ73" s="164" t="e">
        <f>GP73^2*S70^2</f>
        <v>#DIV/0!</v>
      </c>
      <c r="GR73" s="164"/>
      <c r="GS73" s="164" t="e">
        <f t="shared" si="2237"/>
        <v>#DIV/0!</v>
      </c>
      <c r="GT73" s="164" t="e">
        <f t="shared" si="2238"/>
        <v>#DIV/0!</v>
      </c>
      <c r="GU73" s="164" t="e">
        <f>GT73^2*Q70^2</f>
        <v>#DIV/0!</v>
      </c>
      <c r="GV73" s="164"/>
      <c r="GW73" s="164"/>
      <c r="GX73" s="164"/>
      <c r="GY73" s="164">
        <f>P70</f>
        <v>0</v>
      </c>
      <c r="GZ73" s="164">
        <f>L70+N70</f>
        <v>0</v>
      </c>
      <c r="HA73" s="164">
        <f>L70</f>
        <v>0</v>
      </c>
      <c r="HB73" s="164">
        <f>N70</f>
        <v>0</v>
      </c>
      <c r="HC73" s="164">
        <f t="shared" si="2239"/>
        <v>0</v>
      </c>
      <c r="HD73" s="164">
        <f t="shared" si="2240"/>
        <v>0</v>
      </c>
      <c r="HE73" s="164" t="e">
        <f t="shared" si="2241"/>
        <v>#DIV/0!</v>
      </c>
      <c r="HF73" s="164">
        <f t="shared" si="2242"/>
        <v>0</v>
      </c>
      <c r="HG73" s="164">
        <f t="shared" si="2243"/>
        <v>0</v>
      </c>
      <c r="HH73" s="164">
        <f t="shared" si="2244"/>
        <v>0</v>
      </c>
      <c r="HI73" s="164">
        <f t="shared" si="2245"/>
        <v>0</v>
      </c>
      <c r="HJ73" s="164" t="e">
        <f t="shared" si="2246"/>
        <v>#DIV/0!</v>
      </c>
      <c r="HK73" s="164" t="e">
        <f t="shared" si="2247"/>
        <v>#DIV/0!</v>
      </c>
      <c r="HL73" s="164" t="e">
        <f t="shared" si="2248"/>
        <v>#DIV/0!</v>
      </c>
      <c r="HM73" s="164" t="e">
        <f t="shared" si="2249"/>
        <v>#DIV/0!</v>
      </c>
      <c r="HN73" s="164"/>
      <c r="HO73" s="164"/>
      <c r="HP73" s="164"/>
      <c r="HQ73" s="164"/>
      <c r="HR73" s="164" t="e">
        <f t="shared" si="2250"/>
        <v>#DIV/0!</v>
      </c>
      <c r="HS73" s="164" t="e">
        <f t="shared" si="2251"/>
        <v>#DIV/0!</v>
      </c>
      <c r="HT73" s="164" t="e">
        <f t="shared" si="2252"/>
        <v>#DIV/0!</v>
      </c>
      <c r="HU73" s="164" t="e">
        <f t="shared" si="2253"/>
        <v>#DIV/0!</v>
      </c>
      <c r="HV73" s="164" t="e">
        <f t="shared" si="2254"/>
        <v>#DIV/0!</v>
      </c>
      <c r="HW73" s="164"/>
      <c r="HX73" s="164" t="e">
        <f t="shared" si="2255"/>
        <v>#DIV/0!</v>
      </c>
      <c r="HY73" s="164" t="e">
        <f t="shared" si="2256"/>
        <v>#DIV/0!</v>
      </c>
      <c r="HZ73" s="164">
        <v>0</v>
      </c>
      <c r="IA73" s="164" t="e">
        <f t="shared" si="2145"/>
        <v>#DIV/0!</v>
      </c>
      <c r="IB73" s="164" t="e">
        <f t="shared" si="2257"/>
        <v>#DIV/0!</v>
      </c>
      <c r="IC73" s="164"/>
      <c r="ID73" s="164" t="e">
        <f xml:space="preserve"> 1 / (HE73-GY73*HG73)*L70/GZ73</f>
        <v>#DIV/0!</v>
      </c>
      <c r="IE73" s="164" t="e">
        <f t="shared" si="2258"/>
        <v>#DIV/0!</v>
      </c>
      <c r="IF73" s="164">
        <v>0</v>
      </c>
      <c r="IG73" s="164" t="e">
        <f t="shared" si="2146"/>
        <v>#DIV/0!</v>
      </c>
      <c r="IH73" s="164" t="e">
        <f t="shared" si="2259"/>
        <v>#DIV/0!</v>
      </c>
      <c r="II73" s="164"/>
      <c r="IJ73" s="164" t="e">
        <f t="shared" si="2260"/>
        <v>#DIV/0!</v>
      </c>
      <c r="IK73" s="164" t="e">
        <f t="shared" si="2261"/>
        <v>#DIV/0!</v>
      </c>
      <c r="IL73" s="164">
        <v>0</v>
      </c>
      <c r="IM73" s="164" t="e">
        <f t="shared" si="2147"/>
        <v>#DIV/0!</v>
      </c>
      <c r="IN73" s="164" t="e">
        <f t="shared" si="2262"/>
        <v>#DIV/0!</v>
      </c>
      <c r="IO73" s="164"/>
      <c r="IP73" s="164" t="e">
        <f t="shared" si="2263"/>
        <v>#DIV/0!</v>
      </c>
      <c r="IQ73" s="164" t="e">
        <f t="shared" si="2264"/>
        <v>#DIV/0!</v>
      </c>
      <c r="IR73" s="164" t="e">
        <f t="shared" si="2265"/>
        <v>#DIV/0!</v>
      </c>
      <c r="IS73" s="164" t="e">
        <f t="shared" si="2148"/>
        <v>#DIV/0!</v>
      </c>
      <c r="IT73" s="164" t="e">
        <f>IS73^2*M70^2</f>
        <v>#DIV/0!</v>
      </c>
      <c r="IU73" s="164"/>
      <c r="IV73" s="164" t="e">
        <f t="shared" si="2266"/>
        <v>#DIV/0!</v>
      </c>
      <c r="IW73" s="164" t="e">
        <f t="shared" si="2267"/>
        <v>#DIV/0!</v>
      </c>
      <c r="IX73" s="164" t="e">
        <f t="shared" si="2268"/>
        <v>#DIV/0!</v>
      </c>
      <c r="IY73" s="164" t="e">
        <f t="shared" si="2149"/>
        <v>#DIV/0!</v>
      </c>
      <c r="IZ73" s="164" t="e">
        <f>IY73^2*O70^2</f>
        <v>#DIV/0!</v>
      </c>
      <c r="JA73" s="164"/>
      <c r="JB73" s="164" t="e">
        <f t="shared" si="2269"/>
        <v>#DIV/0!</v>
      </c>
      <c r="JC73" s="164" t="e">
        <f t="shared" si="2270"/>
        <v>#DIV/0!</v>
      </c>
      <c r="JD73" s="164" t="e">
        <f t="shared" si="2271"/>
        <v>#DIV/0!</v>
      </c>
      <c r="JE73" s="164" t="e">
        <f t="shared" si="2150"/>
        <v>#DIV/0!</v>
      </c>
      <c r="JF73" s="164" t="e">
        <f>JE73^2*Q70^2</f>
        <v>#DIV/0!</v>
      </c>
      <c r="JG73" s="164"/>
      <c r="JH73" s="164"/>
      <c r="JI73" s="164"/>
      <c r="JJ73" s="164">
        <f t="shared" si="2272"/>
        <v>1</v>
      </c>
      <c r="JK73" s="164" t="e">
        <f>N70/(L70+N70)</f>
        <v>#DIV/0!</v>
      </c>
      <c r="JL73" s="164">
        <f>(L70+N70+JJ73)/(N70+JJ73)</f>
        <v>1</v>
      </c>
      <c r="JM73" s="164" t="e">
        <f t="shared" si="2273"/>
        <v>#DIV/0!</v>
      </c>
      <c r="JN73" s="164"/>
      <c r="JO73" s="164"/>
      <c r="JP73" s="164"/>
      <c r="JQ73" s="164"/>
      <c r="JR73" s="164" t="e">
        <f t="shared" si="2274"/>
        <v>#DIV/0!</v>
      </c>
      <c r="JS73" s="164" t="e">
        <f t="shared" si="2275"/>
        <v>#DIV/0!</v>
      </c>
      <c r="JT73" s="164" t="e">
        <f t="shared" si="2276"/>
        <v>#DIV/0!</v>
      </c>
      <c r="JU73" s="164" t="e">
        <f t="shared" si="2277"/>
        <v>#DIV/0!</v>
      </c>
      <c r="JV73" s="164"/>
      <c r="JW73" s="164" t="e">
        <f t="shared" si="2278"/>
        <v>#DIV/0!</v>
      </c>
      <c r="JX73" s="164" t="e">
        <f t="shared" si="2279"/>
        <v>#DIV/0!</v>
      </c>
      <c r="JY73" s="164" t="e">
        <f t="shared" si="2280"/>
        <v>#DIV/0!</v>
      </c>
      <c r="JZ73" s="164"/>
      <c r="KA73" s="164" t="e">
        <f>IG73</f>
        <v>#DIV/0!</v>
      </c>
      <c r="KB73" s="164" t="e">
        <f>KA73*JR73</f>
        <v>#DIV/0!</v>
      </c>
      <c r="KC73" s="164" t="e">
        <f>KB73^2*X73^2</f>
        <v>#DIV/0!</v>
      </c>
      <c r="KD73" s="164"/>
      <c r="KE73" s="164" t="e">
        <f>IM73</f>
        <v>#DIV/0!</v>
      </c>
      <c r="KF73" s="164" t="e">
        <f>KE73*JR73</f>
        <v>#DIV/0!</v>
      </c>
      <c r="KG73" s="164" t="e">
        <f>KF73^2*Z73^2</f>
        <v>#DIV/0!</v>
      </c>
      <c r="KH73" s="164"/>
      <c r="KI73" s="164" t="e">
        <f>IS73</f>
        <v>#DIV/0!</v>
      </c>
      <c r="KJ73" s="164" t="e">
        <f>-N70/(L70+N70)^2</f>
        <v>#DIV/0!</v>
      </c>
      <c r="KK73" s="164">
        <f>1/(JJ73+N70)</f>
        <v>1</v>
      </c>
      <c r="KL73" s="164" t="e">
        <f>KI73*JR73+KJ73*HM73*JL73+KK73*JK73*HM73</f>
        <v>#DIV/0!</v>
      </c>
      <c r="KM73" s="164" t="e">
        <f>KL73^2*M70^2</f>
        <v>#DIV/0!</v>
      </c>
      <c r="KN73" s="164"/>
      <c r="KO73" s="164" t="e">
        <f>IY73</f>
        <v>#DIV/0!</v>
      </c>
      <c r="KP73" s="164" t="e">
        <f>L70/(L70+N70)^2</f>
        <v>#DIV/0!</v>
      </c>
      <c r="KQ73" s="164">
        <f>-L70/(JJ73+N70)^2</f>
        <v>0</v>
      </c>
      <c r="KR73" s="164" t="e">
        <f>KO73*JR73+KP73*JL73*HM73+HM73*KQ73*JK73</f>
        <v>#DIV/0!</v>
      </c>
      <c r="KS73" s="164" t="e">
        <f>KR73^2*O70^2</f>
        <v>#DIV/0!</v>
      </c>
      <c r="KT73" s="164"/>
      <c r="KU73" s="164" t="e">
        <f>JE73</f>
        <v>#DIV/0!</v>
      </c>
      <c r="KV73" s="164" t="e">
        <f>KU73*JR73</f>
        <v>#DIV/0!</v>
      </c>
      <c r="KW73" s="164" t="e">
        <f>KV73^2*Q70^2</f>
        <v>#DIV/0!</v>
      </c>
      <c r="KX73" s="164"/>
      <c r="KY73" s="164" t="e">
        <f>HM73* (N70/(L70+N70)) * ((-LN(10)*JJ73*L70)/(N70+JJ73)^2)</f>
        <v>#DIV/0!</v>
      </c>
      <c r="KZ73" s="164" t="e">
        <f>KY73^2*S70^2</f>
        <v>#DIV/0!</v>
      </c>
      <c r="LA73" s="164"/>
      <c r="LB73" s="164"/>
      <c r="LC73" s="170"/>
      <c r="LD73" s="205"/>
      <c r="LE73" s="190"/>
      <c r="LF73" s="190"/>
      <c r="LG73" s="190"/>
      <c r="LH73" s="190"/>
      <c r="LI73" s="190"/>
      <c r="LJ73" s="190"/>
      <c r="LK73" s="190"/>
      <c r="LL73" s="190"/>
      <c r="LM73" s="190"/>
      <c r="LN73" s="190"/>
      <c r="LO73" s="193"/>
    </row>
    <row r="74" spans="1:327" s="87" customFormat="1" ht="15.75" x14ac:dyDescent="0.25">
      <c r="A74" s="171" t="s">
        <v>239</v>
      </c>
      <c r="B74" s="142"/>
      <c r="C74" s="147"/>
      <c r="D74" s="143"/>
      <c r="E74" s="147"/>
      <c r="F74" s="194"/>
      <c r="G74" s="194"/>
      <c r="H74" s="194"/>
      <c r="I74" s="182"/>
      <c r="J74" s="182"/>
      <c r="K74" s="182"/>
      <c r="L74" s="182"/>
      <c r="M74" s="182"/>
      <c r="N74" s="182"/>
      <c r="O74" s="182"/>
      <c r="P74" s="182"/>
      <c r="Q74" s="182"/>
      <c r="R74" s="182"/>
      <c r="S74" s="185"/>
      <c r="T74" s="167">
        <f>C74/100</f>
        <v>0</v>
      </c>
      <c r="U74" s="164">
        <f t="shared" ref="U74:Z74" si="2283">F74/100</f>
        <v>0</v>
      </c>
      <c r="V74" s="164">
        <f t="shared" si="2283"/>
        <v>0</v>
      </c>
      <c r="W74" s="164">
        <f t="shared" si="2283"/>
        <v>0</v>
      </c>
      <c r="X74" s="164">
        <f t="shared" si="2283"/>
        <v>0</v>
      </c>
      <c r="Y74" s="164">
        <f t="shared" si="2283"/>
        <v>0</v>
      </c>
      <c r="Z74" s="164">
        <f t="shared" si="2283"/>
        <v>0</v>
      </c>
      <c r="AA74" s="164" t="e">
        <f>(L74*W74+Y74*N74)/(L74+N74)</f>
        <v>#DIV/0!</v>
      </c>
      <c r="AB74" s="165" t="e">
        <f t="shared" si="2142"/>
        <v>#DIV/0!</v>
      </c>
      <c r="AC74" s="165" t="e">
        <f>AVERAGE(AB74:AB77)</f>
        <v>#DIV/0!</v>
      </c>
      <c r="AD74" s="165" t="e">
        <f>STDEV(AB74:AB77)</f>
        <v>#DIV/0!</v>
      </c>
      <c r="AE74" s="165" t="e">
        <f>AD74/SQRT(COUNT(AB74:AB77))</f>
        <v>#DIV/0!</v>
      </c>
      <c r="AF74" s="165" t="e">
        <f>AE74^2</f>
        <v>#DIV/0!</v>
      </c>
      <c r="AG74" s="164" t="e">
        <f t="shared" si="2143"/>
        <v>#DIV/0!</v>
      </c>
      <c r="AH74" s="164" t="e">
        <f>AG74^2*E74^2</f>
        <v>#DIV/0!</v>
      </c>
      <c r="AI74" s="164" t="e">
        <f>AVERAGE(AH74:AH77)</f>
        <v>#DIV/0!</v>
      </c>
      <c r="AJ74" s="164" t="e">
        <f t="shared" si="2144"/>
        <v>#DIV/0!</v>
      </c>
      <c r="AK74" s="164" t="e">
        <f>AJ74^2*V74^2</f>
        <v>#DIV/0!</v>
      </c>
      <c r="AL74" s="164" t="e">
        <f>AVERAGE(AK74:AK77)</f>
        <v>#DIV/0!</v>
      </c>
      <c r="AM74" s="164" t="e">
        <f>-AB74/(AA74-U74)*L74/(L74+N74)</f>
        <v>#DIV/0!</v>
      </c>
      <c r="AN74" s="164" t="e">
        <f>AM74^2*X74^2</f>
        <v>#DIV/0!</v>
      </c>
      <c r="AO74" s="164" t="e">
        <f>AVERAGE(AN74:AN77)</f>
        <v>#DIV/0!</v>
      </c>
      <c r="AP74" s="164" t="e">
        <f>-AB74/(AA74-U74)*N74/(L74+N74)</f>
        <v>#DIV/0!</v>
      </c>
      <c r="AQ74" s="164" t="e">
        <f>AP74^2*Z74^2</f>
        <v>#DIV/0!</v>
      </c>
      <c r="AR74" s="164" t="e">
        <f>AVERAGE(AQ74:AQ77)</f>
        <v>#DIV/0!</v>
      </c>
      <c r="AS74" s="164" t="e">
        <f>-AB74/(AA74-U74)*(W74-AA74)/(L74+N74)</f>
        <v>#DIV/0!</v>
      </c>
      <c r="AT74" s="164" t="e">
        <f>AS74^2*M74^2</f>
        <v>#DIV/0!</v>
      </c>
      <c r="AU74" s="164" t="e">
        <f>AVERAGE(AT74:AT77)</f>
        <v>#DIV/0!</v>
      </c>
      <c r="AV74" s="164" t="e">
        <f>-AB74/(AA74-U74)*(Y74-AA74)/(L74+N74)</f>
        <v>#DIV/0!</v>
      </c>
      <c r="AW74" s="164" t="e">
        <f>AV74^2*O74^2</f>
        <v>#DIV/0!</v>
      </c>
      <c r="AX74" s="164" t="e">
        <f>AVERAGE(AW74:AW77)</f>
        <v>#DIV/0!</v>
      </c>
      <c r="AY74" s="164" t="e">
        <f>SUM(AX74,AU74,AR74,AO74,AL74,AI74,AF74)</f>
        <v>#DIV/0!</v>
      </c>
      <c r="AZ74" s="166" t="e">
        <f>SQRT(AY74)</f>
        <v>#DIV/0!</v>
      </c>
      <c r="BA74" s="164" t="b">
        <f>P74=1</f>
        <v>0</v>
      </c>
      <c r="BB74" s="164">
        <f>MAX((1-BA74)*P74,P74*0.99999)</f>
        <v>0</v>
      </c>
      <c r="BC74" s="164" t="e">
        <f>AB74*D74/(L74+N74)</f>
        <v>#DIV/0!</v>
      </c>
      <c r="BD74" s="164" t="e">
        <f>-1+(1-BC74)^(1-BB74)</f>
        <v>#DIV/0!</v>
      </c>
      <c r="BE74" s="164" t="e">
        <f>1/((BB74-1)*BC74)</f>
        <v>#DIV/0!</v>
      </c>
      <c r="BF74" s="164" t="e">
        <f>(-1/BC74)*LN(1-BC74)*AB74</f>
        <v>#DIV/0!</v>
      </c>
      <c r="BG74" s="164" t="e">
        <f>AB74*BD74*BE74</f>
        <v>#DIV/0!</v>
      </c>
      <c r="BH74" s="164" t="e">
        <f>(BF74*BA74)+(1-BA74)*BG74</f>
        <v>#DIV/0!</v>
      </c>
      <c r="BI74" s="164" t="e">
        <f>AVERAGE(BH74:BH77)</f>
        <v>#DIV/0!</v>
      </c>
      <c r="BJ74" s="164" t="e">
        <f>STDEV(BH74:BH77)</f>
        <v>#DIV/0!</v>
      </c>
      <c r="BK74" s="164" t="e">
        <f>BJ74/SQRT(COUNT(BH74:BH77))</f>
        <v>#DIV/0!</v>
      </c>
      <c r="BL74" s="164" t="e">
        <f>BK74^2</f>
        <v>#DIV/0!</v>
      </c>
      <c r="BM74" s="164" t="e">
        <f>(-LN(1-BC74)*(1-BC74)^(1-BB74))*AB74/((BB74-1)*BC74)</f>
        <v>#DIV/0!</v>
      </c>
      <c r="BN74" s="164" t="e">
        <f>(1-(1-BC74)^(1-BB74))*AB74/(BC74*(BB74-1)^2)</f>
        <v>#DIV/0!</v>
      </c>
      <c r="BO74" s="164" t="e">
        <f>BM74+BN74</f>
        <v>#DIV/0!</v>
      </c>
      <c r="BP74" s="164" t="e">
        <f>BO74^2*Q74^2</f>
        <v>#DIV/0!</v>
      </c>
      <c r="BQ74" s="164" t="e">
        <f>AVERAGE(BP74:BP77)</f>
        <v>#DIV/0!</v>
      </c>
      <c r="BR74" s="164" t="e">
        <f>BD74*BE74</f>
        <v>#DIV/0!</v>
      </c>
      <c r="BS74" s="164" t="e">
        <f>AB74*BE74</f>
        <v>#DIV/0!</v>
      </c>
      <c r="BT74" s="164" t="e">
        <f>AB74*BD74</f>
        <v>#DIV/0!</v>
      </c>
      <c r="BU74" s="164" t="e">
        <f>AJ74</f>
        <v>#DIV/0!</v>
      </c>
      <c r="BV74" s="164" t="e">
        <f>(BB74-1)/(1-BC74)^(BB74)*(D74/(L74+N74))*BU74</f>
        <v>#DIV/0!</v>
      </c>
      <c r="BW74" s="164" t="e">
        <f>-1/((BB74-1)*BC74^2)*(D74/(L74+N74))*BU74</f>
        <v>#DIV/0!</v>
      </c>
      <c r="BX74" s="164" t="e">
        <f>BU74*BR74+BS74*BV74+BT74*BW74</f>
        <v>#DIV/0!</v>
      </c>
      <c r="BY74" s="164" t="e">
        <f>BX74^2*V74^2</f>
        <v>#DIV/0!</v>
      </c>
      <c r="BZ74" s="164" t="e">
        <f>AVERAGE(BY74:BY77)</f>
        <v>#DIV/0!</v>
      </c>
      <c r="CA74" s="164" t="e">
        <f>AM74</f>
        <v>#DIV/0!</v>
      </c>
      <c r="CB74" s="164" t="e">
        <f>(BB74-1)/(1-BC74)^(BB74)*(D74/(L74+N74))*CA74</f>
        <v>#DIV/0!</v>
      </c>
      <c r="CC74" s="164" t="e">
        <f>-1/((BB74-1)*BC74^2)*(D74/(L74+N74))*CA74</f>
        <v>#DIV/0!</v>
      </c>
      <c r="CD74" s="164" t="e">
        <f>BR74*CA74+BS74*CB74+BT74*CC74</f>
        <v>#DIV/0!</v>
      </c>
      <c r="CE74" s="164" t="e">
        <f>CD74^2*X74^2</f>
        <v>#DIV/0!</v>
      </c>
      <c r="CF74" s="164" t="e">
        <f>AVERAGE(CE74:CE77)</f>
        <v>#DIV/0!</v>
      </c>
      <c r="CG74" s="164" t="e">
        <f>AP74</f>
        <v>#DIV/0!</v>
      </c>
      <c r="CH74" s="164" t="e">
        <f>(BB74-1)/(1-BC74)^(BB74)*(D74/(L74+N74))*CG74</f>
        <v>#DIV/0!</v>
      </c>
      <c r="CI74" s="164" t="e">
        <f>-1/((BB74-1)*BC74^2)*(D74/(L74+N74))*CG74</f>
        <v>#DIV/0!</v>
      </c>
      <c r="CJ74" s="164" t="e">
        <f>BR74*CG74+BS74*CH74+BT74*CI74</f>
        <v>#DIV/0!</v>
      </c>
      <c r="CK74" s="164" t="e">
        <f>CJ74^2*Z74^2</f>
        <v>#DIV/0!</v>
      </c>
      <c r="CL74" s="164" t="e">
        <f>AVERAGE(CK74:CK77)</f>
        <v>#DIV/0!</v>
      </c>
      <c r="CM74" s="164" t="e">
        <f>AG74</f>
        <v>#DIV/0!</v>
      </c>
      <c r="CN74" s="164">
        <v>0</v>
      </c>
      <c r="CO74" s="164">
        <v>0</v>
      </c>
      <c r="CP74" s="164" t="e">
        <f>CM74*BR74</f>
        <v>#DIV/0!</v>
      </c>
      <c r="CQ74" s="164" t="e">
        <f>CP74^2*E74^2</f>
        <v>#DIV/0!</v>
      </c>
      <c r="CR74" s="164" t="e">
        <f>AVERAGE(CQ74:CQ77)</f>
        <v>#DIV/0!</v>
      </c>
      <c r="CS74" s="164" t="e">
        <f>AS74</f>
        <v>#DIV/0!</v>
      </c>
      <c r="CT74" s="164" t="e">
        <f>(BB74-1)/(1-BC74)^(BB74)*(-BC74/(L74+N74)+D74/(L74+N74)*CS74)</f>
        <v>#DIV/0!</v>
      </c>
      <c r="CU74" s="164" t="e">
        <f>-1/((BB74-1)*BC74^2)*(-BC74/(L74+N74)+D74/(L74+N74)*CS74)</f>
        <v>#DIV/0!</v>
      </c>
      <c r="CV74" s="164" t="e">
        <f>BR74*CS74+BS74*CT74+BT74*CU74</f>
        <v>#DIV/0!</v>
      </c>
      <c r="CW74" s="164" t="e">
        <f>CV74^2*M74^2</f>
        <v>#DIV/0!</v>
      </c>
      <c r="CX74" s="164" t="e">
        <f>AVERAGE(CW74:CW77)</f>
        <v>#DIV/0!</v>
      </c>
      <c r="CY74" s="164" t="e">
        <f>AV74</f>
        <v>#DIV/0!</v>
      </c>
      <c r="CZ74" s="164" t="e">
        <f>(BB74-1)/(1-BC74)^(BB74)*(-BC74/(L74+N74)+D74/(L74+N74)*CY74)</f>
        <v>#DIV/0!</v>
      </c>
      <c r="DA74" s="164" t="e">
        <f>-1/((BB74-1)*BC74^2)*(-BC74/(L74+N74)+D74/(L74+N74)*CY74)</f>
        <v>#DIV/0!</v>
      </c>
      <c r="DB74" s="164" t="e">
        <f>BR74*CY74+BS74*CZ74+BT74*DA74</f>
        <v>#DIV/0!</v>
      </c>
      <c r="DC74" s="164" t="e">
        <f>DB74^2*O74^2</f>
        <v>#DIV/0!</v>
      </c>
      <c r="DD74" s="164" t="e">
        <f>AVERAGE(DC74:DC77)</f>
        <v>#DIV/0!</v>
      </c>
      <c r="DE74" s="164" t="e">
        <f>SUM(DD74,CX74,CR74,CL74,CF74,BZ74,BQ74,BL74)</f>
        <v>#DIV/0!</v>
      </c>
      <c r="DF74" s="164" t="e">
        <f>SQRT(DE74)</f>
        <v>#DIV/0!</v>
      </c>
      <c r="DG74" s="164">
        <f>10^R74</f>
        <v>1</v>
      </c>
      <c r="DH74" s="164" t="e">
        <f>N74/(L74+N74)</f>
        <v>#DIV/0!</v>
      </c>
      <c r="DI74" s="164">
        <f>(DG74+L74+N74)/(N74+DG74)</f>
        <v>1</v>
      </c>
      <c r="DJ74" s="164" t="e">
        <f>AB74*DH74*DI74</f>
        <v>#DIV/0!</v>
      </c>
      <c r="DK74" s="164" t="e">
        <f>AVERAGE(DJ74:DJ77)</f>
        <v>#DIV/0!</v>
      </c>
      <c r="DL74" s="164" t="e">
        <f>STDEV(DJ74:DJ77)</f>
        <v>#DIV/0!</v>
      </c>
      <c r="DM74" s="164" t="e">
        <f>DL74/SQRT(COUNT(DJ74:DJ77))</f>
        <v>#DIV/0!</v>
      </c>
      <c r="DN74" s="164" t="e">
        <f>DM74^2</f>
        <v>#DIV/0!</v>
      </c>
      <c r="DO74" s="164" t="e">
        <f>DH74*DI74</f>
        <v>#DIV/0!</v>
      </c>
      <c r="DP74" s="164" t="e">
        <f>AG74</f>
        <v>#DIV/0!</v>
      </c>
      <c r="DQ74" s="164" t="e">
        <f>DO74*DP74</f>
        <v>#DIV/0!</v>
      </c>
      <c r="DR74" s="164" t="e">
        <f>DQ74^2*E74^2</f>
        <v>#DIV/0!</v>
      </c>
      <c r="DS74" s="164" t="e">
        <f>AVERAGE(DR74:DR77)</f>
        <v>#DIV/0!</v>
      </c>
      <c r="DT74" s="164" t="e">
        <f>AJ74</f>
        <v>#DIV/0!</v>
      </c>
      <c r="DU74" s="164" t="e">
        <f>DT74*DO74</f>
        <v>#DIV/0!</v>
      </c>
      <c r="DV74" s="164" t="e">
        <f>DU74^2*V74^2</f>
        <v>#DIV/0!</v>
      </c>
      <c r="DW74" s="164" t="e">
        <f>AVERAGE(DV74:DV77)</f>
        <v>#DIV/0!</v>
      </c>
      <c r="DX74" s="164" t="e">
        <f>AM74</f>
        <v>#DIV/0!</v>
      </c>
      <c r="DY74" s="164" t="e">
        <f>DX74*DO74</f>
        <v>#DIV/0!</v>
      </c>
      <c r="DZ74" s="164" t="e">
        <f>DY74^2*X74^2</f>
        <v>#DIV/0!</v>
      </c>
      <c r="EA74" s="164" t="e">
        <f>AVERAGE(DZ74:DZ77)</f>
        <v>#DIV/0!</v>
      </c>
      <c r="EB74" s="164" t="e">
        <f>AP74</f>
        <v>#DIV/0!</v>
      </c>
      <c r="EC74" s="164" t="e">
        <f>EB74*DO74</f>
        <v>#DIV/0!</v>
      </c>
      <c r="ED74" s="164" t="e">
        <f>EC74^2*Z74^2</f>
        <v>#DIV/0!</v>
      </c>
      <c r="EE74" s="164" t="e">
        <f>AVERAGE(ED74:ED77)</f>
        <v>#DIV/0!</v>
      </c>
      <c r="EF74" s="164" t="e">
        <f>DI74*AB74</f>
        <v>#DIV/0!</v>
      </c>
      <c r="EG74" s="164" t="e">
        <f>DH74*AB74</f>
        <v>#DIV/0!</v>
      </c>
      <c r="EH74" s="164" t="e">
        <f>AS74</f>
        <v>#DIV/0!</v>
      </c>
      <c r="EI74" s="164" t="e">
        <f>-N74/((N74+L74)^2)</f>
        <v>#DIV/0!</v>
      </c>
      <c r="EJ74" s="164">
        <f>1/(DG74+N74)</f>
        <v>1</v>
      </c>
      <c r="EK74" s="164" t="e">
        <f>DO74*EH74+EF74*EI74+EG74*EJ74</f>
        <v>#DIV/0!</v>
      </c>
      <c r="EL74" s="164" t="e">
        <f>EK74^2*M74^2</f>
        <v>#DIV/0!</v>
      </c>
      <c r="EM74" s="164" t="e">
        <f>AVERAGE(EL74:EL77)</f>
        <v>#DIV/0!</v>
      </c>
      <c r="EN74" s="164" t="e">
        <f>AV74</f>
        <v>#DIV/0!</v>
      </c>
      <c r="EO74" s="164" t="e">
        <f>L74/((L74+N74)^2)</f>
        <v>#DIV/0!</v>
      </c>
      <c r="EP74" s="164">
        <f>-L74/((N74+DG74)^2)</f>
        <v>0</v>
      </c>
      <c r="EQ74" s="164" t="e">
        <f>DO74*EN74+EF74*EO74+EG74*EP74</f>
        <v>#DIV/0!</v>
      </c>
      <c r="ER74" s="164" t="e">
        <f>EQ74^2*O74^2</f>
        <v>#DIV/0!</v>
      </c>
      <c r="ES74" s="164" t="e">
        <f>AVERAGE(ER74:ER77)</f>
        <v>#DIV/0!</v>
      </c>
      <c r="ET74" s="164">
        <v>0</v>
      </c>
      <c r="EU74" s="164">
        <f>-LN(10)*L74*DG74/((DG74+N74)^2)</f>
        <v>0</v>
      </c>
      <c r="EV74" s="164" t="e">
        <f>EU74*EG74</f>
        <v>#DIV/0!</v>
      </c>
      <c r="EW74" s="164" t="e">
        <f>EV74^2*S74^2</f>
        <v>#DIV/0!</v>
      </c>
      <c r="EX74" s="164" t="e">
        <f>AVERAGE(EW74:EW77)</f>
        <v>#DIV/0!</v>
      </c>
      <c r="EY74" s="164" t="e">
        <f>SUM(EX74,ES74,EM74,EE74,EA74,DW74,DS74,DN74)</f>
        <v>#DIV/0!</v>
      </c>
      <c r="EZ74" s="164" t="e">
        <f>SQRT(EY74)</f>
        <v>#DIV/0!</v>
      </c>
      <c r="FA74" s="164">
        <f>DG74</f>
        <v>1</v>
      </c>
      <c r="FB74" s="164" t="e">
        <f>DH74</f>
        <v>#DIV/0!</v>
      </c>
      <c r="FC74" s="164">
        <f>DI74</f>
        <v>1</v>
      </c>
      <c r="FD74" s="164" t="e">
        <f>FB74*FC74*BH74</f>
        <v>#DIV/0!</v>
      </c>
      <c r="FE74" s="164" t="e">
        <f>AVERAGE(FD74:FD77)</f>
        <v>#DIV/0!</v>
      </c>
      <c r="FF74" s="164" t="e">
        <f>STDEV(FD74:FD77)</f>
        <v>#DIV/0!</v>
      </c>
      <c r="FG74" s="164" t="e">
        <f>FF74/SQRT(COUNT(FD74:FD77))</f>
        <v>#DIV/0!</v>
      </c>
      <c r="FH74" s="164" t="e">
        <f>FG74^2</f>
        <v>#DIV/0!</v>
      </c>
      <c r="FI74" s="164" t="e">
        <f>FB74*FC74</f>
        <v>#DIV/0!</v>
      </c>
      <c r="FJ74" s="164" t="e">
        <f>CP74</f>
        <v>#DIV/0!</v>
      </c>
      <c r="FK74" s="164" t="e">
        <f>FJ74*FI74</f>
        <v>#DIV/0!</v>
      </c>
      <c r="FL74" s="164" t="e">
        <f>FK74^2*E74^2</f>
        <v>#DIV/0!</v>
      </c>
      <c r="FM74" s="164" t="e">
        <f>AVERAGE(FL74:FL77)</f>
        <v>#DIV/0!</v>
      </c>
      <c r="FN74" s="164" t="e">
        <f>BX74</f>
        <v>#DIV/0!</v>
      </c>
      <c r="FO74" s="164" t="e">
        <f>FN74*FI74</f>
        <v>#DIV/0!</v>
      </c>
      <c r="FP74" s="164" t="e">
        <f>FO74^2*V74^2</f>
        <v>#DIV/0!</v>
      </c>
      <c r="FQ74" s="164" t="e">
        <f>AVERAGE(FP74:FP77)</f>
        <v>#DIV/0!</v>
      </c>
      <c r="FR74" s="164" t="e">
        <f>CD74</f>
        <v>#DIV/0!</v>
      </c>
      <c r="FS74" s="164" t="e">
        <f>FR74*FI74</f>
        <v>#DIV/0!</v>
      </c>
      <c r="FT74" s="164" t="e">
        <f>FS74^2*X74^2</f>
        <v>#DIV/0!</v>
      </c>
      <c r="FU74" s="164" t="e">
        <f>AVERAGE(FT74:FT77)</f>
        <v>#DIV/0!</v>
      </c>
      <c r="FV74" s="164" t="e">
        <f>CJ74</f>
        <v>#DIV/0!</v>
      </c>
      <c r="FW74" s="164" t="e">
        <f>FV74*FI74</f>
        <v>#DIV/0!</v>
      </c>
      <c r="FX74" s="164" t="e">
        <f>FW74^2*Z74^2</f>
        <v>#DIV/0!</v>
      </c>
      <c r="FY74" s="164" t="e">
        <f>AVERAGE(FX74:FX77)</f>
        <v>#DIV/0!</v>
      </c>
      <c r="FZ74" s="164" t="e">
        <f>FC74*BH74</f>
        <v>#DIV/0!</v>
      </c>
      <c r="GA74" s="164" t="e">
        <f>FB74*BH74</f>
        <v>#DIV/0!</v>
      </c>
      <c r="GB74" s="164" t="e">
        <f>CV74</f>
        <v>#DIV/0!</v>
      </c>
      <c r="GC74" s="164" t="e">
        <f>EI74</f>
        <v>#DIV/0!</v>
      </c>
      <c r="GD74" s="164">
        <f>EJ74</f>
        <v>1</v>
      </c>
      <c r="GE74" s="164" t="e">
        <f>FI74*GB74+FZ74*GC74+GA74*GD74</f>
        <v>#DIV/0!</v>
      </c>
      <c r="GF74" s="164" t="e">
        <f>GE74^2*M74^2</f>
        <v>#DIV/0!</v>
      </c>
      <c r="GG74" s="164" t="e">
        <f>AVERAGE(GF74:GF77)</f>
        <v>#DIV/0!</v>
      </c>
      <c r="GH74" s="164" t="e">
        <f>DB74</f>
        <v>#DIV/0!</v>
      </c>
      <c r="GI74" s="164" t="e">
        <f>EO74</f>
        <v>#DIV/0!</v>
      </c>
      <c r="GJ74" s="164">
        <f>EP74</f>
        <v>0</v>
      </c>
      <c r="GK74" s="164" t="e">
        <f>FI74*GH74+FZ74*GI74+GA74*GJ74</f>
        <v>#DIV/0!</v>
      </c>
      <c r="GL74" s="164" t="e">
        <f>GK74^2*O74^2</f>
        <v>#DIV/0!</v>
      </c>
      <c r="GM74" s="164" t="e">
        <f>AVERAGE(GL74:GL77)</f>
        <v>#DIV/0!</v>
      </c>
      <c r="GN74" s="164">
        <f>ET74</f>
        <v>0</v>
      </c>
      <c r="GO74" s="164">
        <f>EU74</f>
        <v>0</v>
      </c>
      <c r="GP74" s="164" t="e">
        <f>GO74*GA74</f>
        <v>#DIV/0!</v>
      </c>
      <c r="GQ74" s="164" t="e">
        <f>GP74^2*S74^2</f>
        <v>#DIV/0!</v>
      </c>
      <c r="GR74" s="164" t="e">
        <f>AVERAGE(GQ74:GQ77)</f>
        <v>#DIV/0!</v>
      </c>
      <c r="GS74" s="164" t="e">
        <f>BO74</f>
        <v>#DIV/0!</v>
      </c>
      <c r="GT74" s="164" t="e">
        <f>GS74*FI74</f>
        <v>#DIV/0!</v>
      </c>
      <c r="GU74" s="164" t="e">
        <f>GT74^2*Q74^2</f>
        <v>#DIV/0!</v>
      </c>
      <c r="GV74" s="164" t="e">
        <f>AVERAGE(GU74:GU77)</f>
        <v>#DIV/0!</v>
      </c>
      <c r="GW74" s="164" t="e">
        <f>SUM(GV74,GR74,GM74,GG74,FY74,FU74,FQ74,FM74,FH74)</f>
        <v>#DIV/0!</v>
      </c>
      <c r="GX74" s="164" t="e">
        <f>SQRT(GW74)</f>
        <v>#DIV/0!</v>
      </c>
      <c r="GY74" s="164">
        <f>P74</f>
        <v>0</v>
      </c>
      <c r="GZ74" s="164">
        <f>L74+N74</f>
        <v>0</v>
      </c>
      <c r="HA74" s="164">
        <f>L74</f>
        <v>0</v>
      </c>
      <c r="HB74" s="164">
        <f>N74</f>
        <v>0</v>
      </c>
      <c r="HC74" s="164">
        <f>D74</f>
        <v>0</v>
      </c>
      <c r="HD74" s="164">
        <f>B74</f>
        <v>0</v>
      </c>
      <c r="HE74" s="164" t="e">
        <f>AA74</f>
        <v>#DIV/0!</v>
      </c>
      <c r="HF74" s="164">
        <f>T74</f>
        <v>0</v>
      </c>
      <c r="HG74" s="164">
        <f>U74</f>
        <v>0</v>
      </c>
      <c r="HH74" s="164">
        <f>W74</f>
        <v>0</v>
      </c>
      <c r="HI74" s="164">
        <f>Y74</f>
        <v>0</v>
      </c>
      <c r="HJ74" s="164" t="e">
        <f>LN((HE74-GY74*HG74)/HD74)</f>
        <v>#DIV/0!</v>
      </c>
      <c r="HK74" s="164" t="e">
        <f>LN( (HG74-HF74)/GZ74 + (HE74-GY74*HF74)/HD74)</f>
        <v>#DIV/0!</v>
      </c>
      <c r="HL74" s="164" t="e">
        <f>HD74*GZ74/(HD74+GY74*GZ74)</f>
        <v>#DIV/0!</v>
      </c>
      <c r="HM74" s="164" t="e">
        <f>(HJ74-HK74)*HL74/HC74</f>
        <v>#DIV/0!</v>
      </c>
      <c r="HN74" s="164" t="e">
        <f>AVERAGE(HM74:HM77)</f>
        <v>#DIV/0!</v>
      </c>
      <c r="HO74" s="164" t="e">
        <f>STDEV(HM74:HM77)</f>
        <v>#DIV/0!</v>
      </c>
      <c r="HP74" s="164" t="e">
        <f>HO74/SQRT(COUNT(HM74:HM77))</f>
        <v>#DIV/0!</v>
      </c>
      <c r="HQ74" s="164" t="e">
        <f>HP74^2</f>
        <v>#DIV/0!</v>
      </c>
      <c r="HR74" s="164" t="e">
        <f>-1/HD74</f>
        <v>#DIV/0!</v>
      </c>
      <c r="HS74" s="164" t="e">
        <f>-(HE74-GY74*HF74) / (HD74* ( ( (HG74-HF74)/GZ74)*HD74 + (HE74-GY74*HF74)))</f>
        <v>#DIV/0!</v>
      </c>
      <c r="HT74" s="164" t="e">
        <f>GY74*GZ74^2 / (HD74+GY74*GZ74)^2</f>
        <v>#DIV/0!</v>
      </c>
      <c r="HU74" s="164" t="e">
        <f>-1/HC74*HM74</f>
        <v>#DIV/0!</v>
      </c>
      <c r="HV74" s="164" t="e">
        <f>HU74^2*E74^2</f>
        <v>#DIV/0!</v>
      </c>
      <c r="HW74" s="164" t="e">
        <f>AVERAGE(HV74:HV77)</f>
        <v>#DIV/0!</v>
      </c>
      <c r="HX74" s="164" t="e">
        <f>GY74 / (GY74*HG74-HE74)</f>
        <v>#DIV/0!</v>
      </c>
      <c r="HY74" s="164" t="e">
        <f>HD74 / ( (HG74-HF74)*HD74 + GZ74*(HE74-GY74*HF74))</f>
        <v>#DIV/0!</v>
      </c>
      <c r="HZ74" s="164">
        <v>0</v>
      </c>
      <c r="IA74" s="164" t="e">
        <f t="shared" si="2145"/>
        <v>#DIV/0!</v>
      </c>
      <c r="IB74" s="164" t="e">
        <f>IA74^2*V74^2</f>
        <v>#DIV/0!</v>
      </c>
      <c r="IC74" s="164" t="e">
        <f>AVERAGE(IB74:IB77)</f>
        <v>#DIV/0!</v>
      </c>
      <c r="ID74" s="164" t="e">
        <f xml:space="preserve"> 1 / (HE74-GY74*HG74)*L74/GZ74</f>
        <v>#DIV/0!</v>
      </c>
      <c r="IE74" s="164" t="e">
        <f>HA74 / ((HE74-GY74*HF74)*GZ74 + (HG74-HF74)*HD74)</f>
        <v>#DIV/0!</v>
      </c>
      <c r="IF74" s="164">
        <v>0</v>
      </c>
      <c r="IG74" s="164" t="e">
        <f t="shared" si="2146"/>
        <v>#DIV/0!</v>
      </c>
      <c r="IH74" s="164" t="e">
        <f>IG74^2*X74^2</f>
        <v>#DIV/0!</v>
      </c>
      <c r="II74" s="164" t="e">
        <f>AVERAGE(IH74:IH77)</f>
        <v>#DIV/0!</v>
      </c>
      <c r="IJ74" s="164" t="e">
        <f>1 / (HE74-GY74*HG74) * HB74/GZ74</f>
        <v>#DIV/0!</v>
      </c>
      <c r="IK74" s="164" t="e">
        <f>1 / (HE74 + HD74*((HG74-HF74)/GZ74) - GY74*HF74) * HB74/GZ74</f>
        <v>#DIV/0!</v>
      </c>
      <c r="IL74" s="164">
        <v>0</v>
      </c>
      <c r="IM74" s="164" t="e">
        <f t="shared" si="2147"/>
        <v>#DIV/0!</v>
      </c>
      <c r="IN74" s="164" t="e">
        <f>IM74^2*Z74^2</f>
        <v>#DIV/0!</v>
      </c>
      <c r="IO74" s="164" t="e">
        <f>AVERAGE(IN74:IN77)</f>
        <v>#DIV/0!</v>
      </c>
      <c r="IP74" s="164" t="e">
        <f>(HI74-HH74)*HB74 / (GZ74*((GY74*HG74-HH74)*HA74 + (GY74*HG74-HI74)*HB74))</f>
        <v>#DIV/0!</v>
      </c>
      <c r="IQ74" s="164" t="e">
        <f>-(HD74*HF74+(HH74-HI74)*HB74-HD74*HG74) / (GZ74*((GY74*HF74-HH74)*HA74 + (GY74*HB74+HD74)*HF74 - HI74*HB74 - HD74*HG74) )</f>
        <v>#DIV/0!</v>
      </c>
      <c r="IR74" s="164" t="e">
        <f>HD74^2 / (GY74*HA74 + GY74*HB74 + HD74)^2</f>
        <v>#DIV/0!</v>
      </c>
      <c r="IS74" s="164" t="e">
        <f t="shared" si="2148"/>
        <v>#DIV/0!</v>
      </c>
      <c r="IT74" s="164" t="e">
        <f>IS74^2*M74^2</f>
        <v>#DIV/0!</v>
      </c>
      <c r="IU74" s="164" t="e">
        <f>AVERAGE(IT74:IT77)</f>
        <v>#DIV/0!</v>
      </c>
      <c r="IV74" s="164" t="e">
        <f>-(HI74-HH74)*HA74 / (GZ74*((GY74*HG74-HH74)*HA74 + (GY74*HG74-HI74)*HB74))</f>
        <v>#DIV/0!</v>
      </c>
      <c r="IW74" s="164" t="e">
        <f>-(HD74*HF74+(HI74-HH74)*HA74-HD74*HG74) / (GZ74*((GY74*HF74-HI74)*HB74 + (GY74*HA74+HD74)*HF74 - HH74*HA74 - HD74*HG74))</f>
        <v>#DIV/0!</v>
      </c>
      <c r="IX74" s="164" t="e">
        <f>HD74^2 / (GY74*HA74+GY74*HB74+HD74)^2</f>
        <v>#DIV/0!</v>
      </c>
      <c r="IY74" s="164" t="e">
        <f t="shared" si="2149"/>
        <v>#DIV/0!</v>
      </c>
      <c r="IZ74" s="164" t="e">
        <f>IY74^2*O74^2</f>
        <v>#DIV/0!</v>
      </c>
      <c r="JA74" s="164" t="e">
        <f>AVERAGE(IZ74:IZ77)</f>
        <v>#DIV/0!</v>
      </c>
      <c r="JB74" s="164" t="e">
        <f>HG74/(GY74*HG74-HE74)</f>
        <v>#DIV/0!</v>
      </c>
      <c r="JC74" s="164" t="e">
        <f>HF74/(GY74*HF74-HE74-HD74*(HG74-HF74)/GZ74)</f>
        <v>#DIV/0!</v>
      </c>
      <c r="JD74" s="164" t="e">
        <f>-HD74*GZ74^2 / ((GZ74*GY74+HD74)^2)</f>
        <v>#DIV/0!</v>
      </c>
      <c r="JE74" s="164" t="e">
        <f t="shared" si="2150"/>
        <v>#DIV/0!</v>
      </c>
      <c r="JF74" s="164" t="e">
        <f>JE74^2*Q74^2</f>
        <v>#DIV/0!</v>
      </c>
      <c r="JG74" s="164" t="e">
        <f>AVERAGE(JF74:JF77)</f>
        <v>#DIV/0!</v>
      </c>
      <c r="JH74" s="164" t="e">
        <f>SUM(JG74,JA74,IU74,IO74,II74,IC74,HW74,HQ74)</f>
        <v>#DIV/0!</v>
      </c>
      <c r="JI74" s="164" t="e">
        <f>SQRT(JH74)</f>
        <v>#DIV/0!</v>
      </c>
      <c r="JJ74" s="164">
        <f>FA74</f>
        <v>1</v>
      </c>
      <c r="JK74" s="164" t="e">
        <f>N74/(L74+N74)</f>
        <v>#DIV/0!</v>
      </c>
      <c r="JL74" s="164">
        <f>(L74+N74+JJ74)/(N74+JJ74)</f>
        <v>1</v>
      </c>
      <c r="JM74" s="164" t="e">
        <f>HM74*JK74*JL74</f>
        <v>#DIV/0!</v>
      </c>
      <c r="JN74" s="164" t="e">
        <f>AVERAGE(JM74:JM77)</f>
        <v>#DIV/0!</v>
      </c>
      <c r="JO74" s="164" t="e">
        <f>STDEV(JM74:JM77)</f>
        <v>#DIV/0!</v>
      </c>
      <c r="JP74" s="164" t="e">
        <f>JO74/SQRT(COUNT(JM74:JM77))</f>
        <v>#DIV/0!</v>
      </c>
      <c r="JQ74" s="164" t="e">
        <f>JP74^2</f>
        <v>#DIV/0!</v>
      </c>
      <c r="JR74" s="164" t="e">
        <f>JK74*JL74</f>
        <v>#DIV/0!</v>
      </c>
      <c r="JS74" s="164" t="e">
        <f>HU74</f>
        <v>#DIV/0!</v>
      </c>
      <c r="JT74" s="164" t="e">
        <f>JS74*JR74</f>
        <v>#DIV/0!</v>
      </c>
      <c r="JU74" s="164" t="e">
        <f>JT74^2*E74^2</f>
        <v>#DIV/0!</v>
      </c>
      <c r="JV74" s="164" t="e">
        <f>AVERAGE(JU74:JU77)</f>
        <v>#DIV/0!</v>
      </c>
      <c r="JW74" s="164" t="e">
        <f>IA74</f>
        <v>#DIV/0!</v>
      </c>
      <c r="JX74" s="164" t="e">
        <f>JW74*JR74</f>
        <v>#DIV/0!</v>
      </c>
      <c r="JY74" s="164" t="e">
        <f>JX74^2*V74^2</f>
        <v>#DIV/0!</v>
      </c>
      <c r="JZ74" s="164" t="e">
        <f>AVERAGE(JY74:JY77)</f>
        <v>#DIV/0!</v>
      </c>
      <c r="KA74" s="164" t="e">
        <f>IG74</f>
        <v>#DIV/0!</v>
      </c>
      <c r="KB74" s="164" t="e">
        <f>KA74*JR74</f>
        <v>#DIV/0!</v>
      </c>
      <c r="KC74" s="164" t="e">
        <f>KB74^2*X74^2</f>
        <v>#DIV/0!</v>
      </c>
      <c r="KD74" s="164" t="e">
        <f>AVERAGE(KC74:KC77)</f>
        <v>#DIV/0!</v>
      </c>
      <c r="KE74" s="164" t="e">
        <f>IM74</f>
        <v>#DIV/0!</v>
      </c>
      <c r="KF74" s="164" t="e">
        <f>KE74*JR74</f>
        <v>#DIV/0!</v>
      </c>
      <c r="KG74" s="164" t="e">
        <f>KF74^2*Z74^2</f>
        <v>#DIV/0!</v>
      </c>
      <c r="KH74" s="164" t="e">
        <f>AVERAGE(KG74:KG77)</f>
        <v>#DIV/0!</v>
      </c>
      <c r="KI74" s="164" t="e">
        <f>IS74</f>
        <v>#DIV/0!</v>
      </c>
      <c r="KJ74" s="164" t="e">
        <f>-N74/(L74+N74)^2</f>
        <v>#DIV/0!</v>
      </c>
      <c r="KK74" s="164">
        <f>1/(JJ74+N74)</f>
        <v>1</v>
      </c>
      <c r="KL74" s="164" t="e">
        <f>KI74*JR74+KJ74*HM74*JL74+KK74*JK74*HM74</f>
        <v>#DIV/0!</v>
      </c>
      <c r="KM74" s="164" t="e">
        <f>KL74^2*M74^2</f>
        <v>#DIV/0!</v>
      </c>
      <c r="KN74" s="164" t="e">
        <f>AVERAGE(KM74:KM77)</f>
        <v>#DIV/0!</v>
      </c>
      <c r="KO74" s="164" t="e">
        <f>IY74</f>
        <v>#DIV/0!</v>
      </c>
      <c r="KP74" s="164" t="e">
        <f>L74/(L74+N74)^2</f>
        <v>#DIV/0!</v>
      </c>
      <c r="KQ74" s="164">
        <f>-L74/(JJ74+N74)^2</f>
        <v>0</v>
      </c>
      <c r="KR74" s="164" t="e">
        <f>KO74*JR74+KP74*JL74*HM74+HM74*KQ74*JK74</f>
        <v>#DIV/0!</v>
      </c>
      <c r="KS74" s="164" t="e">
        <f>KR74^2*O74^2</f>
        <v>#DIV/0!</v>
      </c>
      <c r="KT74" s="164" t="e">
        <f>AVERAGE(KS74:KS77)</f>
        <v>#DIV/0!</v>
      </c>
      <c r="KU74" s="164" t="e">
        <f>JE74</f>
        <v>#DIV/0!</v>
      </c>
      <c r="KV74" s="164" t="e">
        <f>KU74*JR74</f>
        <v>#DIV/0!</v>
      </c>
      <c r="KW74" s="164" t="e">
        <f>KV74^2*Q74^2</f>
        <v>#DIV/0!</v>
      </c>
      <c r="KX74" s="164" t="e">
        <f>AVERAGE(KW74:KW77)</f>
        <v>#DIV/0!</v>
      </c>
      <c r="KY74" s="164" t="e">
        <f>HM74* (N74/(L74+N74)) * ((-LN(10)*JJ74*L74)/(N74+JJ74)^2)</f>
        <v>#DIV/0!</v>
      </c>
      <c r="KZ74" s="164" t="e">
        <f>KY74^2*S74^2</f>
        <v>#DIV/0!</v>
      </c>
      <c r="LA74" s="164" t="e">
        <f>AVERAGE(KZ74:KZ77)</f>
        <v>#DIV/0!</v>
      </c>
      <c r="LB74" s="164" t="e">
        <f>SUM(LA74,KX74,KT74,KN74,KD74,JZ74,JV74,JQ74)</f>
        <v>#DIV/0!</v>
      </c>
      <c r="LC74" s="170" t="e">
        <f>SQRT(LB74)</f>
        <v>#DIV/0!</v>
      </c>
      <c r="LD74" s="179" t="e">
        <f>AC74*1000</f>
        <v>#DIV/0!</v>
      </c>
      <c r="LE74" s="173" t="e">
        <f>AZ74*1000</f>
        <v>#DIV/0!</v>
      </c>
      <c r="LF74" s="173" t="e">
        <f>BI74*1000</f>
        <v>#DIV/0!</v>
      </c>
      <c r="LG74" s="173" t="e">
        <f>DF74*1000</f>
        <v>#DIV/0!</v>
      </c>
      <c r="LH74" s="173" t="e">
        <f>HN74*1000</f>
        <v>#DIV/0!</v>
      </c>
      <c r="LI74" s="173" t="e">
        <f>JI74*1000</f>
        <v>#DIV/0!</v>
      </c>
      <c r="LJ74" s="173" t="e">
        <f>DK74*1000</f>
        <v>#DIV/0!</v>
      </c>
      <c r="LK74" s="173" t="e">
        <f>EZ74*1000</f>
        <v>#DIV/0!</v>
      </c>
      <c r="LL74" s="173" t="e">
        <f>FE74*1000</f>
        <v>#DIV/0!</v>
      </c>
      <c r="LM74" s="173" t="e">
        <f>GX74*1000</f>
        <v>#DIV/0!</v>
      </c>
      <c r="LN74" s="173" t="e">
        <f>JN74*1000</f>
        <v>#DIV/0!</v>
      </c>
      <c r="LO74" s="176" t="e">
        <f>LC74*1000</f>
        <v>#DIV/0!</v>
      </c>
    </row>
    <row r="75" spans="1:327" s="87" customFormat="1" ht="15.75" x14ac:dyDescent="0.25">
      <c r="A75" s="171" t="s">
        <v>240</v>
      </c>
      <c r="B75" s="12"/>
      <c r="C75" s="148"/>
      <c r="D75" s="1"/>
      <c r="E75" s="148"/>
      <c r="F75" s="195"/>
      <c r="G75" s="195"/>
      <c r="H75" s="195"/>
      <c r="I75" s="183"/>
      <c r="J75" s="183"/>
      <c r="K75" s="183"/>
      <c r="L75" s="183"/>
      <c r="M75" s="183"/>
      <c r="N75" s="183"/>
      <c r="O75" s="183"/>
      <c r="P75" s="183"/>
      <c r="Q75" s="183"/>
      <c r="R75" s="183"/>
      <c r="S75" s="186"/>
      <c r="T75" s="167">
        <f t="shared" ref="T75:T77" si="2284">C75/100</f>
        <v>0</v>
      </c>
      <c r="U75" s="164">
        <f>U74</f>
        <v>0</v>
      </c>
      <c r="V75" s="164">
        <f t="shared" ref="V75" si="2285">V74</f>
        <v>0</v>
      </c>
      <c r="W75" s="164">
        <f t="shared" ref="W75" si="2286">W74</f>
        <v>0</v>
      </c>
      <c r="X75" s="164">
        <f t="shared" ref="X75" si="2287">X74</f>
        <v>0</v>
      </c>
      <c r="Y75" s="164">
        <f t="shared" ref="Y75" si="2288">Y74</f>
        <v>0</v>
      </c>
      <c r="Z75" s="164">
        <f t="shared" ref="Z75" si="2289">Z74</f>
        <v>0</v>
      </c>
      <c r="AA75" s="164" t="e">
        <f t="shared" ref="AA75" si="2290">AA74</f>
        <v>#DIV/0!</v>
      </c>
      <c r="AB75" s="165" t="e">
        <f t="shared" si="2142"/>
        <v>#DIV/0!</v>
      </c>
      <c r="AC75" s="165"/>
      <c r="AD75" s="165"/>
      <c r="AE75" s="165"/>
      <c r="AF75" s="165"/>
      <c r="AG75" s="164" t="e">
        <f t="shared" si="2143"/>
        <v>#DIV/0!</v>
      </c>
      <c r="AH75" s="164" t="e">
        <f t="shared" ref="AH75:AH77" si="2291">AG75^2*E75^2</f>
        <v>#DIV/0!</v>
      </c>
      <c r="AI75" s="164"/>
      <c r="AJ75" s="164" t="e">
        <f t="shared" si="2144"/>
        <v>#DIV/0!</v>
      </c>
      <c r="AK75" s="164" t="e">
        <f>AJ75^2*V74^2</f>
        <v>#DIV/0!</v>
      </c>
      <c r="AL75" s="164"/>
      <c r="AM75" s="164" t="e">
        <f>-AB75/(AA75-U75)*L74/(L74+N74)</f>
        <v>#DIV/0!</v>
      </c>
      <c r="AN75" s="164" t="e">
        <f>AM75^2*X74^2</f>
        <v>#DIV/0!</v>
      </c>
      <c r="AO75" s="164"/>
      <c r="AP75" s="164" t="e">
        <f>-AB75/(AA75-U75)*N74/(L74+N74)</f>
        <v>#DIV/0!</v>
      </c>
      <c r="AQ75" s="164" t="e">
        <f>AP75^2*Z74^2</f>
        <v>#DIV/0!</v>
      </c>
      <c r="AR75" s="164"/>
      <c r="AS75" s="164" t="e">
        <f>-AB75/(AA75-U75)*(W75-AA75)/(L74+N74)</f>
        <v>#DIV/0!</v>
      </c>
      <c r="AT75" s="164" t="e">
        <f>AS75^2*M74^2</f>
        <v>#DIV/0!</v>
      </c>
      <c r="AU75" s="164"/>
      <c r="AV75" s="164" t="e">
        <f>-AB75/(AA75-U75)*(Y75-AA75)/(L74+N74)</f>
        <v>#DIV/0!</v>
      </c>
      <c r="AW75" s="164" t="e">
        <f>AV75^2*O74^2</f>
        <v>#DIV/0!</v>
      </c>
      <c r="AX75" s="164"/>
      <c r="AY75" s="164"/>
      <c r="AZ75" s="164"/>
      <c r="BA75" s="164" t="b">
        <f t="shared" ref="BA75:BA77" si="2292">P75=1</f>
        <v>0</v>
      </c>
      <c r="BB75" s="164">
        <f>MAX((1-BA75)*P74,P74*0.99999)</f>
        <v>0</v>
      </c>
      <c r="BC75" s="164" t="e">
        <f>AB75*D75/(L74+N74)</f>
        <v>#DIV/0!</v>
      </c>
      <c r="BD75" s="164" t="e">
        <f t="shared" ref="BD75:BD77" si="2293">-1+(1-BC75)^(1-BB75)</f>
        <v>#DIV/0!</v>
      </c>
      <c r="BE75" s="164" t="e">
        <f t="shared" ref="BE75:BE77" si="2294">1/((BB75-1)*BC75)</f>
        <v>#DIV/0!</v>
      </c>
      <c r="BF75" s="164" t="e">
        <f t="shared" ref="BF75:BF77" si="2295">(-1/BC75)*LN(1-BC75)*AB75</f>
        <v>#DIV/0!</v>
      </c>
      <c r="BG75" s="164" t="e">
        <f t="shared" ref="BG75:BG77" si="2296">AB75*BD75*BE75</f>
        <v>#DIV/0!</v>
      </c>
      <c r="BH75" s="164" t="e">
        <f t="shared" ref="BH75:BH77" si="2297">(BF75*BA75)+(1-BA75)*BG75</f>
        <v>#DIV/0!</v>
      </c>
      <c r="BI75" s="164"/>
      <c r="BJ75" s="164"/>
      <c r="BK75" s="164"/>
      <c r="BL75" s="164"/>
      <c r="BM75" s="164" t="e">
        <f t="shared" ref="BM75:BM77" si="2298">(-LN(1-BC75)*(1-BC75)^(1-BB75))*AB75/((BB75-1)*BC75)</f>
        <v>#DIV/0!</v>
      </c>
      <c r="BN75" s="164" t="e">
        <f t="shared" ref="BN75:BN77" si="2299">(1-(1-BC75)^(1-BB75))*AB75/(BC75*(BB75-1)^2)</f>
        <v>#DIV/0!</v>
      </c>
      <c r="BO75" s="164" t="e">
        <f t="shared" ref="BO75:BO77" si="2300">BM75+BN75</f>
        <v>#DIV/0!</v>
      </c>
      <c r="BP75" s="164" t="e">
        <f>BO75^2*Q74^2</f>
        <v>#DIV/0!</v>
      </c>
      <c r="BQ75" s="164"/>
      <c r="BR75" s="164" t="e">
        <f t="shared" ref="BR75:BR77" si="2301">BD75*BE75</f>
        <v>#DIV/0!</v>
      </c>
      <c r="BS75" s="164" t="e">
        <f t="shared" ref="BS75:BS77" si="2302">AB75*BE75</f>
        <v>#DIV/0!</v>
      </c>
      <c r="BT75" s="164" t="e">
        <f t="shared" ref="BT75:BT77" si="2303">AB75*BD75</f>
        <v>#DIV/0!</v>
      </c>
      <c r="BU75" s="164" t="e">
        <f t="shared" ref="BU75:BU77" si="2304">AJ75</f>
        <v>#DIV/0!</v>
      </c>
      <c r="BV75" s="164" t="e">
        <f>(BB75-1)/(1-BC75)^(BB75)*(D75/(L74+N74))*BU75</f>
        <v>#DIV/0!</v>
      </c>
      <c r="BW75" s="164" t="e">
        <f>-1/((BB75-1)*BC75^2)*(D75/(L74+N74))*BU75</f>
        <v>#DIV/0!</v>
      </c>
      <c r="BX75" s="164" t="e">
        <f t="shared" ref="BX75:BX77" si="2305">BU75*BR75+BS75*BV75+BT75*BW75</f>
        <v>#DIV/0!</v>
      </c>
      <c r="BY75" s="164" t="e">
        <f t="shared" ref="BY75:BY77" si="2306">BX75^2*V75^2</f>
        <v>#DIV/0!</v>
      </c>
      <c r="BZ75" s="164"/>
      <c r="CA75" s="164" t="e">
        <f t="shared" ref="CA75:CA77" si="2307">AM75</f>
        <v>#DIV/0!</v>
      </c>
      <c r="CB75" s="164" t="e">
        <f>(BB75-1)/(1-BC75)^(BB75)*(D75/(L74+N74))*CA75</f>
        <v>#DIV/0!</v>
      </c>
      <c r="CC75" s="164" t="e">
        <f>-1/((BB75-1)*BC75^2)*(D75/(L74+N74))*CA75</f>
        <v>#DIV/0!</v>
      </c>
      <c r="CD75" s="164" t="e">
        <f t="shared" ref="CD75:CD77" si="2308">BR75*CA75+BS75*CB75+BT75*CC75</f>
        <v>#DIV/0!</v>
      </c>
      <c r="CE75" s="164" t="e">
        <f t="shared" ref="CE75:CE77" si="2309">CD75^2*X75^2</f>
        <v>#DIV/0!</v>
      </c>
      <c r="CF75" s="164"/>
      <c r="CG75" s="164" t="e">
        <f t="shared" ref="CG75:CG77" si="2310">AP75</f>
        <v>#DIV/0!</v>
      </c>
      <c r="CH75" s="164" t="e">
        <f>(BB75-1)/(1-BC75)^(BB75)*(D75/(L74+N74))*CG75</f>
        <v>#DIV/0!</v>
      </c>
      <c r="CI75" s="164" t="e">
        <f>-1/((BB75-1)*BC75^2)*(D75/(L74+N74))*CG75</f>
        <v>#DIV/0!</v>
      </c>
      <c r="CJ75" s="164" t="e">
        <f t="shared" ref="CJ75:CJ77" si="2311">BR75*CG75+BS75*CH75+BT75*CI75</f>
        <v>#DIV/0!</v>
      </c>
      <c r="CK75" s="164" t="e">
        <f t="shared" ref="CK75:CK77" si="2312">CJ75^2*Z75^2</f>
        <v>#DIV/0!</v>
      </c>
      <c r="CL75" s="164"/>
      <c r="CM75" s="164" t="e">
        <f t="shared" ref="CM75:CM77" si="2313">AG75</f>
        <v>#DIV/0!</v>
      </c>
      <c r="CN75" s="164">
        <v>0</v>
      </c>
      <c r="CO75" s="164">
        <v>0</v>
      </c>
      <c r="CP75" s="164" t="e">
        <f t="shared" ref="CP75:CP77" si="2314">CM75*BR75</f>
        <v>#DIV/0!</v>
      </c>
      <c r="CQ75" s="164" t="e">
        <f>CP75^2*E74^2</f>
        <v>#DIV/0!</v>
      </c>
      <c r="CR75" s="164"/>
      <c r="CS75" s="164" t="e">
        <f t="shared" ref="CS75:CS77" si="2315">AS75</f>
        <v>#DIV/0!</v>
      </c>
      <c r="CT75" s="164" t="e">
        <f>(BB75-1)/(1-BC75)^(BB75)*(-BC75/(L74+N74)+D75/(L74+N74)*CS75)</f>
        <v>#DIV/0!</v>
      </c>
      <c r="CU75" s="164" t="e">
        <f>-1/((BB75-1)*BC75^2)*(-BC75/(L74+N74)+D75/(L74+N74)*CS75)</f>
        <v>#DIV/0!</v>
      </c>
      <c r="CV75" s="164" t="e">
        <f t="shared" ref="CV75:CV77" si="2316">BR75*CS75+BS75*CT75+BT75*CU75</f>
        <v>#DIV/0!</v>
      </c>
      <c r="CW75" s="164" t="e">
        <f>CV75^2*M74^2</f>
        <v>#DIV/0!</v>
      </c>
      <c r="CX75" s="164"/>
      <c r="CY75" s="164" t="e">
        <f t="shared" ref="CY75:CY77" si="2317">AV75</f>
        <v>#DIV/0!</v>
      </c>
      <c r="CZ75" s="164" t="e">
        <f>(BB75-1)/(1-BC75)^(BB75)*(-BC75/(L74+N74)+D75/(L74+N74)*CY75)</f>
        <v>#DIV/0!</v>
      </c>
      <c r="DA75" s="164" t="e">
        <f>-1/((BB75-1)*BC75^2)*(-BC75/(L74+N74)+D75/(L74+N74)*CY75)</f>
        <v>#DIV/0!</v>
      </c>
      <c r="DB75" s="164" t="e">
        <f t="shared" ref="DB75:DB77" si="2318">BR75*CY75+BS75*CZ75+BT75*DA75</f>
        <v>#DIV/0!</v>
      </c>
      <c r="DC75" s="164" t="e">
        <f>DB75^2*O74^2</f>
        <v>#DIV/0!</v>
      </c>
      <c r="DD75" s="164"/>
      <c r="DE75" s="164"/>
      <c r="DF75" s="164"/>
      <c r="DG75" s="164">
        <f>10^R74</f>
        <v>1</v>
      </c>
      <c r="DH75" s="164" t="e">
        <f>N74/(L74+N74)</f>
        <v>#DIV/0!</v>
      </c>
      <c r="DI75" s="164">
        <f>(DG75+L74+N74)/(N74+DG75)</f>
        <v>1</v>
      </c>
      <c r="DJ75" s="164" t="e">
        <f t="shared" ref="DJ75:DJ77" si="2319">AB75*DH75*DI75</f>
        <v>#DIV/0!</v>
      </c>
      <c r="DK75" s="164"/>
      <c r="DL75" s="164"/>
      <c r="DM75" s="164"/>
      <c r="DN75" s="164"/>
      <c r="DO75" s="164" t="e">
        <f t="shared" ref="DO75:DO77" si="2320">DH75*DI75</f>
        <v>#DIV/0!</v>
      </c>
      <c r="DP75" s="164" t="e">
        <f t="shared" ref="DP75:DP77" si="2321">AG75</f>
        <v>#DIV/0!</v>
      </c>
      <c r="DQ75" s="164" t="e">
        <f t="shared" ref="DQ75:DQ77" si="2322">DO75*DP75</f>
        <v>#DIV/0!</v>
      </c>
      <c r="DR75" s="164" t="e">
        <f t="shared" ref="DR75:DR77" si="2323">DQ75^2*E75^2</f>
        <v>#DIV/0!</v>
      </c>
      <c r="DS75" s="164"/>
      <c r="DT75" s="164" t="e">
        <f t="shared" ref="DT75:DT77" si="2324">AJ75</f>
        <v>#DIV/0!</v>
      </c>
      <c r="DU75" s="164" t="e">
        <f t="shared" ref="DU75:DU77" si="2325">DT75*DO75</f>
        <v>#DIV/0!</v>
      </c>
      <c r="DV75" s="164" t="e">
        <f t="shared" ref="DV75:DV77" si="2326">DU75^2*V75^2</f>
        <v>#DIV/0!</v>
      </c>
      <c r="DW75" s="164"/>
      <c r="DX75" s="164" t="e">
        <f t="shared" ref="DX75:DX77" si="2327">AM75</f>
        <v>#DIV/0!</v>
      </c>
      <c r="DY75" s="164" t="e">
        <f t="shared" ref="DY75:DY77" si="2328">DX75*DO75</f>
        <v>#DIV/0!</v>
      </c>
      <c r="DZ75" s="164" t="e">
        <f t="shared" ref="DZ75:DZ77" si="2329">DY75^2*X75^2</f>
        <v>#DIV/0!</v>
      </c>
      <c r="EA75" s="164"/>
      <c r="EB75" s="164" t="e">
        <f t="shared" ref="EB75:EB77" si="2330">AP75</f>
        <v>#DIV/0!</v>
      </c>
      <c r="EC75" s="164" t="e">
        <f t="shared" ref="EC75:EC77" si="2331">EB75*DO75</f>
        <v>#DIV/0!</v>
      </c>
      <c r="ED75" s="164" t="e">
        <f t="shared" ref="ED75:ED77" si="2332">EC75^2*Z75^2</f>
        <v>#DIV/0!</v>
      </c>
      <c r="EE75" s="164"/>
      <c r="EF75" s="164" t="e">
        <f t="shared" ref="EF75:EF77" si="2333">DI75*AB75</f>
        <v>#DIV/0!</v>
      </c>
      <c r="EG75" s="164" t="e">
        <f t="shared" ref="EG75:EG77" si="2334">DH75*AB75</f>
        <v>#DIV/0!</v>
      </c>
      <c r="EH75" s="164" t="e">
        <f t="shared" ref="EH75:EH77" si="2335">AS75</f>
        <v>#DIV/0!</v>
      </c>
      <c r="EI75" s="164" t="e">
        <f>-N74/((N74+L74)^2)</f>
        <v>#DIV/0!</v>
      </c>
      <c r="EJ75" s="164">
        <f>1/(DG75+N74)</f>
        <v>1</v>
      </c>
      <c r="EK75" s="164" t="e">
        <f t="shared" ref="EK75:EK77" si="2336">DO75*EH75+EF75*EI75+EG75*EJ75</f>
        <v>#DIV/0!</v>
      </c>
      <c r="EL75" s="164" t="e">
        <f>EK75^2*M74^2</f>
        <v>#DIV/0!</v>
      </c>
      <c r="EM75" s="164"/>
      <c r="EN75" s="164" t="e">
        <f t="shared" ref="EN75:EN77" si="2337">AV75</f>
        <v>#DIV/0!</v>
      </c>
      <c r="EO75" s="164" t="e">
        <f>L74/((L74+N74)^2)</f>
        <v>#DIV/0!</v>
      </c>
      <c r="EP75" s="164">
        <f>-L74/((N74+DG75)^2)</f>
        <v>0</v>
      </c>
      <c r="EQ75" s="164" t="e">
        <f t="shared" ref="EQ75:EQ77" si="2338">DO75*EN75+EF75*EO75+EG75*EP75</f>
        <v>#DIV/0!</v>
      </c>
      <c r="ER75" s="164" t="e">
        <f>EQ75^2*O74^2</f>
        <v>#DIV/0!</v>
      </c>
      <c r="ES75" s="164"/>
      <c r="ET75" s="164">
        <v>0</v>
      </c>
      <c r="EU75" s="164">
        <f>-LN(10)*L74*DG75/((DG75+N74)^2)</f>
        <v>0</v>
      </c>
      <c r="EV75" s="164" t="e">
        <f t="shared" ref="EV75:EV77" si="2339">EU75*EG75</f>
        <v>#DIV/0!</v>
      </c>
      <c r="EW75" s="164" t="e">
        <f>EV75^2*S74^2</f>
        <v>#DIV/0!</v>
      </c>
      <c r="EX75" s="164"/>
      <c r="EY75" s="164"/>
      <c r="EZ75" s="164"/>
      <c r="FA75" s="164">
        <f t="shared" ref="FA75:FA77" si="2340">DG75</f>
        <v>1</v>
      </c>
      <c r="FB75" s="164" t="e">
        <f t="shared" ref="FB75:FB77" si="2341">DH75</f>
        <v>#DIV/0!</v>
      </c>
      <c r="FC75" s="164">
        <f t="shared" ref="FC75:FC77" si="2342">DI75</f>
        <v>1</v>
      </c>
      <c r="FD75" s="164" t="e">
        <f t="shared" ref="FD75:FD77" si="2343">FB75*FC75*BH75</f>
        <v>#DIV/0!</v>
      </c>
      <c r="FE75" s="164"/>
      <c r="FF75" s="164"/>
      <c r="FG75" s="164"/>
      <c r="FH75" s="164"/>
      <c r="FI75" s="164" t="e">
        <f t="shared" ref="FI75:FI77" si="2344">FB75*FC75</f>
        <v>#DIV/0!</v>
      </c>
      <c r="FJ75" s="164" t="e">
        <f t="shared" ref="FJ75:FJ77" si="2345">CP75</f>
        <v>#DIV/0!</v>
      </c>
      <c r="FK75" s="164" t="e">
        <f t="shared" ref="FK75:FK77" si="2346">FJ75*FI75</f>
        <v>#DIV/0!</v>
      </c>
      <c r="FL75" s="164" t="e">
        <f t="shared" ref="FL75:FL77" si="2347">FK75^2*E75^2</f>
        <v>#DIV/0!</v>
      </c>
      <c r="FM75" s="164"/>
      <c r="FN75" s="164" t="e">
        <f t="shared" ref="FN75:FN77" si="2348">BX75</f>
        <v>#DIV/0!</v>
      </c>
      <c r="FO75" s="164" t="e">
        <f t="shared" ref="FO75:FO77" si="2349">FN75*FI75</f>
        <v>#DIV/0!</v>
      </c>
      <c r="FP75" s="164" t="e">
        <f t="shared" ref="FP75:FP77" si="2350">FO75^2*V75^2</f>
        <v>#DIV/0!</v>
      </c>
      <c r="FQ75" s="164"/>
      <c r="FR75" s="164" t="e">
        <f t="shared" ref="FR75:FR77" si="2351">CD75</f>
        <v>#DIV/0!</v>
      </c>
      <c r="FS75" s="164" t="e">
        <f t="shared" ref="FS75:FS77" si="2352">FR75*FI75</f>
        <v>#DIV/0!</v>
      </c>
      <c r="FT75" s="164" t="e">
        <f t="shared" ref="FT75:FT77" si="2353">FS75^2*X75^2</f>
        <v>#DIV/0!</v>
      </c>
      <c r="FU75" s="164"/>
      <c r="FV75" s="164" t="e">
        <f t="shared" ref="FV75:FV77" si="2354">CJ75</f>
        <v>#DIV/0!</v>
      </c>
      <c r="FW75" s="164" t="e">
        <f t="shared" ref="FW75:FW77" si="2355">FV75*FI75</f>
        <v>#DIV/0!</v>
      </c>
      <c r="FX75" s="164" t="e">
        <f t="shared" ref="FX75:FX77" si="2356">FW75^2*Z75^2</f>
        <v>#DIV/0!</v>
      </c>
      <c r="FY75" s="164"/>
      <c r="FZ75" s="164" t="e">
        <f t="shared" ref="FZ75:FZ77" si="2357">FC75*BH75</f>
        <v>#DIV/0!</v>
      </c>
      <c r="GA75" s="164" t="e">
        <f t="shared" ref="GA75:GA77" si="2358">FB75*BH75</f>
        <v>#DIV/0!</v>
      </c>
      <c r="GB75" s="164" t="e">
        <f t="shared" ref="GB75:GB77" si="2359">CV75</f>
        <v>#DIV/0!</v>
      </c>
      <c r="GC75" s="164" t="e">
        <f t="shared" ref="GC75:GC77" si="2360">EI75</f>
        <v>#DIV/0!</v>
      </c>
      <c r="GD75" s="164">
        <f t="shared" ref="GD75:GD77" si="2361">EJ75</f>
        <v>1</v>
      </c>
      <c r="GE75" s="164" t="e">
        <f t="shared" ref="GE75:GE77" si="2362">FI75*GB75+FZ75*GC75+GA75*GD75</f>
        <v>#DIV/0!</v>
      </c>
      <c r="GF75" s="164" t="e">
        <f>GE75^2*M74^2</f>
        <v>#DIV/0!</v>
      </c>
      <c r="GG75" s="164"/>
      <c r="GH75" s="164" t="e">
        <f t="shared" ref="GH75:GH77" si="2363">DB75</f>
        <v>#DIV/0!</v>
      </c>
      <c r="GI75" s="164" t="e">
        <f t="shared" ref="GI75:GI77" si="2364">EO75</f>
        <v>#DIV/0!</v>
      </c>
      <c r="GJ75" s="164">
        <f t="shared" ref="GJ75:GJ77" si="2365">EP75</f>
        <v>0</v>
      </c>
      <c r="GK75" s="164" t="e">
        <f t="shared" ref="GK75:GK77" si="2366">FI75*GH75+FZ75*GI75+GA75*GJ75</f>
        <v>#DIV/0!</v>
      </c>
      <c r="GL75" s="164" t="e">
        <f>GK75^2*O74^2</f>
        <v>#DIV/0!</v>
      </c>
      <c r="GM75" s="164"/>
      <c r="GN75" s="164">
        <f t="shared" ref="GN75:GN77" si="2367">ET75</f>
        <v>0</v>
      </c>
      <c r="GO75" s="164">
        <f t="shared" ref="GO75:GO77" si="2368">EU75</f>
        <v>0</v>
      </c>
      <c r="GP75" s="164" t="e">
        <f t="shared" ref="GP75:GP77" si="2369">GO75*GA75</f>
        <v>#DIV/0!</v>
      </c>
      <c r="GQ75" s="164" t="e">
        <f>GP75^2*S74^2</f>
        <v>#DIV/0!</v>
      </c>
      <c r="GR75" s="164"/>
      <c r="GS75" s="164" t="e">
        <f t="shared" ref="GS75:GS77" si="2370">BO75</f>
        <v>#DIV/0!</v>
      </c>
      <c r="GT75" s="164" t="e">
        <f t="shared" ref="GT75:GT77" si="2371">GS75*FI75</f>
        <v>#DIV/0!</v>
      </c>
      <c r="GU75" s="164" t="e">
        <f>GT75^2*Q74^2</f>
        <v>#DIV/0!</v>
      </c>
      <c r="GV75" s="164"/>
      <c r="GW75" s="164"/>
      <c r="GX75" s="164"/>
      <c r="GY75" s="164">
        <f>P74</f>
        <v>0</v>
      </c>
      <c r="GZ75" s="164">
        <f>L74+N74</f>
        <v>0</v>
      </c>
      <c r="HA75" s="164">
        <f>L74</f>
        <v>0</v>
      </c>
      <c r="HB75" s="164">
        <f>N74</f>
        <v>0</v>
      </c>
      <c r="HC75" s="164">
        <f t="shared" ref="HC75:HC77" si="2372">D75</f>
        <v>0</v>
      </c>
      <c r="HD75" s="164">
        <f t="shared" ref="HD75:HD77" si="2373">B75</f>
        <v>0</v>
      </c>
      <c r="HE75" s="164" t="e">
        <f t="shared" ref="HE75:HE77" si="2374">AA75</f>
        <v>#DIV/0!</v>
      </c>
      <c r="HF75" s="164">
        <f t="shared" ref="HF75:HF77" si="2375">T75</f>
        <v>0</v>
      </c>
      <c r="HG75" s="164">
        <f t="shared" ref="HG75:HG77" si="2376">U75</f>
        <v>0</v>
      </c>
      <c r="HH75" s="164">
        <f t="shared" ref="HH75:HH77" si="2377">W75</f>
        <v>0</v>
      </c>
      <c r="HI75" s="164">
        <f t="shared" ref="HI75:HI77" si="2378">Y75</f>
        <v>0</v>
      </c>
      <c r="HJ75" s="164" t="e">
        <f t="shared" ref="HJ75:HJ77" si="2379">LN((HE75-GY75*HG75)/HD75)</f>
        <v>#DIV/0!</v>
      </c>
      <c r="HK75" s="164" t="e">
        <f t="shared" ref="HK75:HK77" si="2380">LN( (HG75-HF75)/GZ75 + (HE75-GY75*HF75)/HD75)</f>
        <v>#DIV/0!</v>
      </c>
      <c r="HL75" s="164" t="e">
        <f t="shared" ref="HL75:HL77" si="2381">HD75*GZ75/(HD75+GY75*GZ75)</f>
        <v>#DIV/0!</v>
      </c>
      <c r="HM75" s="164" t="e">
        <f t="shared" ref="HM75:HM77" si="2382">(HJ75-HK75)*HL75/HC75</f>
        <v>#DIV/0!</v>
      </c>
      <c r="HN75" s="164"/>
      <c r="HO75" s="164"/>
      <c r="HP75" s="164"/>
      <c r="HQ75" s="164"/>
      <c r="HR75" s="164" t="e">
        <f t="shared" ref="HR75:HR77" si="2383">-1/HD75</f>
        <v>#DIV/0!</v>
      </c>
      <c r="HS75" s="164" t="e">
        <f t="shared" ref="HS75:HS77" si="2384">-(HE75-GY75*HF75) / (HD75* ( ( (HG75-HF75)/GZ75)*HD75 + (HE75-GY75*HF75)))</f>
        <v>#DIV/0!</v>
      </c>
      <c r="HT75" s="164" t="e">
        <f t="shared" ref="HT75:HT77" si="2385">GY75*GZ75^2 / (HD75+GY75*GZ75)^2</f>
        <v>#DIV/0!</v>
      </c>
      <c r="HU75" s="164" t="e">
        <f t="shared" ref="HU75:HU77" si="2386">-1/HC75*HM75</f>
        <v>#DIV/0!</v>
      </c>
      <c r="HV75" s="164" t="e">
        <f t="shared" ref="HV75:HV77" si="2387">HU75^2*E75^2</f>
        <v>#DIV/0!</v>
      </c>
      <c r="HW75" s="164"/>
      <c r="HX75" s="164" t="e">
        <f t="shared" ref="HX75:HX77" si="2388">GY75 / (GY75*HG75-HE75)</f>
        <v>#DIV/0!</v>
      </c>
      <c r="HY75" s="164" t="e">
        <f t="shared" ref="HY75:HY77" si="2389">HD75 / ( (HG75-HF75)*HD75 + GZ75*(HE75-GY75*HF75))</f>
        <v>#DIV/0!</v>
      </c>
      <c r="HZ75" s="164">
        <v>0</v>
      </c>
      <c r="IA75" s="164" t="e">
        <f t="shared" si="2145"/>
        <v>#DIV/0!</v>
      </c>
      <c r="IB75" s="164" t="e">
        <f t="shared" ref="IB75:IB77" si="2390">IA75^2*V75^2</f>
        <v>#DIV/0!</v>
      </c>
      <c r="IC75" s="164"/>
      <c r="ID75" s="164" t="e">
        <f xml:space="preserve"> 1 / (HE75-GY75*HG75)*L74/GZ75</f>
        <v>#DIV/0!</v>
      </c>
      <c r="IE75" s="164" t="e">
        <f t="shared" ref="IE75:IE77" si="2391">HA75 / ((HE75-GY75*HF75)*GZ75 + (HG75-HF75)*HD75)</f>
        <v>#DIV/0!</v>
      </c>
      <c r="IF75" s="164">
        <v>0</v>
      </c>
      <c r="IG75" s="164" t="e">
        <f t="shared" si="2146"/>
        <v>#DIV/0!</v>
      </c>
      <c r="IH75" s="164" t="e">
        <f t="shared" ref="IH75:IH77" si="2392">IG75^2*X75^2</f>
        <v>#DIV/0!</v>
      </c>
      <c r="II75" s="164"/>
      <c r="IJ75" s="164" t="e">
        <f t="shared" ref="IJ75:IJ77" si="2393">1 / (HE75-GY75*HG75) * HB75/GZ75</f>
        <v>#DIV/0!</v>
      </c>
      <c r="IK75" s="164" t="e">
        <f t="shared" ref="IK75:IK77" si="2394">1 / (HE75 + HD75*((HG75-HF75)/GZ75) - GY75*HF75) * HB75/GZ75</f>
        <v>#DIV/0!</v>
      </c>
      <c r="IL75" s="164">
        <v>0</v>
      </c>
      <c r="IM75" s="164" t="e">
        <f t="shared" si="2147"/>
        <v>#DIV/0!</v>
      </c>
      <c r="IN75" s="164" t="e">
        <f t="shared" ref="IN75:IN77" si="2395">IM75^2*Z75^2</f>
        <v>#DIV/0!</v>
      </c>
      <c r="IO75" s="164"/>
      <c r="IP75" s="164" t="e">
        <f t="shared" ref="IP75:IP77" si="2396">(HI75-HH75)*HB75 / (GZ75*((GY75*HG75-HH75)*HA75 + (GY75*HG75-HI75)*HB75))</f>
        <v>#DIV/0!</v>
      </c>
      <c r="IQ75" s="164" t="e">
        <f t="shared" ref="IQ75:IQ77" si="2397">-(HD75*HF75+(HH75-HI75)*HB75-HD75*HG75) / (GZ75*((GY75*HF75-HH75)*HA75 + (GY75*HB75+HD75)*HF75 - HI75*HB75 - HD75*HG75) )</f>
        <v>#DIV/0!</v>
      </c>
      <c r="IR75" s="164" t="e">
        <f t="shared" ref="IR75:IR77" si="2398">HD75^2 / (GY75*HA75 + GY75*HB75 + HD75)^2</f>
        <v>#DIV/0!</v>
      </c>
      <c r="IS75" s="164" t="e">
        <f t="shared" si="2148"/>
        <v>#DIV/0!</v>
      </c>
      <c r="IT75" s="164" t="e">
        <f>IS75^2*M74^2</f>
        <v>#DIV/0!</v>
      </c>
      <c r="IU75" s="164"/>
      <c r="IV75" s="164" t="e">
        <f t="shared" ref="IV75:IV77" si="2399">-(HI75-HH75)*HA75 / (GZ75*((GY75*HG75-HH75)*HA75 + (GY75*HG75-HI75)*HB75))</f>
        <v>#DIV/0!</v>
      </c>
      <c r="IW75" s="164" t="e">
        <f t="shared" ref="IW75:IW77" si="2400">-(HD75*HF75+(HI75-HH75)*HA75-HD75*HG75) / (GZ75*((GY75*HF75-HI75)*HB75 + (GY75*HA75+HD75)*HF75 - HH75*HA75 - HD75*HG75))</f>
        <v>#DIV/0!</v>
      </c>
      <c r="IX75" s="164" t="e">
        <f t="shared" ref="IX75:IX77" si="2401">HD75^2 / (GY75*HA75+GY75*HB75+HD75)^2</f>
        <v>#DIV/0!</v>
      </c>
      <c r="IY75" s="164" t="e">
        <f t="shared" si="2149"/>
        <v>#DIV/0!</v>
      </c>
      <c r="IZ75" s="164" t="e">
        <f>IY75^2*O74^2</f>
        <v>#DIV/0!</v>
      </c>
      <c r="JA75" s="164"/>
      <c r="JB75" s="164" t="e">
        <f t="shared" ref="JB75:JB77" si="2402">HG75/(GY75*HG75-HE75)</f>
        <v>#DIV/0!</v>
      </c>
      <c r="JC75" s="164" t="e">
        <f t="shared" ref="JC75:JC77" si="2403">HF75/(GY75*HF75-HE75-HD75*(HG75-HF75)/GZ75)</f>
        <v>#DIV/0!</v>
      </c>
      <c r="JD75" s="164" t="e">
        <f t="shared" ref="JD75:JD77" si="2404">-HD75*GZ75^2 / ((GZ75*GY75+HD75)^2)</f>
        <v>#DIV/0!</v>
      </c>
      <c r="JE75" s="164" t="e">
        <f t="shared" si="2150"/>
        <v>#DIV/0!</v>
      </c>
      <c r="JF75" s="164" t="e">
        <f>JE75^2*Q74^2</f>
        <v>#DIV/0!</v>
      </c>
      <c r="JG75" s="164"/>
      <c r="JH75" s="164"/>
      <c r="JI75" s="164"/>
      <c r="JJ75" s="164">
        <f t="shared" ref="JJ75:JJ77" si="2405">FA75</f>
        <v>1</v>
      </c>
      <c r="JK75" s="164" t="e">
        <f>N74/(L74+N74)</f>
        <v>#DIV/0!</v>
      </c>
      <c r="JL75" s="164">
        <f>(L74+N74+JJ75)/(N74+JJ75)</f>
        <v>1</v>
      </c>
      <c r="JM75" s="164" t="e">
        <f t="shared" ref="JM75:JM77" si="2406">HM75*JK75*JL75</f>
        <v>#DIV/0!</v>
      </c>
      <c r="JN75" s="164"/>
      <c r="JO75" s="164"/>
      <c r="JP75" s="164"/>
      <c r="JQ75" s="164"/>
      <c r="JR75" s="164" t="e">
        <f t="shared" ref="JR75:JR77" si="2407">JK75*JL75</f>
        <v>#DIV/0!</v>
      </c>
      <c r="JS75" s="164" t="e">
        <f t="shared" ref="JS75:JS77" si="2408">HU75</f>
        <v>#DIV/0!</v>
      </c>
      <c r="JT75" s="164" t="e">
        <f t="shared" ref="JT75:JT77" si="2409">JS75*JR75</f>
        <v>#DIV/0!</v>
      </c>
      <c r="JU75" s="164" t="e">
        <f t="shared" ref="JU75:JU77" si="2410">JT75^2*E75^2</f>
        <v>#DIV/0!</v>
      </c>
      <c r="JV75" s="164"/>
      <c r="JW75" s="164" t="e">
        <f t="shared" ref="JW75:JW77" si="2411">IA75</f>
        <v>#DIV/0!</v>
      </c>
      <c r="JX75" s="164" t="e">
        <f t="shared" ref="JX75:JX77" si="2412">JW75*JR75</f>
        <v>#DIV/0!</v>
      </c>
      <c r="JY75" s="164" t="e">
        <f t="shared" ref="JY75:JY77" si="2413">JX75^2*V75^2</f>
        <v>#DIV/0!</v>
      </c>
      <c r="JZ75" s="164"/>
      <c r="KA75" s="164" t="e">
        <f>IG75</f>
        <v>#DIV/0!</v>
      </c>
      <c r="KB75" s="164" t="e">
        <f>KA75*JR75</f>
        <v>#DIV/0!</v>
      </c>
      <c r="KC75" s="164" t="e">
        <f>KB75^2*X75^2</f>
        <v>#DIV/0!</v>
      </c>
      <c r="KD75" s="164"/>
      <c r="KE75" s="164" t="e">
        <f>IM75</f>
        <v>#DIV/0!</v>
      </c>
      <c r="KF75" s="164" t="e">
        <f>KE75*JR75</f>
        <v>#DIV/0!</v>
      </c>
      <c r="KG75" s="164" t="e">
        <f>KF75^2*Z75^2</f>
        <v>#DIV/0!</v>
      </c>
      <c r="KH75" s="164"/>
      <c r="KI75" s="164" t="e">
        <f>IS75</f>
        <v>#DIV/0!</v>
      </c>
      <c r="KJ75" s="164" t="e">
        <f>-N74/(L74+N74)^2</f>
        <v>#DIV/0!</v>
      </c>
      <c r="KK75" s="164">
        <f>1/(JJ75+N74)</f>
        <v>1</v>
      </c>
      <c r="KL75" s="164" t="e">
        <f>KI75*JR75+KJ75*HM75*JL75+KK75*JK75*HM75</f>
        <v>#DIV/0!</v>
      </c>
      <c r="KM75" s="164" t="e">
        <f>KL75^2*M74^2</f>
        <v>#DIV/0!</v>
      </c>
      <c r="KN75" s="164"/>
      <c r="KO75" s="164" t="e">
        <f>IY75</f>
        <v>#DIV/0!</v>
      </c>
      <c r="KP75" s="164" t="e">
        <f>L74/(L74+N74)^2</f>
        <v>#DIV/0!</v>
      </c>
      <c r="KQ75" s="164">
        <f>-L74/(JJ75+N74)^2</f>
        <v>0</v>
      </c>
      <c r="KR75" s="164" t="e">
        <f>KO75*JR75+KP75*JL75*HM75+HM75*KQ75*JK75</f>
        <v>#DIV/0!</v>
      </c>
      <c r="KS75" s="164" t="e">
        <f>KR75^2*O74^2</f>
        <v>#DIV/0!</v>
      </c>
      <c r="KT75" s="164"/>
      <c r="KU75" s="164" t="e">
        <f>JE75</f>
        <v>#DIV/0!</v>
      </c>
      <c r="KV75" s="164" t="e">
        <f>KU75*JR75</f>
        <v>#DIV/0!</v>
      </c>
      <c r="KW75" s="164" t="e">
        <f>KV75^2*Q74^2</f>
        <v>#DIV/0!</v>
      </c>
      <c r="KX75" s="164"/>
      <c r="KY75" s="164" t="e">
        <f>HM75* (N74/(L74+N74)) * ((-LN(10)*JJ75*L74)/(N74+JJ75)^2)</f>
        <v>#DIV/0!</v>
      </c>
      <c r="KZ75" s="164" t="e">
        <f>KY75^2*S74^2</f>
        <v>#DIV/0!</v>
      </c>
      <c r="LA75" s="164"/>
      <c r="LB75" s="164"/>
      <c r="LC75" s="170"/>
      <c r="LD75" s="180"/>
      <c r="LE75" s="174"/>
      <c r="LF75" s="174"/>
      <c r="LG75" s="174"/>
      <c r="LH75" s="174"/>
      <c r="LI75" s="174"/>
      <c r="LJ75" s="174"/>
      <c r="LK75" s="174"/>
      <c r="LL75" s="174"/>
      <c r="LM75" s="174"/>
      <c r="LN75" s="174"/>
      <c r="LO75" s="177"/>
    </row>
    <row r="76" spans="1:327" s="87" customFormat="1" ht="15.75" x14ac:dyDescent="0.25">
      <c r="A76" s="171" t="s">
        <v>241</v>
      </c>
      <c r="B76" s="12"/>
      <c r="C76" s="148"/>
      <c r="D76" s="1"/>
      <c r="E76" s="148"/>
      <c r="F76" s="195"/>
      <c r="G76" s="195"/>
      <c r="H76" s="195"/>
      <c r="I76" s="183"/>
      <c r="J76" s="183"/>
      <c r="K76" s="183"/>
      <c r="L76" s="183"/>
      <c r="M76" s="183"/>
      <c r="N76" s="183"/>
      <c r="O76" s="183"/>
      <c r="P76" s="183"/>
      <c r="Q76" s="183"/>
      <c r="R76" s="183"/>
      <c r="S76" s="186"/>
      <c r="T76" s="167">
        <f t="shared" si="2284"/>
        <v>0</v>
      </c>
      <c r="U76" s="164">
        <f>U74</f>
        <v>0</v>
      </c>
      <c r="V76" s="164">
        <f t="shared" ref="V76:AA76" si="2414">V74</f>
        <v>0</v>
      </c>
      <c r="W76" s="164">
        <f t="shared" si="2414"/>
        <v>0</v>
      </c>
      <c r="X76" s="164">
        <f t="shared" si="2414"/>
        <v>0</v>
      </c>
      <c r="Y76" s="164">
        <f t="shared" si="2414"/>
        <v>0</v>
      </c>
      <c r="Z76" s="164">
        <f t="shared" si="2414"/>
        <v>0</v>
      </c>
      <c r="AA76" s="164" t="e">
        <f t="shared" si="2414"/>
        <v>#DIV/0!</v>
      </c>
      <c r="AB76" s="165" t="e">
        <f t="shared" si="2142"/>
        <v>#DIV/0!</v>
      </c>
      <c r="AC76" s="165"/>
      <c r="AD76" s="165"/>
      <c r="AE76" s="165"/>
      <c r="AF76" s="165"/>
      <c r="AG76" s="164" t="e">
        <f t="shared" si="2143"/>
        <v>#DIV/0!</v>
      </c>
      <c r="AH76" s="164" t="e">
        <f t="shared" si="2291"/>
        <v>#DIV/0!</v>
      </c>
      <c r="AI76" s="164"/>
      <c r="AJ76" s="164" t="e">
        <f t="shared" si="2144"/>
        <v>#DIV/0!</v>
      </c>
      <c r="AK76" s="164" t="e">
        <f>AJ76^2*V74^2</f>
        <v>#DIV/0!</v>
      </c>
      <c r="AL76" s="164"/>
      <c r="AM76" s="164" t="e">
        <f>-AB76/(AA76-U76)*L74/(L74+N74)</f>
        <v>#DIV/0!</v>
      </c>
      <c r="AN76" s="164" t="e">
        <f>AM76^2*X74^2</f>
        <v>#DIV/0!</v>
      </c>
      <c r="AO76" s="164"/>
      <c r="AP76" s="164" t="e">
        <f>-AB76/(AA76-U76)*N74/(L74+N74)</f>
        <v>#DIV/0!</v>
      </c>
      <c r="AQ76" s="164" t="e">
        <f>AP76^2*Z74^2</f>
        <v>#DIV/0!</v>
      </c>
      <c r="AR76" s="164"/>
      <c r="AS76" s="164" t="e">
        <f>-AB76/(AA76-U76)*(W76-AA76)/(L74+N74)</f>
        <v>#DIV/0!</v>
      </c>
      <c r="AT76" s="164" t="e">
        <f>AS76^2*M74^2</f>
        <v>#DIV/0!</v>
      </c>
      <c r="AU76" s="164"/>
      <c r="AV76" s="164" t="e">
        <f>-AB76/(AA76-U76)*(Y76-AA76)/(L74+N74)</f>
        <v>#DIV/0!</v>
      </c>
      <c r="AW76" s="164" t="e">
        <f>AV76^2*O74^2</f>
        <v>#DIV/0!</v>
      </c>
      <c r="AX76" s="164"/>
      <c r="AY76" s="164"/>
      <c r="AZ76" s="164"/>
      <c r="BA76" s="164" t="b">
        <f t="shared" si="2292"/>
        <v>0</v>
      </c>
      <c r="BB76" s="164">
        <f>MAX((1-BA76)*P74,P74*0.99999)</f>
        <v>0</v>
      </c>
      <c r="BC76" s="164" t="e">
        <f>AB76*D76/(L74+N74)</f>
        <v>#DIV/0!</v>
      </c>
      <c r="BD76" s="164" t="e">
        <f t="shared" si="2293"/>
        <v>#DIV/0!</v>
      </c>
      <c r="BE76" s="164" t="e">
        <f t="shared" si="2294"/>
        <v>#DIV/0!</v>
      </c>
      <c r="BF76" s="164" t="e">
        <f t="shared" si="2295"/>
        <v>#DIV/0!</v>
      </c>
      <c r="BG76" s="164" t="e">
        <f t="shared" si="2296"/>
        <v>#DIV/0!</v>
      </c>
      <c r="BH76" s="164" t="e">
        <f t="shared" si="2297"/>
        <v>#DIV/0!</v>
      </c>
      <c r="BI76" s="164"/>
      <c r="BJ76" s="164"/>
      <c r="BK76" s="164"/>
      <c r="BL76" s="164"/>
      <c r="BM76" s="164" t="e">
        <f t="shared" si="2298"/>
        <v>#DIV/0!</v>
      </c>
      <c r="BN76" s="164" t="e">
        <f t="shared" si="2299"/>
        <v>#DIV/0!</v>
      </c>
      <c r="BO76" s="164" t="e">
        <f t="shared" si="2300"/>
        <v>#DIV/0!</v>
      </c>
      <c r="BP76" s="164" t="e">
        <f>BO76^2*Q74^2</f>
        <v>#DIV/0!</v>
      </c>
      <c r="BQ76" s="164"/>
      <c r="BR76" s="164" t="e">
        <f t="shared" si="2301"/>
        <v>#DIV/0!</v>
      </c>
      <c r="BS76" s="164" t="e">
        <f t="shared" si="2302"/>
        <v>#DIV/0!</v>
      </c>
      <c r="BT76" s="164" t="e">
        <f t="shared" si="2303"/>
        <v>#DIV/0!</v>
      </c>
      <c r="BU76" s="164" t="e">
        <f t="shared" si="2304"/>
        <v>#DIV/0!</v>
      </c>
      <c r="BV76" s="164" t="e">
        <f>(BB76-1)/(1-BC76)^(BB76)*(D76/(L74+N74))*BU76</f>
        <v>#DIV/0!</v>
      </c>
      <c r="BW76" s="164" t="e">
        <f>-1/((BB76-1)*BC76^2)*(D76/(L74+N74))*BU76</f>
        <v>#DIV/0!</v>
      </c>
      <c r="BX76" s="164" t="e">
        <f t="shared" si="2305"/>
        <v>#DIV/0!</v>
      </c>
      <c r="BY76" s="164" t="e">
        <f t="shared" si="2306"/>
        <v>#DIV/0!</v>
      </c>
      <c r="BZ76" s="164"/>
      <c r="CA76" s="164" t="e">
        <f t="shared" si="2307"/>
        <v>#DIV/0!</v>
      </c>
      <c r="CB76" s="164" t="e">
        <f>(BB76-1)/(1-BC76)^(BB76)*(D76/(L74+N74))*CA76</f>
        <v>#DIV/0!</v>
      </c>
      <c r="CC76" s="164" t="e">
        <f>-1/((BB76-1)*BC76^2)*(D76/(L74+N74))*CA76</f>
        <v>#DIV/0!</v>
      </c>
      <c r="CD76" s="164" t="e">
        <f t="shared" si="2308"/>
        <v>#DIV/0!</v>
      </c>
      <c r="CE76" s="164" t="e">
        <f t="shared" si="2309"/>
        <v>#DIV/0!</v>
      </c>
      <c r="CF76" s="164"/>
      <c r="CG76" s="164" t="e">
        <f t="shared" si="2310"/>
        <v>#DIV/0!</v>
      </c>
      <c r="CH76" s="164" t="e">
        <f>(BB76-1)/(1-BC76)^(BB76)*(D76/(L74+N74))*CG76</f>
        <v>#DIV/0!</v>
      </c>
      <c r="CI76" s="164" t="e">
        <f>-1/((BB76-1)*BC76^2)*(D76/(L74+N74))*CG76</f>
        <v>#DIV/0!</v>
      </c>
      <c r="CJ76" s="164" t="e">
        <f t="shared" si="2311"/>
        <v>#DIV/0!</v>
      </c>
      <c r="CK76" s="164" t="e">
        <f t="shared" si="2312"/>
        <v>#DIV/0!</v>
      </c>
      <c r="CL76" s="164"/>
      <c r="CM76" s="164" t="e">
        <f t="shared" si="2313"/>
        <v>#DIV/0!</v>
      </c>
      <c r="CN76" s="164">
        <v>0</v>
      </c>
      <c r="CO76" s="164">
        <v>0</v>
      </c>
      <c r="CP76" s="164" t="e">
        <f t="shared" si="2314"/>
        <v>#DIV/0!</v>
      </c>
      <c r="CQ76" s="164" t="e">
        <f>CP76^2*E74^2</f>
        <v>#DIV/0!</v>
      </c>
      <c r="CR76" s="164"/>
      <c r="CS76" s="164" t="e">
        <f t="shared" si="2315"/>
        <v>#DIV/0!</v>
      </c>
      <c r="CT76" s="164" t="e">
        <f>(BB76-1)/(1-BC76)^(BB76)*(-BC76/(L74+N74)+D76/(L74+N74)*CS76)</f>
        <v>#DIV/0!</v>
      </c>
      <c r="CU76" s="164" t="e">
        <f>-1/((BB76-1)*BC76^2)*(-BC76/(L74+N74)+D76/(L74+N74)*CS76)</f>
        <v>#DIV/0!</v>
      </c>
      <c r="CV76" s="164" t="e">
        <f t="shared" si="2316"/>
        <v>#DIV/0!</v>
      </c>
      <c r="CW76" s="164" t="e">
        <f>CV76^2*M74^2</f>
        <v>#DIV/0!</v>
      </c>
      <c r="CX76" s="164"/>
      <c r="CY76" s="164" t="e">
        <f t="shared" si="2317"/>
        <v>#DIV/0!</v>
      </c>
      <c r="CZ76" s="164" t="e">
        <f>(BB76-1)/(1-BC76)^(BB76)*(-BC76/(L74+N74)+D76/(L74+N74)*CY76)</f>
        <v>#DIV/0!</v>
      </c>
      <c r="DA76" s="164" t="e">
        <f>-1/((BB76-1)*BC76^2)*(-BC76/(L74+N74)+D76/(L74+N74)*CY76)</f>
        <v>#DIV/0!</v>
      </c>
      <c r="DB76" s="164" t="e">
        <f t="shared" si="2318"/>
        <v>#DIV/0!</v>
      </c>
      <c r="DC76" s="164" t="e">
        <f>DB76^2*O74^2</f>
        <v>#DIV/0!</v>
      </c>
      <c r="DD76" s="164"/>
      <c r="DE76" s="164"/>
      <c r="DF76" s="164"/>
      <c r="DG76" s="164">
        <f>10^R74</f>
        <v>1</v>
      </c>
      <c r="DH76" s="164" t="e">
        <f>N74/(L74+N74)</f>
        <v>#DIV/0!</v>
      </c>
      <c r="DI76" s="164">
        <f>(DG76+L74+N74)/(N74+DG76)</f>
        <v>1</v>
      </c>
      <c r="DJ76" s="164" t="e">
        <f t="shared" si="2319"/>
        <v>#DIV/0!</v>
      </c>
      <c r="DK76" s="164"/>
      <c r="DL76" s="164"/>
      <c r="DM76" s="164"/>
      <c r="DN76" s="164"/>
      <c r="DO76" s="164" t="e">
        <f t="shared" si="2320"/>
        <v>#DIV/0!</v>
      </c>
      <c r="DP76" s="164" t="e">
        <f t="shared" si="2321"/>
        <v>#DIV/0!</v>
      </c>
      <c r="DQ76" s="164" t="e">
        <f t="shared" si="2322"/>
        <v>#DIV/0!</v>
      </c>
      <c r="DR76" s="164" t="e">
        <f t="shared" si="2323"/>
        <v>#DIV/0!</v>
      </c>
      <c r="DS76" s="164"/>
      <c r="DT76" s="164" t="e">
        <f t="shared" si="2324"/>
        <v>#DIV/0!</v>
      </c>
      <c r="DU76" s="164" t="e">
        <f t="shared" si="2325"/>
        <v>#DIV/0!</v>
      </c>
      <c r="DV76" s="164" t="e">
        <f t="shared" si="2326"/>
        <v>#DIV/0!</v>
      </c>
      <c r="DW76" s="164"/>
      <c r="DX76" s="164" t="e">
        <f t="shared" si="2327"/>
        <v>#DIV/0!</v>
      </c>
      <c r="DY76" s="164" t="e">
        <f t="shared" si="2328"/>
        <v>#DIV/0!</v>
      </c>
      <c r="DZ76" s="164" t="e">
        <f t="shared" si="2329"/>
        <v>#DIV/0!</v>
      </c>
      <c r="EA76" s="164"/>
      <c r="EB76" s="164" t="e">
        <f t="shared" si="2330"/>
        <v>#DIV/0!</v>
      </c>
      <c r="EC76" s="164" t="e">
        <f t="shared" si="2331"/>
        <v>#DIV/0!</v>
      </c>
      <c r="ED76" s="164" t="e">
        <f t="shared" si="2332"/>
        <v>#DIV/0!</v>
      </c>
      <c r="EE76" s="164"/>
      <c r="EF76" s="164" t="e">
        <f t="shared" si="2333"/>
        <v>#DIV/0!</v>
      </c>
      <c r="EG76" s="164" t="e">
        <f t="shared" si="2334"/>
        <v>#DIV/0!</v>
      </c>
      <c r="EH76" s="164" t="e">
        <f t="shared" si="2335"/>
        <v>#DIV/0!</v>
      </c>
      <c r="EI76" s="164" t="e">
        <f>-N74/((N74+L74)^2)</f>
        <v>#DIV/0!</v>
      </c>
      <c r="EJ76" s="164">
        <f>1/(DG76+N74)</f>
        <v>1</v>
      </c>
      <c r="EK76" s="164" t="e">
        <f t="shared" si="2336"/>
        <v>#DIV/0!</v>
      </c>
      <c r="EL76" s="164" t="e">
        <f>EK76^2*M74^2</f>
        <v>#DIV/0!</v>
      </c>
      <c r="EM76" s="164"/>
      <c r="EN76" s="164" t="e">
        <f t="shared" si="2337"/>
        <v>#DIV/0!</v>
      </c>
      <c r="EO76" s="164" t="e">
        <f>L74/((L74+N74)^2)</f>
        <v>#DIV/0!</v>
      </c>
      <c r="EP76" s="164">
        <f>-L74/((N74+DG76)^2)</f>
        <v>0</v>
      </c>
      <c r="EQ76" s="164" t="e">
        <f t="shared" si="2338"/>
        <v>#DIV/0!</v>
      </c>
      <c r="ER76" s="164" t="e">
        <f>EQ76^2*O74^2</f>
        <v>#DIV/0!</v>
      </c>
      <c r="ES76" s="164"/>
      <c r="ET76" s="164">
        <v>0</v>
      </c>
      <c r="EU76" s="164">
        <f>-LN(10)*L74*DG76/((DG76+N74)^2)</f>
        <v>0</v>
      </c>
      <c r="EV76" s="164" t="e">
        <f t="shared" si="2339"/>
        <v>#DIV/0!</v>
      </c>
      <c r="EW76" s="164" t="e">
        <f>EV76^2*S74^2</f>
        <v>#DIV/0!</v>
      </c>
      <c r="EX76" s="164"/>
      <c r="EY76" s="164"/>
      <c r="EZ76" s="164"/>
      <c r="FA76" s="164">
        <f t="shared" si="2340"/>
        <v>1</v>
      </c>
      <c r="FB76" s="164" t="e">
        <f t="shared" si="2341"/>
        <v>#DIV/0!</v>
      </c>
      <c r="FC76" s="164">
        <f t="shared" si="2342"/>
        <v>1</v>
      </c>
      <c r="FD76" s="164" t="e">
        <f t="shared" si="2343"/>
        <v>#DIV/0!</v>
      </c>
      <c r="FE76" s="164"/>
      <c r="FF76" s="164"/>
      <c r="FG76" s="164"/>
      <c r="FH76" s="164"/>
      <c r="FI76" s="164" t="e">
        <f t="shared" si="2344"/>
        <v>#DIV/0!</v>
      </c>
      <c r="FJ76" s="164" t="e">
        <f t="shared" si="2345"/>
        <v>#DIV/0!</v>
      </c>
      <c r="FK76" s="164" t="e">
        <f t="shared" si="2346"/>
        <v>#DIV/0!</v>
      </c>
      <c r="FL76" s="164" t="e">
        <f t="shared" si="2347"/>
        <v>#DIV/0!</v>
      </c>
      <c r="FM76" s="164"/>
      <c r="FN76" s="164" t="e">
        <f t="shared" si="2348"/>
        <v>#DIV/0!</v>
      </c>
      <c r="FO76" s="164" t="e">
        <f t="shared" si="2349"/>
        <v>#DIV/0!</v>
      </c>
      <c r="FP76" s="164" t="e">
        <f t="shared" si="2350"/>
        <v>#DIV/0!</v>
      </c>
      <c r="FQ76" s="164"/>
      <c r="FR76" s="164" t="e">
        <f t="shared" si="2351"/>
        <v>#DIV/0!</v>
      </c>
      <c r="FS76" s="164" t="e">
        <f t="shared" si="2352"/>
        <v>#DIV/0!</v>
      </c>
      <c r="FT76" s="164" t="e">
        <f t="shared" si="2353"/>
        <v>#DIV/0!</v>
      </c>
      <c r="FU76" s="164"/>
      <c r="FV76" s="164" t="e">
        <f t="shared" si="2354"/>
        <v>#DIV/0!</v>
      </c>
      <c r="FW76" s="164" t="e">
        <f t="shared" si="2355"/>
        <v>#DIV/0!</v>
      </c>
      <c r="FX76" s="164" t="e">
        <f t="shared" si="2356"/>
        <v>#DIV/0!</v>
      </c>
      <c r="FY76" s="164"/>
      <c r="FZ76" s="164" t="e">
        <f t="shared" si="2357"/>
        <v>#DIV/0!</v>
      </c>
      <c r="GA76" s="164" t="e">
        <f t="shared" si="2358"/>
        <v>#DIV/0!</v>
      </c>
      <c r="GB76" s="164" t="e">
        <f t="shared" si="2359"/>
        <v>#DIV/0!</v>
      </c>
      <c r="GC76" s="164" t="e">
        <f t="shared" si="2360"/>
        <v>#DIV/0!</v>
      </c>
      <c r="GD76" s="164">
        <f t="shared" si="2361"/>
        <v>1</v>
      </c>
      <c r="GE76" s="164" t="e">
        <f t="shared" si="2362"/>
        <v>#DIV/0!</v>
      </c>
      <c r="GF76" s="164" t="e">
        <f>GE76^2*M74^2</f>
        <v>#DIV/0!</v>
      </c>
      <c r="GG76" s="164"/>
      <c r="GH76" s="164" t="e">
        <f t="shared" si="2363"/>
        <v>#DIV/0!</v>
      </c>
      <c r="GI76" s="164" t="e">
        <f t="shared" si="2364"/>
        <v>#DIV/0!</v>
      </c>
      <c r="GJ76" s="164">
        <f t="shared" si="2365"/>
        <v>0</v>
      </c>
      <c r="GK76" s="164" t="e">
        <f t="shared" si="2366"/>
        <v>#DIV/0!</v>
      </c>
      <c r="GL76" s="164" t="e">
        <f>GK76^2*O74^2</f>
        <v>#DIV/0!</v>
      </c>
      <c r="GM76" s="164"/>
      <c r="GN76" s="164">
        <f t="shared" si="2367"/>
        <v>0</v>
      </c>
      <c r="GO76" s="164">
        <f t="shared" si="2368"/>
        <v>0</v>
      </c>
      <c r="GP76" s="164" t="e">
        <f t="shared" si="2369"/>
        <v>#DIV/0!</v>
      </c>
      <c r="GQ76" s="164" t="e">
        <f>GP76^2*S74^2</f>
        <v>#DIV/0!</v>
      </c>
      <c r="GR76" s="164"/>
      <c r="GS76" s="164" t="e">
        <f t="shared" si="2370"/>
        <v>#DIV/0!</v>
      </c>
      <c r="GT76" s="164" t="e">
        <f t="shared" si="2371"/>
        <v>#DIV/0!</v>
      </c>
      <c r="GU76" s="164" t="e">
        <f>GT76^2*Q74^2</f>
        <v>#DIV/0!</v>
      </c>
      <c r="GV76" s="164"/>
      <c r="GW76" s="164"/>
      <c r="GX76" s="164"/>
      <c r="GY76" s="164">
        <f>P74</f>
        <v>0</v>
      </c>
      <c r="GZ76" s="164">
        <f>L74+N74</f>
        <v>0</v>
      </c>
      <c r="HA76" s="164">
        <f>L74</f>
        <v>0</v>
      </c>
      <c r="HB76" s="164">
        <f>N74</f>
        <v>0</v>
      </c>
      <c r="HC76" s="164">
        <f t="shared" si="2372"/>
        <v>0</v>
      </c>
      <c r="HD76" s="164">
        <f t="shared" si="2373"/>
        <v>0</v>
      </c>
      <c r="HE76" s="164" t="e">
        <f t="shared" si="2374"/>
        <v>#DIV/0!</v>
      </c>
      <c r="HF76" s="164">
        <f t="shared" si="2375"/>
        <v>0</v>
      </c>
      <c r="HG76" s="164">
        <f t="shared" si="2376"/>
        <v>0</v>
      </c>
      <c r="HH76" s="164">
        <f t="shared" si="2377"/>
        <v>0</v>
      </c>
      <c r="HI76" s="164">
        <f t="shared" si="2378"/>
        <v>0</v>
      </c>
      <c r="HJ76" s="164" t="e">
        <f t="shared" si="2379"/>
        <v>#DIV/0!</v>
      </c>
      <c r="HK76" s="164" t="e">
        <f t="shared" si="2380"/>
        <v>#DIV/0!</v>
      </c>
      <c r="HL76" s="164" t="e">
        <f t="shared" si="2381"/>
        <v>#DIV/0!</v>
      </c>
      <c r="HM76" s="164" t="e">
        <f t="shared" si="2382"/>
        <v>#DIV/0!</v>
      </c>
      <c r="HN76" s="164"/>
      <c r="HO76" s="164"/>
      <c r="HP76" s="164"/>
      <c r="HQ76" s="164"/>
      <c r="HR76" s="164" t="e">
        <f t="shared" si="2383"/>
        <v>#DIV/0!</v>
      </c>
      <c r="HS76" s="164" t="e">
        <f t="shared" si="2384"/>
        <v>#DIV/0!</v>
      </c>
      <c r="HT76" s="164" t="e">
        <f t="shared" si="2385"/>
        <v>#DIV/0!</v>
      </c>
      <c r="HU76" s="164" t="e">
        <f t="shared" si="2386"/>
        <v>#DIV/0!</v>
      </c>
      <c r="HV76" s="164" t="e">
        <f t="shared" si="2387"/>
        <v>#DIV/0!</v>
      </c>
      <c r="HW76" s="164"/>
      <c r="HX76" s="164" t="e">
        <f t="shared" si="2388"/>
        <v>#DIV/0!</v>
      </c>
      <c r="HY76" s="164" t="e">
        <f t="shared" si="2389"/>
        <v>#DIV/0!</v>
      </c>
      <c r="HZ76" s="164">
        <v>0</v>
      </c>
      <c r="IA76" s="164" t="e">
        <f t="shared" si="2145"/>
        <v>#DIV/0!</v>
      </c>
      <c r="IB76" s="164" t="e">
        <f t="shared" si="2390"/>
        <v>#DIV/0!</v>
      </c>
      <c r="IC76" s="164"/>
      <c r="ID76" s="164" t="e">
        <f xml:space="preserve"> 1 / (HE76-GY76*HG76)*L74/GZ76</f>
        <v>#DIV/0!</v>
      </c>
      <c r="IE76" s="164" t="e">
        <f t="shared" si="2391"/>
        <v>#DIV/0!</v>
      </c>
      <c r="IF76" s="164">
        <v>0</v>
      </c>
      <c r="IG76" s="164" t="e">
        <f t="shared" si="2146"/>
        <v>#DIV/0!</v>
      </c>
      <c r="IH76" s="164" t="e">
        <f t="shared" si="2392"/>
        <v>#DIV/0!</v>
      </c>
      <c r="II76" s="164"/>
      <c r="IJ76" s="164" t="e">
        <f t="shared" si="2393"/>
        <v>#DIV/0!</v>
      </c>
      <c r="IK76" s="164" t="e">
        <f t="shared" si="2394"/>
        <v>#DIV/0!</v>
      </c>
      <c r="IL76" s="164">
        <v>0</v>
      </c>
      <c r="IM76" s="164" t="e">
        <f t="shared" si="2147"/>
        <v>#DIV/0!</v>
      </c>
      <c r="IN76" s="164" t="e">
        <f t="shared" si="2395"/>
        <v>#DIV/0!</v>
      </c>
      <c r="IO76" s="164"/>
      <c r="IP76" s="164" t="e">
        <f t="shared" si="2396"/>
        <v>#DIV/0!</v>
      </c>
      <c r="IQ76" s="164" t="e">
        <f t="shared" si="2397"/>
        <v>#DIV/0!</v>
      </c>
      <c r="IR76" s="164" t="e">
        <f t="shared" si="2398"/>
        <v>#DIV/0!</v>
      </c>
      <c r="IS76" s="164" t="e">
        <f t="shared" si="2148"/>
        <v>#DIV/0!</v>
      </c>
      <c r="IT76" s="164" t="e">
        <f>IS76^2*M74^2</f>
        <v>#DIV/0!</v>
      </c>
      <c r="IU76" s="164"/>
      <c r="IV76" s="164" t="e">
        <f t="shared" si="2399"/>
        <v>#DIV/0!</v>
      </c>
      <c r="IW76" s="164" t="e">
        <f t="shared" si="2400"/>
        <v>#DIV/0!</v>
      </c>
      <c r="IX76" s="164" t="e">
        <f t="shared" si="2401"/>
        <v>#DIV/0!</v>
      </c>
      <c r="IY76" s="164" t="e">
        <f t="shared" si="2149"/>
        <v>#DIV/0!</v>
      </c>
      <c r="IZ76" s="164" t="e">
        <f>IY76^2*O74^2</f>
        <v>#DIV/0!</v>
      </c>
      <c r="JA76" s="164"/>
      <c r="JB76" s="164" t="e">
        <f t="shared" si="2402"/>
        <v>#DIV/0!</v>
      </c>
      <c r="JC76" s="164" t="e">
        <f t="shared" si="2403"/>
        <v>#DIV/0!</v>
      </c>
      <c r="JD76" s="164" t="e">
        <f t="shared" si="2404"/>
        <v>#DIV/0!</v>
      </c>
      <c r="JE76" s="164" t="e">
        <f t="shared" si="2150"/>
        <v>#DIV/0!</v>
      </c>
      <c r="JF76" s="164" t="e">
        <f>JE76^2*Q74^2</f>
        <v>#DIV/0!</v>
      </c>
      <c r="JG76" s="164"/>
      <c r="JH76" s="164"/>
      <c r="JI76" s="164"/>
      <c r="JJ76" s="164">
        <f t="shared" si="2405"/>
        <v>1</v>
      </c>
      <c r="JK76" s="164" t="e">
        <f>N74/(L74+N74)</f>
        <v>#DIV/0!</v>
      </c>
      <c r="JL76" s="164">
        <f>(L74+N74+JJ76)/(N74+JJ76)</f>
        <v>1</v>
      </c>
      <c r="JM76" s="164" t="e">
        <f t="shared" si="2406"/>
        <v>#DIV/0!</v>
      </c>
      <c r="JN76" s="164"/>
      <c r="JO76" s="164"/>
      <c r="JP76" s="164"/>
      <c r="JQ76" s="164"/>
      <c r="JR76" s="164" t="e">
        <f t="shared" si="2407"/>
        <v>#DIV/0!</v>
      </c>
      <c r="JS76" s="164" t="e">
        <f t="shared" si="2408"/>
        <v>#DIV/0!</v>
      </c>
      <c r="JT76" s="164" t="e">
        <f t="shared" si="2409"/>
        <v>#DIV/0!</v>
      </c>
      <c r="JU76" s="164" t="e">
        <f t="shared" si="2410"/>
        <v>#DIV/0!</v>
      </c>
      <c r="JV76" s="164"/>
      <c r="JW76" s="164" t="e">
        <f t="shared" si="2411"/>
        <v>#DIV/0!</v>
      </c>
      <c r="JX76" s="164" t="e">
        <f t="shared" si="2412"/>
        <v>#DIV/0!</v>
      </c>
      <c r="JY76" s="164" t="e">
        <f t="shared" si="2413"/>
        <v>#DIV/0!</v>
      </c>
      <c r="JZ76" s="164"/>
      <c r="KA76" s="164" t="e">
        <f>IG76</f>
        <v>#DIV/0!</v>
      </c>
      <c r="KB76" s="164" t="e">
        <f>KA76*JR76</f>
        <v>#DIV/0!</v>
      </c>
      <c r="KC76" s="164" t="e">
        <f>KB76^2*X76^2</f>
        <v>#DIV/0!</v>
      </c>
      <c r="KD76" s="164"/>
      <c r="KE76" s="164" t="e">
        <f>IM76</f>
        <v>#DIV/0!</v>
      </c>
      <c r="KF76" s="164" t="e">
        <f>KE76*JR76</f>
        <v>#DIV/0!</v>
      </c>
      <c r="KG76" s="164" t="e">
        <f>KF76^2*Z76^2</f>
        <v>#DIV/0!</v>
      </c>
      <c r="KH76" s="164"/>
      <c r="KI76" s="164" t="e">
        <f>IS76</f>
        <v>#DIV/0!</v>
      </c>
      <c r="KJ76" s="164" t="e">
        <f>-N74/(L74+N74)^2</f>
        <v>#DIV/0!</v>
      </c>
      <c r="KK76" s="164">
        <f>1/(JJ76+N74)</f>
        <v>1</v>
      </c>
      <c r="KL76" s="164" t="e">
        <f>KI76*JR76+KJ76*HM76*JL76+KK76*JK76*HM76</f>
        <v>#DIV/0!</v>
      </c>
      <c r="KM76" s="164" t="e">
        <f>KL76^2*M74^2</f>
        <v>#DIV/0!</v>
      </c>
      <c r="KN76" s="164"/>
      <c r="KO76" s="164" t="e">
        <f>IY76</f>
        <v>#DIV/0!</v>
      </c>
      <c r="KP76" s="164" t="e">
        <f>L74/(L74+N74)^2</f>
        <v>#DIV/0!</v>
      </c>
      <c r="KQ76" s="164">
        <f>-L74/(JJ76+N74)^2</f>
        <v>0</v>
      </c>
      <c r="KR76" s="164" t="e">
        <f>KO76*JR76+KP76*JL76*HM76+HM76*KQ76*JK76</f>
        <v>#DIV/0!</v>
      </c>
      <c r="KS76" s="164" t="e">
        <f>KR76^2*O74^2</f>
        <v>#DIV/0!</v>
      </c>
      <c r="KT76" s="164"/>
      <c r="KU76" s="164" t="e">
        <f>JE76</f>
        <v>#DIV/0!</v>
      </c>
      <c r="KV76" s="164" t="e">
        <f>KU76*JR76</f>
        <v>#DIV/0!</v>
      </c>
      <c r="KW76" s="164" t="e">
        <f>KV76^2*Q74^2</f>
        <v>#DIV/0!</v>
      </c>
      <c r="KX76" s="164"/>
      <c r="KY76" s="164" t="e">
        <f>HM76* (N74/(L74+N74)) * ((-LN(10)*JJ76*L74)/(N74+JJ76)^2)</f>
        <v>#DIV/0!</v>
      </c>
      <c r="KZ76" s="164" t="e">
        <f>KY76^2*S74^2</f>
        <v>#DIV/0!</v>
      </c>
      <c r="LA76" s="164"/>
      <c r="LB76" s="164"/>
      <c r="LC76" s="170"/>
      <c r="LD76" s="180"/>
      <c r="LE76" s="174"/>
      <c r="LF76" s="174"/>
      <c r="LG76" s="174"/>
      <c r="LH76" s="174"/>
      <c r="LI76" s="174"/>
      <c r="LJ76" s="174"/>
      <c r="LK76" s="174"/>
      <c r="LL76" s="174"/>
      <c r="LM76" s="174"/>
      <c r="LN76" s="174"/>
      <c r="LO76" s="177"/>
    </row>
    <row r="77" spans="1:327" s="87" customFormat="1" ht="16.5" thickBot="1" x14ac:dyDescent="0.3">
      <c r="A77" s="171" t="s">
        <v>242</v>
      </c>
      <c r="B77" s="14"/>
      <c r="C77" s="169"/>
      <c r="D77" s="2"/>
      <c r="E77" s="169"/>
      <c r="F77" s="196"/>
      <c r="G77" s="196"/>
      <c r="H77" s="196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7"/>
      <c r="T77" s="167">
        <f t="shared" si="2284"/>
        <v>0</v>
      </c>
      <c r="U77" s="164">
        <f>U74</f>
        <v>0</v>
      </c>
      <c r="V77" s="164">
        <f t="shared" ref="V77:AA77" si="2415">V74</f>
        <v>0</v>
      </c>
      <c r="W77" s="164">
        <f t="shared" si="2415"/>
        <v>0</v>
      </c>
      <c r="X77" s="164">
        <f t="shared" si="2415"/>
        <v>0</v>
      </c>
      <c r="Y77" s="164">
        <f t="shared" si="2415"/>
        <v>0</v>
      </c>
      <c r="Z77" s="164">
        <f t="shared" si="2415"/>
        <v>0</v>
      </c>
      <c r="AA77" s="164" t="e">
        <f t="shared" si="2415"/>
        <v>#DIV/0!</v>
      </c>
      <c r="AB77" s="165" t="e">
        <f t="shared" si="2142"/>
        <v>#DIV/0!</v>
      </c>
      <c r="AC77" s="165"/>
      <c r="AD77" s="165"/>
      <c r="AE77" s="165"/>
      <c r="AF77" s="165"/>
      <c r="AG77" s="164" t="e">
        <f t="shared" si="2143"/>
        <v>#DIV/0!</v>
      </c>
      <c r="AH77" s="164" t="e">
        <f t="shared" si="2291"/>
        <v>#DIV/0!</v>
      </c>
      <c r="AI77" s="164"/>
      <c r="AJ77" s="164" t="e">
        <f t="shared" si="2144"/>
        <v>#DIV/0!</v>
      </c>
      <c r="AK77" s="164" t="e">
        <f>AJ77^2*V74^2</f>
        <v>#DIV/0!</v>
      </c>
      <c r="AL77" s="164"/>
      <c r="AM77" s="164" t="e">
        <f>-AB77/(AA77-U77)*L74/(L74+N74)</f>
        <v>#DIV/0!</v>
      </c>
      <c r="AN77" s="164" t="e">
        <f>AM77^2*X74^2</f>
        <v>#DIV/0!</v>
      </c>
      <c r="AO77" s="164"/>
      <c r="AP77" s="164" t="e">
        <f>-AB77/(AA77-U77)*N74/(L74+N74)</f>
        <v>#DIV/0!</v>
      </c>
      <c r="AQ77" s="164" t="e">
        <f>AP77^2*Z74^2</f>
        <v>#DIV/0!</v>
      </c>
      <c r="AR77" s="164"/>
      <c r="AS77" s="164" t="e">
        <f>-AB77/(AA77-U77)*(W77-AA77)/(L74+N74)</f>
        <v>#DIV/0!</v>
      </c>
      <c r="AT77" s="164" t="e">
        <f>AS77^2*M74^2</f>
        <v>#DIV/0!</v>
      </c>
      <c r="AU77" s="164"/>
      <c r="AV77" s="164" t="e">
        <f>-AB77/(AA77-U77)*(Y77-AA77)/(L74+N74)</f>
        <v>#DIV/0!</v>
      </c>
      <c r="AW77" s="164" t="e">
        <f>AV77^2*O74^2</f>
        <v>#DIV/0!</v>
      </c>
      <c r="AX77" s="164"/>
      <c r="AY77" s="164"/>
      <c r="AZ77" s="164"/>
      <c r="BA77" s="164" t="b">
        <f t="shared" si="2292"/>
        <v>0</v>
      </c>
      <c r="BB77" s="164">
        <f>MAX((1-BA77)*P74,P74*0.99999)</f>
        <v>0</v>
      </c>
      <c r="BC77" s="164" t="e">
        <f>AB77*D77/(L74+N74)</f>
        <v>#DIV/0!</v>
      </c>
      <c r="BD77" s="164" t="e">
        <f t="shared" si="2293"/>
        <v>#DIV/0!</v>
      </c>
      <c r="BE77" s="164" t="e">
        <f t="shared" si="2294"/>
        <v>#DIV/0!</v>
      </c>
      <c r="BF77" s="164" t="e">
        <f t="shared" si="2295"/>
        <v>#DIV/0!</v>
      </c>
      <c r="BG77" s="164" t="e">
        <f t="shared" si="2296"/>
        <v>#DIV/0!</v>
      </c>
      <c r="BH77" s="164" t="e">
        <f t="shared" si="2297"/>
        <v>#DIV/0!</v>
      </c>
      <c r="BI77" s="164"/>
      <c r="BJ77" s="164"/>
      <c r="BK77" s="164"/>
      <c r="BL77" s="164"/>
      <c r="BM77" s="164" t="e">
        <f t="shared" si="2298"/>
        <v>#DIV/0!</v>
      </c>
      <c r="BN77" s="164" t="e">
        <f t="shared" si="2299"/>
        <v>#DIV/0!</v>
      </c>
      <c r="BO77" s="164" t="e">
        <f t="shared" si="2300"/>
        <v>#DIV/0!</v>
      </c>
      <c r="BP77" s="164" t="e">
        <f>BO77^2*Q74^2</f>
        <v>#DIV/0!</v>
      </c>
      <c r="BQ77" s="164"/>
      <c r="BR77" s="164" t="e">
        <f t="shared" si="2301"/>
        <v>#DIV/0!</v>
      </c>
      <c r="BS77" s="164" t="e">
        <f t="shared" si="2302"/>
        <v>#DIV/0!</v>
      </c>
      <c r="BT77" s="164" t="e">
        <f t="shared" si="2303"/>
        <v>#DIV/0!</v>
      </c>
      <c r="BU77" s="164" t="e">
        <f t="shared" si="2304"/>
        <v>#DIV/0!</v>
      </c>
      <c r="BV77" s="164" t="e">
        <f>(BB77-1)/(1-BC77)^(BB77)*(D77/(L74+N74))*BU77</f>
        <v>#DIV/0!</v>
      </c>
      <c r="BW77" s="164" t="e">
        <f>-1/((BB77-1)*BC77^2)*(D77/(L74+N74))*BU77</f>
        <v>#DIV/0!</v>
      </c>
      <c r="BX77" s="164" t="e">
        <f t="shared" si="2305"/>
        <v>#DIV/0!</v>
      </c>
      <c r="BY77" s="164" t="e">
        <f t="shared" si="2306"/>
        <v>#DIV/0!</v>
      </c>
      <c r="BZ77" s="164"/>
      <c r="CA77" s="164" t="e">
        <f t="shared" si="2307"/>
        <v>#DIV/0!</v>
      </c>
      <c r="CB77" s="164" t="e">
        <f>(BB77-1)/(1-BC77)^(BB77)*(D77/(L74+N74))*CA77</f>
        <v>#DIV/0!</v>
      </c>
      <c r="CC77" s="164" t="e">
        <f>-1/((BB77-1)*BC77^2)*(D77/(L74+N74))*CA77</f>
        <v>#DIV/0!</v>
      </c>
      <c r="CD77" s="164" t="e">
        <f t="shared" si="2308"/>
        <v>#DIV/0!</v>
      </c>
      <c r="CE77" s="164" t="e">
        <f t="shared" si="2309"/>
        <v>#DIV/0!</v>
      </c>
      <c r="CF77" s="164"/>
      <c r="CG77" s="164" t="e">
        <f t="shared" si="2310"/>
        <v>#DIV/0!</v>
      </c>
      <c r="CH77" s="164" t="e">
        <f>(BB77-1)/(1-BC77)^(BB77)*(D77/(L74+N74))*CG77</f>
        <v>#DIV/0!</v>
      </c>
      <c r="CI77" s="164" t="e">
        <f>-1/((BB77-1)*BC77^2)*(D77/(L74+N74))*CG77</f>
        <v>#DIV/0!</v>
      </c>
      <c r="CJ77" s="164" t="e">
        <f t="shared" si="2311"/>
        <v>#DIV/0!</v>
      </c>
      <c r="CK77" s="164" t="e">
        <f t="shared" si="2312"/>
        <v>#DIV/0!</v>
      </c>
      <c r="CL77" s="164"/>
      <c r="CM77" s="164" t="e">
        <f t="shared" si="2313"/>
        <v>#DIV/0!</v>
      </c>
      <c r="CN77" s="164">
        <v>0</v>
      </c>
      <c r="CO77" s="164">
        <v>0</v>
      </c>
      <c r="CP77" s="164" t="e">
        <f t="shared" si="2314"/>
        <v>#DIV/0!</v>
      </c>
      <c r="CQ77" s="164" t="e">
        <f>CP77^2*E74^2</f>
        <v>#DIV/0!</v>
      </c>
      <c r="CR77" s="164"/>
      <c r="CS77" s="164" t="e">
        <f t="shared" si="2315"/>
        <v>#DIV/0!</v>
      </c>
      <c r="CT77" s="164" t="e">
        <f>(BB77-1)/(1-BC77)^(BB77)*(-BC77/(L74+N74)+D77/(L74+N74)*CS77)</f>
        <v>#DIV/0!</v>
      </c>
      <c r="CU77" s="164" t="e">
        <f>-1/((BB77-1)*BC77^2)*(-BC77/(L74+N74)+D77/(L74+N74)*CS77)</f>
        <v>#DIV/0!</v>
      </c>
      <c r="CV77" s="164" t="e">
        <f t="shared" si="2316"/>
        <v>#DIV/0!</v>
      </c>
      <c r="CW77" s="164" t="e">
        <f>CV77^2*M74^2</f>
        <v>#DIV/0!</v>
      </c>
      <c r="CX77" s="164"/>
      <c r="CY77" s="164" t="e">
        <f t="shared" si="2317"/>
        <v>#DIV/0!</v>
      </c>
      <c r="CZ77" s="164" t="e">
        <f>(BB77-1)/(1-BC77)^(BB77)*(-BC77/(L74+N74)+D77/(L74+N74)*CY77)</f>
        <v>#DIV/0!</v>
      </c>
      <c r="DA77" s="164" t="e">
        <f>-1/((BB77-1)*BC77^2)*(-BC77/(L74+N74)+D77/(L74+N74)*CY77)</f>
        <v>#DIV/0!</v>
      </c>
      <c r="DB77" s="164" t="e">
        <f t="shared" si="2318"/>
        <v>#DIV/0!</v>
      </c>
      <c r="DC77" s="164" t="e">
        <f>DB77^2*O74^2</f>
        <v>#DIV/0!</v>
      </c>
      <c r="DD77" s="164"/>
      <c r="DE77" s="164"/>
      <c r="DF77" s="164"/>
      <c r="DG77" s="164">
        <f>10^R74</f>
        <v>1</v>
      </c>
      <c r="DH77" s="164" t="e">
        <f>N74/(L74+N74)</f>
        <v>#DIV/0!</v>
      </c>
      <c r="DI77" s="164">
        <f>(DG77+L74+N74)/(N74+DG77)</f>
        <v>1</v>
      </c>
      <c r="DJ77" s="164" t="e">
        <f t="shared" si="2319"/>
        <v>#DIV/0!</v>
      </c>
      <c r="DK77" s="164"/>
      <c r="DL77" s="164"/>
      <c r="DM77" s="164"/>
      <c r="DN77" s="164"/>
      <c r="DO77" s="164" t="e">
        <f t="shared" si="2320"/>
        <v>#DIV/0!</v>
      </c>
      <c r="DP77" s="164" t="e">
        <f t="shared" si="2321"/>
        <v>#DIV/0!</v>
      </c>
      <c r="DQ77" s="164" t="e">
        <f t="shared" si="2322"/>
        <v>#DIV/0!</v>
      </c>
      <c r="DR77" s="164" t="e">
        <f t="shared" si="2323"/>
        <v>#DIV/0!</v>
      </c>
      <c r="DS77" s="164"/>
      <c r="DT77" s="164" t="e">
        <f t="shared" si="2324"/>
        <v>#DIV/0!</v>
      </c>
      <c r="DU77" s="164" t="e">
        <f t="shared" si="2325"/>
        <v>#DIV/0!</v>
      </c>
      <c r="DV77" s="164" t="e">
        <f t="shared" si="2326"/>
        <v>#DIV/0!</v>
      </c>
      <c r="DW77" s="164"/>
      <c r="DX77" s="164" t="e">
        <f t="shared" si="2327"/>
        <v>#DIV/0!</v>
      </c>
      <c r="DY77" s="164" t="e">
        <f t="shared" si="2328"/>
        <v>#DIV/0!</v>
      </c>
      <c r="DZ77" s="164" t="e">
        <f t="shared" si="2329"/>
        <v>#DIV/0!</v>
      </c>
      <c r="EA77" s="164"/>
      <c r="EB77" s="164" t="e">
        <f t="shared" si="2330"/>
        <v>#DIV/0!</v>
      </c>
      <c r="EC77" s="164" t="e">
        <f t="shared" si="2331"/>
        <v>#DIV/0!</v>
      </c>
      <c r="ED77" s="164" t="e">
        <f t="shared" si="2332"/>
        <v>#DIV/0!</v>
      </c>
      <c r="EE77" s="164"/>
      <c r="EF77" s="164" t="e">
        <f t="shared" si="2333"/>
        <v>#DIV/0!</v>
      </c>
      <c r="EG77" s="164" t="e">
        <f t="shared" si="2334"/>
        <v>#DIV/0!</v>
      </c>
      <c r="EH77" s="164" t="e">
        <f t="shared" si="2335"/>
        <v>#DIV/0!</v>
      </c>
      <c r="EI77" s="164" t="e">
        <f>-N74/((N74+L74)^2)</f>
        <v>#DIV/0!</v>
      </c>
      <c r="EJ77" s="164">
        <f>1/(DG77+N74)</f>
        <v>1</v>
      </c>
      <c r="EK77" s="164" t="e">
        <f t="shared" si="2336"/>
        <v>#DIV/0!</v>
      </c>
      <c r="EL77" s="164" t="e">
        <f>EK77^2*M74^2</f>
        <v>#DIV/0!</v>
      </c>
      <c r="EM77" s="164"/>
      <c r="EN77" s="164" t="e">
        <f t="shared" si="2337"/>
        <v>#DIV/0!</v>
      </c>
      <c r="EO77" s="164" t="e">
        <f>L74/((L74+N74)^2)</f>
        <v>#DIV/0!</v>
      </c>
      <c r="EP77" s="164">
        <f>-L74/((N74+DG77)^2)</f>
        <v>0</v>
      </c>
      <c r="EQ77" s="164" t="e">
        <f t="shared" si="2338"/>
        <v>#DIV/0!</v>
      </c>
      <c r="ER77" s="164" t="e">
        <f>EQ77^2*O74^2</f>
        <v>#DIV/0!</v>
      </c>
      <c r="ES77" s="164"/>
      <c r="ET77" s="164">
        <v>0</v>
      </c>
      <c r="EU77" s="164">
        <f>-LN(10)*L74*DG77/((DG77+N74)^2)</f>
        <v>0</v>
      </c>
      <c r="EV77" s="164" t="e">
        <f t="shared" si="2339"/>
        <v>#DIV/0!</v>
      </c>
      <c r="EW77" s="164" t="e">
        <f>EV77^2*S74^2</f>
        <v>#DIV/0!</v>
      </c>
      <c r="EX77" s="164"/>
      <c r="EY77" s="164"/>
      <c r="EZ77" s="164"/>
      <c r="FA77" s="164">
        <f t="shared" si="2340"/>
        <v>1</v>
      </c>
      <c r="FB77" s="164" t="e">
        <f t="shared" si="2341"/>
        <v>#DIV/0!</v>
      </c>
      <c r="FC77" s="164">
        <f t="shared" si="2342"/>
        <v>1</v>
      </c>
      <c r="FD77" s="164" t="e">
        <f t="shared" si="2343"/>
        <v>#DIV/0!</v>
      </c>
      <c r="FE77" s="164"/>
      <c r="FF77" s="164"/>
      <c r="FG77" s="164"/>
      <c r="FH77" s="164"/>
      <c r="FI77" s="164" t="e">
        <f t="shared" si="2344"/>
        <v>#DIV/0!</v>
      </c>
      <c r="FJ77" s="164" t="e">
        <f t="shared" si="2345"/>
        <v>#DIV/0!</v>
      </c>
      <c r="FK77" s="164" t="e">
        <f t="shared" si="2346"/>
        <v>#DIV/0!</v>
      </c>
      <c r="FL77" s="164" t="e">
        <f t="shared" si="2347"/>
        <v>#DIV/0!</v>
      </c>
      <c r="FM77" s="164"/>
      <c r="FN77" s="164" t="e">
        <f t="shared" si="2348"/>
        <v>#DIV/0!</v>
      </c>
      <c r="FO77" s="164" t="e">
        <f t="shared" si="2349"/>
        <v>#DIV/0!</v>
      </c>
      <c r="FP77" s="164" t="e">
        <f t="shared" si="2350"/>
        <v>#DIV/0!</v>
      </c>
      <c r="FQ77" s="164"/>
      <c r="FR77" s="164" t="e">
        <f t="shared" si="2351"/>
        <v>#DIV/0!</v>
      </c>
      <c r="FS77" s="164" t="e">
        <f t="shared" si="2352"/>
        <v>#DIV/0!</v>
      </c>
      <c r="FT77" s="164" t="e">
        <f t="shared" si="2353"/>
        <v>#DIV/0!</v>
      </c>
      <c r="FU77" s="164"/>
      <c r="FV77" s="164" t="e">
        <f t="shared" si="2354"/>
        <v>#DIV/0!</v>
      </c>
      <c r="FW77" s="164" t="e">
        <f t="shared" si="2355"/>
        <v>#DIV/0!</v>
      </c>
      <c r="FX77" s="164" t="e">
        <f t="shared" si="2356"/>
        <v>#DIV/0!</v>
      </c>
      <c r="FY77" s="164"/>
      <c r="FZ77" s="164" t="e">
        <f t="shared" si="2357"/>
        <v>#DIV/0!</v>
      </c>
      <c r="GA77" s="164" t="e">
        <f t="shared" si="2358"/>
        <v>#DIV/0!</v>
      </c>
      <c r="GB77" s="164" t="e">
        <f t="shared" si="2359"/>
        <v>#DIV/0!</v>
      </c>
      <c r="GC77" s="164" t="e">
        <f t="shared" si="2360"/>
        <v>#DIV/0!</v>
      </c>
      <c r="GD77" s="164">
        <f t="shared" si="2361"/>
        <v>1</v>
      </c>
      <c r="GE77" s="164" t="e">
        <f t="shared" si="2362"/>
        <v>#DIV/0!</v>
      </c>
      <c r="GF77" s="164" t="e">
        <f>GE77^2*M74^2</f>
        <v>#DIV/0!</v>
      </c>
      <c r="GG77" s="164"/>
      <c r="GH77" s="164" t="e">
        <f t="shared" si="2363"/>
        <v>#DIV/0!</v>
      </c>
      <c r="GI77" s="164" t="e">
        <f t="shared" si="2364"/>
        <v>#DIV/0!</v>
      </c>
      <c r="GJ77" s="164">
        <f t="shared" si="2365"/>
        <v>0</v>
      </c>
      <c r="GK77" s="164" t="e">
        <f t="shared" si="2366"/>
        <v>#DIV/0!</v>
      </c>
      <c r="GL77" s="164" t="e">
        <f>GK77^2*O74^2</f>
        <v>#DIV/0!</v>
      </c>
      <c r="GM77" s="164"/>
      <c r="GN77" s="164">
        <f t="shared" si="2367"/>
        <v>0</v>
      </c>
      <c r="GO77" s="164">
        <f t="shared" si="2368"/>
        <v>0</v>
      </c>
      <c r="GP77" s="164" t="e">
        <f t="shared" si="2369"/>
        <v>#DIV/0!</v>
      </c>
      <c r="GQ77" s="164" t="e">
        <f>GP77^2*S74^2</f>
        <v>#DIV/0!</v>
      </c>
      <c r="GR77" s="164"/>
      <c r="GS77" s="164" t="e">
        <f t="shared" si="2370"/>
        <v>#DIV/0!</v>
      </c>
      <c r="GT77" s="164" t="e">
        <f t="shared" si="2371"/>
        <v>#DIV/0!</v>
      </c>
      <c r="GU77" s="164" t="e">
        <f>GT77^2*Q74^2</f>
        <v>#DIV/0!</v>
      </c>
      <c r="GV77" s="164"/>
      <c r="GW77" s="164"/>
      <c r="GX77" s="164"/>
      <c r="GY77" s="164">
        <f>P74</f>
        <v>0</v>
      </c>
      <c r="GZ77" s="164">
        <f>L74+N74</f>
        <v>0</v>
      </c>
      <c r="HA77" s="164">
        <f>L74</f>
        <v>0</v>
      </c>
      <c r="HB77" s="164">
        <f>N74</f>
        <v>0</v>
      </c>
      <c r="HC77" s="164">
        <f t="shared" si="2372"/>
        <v>0</v>
      </c>
      <c r="HD77" s="164">
        <f t="shared" si="2373"/>
        <v>0</v>
      </c>
      <c r="HE77" s="164" t="e">
        <f t="shared" si="2374"/>
        <v>#DIV/0!</v>
      </c>
      <c r="HF77" s="164">
        <f t="shared" si="2375"/>
        <v>0</v>
      </c>
      <c r="HG77" s="164">
        <f t="shared" si="2376"/>
        <v>0</v>
      </c>
      <c r="HH77" s="164">
        <f t="shared" si="2377"/>
        <v>0</v>
      </c>
      <c r="HI77" s="164">
        <f t="shared" si="2378"/>
        <v>0</v>
      </c>
      <c r="HJ77" s="164" t="e">
        <f t="shared" si="2379"/>
        <v>#DIV/0!</v>
      </c>
      <c r="HK77" s="164" t="e">
        <f t="shared" si="2380"/>
        <v>#DIV/0!</v>
      </c>
      <c r="HL77" s="164" t="e">
        <f t="shared" si="2381"/>
        <v>#DIV/0!</v>
      </c>
      <c r="HM77" s="164" t="e">
        <f t="shared" si="2382"/>
        <v>#DIV/0!</v>
      </c>
      <c r="HN77" s="164"/>
      <c r="HO77" s="164"/>
      <c r="HP77" s="164"/>
      <c r="HQ77" s="164"/>
      <c r="HR77" s="164" t="e">
        <f t="shared" si="2383"/>
        <v>#DIV/0!</v>
      </c>
      <c r="HS77" s="164" t="e">
        <f t="shared" si="2384"/>
        <v>#DIV/0!</v>
      </c>
      <c r="HT77" s="164" t="e">
        <f t="shared" si="2385"/>
        <v>#DIV/0!</v>
      </c>
      <c r="HU77" s="164" t="e">
        <f t="shared" si="2386"/>
        <v>#DIV/0!</v>
      </c>
      <c r="HV77" s="164" t="e">
        <f t="shared" si="2387"/>
        <v>#DIV/0!</v>
      </c>
      <c r="HW77" s="164"/>
      <c r="HX77" s="164" t="e">
        <f t="shared" si="2388"/>
        <v>#DIV/0!</v>
      </c>
      <c r="HY77" s="164" t="e">
        <f t="shared" si="2389"/>
        <v>#DIV/0!</v>
      </c>
      <c r="HZ77" s="164">
        <v>0</v>
      </c>
      <c r="IA77" s="164" t="e">
        <f t="shared" si="2145"/>
        <v>#DIV/0!</v>
      </c>
      <c r="IB77" s="164" t="e">
        <f t="shared" si="2390"/>
        <v>#DIV/0!</v>
      </c>
      <c r="IC77" s="164"/>
      <c r="ID77" s="164" t="e">
        <f xml:space="preserve"> 1 / (HE77-GY77*HG77)*L74/GZ77</f>
        <v>#DIV/0!</v>
      </c>
      <c r="IE77" s="164" t="e">
        <f t="shared" si="2391"/>
        <v>#DIV/0!</v>
      </c>
      <c r="IF77" s="164">
        <v>0</v>
      </c>
      <c r="IG77" s="164" t="e">
        <f t="shared" si="2146"/>
        <v>#DIV/0!</v>
      </c>
      <c r="IH77" s="164" t="e">
        <f t="shared" si="2392"/>
        <v>#DIV/0!</v>
      </c>
      <c r="II77" s="164"/>
      <c r="IJ77" s="164" t="e">
        <f t="shared" si="2393"/>
        <v>#DIV/0!</v>
      </c>
      <c r="IK77" s="164" t="e">
        <f t="shared" si="2394"/>
        <v>#DIV/0!</v>
      </c>
      <c r="IL77" s="164">
        <v>0</v>
      </c>
      <c r="IM77" s="164" t="e">
        <f t="shared" si="2147"/>
        <v>#DIV/0!</v>
      </c>
      <c r="IN77" s="164" t="e">
        <f t="shared" si="2395"/>
        <v>#DIV/0!</v>
      </c>
      <c r="IO77" s="164"/>
      <c r="IP77" s="164" t="e">
        <f t="shared" si="2396"/>
        <v>#DIV/0!</v>
      </c>
      <c r="IQ77" s="164" t="e">
        <f t="shared" si="2397"/>
        <v>#DIV/0!</v>
      </c>
      <c r="IR77" s="164" t="e">
        <f t="shared" si="2398"/>
        <v>#DIV/0!</v>
      </c>
      <c r="IS77" s="164" t="e">
        <f t="shared" si="2148"/>
        <v>#DIV/0!</v>
      </c>
      <c r="IT77" s="164" t="e">
        <f>IS77^2*M74^2</f>
        <v>#DIV/0!</v>
      </c>
      <c r="IU77" s="164"/>
      <c r="IV77" s="164" t="e">
        <f t="shared" si="2399"/>
        <v>#DIV/0!</v>
      </c>
      <c r="IW77" s="164" t="e">
        <f t="shared" si="2400"/>
        <v>#DIV/0!</v>
      </c>
      <c r="IX77" s="164" t="e">
        <f t="shared" si="2401"/>
        <v>#DIV/0!</v>
      </c>
      <c r="IY77" s="164" t="e">
        <f t="shared" si="2149"/>
        <v>#DIV/0!</v>
      </c>
      <c r="IZ77" s="164" t="e">
        <f>IY77^2*O74^2</f>
        <v>#DIV/0!</v>
      </c>
      <c r="JA77" s="164"/>
      <c r="JB77" s="164" t="e">
        <f t="shared" si="2402"/>
        <v>#DIV/0!</v>
      </c>
      <c r="JC77" s="164" t="e">
        <f t="shared" si="2403"/>
        <v>#DIV/0!</v>
      </c>
      <c r="JD77" s="164" t="e">
        <f t="shared" si="2404"/>
        <v>#DIV/0!</v>
      </c>
      <c r="JE77" s="164" t="e">
        <f t="shared" si="2150"/>
        <v>#DIV/0!</v>
      </c>
      <c r="JF77" s="164" t="e">
        <f>JE77^2*Q74^2</f>
        <v>#DIV/0!</v>
      </c>
      <c r="JG77" s="164"/>
      <c r="JH77" s="164"/>
      <c r="JI77" s="164"/>
      <c r="JJ77" s="164">
        <f t="shared" si="2405"/>
        <v>1</v>
      </c>
      <c r="JK77" s="164" t="e">
        <f>N74/(L74+N74)</f>
        <v>#DIV/0!</v>
      </c>
      <c r="JL77" s="164">
        <f>(L74+N74+JJ77)/(N74+JJ77)</f>
        <v>1</v>
      </c>
      <c r="JM77" s="164" t="e">
        <f t="shared" si="2406"/>
        <v>#DIV/0!</v>
      </c>
      <c r="JN77" s="164"/>
      <c r="JO77" s="164"/>
      <c r="JP77" s="164"/>
      <c r="JQ77" s="164"/>
      <c r="JR77" s="164" t="e">
        <f t="shared" si="2407"/>
        <v>#DIV/0!</v>
      </c>
      <c r="JS77" s="164" t="e">
        <f t="shared" si="2408"/>
        <v>#DIV/0!</v>
      </c>
      <c r="JT77" s="164" t="e">
        <f t="shared" si="2409"/>
        <v>#DIV/0!</v>
      </c>
      <c r="JU77" s="164" t="e">
        <f t="shared" si="2410"/>
        <v>#DIV/0!</v>
      </c>
      <c r="JV77" s="164"/>
      <c r="JW77" s="164" t="e">
        <f t="shared" si="2411"/>
        <v>#DIV/0!</v>
      </c>
      <c r="JX77" s="164" t="e">
        <f t="shared" si="2412"/>
        <v>#DIV/0!</v>
      </c>
      <c r="JY77" s="164" t="e">
        <f t="shared" si="2413"/>
        <v>#DIV/0!</v>
      </c>
      <c r="JZ77" s="164"/>
      <c r="KA77" s="164" t="e">
        <f>IG77</f>
        <v>#DIV/0!</v>
      </c>
      <c r="KB77" s="164" t="e">
        <f>KA77*JR77</f>
        <v>#DIV/0!</v>
      </c>
      <c r="KC77" s="164" t="e">
        <f>KB77^2*X77^2</f>
        <v>#DIV/0!</v>
      </c>
      <c r="KD77" s="164"/>
      <c r="KE77" s="164" t="e">
        <f>IM77</f>
        <v>#DIV/0!</v>
      </c>
      <c r="KF77" s="164" t="e">
        <f>KE77*JR77</f>
        <v>#DIV/0!</v>
      </c>
      <c r="KG77" s="164" t="e">
        <f>KF77^2*Z77^2</f>
        <v>#DIV/0!</v>
      </c>
      <c r="KH77" s="164"/>
      <c r="KI77" s="164" t="e">
        <f>IS77</f>
        <v>#DIV/0!</v>
      </c>
      <c r="KJ77" s="164" t="e">
        <f>-N74/(L74+N74)^2</f>
        <v>#DIV/0!</v>
      </c>
      <c r="KK77" s="164">
        <f>1/(JJ77+N74)</f>
        <v>1</v>
      </c>
      <c r="KL77" s="164" t="e">
        <f>KI77*JR77+KJ77*HM77*JL77+KK77*JK77*HM77</f>
        <v>#DIV/0!</v>
      </c>
      <c r="KM77" s="164" t="e">
        <f>KL77^2*M74^2</f>
        <v>#DIV/0!</v>
      </c>
      <c r="KN77" s="164"/>
      <c r="KO77" s="164" t="e">
        <f>IY77</f>
        <v>#DIV/0!</v>
      </c>
      <c r="KP77" s="164" t="e">
        <f>L74/(L74+N74)^2</f>
        <v>#DIV/0!</v>
      </c>
      <c r="KQ77" s="164">
        <f>-L74/(JJ77+N74)^2</f>
        <v>0</v>
      </c>
      <c r="KR77" s="164" t="e">
        <f>KO77*JR77+KP77*JL77*HM77+HM77*KQ77*JK77</f>
        <v>#DIV/0!</v>
      </c>
      <c r="KS77" s="164" t="e">
        <f>KR77^2*O74^2</f>
        <v>#DIV/0!</v>
      </c>
      <c r="KT77" s="164"/>
      <c r="KU77" s="164" t="e">
        <f>JE77</f>
        <v>#DIV/0!</v>
      </c>
      <c r="KV77" s="164" t="e">
        <f>KU77*JR77</f>
        <v>#DIV/0!</v>
      </c>
      <c r="KW77" s="164" t="e">
        <f>KV77^2*Q74^2</f>
        <v>#DIV/0!</v>
      </c>
      <c r="KX77" s="164"/>
      <c r="KY77" s="164" t="e">
        <f>HM77* (N74/(L74+N74)) * ((-LN(10)*JJ77*L74)/(N74+JJ77)^2)</f>
        <v>#DIV/0!</v>
      </c>
      <c r="KZ77" s="164" t="e">
        <f>KY77^2*S74^2</f>
        <v>#DIV/0!</v>
      </c>
      <c r="LA77" s="164"/>
      <c r="LB77" s="164"/>
      <c r="LC77" s="170"/>
      <c r="LD77" s="181"/>
      <c r="LE77" s="175"/>
      <c r="LF77" s="175"/>
      <c r="LG77" s="175"/>
      <c r="LH77" s="175"/>
      <c r="LI77" s="175"/>
      <c r="LJ77" s="175"/>
      <c r="LK77" s="175"/>
      <c r="LL77" s="175"/>
      <c r="LM77" s="175"/>
      <c r="LN77" s="175"/>
      <c r="LO77" s="178"/>
    </row>
    <row r="78" spans="1:327" s="87" customFormat="1" ht="15.75" x14ac:dyDescent="0.25">
      <c r="A78" s="172" t="s">
        <v>239</v>
      </c>
      <c r="B78" s="136"/>
      <c r="C78" s="168"/>
      <c r="D78" s="137"/>
      <c r="E78" s="168"/>
      <c r="F78" s="206"/>
      <c r="G78" s="206"/>
      <c r="H78" s="206"/>
      <c r="I78" s="197"/>
      <c r="J78" s="197"/>
      <c r="K78" s="197"/>
      <c r="L78" s="197"/>
      <c r="M78" s="197"/>
      <c r="N78" s="197"/>
      <c r="O78" s="197"/>
      <c r="P78" s="197"/>
      <c r="Q78" s="197"/>
      <c r="R78" s="197"/>
      <c r="S78" s="200"/>
      <c r="T78" s="167">
        <f>C78/100</f>
        <v>0</v>
      </c>
      <c r="U78" s="164">
        <f t="shared" ref="U78:Z78" si="2416">F78/100</f>
        <v>0</v>
      </c>
      <c r="V78" s="164">
        <f t="shared" si="2416"/>
        <v>0</v>
      </c>
      <c r="W78" s="164">
        <f t="shared" si="2416"/>
        <v>0</v>
      </c>
      <c r="X78" s="164">
        <f t="shared" si="2416"/>
        <v>0</v>
      </c>
      <c r="Y78" s="164">
        <f t="shared" si="2416"/>
        <v>0</v>
      </c>
      <c r="Z78" s="164">
        <f t="shared" si="2416"/>
        <v>0</v>
      </c>
      <c r="AA78" s="164" t="e">
        <f>(L78*W78+Y78*N78)/(L78+N78)</f>
        <v>#DIV/0!</v>
      </c>
      <c r="AB78" s="165" t="e">
        <f t="shared" si="2142"/>
        <v>#DIV/0!</v>
      </c>
      <c r="AC78" s="165" t="e">
        <f>AVERAGE(AB78:AB81)</f>
        <v>#DIV/0!</v>
      </c>
      <c r="AD78" s="165" t="e">
        <f>STDEV(AB78:AB81)</f>
        <v>#DIV/0!</v>
      </c>
      <c r="AE78" s="165" t="e">
        <f>AD78/SQRT(COUNT(AB78:AB81))</f>
        <v>#DIV/0!</v>
      </c>
      <c r="AF78" s="165" t="e">
        <f>AE78^2</f>
        <v>#DIV/0!</v>
      </c>
      <c r="AG78" s="164" t="e">
        <f t="shared" si="2143"/>
        <v>#DIV/0!</v>
      </c>
      <c r="AH78" s="164" t="e">
        <f>AG78^2*E78^2</f>
        <v>#DIV/0!</v>
      </c>
      <c r="AI78" s="164" t="e">
        <f>AVERAGE(AH78:AH81)</f>
        <v>#DIV/0!</v>
      </c>
      <c r="AJ78" s="164" t="e">
        <f t="shared" si="2144"/>
        <v>#DIV/0!</v>
      </c>
      <c r="AK78" s="164" t="e">
        <f>AJ78^2*V78^2</f>
        <v>#DIV/0!</v>
      </c>
      <c r="AL78" s="164" t="e">
        <f>AVERAGE(AK78:AK81)</f>
        <v>#DIV/0!</v>
      </c>
      <c r="AM78" s="164" t="e">
        <f>-AB78/(AA78-U78)*L78/(L78+N78)</f>
        <v>#DIV/0!</v>
      </c>
      <c r="AN78" s="164" t="e">
        <f>AM78^2*X78^2</f>
        <v>#DIV/0!</v>
      </c>
      <c r="AO78" s="164" t="e">
        <f>AVERAGE(AN78:AN81)</f>
        <v>#DIV/0!</v>
      </c>
      <c r="AP78" s="164" t="e">
        <f>-AB78/(AA78-U78)*N78/(L78+N78)</f>
        <v>#DIV/0!</v>
      </c>
      <c r="AQ78" s="164" t="e">
        <f>AP78^2*Z78^2</f>
        <v>#DIV/0!</v>
      </c>
      <c r="AR78" s="164" t="e">
        <f>AVERAGE(AQ78:AQ81)</f>
        <v>#DIV/0!</v>
      </c>
      <c r="AS78" s="164" t="e">
        <f>-AB78/(AA78-U78)*(W78-AA78)/(L78+N78)</f>
        <v>#DIV/0!</v>
      </c>
      <c r="AT78" s="164" t="e">
        <f>AS78^2*M78^2</f>
        <v>#DIV/0!</v>
      </c>
      <c r="AU78" s="164" t="e">
        <f>AVERAGE(AT78:AT81)</f>
        <v>#DIV/0!</v>
      </c>
      <c r="AV78" s="164" t="e">
        <f>-AB78/(AA78-U78)*(Y78-AA78)/(L78+N78)</f>
        <v>#DIV/0!</v>
      </c>
      <c r="AW78" s="164" t="e">
        <f>AV78^2*O78^2</f>
        <v>#DIV/0!</v>
      </c>
      <c r="AX78" s="164" t="e">
        <f>AVERAGE(AW78:AW81)</f>
        <v>#DIV/0!</v>
      </c>
      <c r="AY78" s="164" t="e">
        <f>SUM(AX78,AU78,AR78,AO78,AL78,AI78,AF78)</f>
        <v>#DIV/0!</v>
      </c>
      <c r="AZ78" s="166" t="e">
        <f>SQRT(AY78)</f>
        <v>#DIV/0!</v>
      </c>
      <c r="BA78" s="164" t="b">
        <f>P78=1</f>
        <v>0</v>
      </c>
      <c r="BB78" s="164">
        <f>MAX((1-BA78)*P78,P78*0.99999)</f>
        <v>0</v>
      </c>
      <c r="BC78" s="164" t="e">
        <f>AB78*D78/(L78+N78)</f>
        <v>#DIV/0!</v>
      </c>
      <c r="BD78" s="164" t="e">
        <f>-1+(1-BC78)^(1-BB78)</f>
        <v>#DIV/0!</v>
      </c>
      <c r="BE78" s="164" t="e">
        <f>1/((BB78-1)*BC78)</f>
        <v>#DIV/0!</v>
      </c>
      <c r="BF78" s="164" t="e">
        <f>(-1/BC78)*LN(1-BC78)*AB78</f>
        <v>#DIV/0!</v>
      </c>
      <c r="BG78" s="164" t="e">
        <f>AB78*BD78*BE78</f>
        <v>#DIV/0!</v>
      </c>
      <c r="BH78" s="164" t="e">
        <f>(BF78*BA78)+(1-BA78)*BG78</f>
        <v>#DIV/0!</v>
      </c>
      <c r="BI78" s="164" t="e">
        <f>AVERAGE(BH78:BH81)</f>
        <v>#DIV/0!</v>
      </c>
      <c r="BJ78" s="164" t="e">
        <f>STDEV(BH78:BH81)</f>
        <v>#DIV/0!</v>
      </c>
      <c r="BK78" s="164" t="e">
        <f>BJ78/SQRT(COUNT(BH78:BH81))</f>
        <v>#DIV/0!</v>
      </c>
      <c r="BL78" s="164" t="e">
        <f>BK78^2</f>
        <v>#DIV/0!</v>
      </c>
      <c r="BM78" s="164" t="e">
        <f>(-LN(1-BC78)*(1-BC78)^(1-BB78))*AB78/((BB78-1)*BC78)</f>
        <v>#DIV/0!</v>
      </c>
      <c r="BN78" s="164" t="e">
        <f>(1-(1-BC78)^(1-BB78))*AB78/(BC78*(BB78-1)^2)</f>
        <v>#DIV/0!</v>
      </c>
      <c r="BO78" s="164" t="e">
        <f>BM78+BN78</f>
        <v>#DIV/0!</v>
      </c>
      <c r="BP78" s="164" t="e">
        <f>BO78^2*Q78^2</f>
        <v>#DIV/0!</v>
      </c>
      <c r="BQ78" s="164" t="e">
        <f>AVERAGE(BP78:BP81)</f>
        <v>#DIV/0!</v>
      </c>
      <c r="BR78" s="164" t="e">
        <f>BD78*BE78</f>
        <v>#DIV/0!</v>
      </c>
      <c r="BS78" s="164" t="e">
        <f>AB78*BE78</f>
        <v>#DIV/0!</v>
      </c>
      <c r="BT78" s="164" t="e">
        <f>AB78*BD78</f>
        <v>#DIV/0!</v>
      </c>
      <c r="BU78" s="164" t="e">
        <f>AJ78</f>
        <v>#DIV/0!</v>
      </c>
      <c r="BV78" s="164" t="e">
        <f>(BB78-1)/(1-BC78)^(BB78)*(D78/(L78+N78))*BU78</f>
        <v>#DIV/0!</v>
      </c>
      <c r="BW78" s="164" t="e">
        <f>-1/((BB78-1)*BC78^2)*(D78/(L78+N78))*BU78</f>
        <v>#DIV/0!</v>
      </c>
      <c r="BX78" s="164" t="e">
        <f>BU78*BR78+BS78*BV78+BT78*BW78</f>
        <v>#DIV/0!</v>
      </c>
      <c r="BY78" s="164" t="e">
        <f>BX78^2*V78^2</f>
        <v>#DIV/0!</v>
      </c>
      <c r="BZ78" s="164" t="e">
        <f>AVERAGE(BY78:BY81)</f>
        <v>#DIV/0!</v>
      </c>
      <c r="CA78" s="164" t="e">
        <f>AM78</f>
        <v>#DIV/0!</v>
      </c>
      <c r="CB78" s="164" t="e">
        <f>(BB78-1)/(1-BC78)^(BB78)*(D78/(L78+N78))*CA78</f>
        <v>#DIV/0!</v>
      </c>
      <c r="CC78" s="164" t="e">
        <f>-1/((BB78-1)*BC78^2)*(D78/(L78+N78))*CA78</f>
        <v>#DIV/0!</v>
      </c>
      <c r="CD78" s="164" t="e">
        <f>BR78*CA78+BS78*CB78+BT78*CC78</f>
        <v>#DIV/0!</v>
      </c>
      <c r="CE78" s="164" t="e">
        <f>CD78^2*X78^2</f>
        <v>#DIV/0!</v>
      </c>
      <c r="CF78" s="164" t="e">
        <f>AVERAGE(CE78:CE81)</f>
        <v>#DIV/0!</v>
      </c>
      <c r="CG78" s="164" t="e">
        <f>AP78</f>
        <v>#DIV/0!</v>
      </c>
      <c r="CH78" s="164" t="e">
        <f>(BB78-1)/(1-BC78)^(BB78)*(D78/(L78+N78))*CG78</f>
        <v>#DIV/0!</v>
      </c>
      <c r="CI78" s="164" t="e">
        <f>-1/((BB78-1)*BC78^2)*(D78/(L78+N78))*CG78</f>
        <v>#DIV/0!</v>
      </c>
      <c r="CJ78" s="164" t="e">
        <f>BR78*CG78+BS78*CH78+BT78*CI78</f>
        <v>#DIV/0!</v>
      </c>
      <c r="CK78" s="164" t="e">
        <f>CJ78^2*Z78^2</f>
        <v>#DIV/0!</v>
      </c>
      <c r="CL78" s="164" t="e">
        <f>AVERAGE(CK78:CK81)</f>
        <v>#DIV/0!</v>
      </c>
      <c r="CM78" s="164" t="e">
        <f>AG78</f>
        <v>#DIV/0!</v>
      </c>
      <c r="CN78" s="164">
        <v>0</v>
      </c>
      <c r="CO78" s="164">
        <v>0</v>
      </c>
      <c r="CP78" s="164" t="e">
        <f>CM78*BR78</f>
        <v>#DIV/0!</v>
      </c>
      <c r="CQ78" s="164" t="e">
        <f>CP78^2*E78^2</f>
        <v>#DIV/0!</v>
      </c>
      <c r="CR78" s="164" t="e">
        <f>AVERAGE(CQ78:CQ81)</f>
        <v>#DIV/0!</v>
      </c>
      <c r="CS78" s="164" t="e">
        <f>AS78</f>
        <v>#DIV/0!</v>
      </c>
      <c r="CT78" s="164" t="e">
        <f>(BB78-1)/(1-BC78)^(BB78)*(-BC78/(L78+N78)+D78/(L78+N78)*CS78)</f>
        <v>#DIV/0!</v>
      </c>
      <c r="CU78" s="164" t="e">
        <f>-1/((BB78-1)*BC78^2)*(-BC78/(L78+N78)+D78/(L78+N78)*CS78)</f>
        <v>#DIV/0!</v>
      </c>
      <c r="CV78" s="164" t="e">
        <f>BR78*CS78+BS78*CT78+BT78*CU78</f>
        <v>#DIV/0!</v>
      </c>
      <c r="CW78" s="164" t="e">
        <f>CV78^2*M78^2</f>
        <v>#DIV/0!</v>
      </c>
      <c r="CX78" s="164" t="e">
        <f>AVERAGE(CW78:CW81)</f>
        <v>#DIV/0!</v>
      </c>
      <c r="CY78" s="164" t="e">
        <f>AV78</f>
        <v>#DIV/0!</v>
      </c>
      <c r="CZ78" s="164" t="e">
        <f>(BB78-1)/(1-BC78)^(BB78)*(-BC78/(L78+N78)+D78/(L78+N78)*CY78)</f>
        <v>#DIV/0!</v>
      </c>
      <c r="DA78" s="164" t="e">
        <f>-1/((BB78-1)*BC78^2)*(-BC78/(L78+N78)+D78/(L78+N78)*CY78)</f>
        <v>#DIV/0!</v>
      </c>
      <c r="DB78" s="164" t="e">
        <f>BR78*CY78+BS78*CZ78+BT78*DA78</f>
        <v>#DIV/0!</v>
      </c>
      <c r="DC78" s="164" t="e">
        <f>DB78^2*O78^2</f>
        <v>#DIV/0!</v>
      </c>
      <c r="DD78" s="164" t="e">
        <f>AVERAGE(DC78:DC81)</f>
        <v>#DIV/0!</v>
      </c>
      <c r="DE78" s="164" t="e">
        <f>SUM(DD78,CX78,CR78,CL78,CF78,BZ78,BQ78,BL78)</f>
        <v>#DIV/0!</v>
      </c>
      <c r="DF78" s="164" t="e">
        <f>SQRT(DE78)</f>
        <v>#DIV/0!</v>
      </c>
      <c r="DG78" s="164">
        <f>10^R78</f>
        <v>1</v>
      </c>
      <c r="DH78" s="164" t="e">
        <f>N78/(L78+N78)</f>
        <v>#DIV/0!</v>
      </c>
      <c r="DI78" s="164">
        <f>(DG78+L78+N78)/(N78+DG78)</f>
        <v>1</v>
      </c>
      <c r="DJ78" s="164" t="e">
        <f>AB78*DH78*DI78</f>
        <v>#DIV/0!</v>
      </c>
      <c r="DK78" s="164" t="e">
        <f>AVERAGE(DJ78:DJ81)</f>
        <v>#DIV/0!</v>
      </c>
      <c r="DL78" s="164" t="e">
        <f>STDEV(DJ78:DJ81)</f>
        <v>#DIV/0!</v>
      </c>
      <c r="DM78" s="164" t="e">
        <f>DL78/SQRT(COUNT(DJ78:DJ81))</f>
        <v>#DIV/0!</v>
      </c>
      <c r="DN78" s="164" t="e">
        <f>DM78^2</f>
        <v>#DIV/0!</v>
      </c>
      <c r="DO78" s="164" t="e">
        <f>DH78*DI78</f>
        <v>#DIV/0!</v>
      </c>
      <c r="DP78" s="164" t="e">
        <f>AG78</f>
        <v>#DIV/0!</v>
      </c>
      <c r="DQ78" s="164" t="e">
        <f>DO78*DP78</f>
        <v>#DIV/0!</v>
      </c>
      <c r="DR78" s="164" t="e">
        <f>DQ78^2*E78^2</f>
        <v>#DIV/0!</v>
      </c>
      <c r="DS78" s="164" t="e">
        <f>AVERAGE(DR78:DR81)</f>
        <v>#DIV/0!</v>
      </c>
      <c r="DT78" s="164" t="e">
        <f>AJ78</f>
        <v>#DIV/0!</v>
      </c>
      <c r="DU78" s="164" t="e">
        <f>DT78*DO78</f>
        <v>#DIV/0!</v>
      </c>
      <c r="DV78" s="164" t="e">
        <f>DU78^2*V78^2</f>
        <v>#DIV/0!</v>
      </c>
      <c r="DW78" s="164" t="e">
        <f>AVERAGE(DV78:DV81)</f>
        <v>#DIV/0!</v>
      </c>
      <c r="DX78" s="164" t="e">
        <f>AM78</f>
        <v>#DIV/0!</v>
      </c>
      <c r="DY78" s="164" t="e">
        <f>DX78*DO78</f>
        <v>#DIV/0!</v>
      </c>
      <c r="DZ78" s="164" t="e">
        <f>DY78^2*X78^2</f>
        <v>#DIV/0!</v>
      </c>
      <c r="EA78" s="164" t="e">
        <f>AVERAGE(DZ78:DZ81)</f>
        <v>#DIV/0!</v>
      </c>
      <c r="EB78" s="164" t="e">
        <f>AP78</f>
        <v>#DIV/0!</v>
      </c>
      <c r="EC78" s="164" t="e">
        <f>EB78*DO78</f>
        <v>#DIV/0!</v>
      </c>
      <c r="ED78" s="164" t="e">
        <f>EC78^2*Z78^2</f>
        <v>#DIV/0!</v>
      </c>
      <c r="EE78" s="164" t="e">
        <f>AVERAGE(ED78:ED81)</f>
        <v>#DIV/0!</v>
      </c>
      <c r="EF78" s="164" t="e">
        <f>DI78*AB78</f>
        <v>#DIV/0!</v>
      </c>
      <c r="EG78" s="164" t="e">
        <f>DH78*AB78</f>
        <v>#DIV/0!</v>
      </c>
      <c r="EH78" s="164" t="e">
        <f>AS78</f>
        <v>#DIV/0!</v>
      </c>
      <c r="EI78" s="164" t="e">
        <f>-N78/((N78+L78)^2)</f>
        <v>#DIV/0!</v>
      </c>
      <c r="EJ78" s="164">
        <f>1/(DG78+N78)</f>
        <v>1</v>
      </c>
      <c r="EK78" s="164" t="e">
        <f>DO78*EH78+EF78*EI78+EG78*EJ78</f>
        <v>#DIV/0!</v>
      </c>
      <c r="EL78" s="164" t="e">
        <f>EK78^2*M78^2</f>
        <v>#DIV/0!</v>
      </c>
      <c r="EM78" s="164" t="e">
        <f>AVERAGE(EL78:EL81)</f>
        <v>#DIV/0!</v>
      </c>
      <c r="EN78" s="164" t="e">
        <f>AV78</f>
        <v>#DIV/0!</v>
      </c>
      <c r="EO78" s="164" t="e">
        <f>L78/((L78+N78)^2)</f>
        <v>#DIV/0!</v>
      </c>
      <c r="EP78" s="164">
        <f>-L78/((N78+DG78)^2)</f>
        <v>0</v>
      </c>
      <c r="EQ78" s="164" t="e">
        <f>DO78*EN78+EF78*EO78+EG78*EP78</f>
        <v>#DIV/0!</v>
      </c>
      <c r="ER78" s="164" t="e">
        <f>EQ78^2*O78^2</f>
        <v>#DIV/0!</v>
      </c>
      <c r="ES78" s="164" t="e">
        <f>AVERAGE(ER78:ER81)</f>
        <v>#DIV/0!</v>
      </c>
      <c r="ET78" s="164">
        <v>0</v>
      </c>
      <c r="EU78" s="164">
        <f>-LN(10)*L78*DG78/((DG78+N78)^2)</f>
        <v>0</v>
      </c>
      <c r="EV78" s="164" t="e">
        <f>EU78*EG78</f>
        <v>#DIV/0!</v>
      </c>
      <c r="EW78" s="164" t="e">
        <f>EV78^2*S78^2</f>
        <v>#DIV/0!</v>
      </c>
      <c r="EX78" s="164" t="e">
        <f>AVERAGE(EW78:EW81)</f>
        <v>#DIV/0!</v>
      </c>
      <c r="EY78" s="164" t="e">
        <f>SUM(EX78,ES78,EM78,EE78,EA78,DW78,DS78,DN78)</f>
        <v>#DIV/0!</v>
      </c>
      <c r="EZ78" s="164" t="e">
        <f>SQRT(EY78)</f>
        <v>#DIV/0!</v>
      </c>
      <c r="FA78" s="164">
        <f>DG78</f>
        <v>1</v>
      </c>
      <c r="FB78" s="164" t="e">
        <f>DH78</f>
        <v>#DIV/0!</v>
      </c>
      <c r="FC78" s="164">
        <f>DI78</f>
        <v>1</v>
      </c>
      <c r="FD78" s="164" t="e">
        <f>FB78*FC78*BH78</f>
        <v>#DIV/0!</v>
      </c>
      <c r="FE78" s="164" t="e">
        <f>AVERAGE(FD78:FD81)</f>
        <v>#DIV/0!</v>
      </c>
      <c r="FF78" s="164" t="e">
        <f>STDEV(FD78:FD81)</f>
        <v>#DIV/0!</v>
      </c>
      <c r="FG78" s="164" t="e">
        <f>FF78/SQRT(COUNT(FD78:FD81))</f>
        <v>#DIV/0!</v>
      </c>
      <c r="FH78" s="164" t="e">
        <f>FG78^2</f>
        <v>#DIV/0!</v>
      </c>
      <c r="FI78" s="164" t="e">
        <f>FB78*FC78</f>
        <v>#DIV/0!</v>
      </c>
      <c r="FJ78" s="164" t="e">
        <f>CP78</f>
        <v>#DIV/0!</v>
      </c>
      <c r="FK78" s="164" t="e">
        <f>FJ78*FI78</f>
        <v>#DIV/0!</v>
      </c>
      <c r="FL78" s="164" t="e">
        <f>FK78^2*E78^2</f>
        <v>#DIV/0!</v>
      </c>
      <c r="FM78" s="164" t="e">
        <f>AVERAGE(FL78:FL81)</f>
        <v>#DIV/0!</v>
      </c>
      <c r="FN78" s="164" t="e">
        <f>BX78</f>
        <v>#DIV/0!</v>
      </c>
      <c r="FO78" s="164" t="e">
        <f>FN78*FI78</f>
        <v>#DIV/0!</v>
      </c>
      <c r="FP78" s="164" t="e">
        <f>FO78^2*V78^2</f>
        <v>#DIV/0!</v>
      </c>
      <c r="FQ78" s="164" t="e">
        <f>AVERAGE(FP78:FP81)</f>
        <v>#DIV/0!</v>
      </c>
      <c r="FR78" s="164" t="e">
        <f>CD78</f>
        <v>#DIV/0!</v>
      </c>
      <c r="FS78" s="164" t="e">
        <f>FR78*FI78</f>
        <v>#DIV/0!</v>
      </c>
      <c r="FT78" s="164" t="e">
        <f>FS78^2*X78^2</f>
        <v>#DIV/0!</v>
      </c>
      <c r="FU78" s="164" t="e">
        <f>AVERAGE(FT78:FT81)</f>
        <v>#DIV/0!</v>
      </c>
      <c r="FV78" s="164" t="e">
        <f>CJ78</f>
        <v>#DIV/0!</v>
      </c>
      <c r="FW78" s="164" t="e">
        <f>FV78*FI78</f>
        <v>#DIV/0!</v>
      </c>
      <c r="FX78" s="164" t="e">
        <f>FW78^2*Z78^2</f>
        <v>#DIV/0!</v>
      </c>
      <c r="FY78" s="164" t="e">
        <f>AVERAGE(FX78:FX81)</f>
        <v>#DIV/0!</v>
      </c>
      <c r="FZ78" s="164" t="e">
        <f>FC78*BH78</f>
        <v>#DIV/0!</v>
      </c>
      <c r="GA78" s="164" t="e">
        <f>FB78*BH78</f>
        <v>#DIV/0!</v>
      </c>
      <c r="GB78" s="164" t="e">
        <f>CV78</f>
        <v>#DIV/0!</v>
      </c>
      <c r="GC78" s="164" t="e">
        <f>EI78</f>
        <v>#DIV/0!</v>
      </c>
      <c r="GD78" s="164">
        <f>EJ78</f>
        <v>1</v>
      </c>
      <c r="GE78" s="164" t="e">
        <f>FI78*GB78+FZ78*GC78+GA78*GD78</f>
        <v>#DIV/0!</v>
      </c>
      <c r="GF78" s="164" t="e">
        <f>GE78^2*M78^2</f>
        <v>#DIV/0!</v>
      </c>
      <c r="GG78" s="164" t="e">
        <f>AVERAGE(GF78:GF81)</f>
        <v>#DIV/0!</v>
      </c>
      <c r="GH78" s="164" t="e">
        <f>DB78</f>
        <v>#DIV/0!</v>
      </c>
      <c r="GI78" s="164" t="e">
        <f>EO78</f>
        <v>#DIV/0!</v>
      </c>
      <c r="GJ78" s="164">
        <f>EP78</f>
        <v>0</v>
      </c>
      <c r="GK78" s="164" t="e">
        <f>FI78*GH78+FZ78*GI78+GA78*GJ78</f>
        <v>#DIV/0!</v>
      </c>
      <c r="GL78" s="164" t="e">
        <f>GK78^2*O78^2</f>
        <v>#DIV/0!</v>
      </c>
      <c r="GM78" s="164" t="e">
        <f>AVERAGE(GL78:GL81)</f>
        <v>#DIV/0!</v>
      </c>
      <c r="GN78" s="164">
        <f>ET78</f>
        <v>0</v>
      </c>
      <c r="GO78" s="164">
        <f>EU78</f>
        <v>0</v>
      </c>
      <c r="GP78" s="164" t="e">
        <f>GO78*GA78</f>
        <v>#DIV/0!</v>
      </c>
      <c r="GQ78" s="164" t="e">
        <f>GP78^2*S78^2</f>
        <v>#DIV/0!</v>
      </c>
      <c r="GR78" s="164" t="e">
        <f>AVERAGE(GQ78:GQ81)</f>
        <v>#DIV/0!</v>
      </c>
      <c r="GS78" s="164" t="e">
        <f>BO78</f>
        <v>#DIV/0!</v>
      </c>
      <c r="GT78" s="164" t="e">
        <f>GS78*FI78</f>
        <v>#DIV/0!</v>
      </c>
      <c r="GU78" s="164" t="e">
        <f>GT78^2*Q78^2</f>
        <v>#DIV/0!</v>
      </c>
      <c r="GV78" s="164" t="e">
        <f>AVERAGE(GU78:GU81)</f>
        <v>#DIV/0!</v>
      </c>
      <c r="GW78" s="164" t="e">
        <f>SUM(GV78,GR78,GM78,GG78,FY78,FU78,FQ78,FM78,FH78)</f>
        <v>#DIV/0!</v>
      </c>
      <c r="GX78" s="164" t="e">
        <f>SQRT(GW78)</f>
        <v>#DIV/0!</v>
      </c>
      <c r="GY78" s="164">
        <f>P78</f>
        <v>0</v>
      </c>
      <c r="GZ78" s="164">
        <f>L78+N78</f>
        <v>0</v>
      </c>
      <c r="HA78" s="164">
        <f>L78</f>
        <v>0</v>
      </c>
      <c r="HB78" s="164">
        <f>N78</f>
        <v>0</v>
      </c>
      <c r="HC78" s="164">
        <f>D78</f>
        <v>0</v>
      </c>
      <c r="HD78" s="164">
        <f>B78</f>
        <v>0</v>
      </c>
      <c r="HE78" s="164" t="e">
        <f>AA78</f>
        <v>#DIV/0!</v>
      </c>
      <c r="HF78" s="164">
        <f>T78</f>
        <v>0</v>
      </c>
      <c r="HG78" s="164">
        <f>U78</f>
        <v>0</v>
      </c>
      <c r="HH78" s="164">
        <f>W78</f>
        <v>0</v>
      </c>
      <c r="HI78" s="164">
        <f>Y78</f>
        <v>0</v>
      </c>
      <c r="HJ78" s="164" t="e">
        <f>LN((HE78-GY78*HG78)/HD78)</f>
        <v>#DIV/0!</v>
      </c>
      <c r="HK78" s="164" t="e">
        <f>LN( (HG78-HF78)/GZ78 + (HE78-GY78*HF78)/HD78)</f>
        <v>#DIV/0!</v>
      </c>
      <c r="HL78" s="164" t="e">
        <f>HD78*GZ78/(HD78+GY78*GZ78)</f>
        <v>#DIV/0!</v>
      </c>
      <c r="HM78" s="164" t="e">
        <f>(HJ78-HK78)*HL78/HC78</f>
        <v>#DIV/0!</v>
      </c>
      <c r="HN78" s="164" t="e">
        <f>AVERAGE(HM78:HM81)</f>
        <v>#DIV/0!</v>
      </c>
      <c r="HO78" s="164" t="e">
        <f>STDEV(HM78:HM81)</f>
        <v>#DIV/0!</v>
      </c>
      <c r="HP78" s="164" t="e">
        <f>HO78/SQRT(COUNT(HM78:HM81))</f>
        <v>#DIV/0!</v>
      </c>
      <c r="HQ78" s="164" t="e">
        <f>HP78^2</f>
        <v>#DIV/0!</v>
      </c>
      <c r="HR78" s="164" t="e">
        <f>-1/HD78</f>
        <v>#DIV/0!</v>
      </c>
      <c r="HS78" s="164" t="e">
        <f>-(HE78-GY78*HF78) / (HD78* ( ( (HG78-HF78)/GZ78)*HD78 + (HE78-GY78*HF78)))</f>
        <v>#DIV/0!</v>
      </c>
      <c r="HT78" s="164" t="e">
        <f>GY78*GZ78^2 / (HD78+GY78*GZ78)^2</f>
        <v>#DIV/0!</v>
      </c>
      <c r="HU78" s="164" t="e">
        <f>-1/HC78*HM78</f>
        <v>#DIV/0!</v>
      </c>
      <c r="HV78" s="164" t="e">
        <f>HU78^2*E78^2</f>
        <v>#DIV/0!</v>
      </c>
      <c r="HW78" s="164" t="e">
        <f>AVERAGE(HV78:HV81)</f>
        <v>#DIV/0!</v>
      </c>
      <c r="HX78" s="164" t="e">
        <f>GY78 / (GY78*HG78-HE78)</f>
        <v>#DIV/0!</v>
      </c>
      <c r="HY78" s="164" t="e">
        <f>HD78 / ( (HG78-HF78)*HD78 + GZ78*(HE78-GY78*HF78))</f>
        <v>#DIV/0!</v>
      </c>
      <c r="HZ78" s="164">
        <v>0</v>
      </c>
      <c r="IA78" s="164" t="e">
        <f t="shared" si="2145"/>
        <v>#DIV/0!</v>
      </c>
      <c r="IB78" s="164" t="e">
        <f>IA78^2*V78^2</f>
        <v>#DIV/0!</v>
      </c>
      <c r="IC78" s="164" t="e">
        <f>AVERAGE(IB78:IB81)</f>
        <v>#DIV/0!</v>
      </c>
      <c r="ID78" s="164" t="e">
        <f xml:space="preserve"> 1 / (HE78-GY78*HG78)*L78/GZ78</f>
        <v>#DIV/0!</v>
      </c>
      <c r="IE78" s="164" t="e">
        <f>HA78 / ((HE78-GY78*HF78)*GZ78 + (HG78-HF78)*HD78)</f>
        <v>#DIV/0!</v>
      </c>
      <c r="IF78" s="164">
        <v>0</v>
      </c>
      <c r="IG78" s="164" t="e">
        <f t="shared" si="2146"/>
        <v>#DIV/0!</v>
      </c>
      <c r="IH78" s="164" t="e">
        <f>IG78^2*X78^2</f>
        <v>#DIV/0!</v>
      </c>
      <c r="II78" s="164" t="e">
        <f>AVERAGE(IH78:IH81)</f>
        <v>#DIV/0!</v>
      </c>
      <c r="IJ78" s="164" t="e">
        <f>1 / (HE78-GY78*HG78) * HB78/GZ78</f>
        <v>#DIV/0!</v>
      </c>
      <c r="IK78" s="164" t="e">
        <f>1 / (HE78 + HD78*((HG78-HF78)/GZ78) - GY78*HF78) * HB78/GZ78</f>
        <v>#DIV/0!</v>
      </c>
      <c r="IL78" s="164">
        <v>0</v>
      </c>
      <c r="IM78" s="164" t="e">
        <f t="shared" si="2147"/>
        <v>#DIV/0!</v>
      </c>
      <c r="IN78" s="164" t="e">
        <f>IM78^2*Z78^2</f>
        <v>#DIV/0!</v>
      </c>
      <c r="IO78" s="164" t="e">
        <f>AVERAGE(IN78:IN81)</f>
        <v>#DIV/0!</v>
      </c>
      <c r="IP78" s="164" t="e">
        <f>(HI78-HH78)*HB78 / (GZ78*((GY78*HG78-HH78)*HA78 + (GY78*HG78-HI78)*HB78))</f>
        <v>#DIV/0!</v>
      </c>
      <c r="IQ78" s="164" t="e">
        <f>-(HD78*HF78+(HH78-HI78)*HB78-HD78*HG78) / (GZ78*((GY78*HF78-HH78)*HA78 + (GY78*HB78+HD78)*HF78 - HI78*HB78 - HD78*HG78) )</f>
        <v>#DIV/0!</v>
      </c>
      <c r="IR78" s="164" t="e">
        <f>HD78^2 / (GY78*HA78 + GY78*HB78 + HD78)^2</f>
        <v>#DIV/0!</v>
      </c>
      <c r="IS78" s="164" t="e">
        <f t="shared" si="2148"/>
        <v>#DIV/0!</v>
      </c>
      <c r="IT78" s="164" t="e">
        <f>IS78^2*M78^2</f>
        <v>#DIV/0!</v>
      </c>
      <c r="IU78" s="164" t="e">
        <f>AVERAGE(IT78:IT81)</f>
        <v>#DIV/0!</v>
      </c>
      <c r="IV78" s="164" t="e">
        <f>-(HI78-HH78)*HA78 / (GZ78*((GY78*HG78-HH78)*HA78 + (GY78*HG78-HI78)*HB78))</f>
        <v>#DIV/0!</v>
      </c>
      <c r="IW78" s="164" t="e">
        <f>-(HD78*HF78+(HI78-HH78)*HA78-HD78*HG78) / (GZ78*((GY78*HF78-HI78)*HB78 + (GY78*HA78+HD78)*HF78 - HH78*HA78 - HD78*HG78))</f>
        <v>#DIV/0!</v>
      </c>
      <c r="IX78" s="164" t="e">
        <f>HD78^2 / (GY78*HA78+GY78*HB78+HD78)^2</f>
        <v>#DIV/0!</v>
      </c>
      <c r="IY78" s="164" t="e">
        <f t="shared" si="2149"/>
        <v>#DIV/0!</v>
      </c>
      <c r="IZ78" s="164" t="e">
        <f>IY78^2*O78^2</f>
        <v>#DIV/0!</v>
      </c>
      <c r="JA78" s="164" t="e">
        <f>AVERAGE(IZ78:IZ81)</f>
        <v>#DIV/0!</v>
      </c>
      <c r="JB78" s="164" t="e">
        <f>HG78/(GY78*HG78-HE78)</f>
        <v>#DIV/0!</v>
      </c>
      <c r="JC78" s="164" t="e">
        <f>HF78/(GY78*HF78-HE78-HD78*(HG78-HF78)/GZ78)</f>
        <v>#DIV/0!</v>
      </c>
      <c r="JD78" s="164" t="e">
        <f>-HD78*GZ78^2 / ((GZ78*GY78+HD78)^2)</f>
        <v>#DIV/0!</v>
      </c>
      <c r="JE78" s="164" t="e">
        <f t="shared" si="2150"/>
        <v>#DIV/0!</v>
      </c>
      <c r="JF78" s="164" t="e">
        <f>JE78^2*Q78^2</f>
        <v>#DIV/0!</v>
      </c>
      <c r="JG78" s="164" t="e">
        <f>AVERAGE(JF78:JF81)</f>
        <v>#DIV/0!</v>
      </c>
      <c r="JH78" s="164" t="e">
        <f>SUM(JG78,JA78,IU78,IO78,II78,IC78,HW78,HQ78)</f>
        <v>#DIV/0!</v>
      </c>
      <c r="JI78" s="164" t="e">
        <f>SQRT(JH78)</f>
        <v>#DIV/0!</v>
      </c>
      <c r="JJ78" s="164">
        <f>FA78</f>
        <v>1</v>
      </c>
      <c r="JK78" s="164" t="e">
        <f>N78/(L78+N78)</f>
        <v>#DIV/0!</v>
      </c>
      <c r="JL78" s="164">
        <f>(L78+N78+JJ78)/(N78+JJ78)</f>
        <v>1</v>
      </c>
      <c r="JM78" s="164" t="e">
        <f>HM78*JK78*JL78</f>
        <v>#DIV/0!</v>
      </c>
      <c r="JN78" s="164" t="e">
        <f>AVERAGE(JM78:JM81)</f>
        <v>#DIV/0!</v>
      </c>
      <c r="JO78" s="164" t="e">
        <f>STDEV(JM78:JM81)</f>
        <v>#DIV/0!</v>
      </c>
      <c r="JP78" s="164" t="e">
        <f>JO78/SQRT(COUNT(JM78:JM81))</f>
        <v>#DIV/0!</v>
      </c>
      <c r="JQ78" s="164" t="e">
        <f>JP78^2</f>
        <v>#DIV/0!</v>
      </c>
      <c r="JR78" s="164" t="e">
        <f>JK78*JL78</f>
        <v>#DIV/0!</v>
      </c>
      <c r="JS78" s="164" t="e">
        <f>HU78</f>
        <v>#DIV/0!</v>
      </c>
      <c r="JT78" s="164" t="e">
        <f>JS78*JR78</f>
        <v>#DIV/0!</v>
      </c>
      <c r="JU78" s="164" t="e">
        <f>JT78^2*E78^2</f>
        <v>#DIV/0!</v>
      </c>
      <c r="JV78" s="164" t="e">
        <f>AVERAGE(JU78:JU81)</f>
        <v>#DIV/0!</v>
      </c>
      <c r="JW78" s="164" t="e">
        <f>IA78</f>
        <v>#DIV/0!</v>
      </c>
      <c r="JX78" s="164" t="e">
        <f>JW78*JR78</f>
        <v>#DIV/0!</v>
      </c>
      <c r="JY78" s="164" t="e">
        <f>JX78^2*V78^2</f>
        <v>#DIV/0!</v>
      </c>
      <c r="JZ78" s="164" t="e">
        <f>AVERAGE(JY78:JY81)</f>
        <v>#DIV/0!</v>
      </c>
      <c r="KA78" s="164" t="e">
        <f>IG78</f>
        <v>#DIV/0!</v>
      </c>
      <c r="KB78" s="164" t="e">
        <f>KA78*JR78</f>
        <v>#DIV/0!</v>
      </c>
      <c r="KC78" s="164" t="e">
        <f>KB78^2*X78^2</f>
        <v>#DIV/0!</v>
      </c>
      <c r="KD78" s="164" t="e">
        <f>AVERAGE(KC78:KC81)</f>
        <v>#DIV/0!</v>
      </c>
      <c r="KE78" s="164" t="e">
        <f>IM78</f>
        <v>#DIV/0!</v>
      </c>
      <c r="KF78" s="164" t="e">
        <f>KE78*JR78</f>
        <v>#DIV/0!</v>
      </c>
      <c r="KG78" s="164" t="e">
        <f>KF78^2*Z78^2</f>
        <v>#DIV/0!</v>
      </c>
      <c r="KH78" s="164" t="e">
        <f>AVERAGE(KG78:KG81)</f>
        <v>#DIV/0!</v>
      </c>
      <c r="KI78" s="164" t="e">
        <f>IS78</f>
        <v>#DIV/0!</v>
      </c>
      <c r="KJ78" s="164" t="e">
        <f>-N78/(L78+N78)^2</f>
        <v>#DIV/0!</v>
      </c>
      <c r="KK78" s="164">
        <f>1/(JJ78+N78)</f>
        <v>1</v>
      </c>
      <c r="KL78" s="164" t="e">
        <f>KI78*JR78+KJ78*HM78*JL78+KK78*JK78*HM78</f>
        <v>#DIV/0!</v>
      </c>
      <c r="KM78" s="164" t="e">
        <f>KL78^2*M78^2</f>
        <v>#DIV/0!</v>
      </c>
      <c r="KN78" s="164" t="e">
        <f>AVERAGE(KM78:KM81)</f>
        <v>#DIV/0!</v>
      </c>
      <c r="KO78" s="164" t="e">
        <f>IY78</f>
        <v>#DIV/0!</v>
      </c>
      <c r="KP78" s="164" t="e">
        <f>L78/(L78+N78)^2</f>
        <v>#DIV/0!</v>
      </c>
      <c r="KQ78" s="164">
        <f>-L78/(JJ78+N78)^2</f>
        <v>0</v>
      </c>
      <c r="KR78" s="164" t="e">
        <f>KO78*JR78+KP78*JL78*HM78+HM78*KQ78*JK78</f>
        <v>#DIV/0!</v>
      </c>
      <c r="KS78" s="164" t="e">
        <f>KR78^2*O78^2</f>
        <v>#DIV/0!</v>
      </c>
      <c r="KT78" s="164" t="e">
        <f>AVERAGE(KS78:KS81)</f>
        <v>#DIV/0!</v>
      </c>
      <c r="KU78" s="164" t="e">
        <f>JE78</f>
        <v>#DIV/0!</v>
      </c>
      <c r="KV78" s="164" t="e">
        <f>KU78*JR78</f>
        <v>#DIV/0!</v>
      </c>
      <c r="KW78" s="164" t="e">
        <f>KV78^2*Q78^2</f>
        <v>#DIV/0!</v>
      </c>
      <c r="KX78" s="164" t="e">
        <f>AVERAGE(KW78:KW81)</f>
        <v>#DIV/0!</v>
      </c>
      <c r="KY78" s="164" t="e">
        <f>HM78* (N78/(L78+N78)) * ((-LN(10)*JJ78*L78)/(N78+JJ78)^2)</f>
        <v>#DIV/0!</v>
      </c>
      <c r="KZ78" s="164" t="e">
        <f>KY78^2*S78^2</f>
        <v>#DIV/0!</v>
      </c>
      <c r="LA78" s="164" t="e">
        <f>AVERAGE(KZ78:KZ81)</f>
        <v>#DIV/0!</v>
      </c>
      <c r="LB78" s="164" t="e">
        <f>SUM(LA78,KX78,KT78,KN78,KD78,JZ78,JV78,JQ78)</f>
        <v>#DIV/0!</v>
      </c>
      <c r="LC78" s="170" t="e">
        <f>SQRT(LB78)</f>
        <v>#DIV/0!</v>
      </c>
      <c r="LD78" s="203" t="e">
        <f>AC78*1000</f>
        <v>#DIV/0!</v>
      </c>
      <c r="LE78" s="188" t="e">
        <f>AZ78*1000</f>
        <v>#DIV/0!</v>
      </c>
      <c r="LF78" s="188" t="e">
        <f>BI78*1000</f>
        <v>#DIV/0!</v>
      </c>
      <c r="LG78" s="188" t="e">
        <f>DF78*1000</f>
        <v>#DIV/0!</v>
      </c>
      <c r="LH78" s="188" t="e">
        <f>HN78*1000</f>
        <v>#DIV/0!</v>
      </c>
      <c r="LI78" s="188" t="e">
        <f>JI78*1000</f>
        <v>#DIV/0!</v>
      </c>
      <c r="LJ78" s="188" t="e">
        <f>DK78*1000</f>
        <v>#DIV/0!</v>
      </c>
      <c r="LK78" s="188" t="e">
        <f>EZ78*1000</f>
        <v>#DIV/0!</v>
      </c>
      <c r="LL78" s="188" t="e">
        <f>FE78*1000</f>
        <v>#DIV/0!</v>
      </c>
      <c r="LM78" s="188" t="e">
        <f>GX78*1000</f>
        <v>#DIV/0!</v>
      </c>
      <c r="LN78" s="188" t="e">
        <f>JN78*1000</f>
        <v>#DIV/0!</v>
      </c>
      <c r="LO78" s="191" t="e">
        <f>LC78*1000</f>
        <v>#DIV/0!</v>
      </c>
    </row>
    <row r="79" spans="1:327" s="87" customFormat="1" ht="15.75" x14ac:dyDescent="0.25">
      <c r="A79" s="172" t="s">
        <v>240</v>
      </c>
      <c r="B79" s="107"/>
      <c r="C79" s="145"/>
      <c r="D79" s="106"/>
      <c r="E79" s="145"/>
      <c r="F79" s="207"/>
      <c r="G79" s="207"/>
      <c r="H79" s="207"/>
      <c r="I79" s="198"/>
      <c r="J79" s="198"/>
      <c r="K79" s="198"/>
      <c r="L79" s="198"/>
      <c r="M79" s="198"/>
      <c r="N79" s="198"/>
      <c r="O79" s="198"/>
      <c r="P79" s="198"/>
      <c r="Q79" s="198"/>
      <c r="R79" s="198"/>
      <c r="S79" s="201"/>
      <c r="T79" s="167">
        <f t="shared" ref="T79:T81" si="2417">C79/100</f>
        <v>0</v>
      </c>
      <c r="U79" s="164">
        <f>U78</f>
        <v>0</v>
      </c>
      <c r="V79" s="164">
        <f t="shared" ref="V79" si="2418">V78</f>
        <v>0</v>
      </c>
      <c r="W79" s="164">
        <f t="shared" ref="W79" si="2419">W78</f>
        <v>0</v>
      </c>
      <c r="X79" s="164">
        <f t="shared" ref="X79" si="2420">X78</f>
        <v>0</v>
      </c>
      <c r="Y79" s="164">
        <f t="shared" ref="Y79" si="2421">Y78</f>
        <v>0</v>
      </c>
      <c r="Z79" s="164">
        <f t="shared" ref="Z79" si="2422">Z78</f>
        <v>0</v>
      </c>
      <c r="AA79" s="164" t="e">
        <f t="shared" ref="AA79" si="2423">AA78</f>
        <v>#DIV/0!</v>
      </c>
      <c r="AB79" s="165" t="e">
        <f t="shared" si="2142"/>
        <v>#DIV/0!</v>
      </c>
      <c r="AC79" s="165"/>
      <c r="AD79" s="165"/>
      <c r="AE79" s="165"/>
      <c r="AF79" s="165"/>
      <c r="AG79" s="164" t="e">
        <f t="shared" si="2143"/>
        <v>#DIV/0!</v>
      </c>
      <c r="AH79" s="164" t="e">
        <f t="shared" ref="AH79:AH81" si="2424">AG79^2*E79^2</f>
        <v>#DIV/0!</v>
      </c>
      <c r="AI79" s="164"/>
      <c r="AJ79" s="164" t="e">
        <f t="shared" si="2144"/>
        <v>#DIV/0!</v>
      </c>
      <c r="AK79" s="164" t="e">
        <f>AJ79^2*V78^2</f>
        <v>#DIV/0!</v>
      </c>
      <c r="AL79" s="164"/>
      <c r="AM79" s="164" t="e">
        <f>-AB79/(AA79-U79)*L78/(L78+N78)</f>
        <v>#DIV/0!</v>
      </c>
      <c r="AN79" s="164" t="e">
        <f>AM79^2*X78^2</f>
        <v>#DIV/0!</v>
      </c>
      <c r="AO79" s="164"/>
      <c r="AP79" s="164" t="e">
        <f>-AB79/(AA79-U79)*N78/(L78+N78)</f>
        <v>#DIV/0!</v>
      </c>
      <c r="AQ79" s="164" t="e">
        <f>AP79^2*Z78^2</f>
        <v>#DIV/0!</v>
      </c>
      <c r="AR79" s="164"/>
      <c r="AS79" s="164" t="e">
        <f>-AB79/(AA79-U79)*(W79-AA79)/(L78+N78)</f>
        <v>#DIV/0!</v>
      </c>
      <c r="AT79" s="164" t="e">
        <f>AS79^2*M78^2</f>
        <v>#DIV/0!</v>
      </c>
      <c r="AU79" s="164"/>
      <c r="AV79" s="164" t="e">
        <f>-AB79/(AA79-U79)*(Y79-AA79)/(L78+N78)</f>
        <v>#DIV/0!</v>
      </c>
      <c r="AW79" s="164" t="e">
        <f>AV79^2*O78^2</f>
        <v>#DIV/0!</v>
      </c>
      <c r="AX79" s="164"/>
      <c r="AY79" s="164"/>
      <c r="AZ79" s="164"/>
      <c r="BA79" s="164" t="b">
        <f t="shared" ref="BA79:BA81" si="2425">P79=1</f>
        <v>0</v>
      </c>
      <c r="BB79" s="164">
        <f>MAX((1-BA79)*P78,P78*0.99999)</f>
        <v>0</v>
      </c>
      <c r="BC79" s="164" t="e">
        <f>AB79*D79/(L78+N78)</f>
        <v>#DIV/0!</v>
      </c>
      <c r="BD79" s="164" t="e">
        <f t="shared" ref="BD79:BD81" si="2426">-1+(1-BC79)^(1-BB79)</f>
        <v>#DIV/0!</v>
      </c>
      <c r="BE79" s="164" t="e">
        <f t="shared" ref="BE79:BE81" si="2427">1/((BB79-1)*BC79)</f>
        <v>#DIV/0!</v>
      </c>
      <c r="BF79" s="164" t="e">
        <f t="shared" ref="BF79:BF81" si="2428">(-1/BC79)*LN(1-BC79)*AB79</f>
        <v>#DIV/0!</v>
      </c>
      <c r="BG79" s="164" t="e">
        <f t="shared" ref="BG79:BG81" si="2429">AB79*BD79*BE79</f>
        <v>#DIV/0!</v>
      </c>
      <c r="BH79" s="164" t="e">
        <f t="shared" ref="BH79:BH81" si="2430">(BF79*BA79)+(1-BA79)*BG79</f>
        <v>#DIV/0!</v>
      </c>
      <c r="BI79" s="164"/>
      <c r="BJ79" s="164"/>
      <c r="BK79" s="164"/>
      <c r="BL79" s="164"/>
      <c r="BM79" s="164" t="e">
        <f t="shared" ref="BM79:BM81" si="2431">(-LN(1-BC79)*(1-BC79)^(1-BB79))*AB79/((BB79-1)*BC79)</f>
        <v>#DIV/0!</v>
      </c>
      <c r="BN79" s="164" t="e">
        <f t="shared" ref="BN79:BN81" si="2432">(1-(1-BC79)^(1-BB79))*AB79/(BC79*(BB79-1)^2)</f>
        <v>#DIV/0!</v>
      </c>
      <c r="BO79" s="164" t="e">
        <f t="shared" ref="BO79:BO81" si="2433">BM79+BN79</f>
        <v>#DIV/0!</v>
      </c>
      <c r="BP79" s="164" t="e">
        <f>BO79^2*Q78^2</f>
        <v>#DIV/0!</v>
      </c>
      <c r="BQ79" s="164"/>
      <c r="BR79" s="164" t="e">
        <f t="shared" ref="BR79:BR81" si="2434">BD79*BE79</f>
        <v>#DIV/0!</v>
      </c>
      <c r="BS79" s="164" t="e">
        <f t="shared" ref="BS79:BS81" si="2435">AB79*BE79</f>
        <v>#DIV/0!</v>
      </c>
      <c r="BT79" s="164" t="e">
        <f t="shared" ref="BT79:BT81" si="2436">AB79*BD79</f>
        <v>#DIV/0!</v>
      </c>
      <c r="BU79" s="164" t="e">
        <f t="shared" ref="BU79:BU81" si="2437">AJ79</f>
        <v>#DIV/0!</v>
      </c>
      <c r="BV79" s="164" t="e">
        <f>(BB79-1)/(1-BC79)^(BB79)*(D79/(L78+N78))*BU79</f>
        <v>#DIV/0!</v>
      </c>
      <c r="BW79" s="164" t="e">
        <f>-1/((BB79-1)*BC79^2)*(D79/(L78+N78))*BU79</f>
        <v>#DIV/0!</v>
      </c>
      <c r="BX79" s="164" t="e">
        <f t="shared" ref="BX79:BX81" si="2438">BU79*BR79+BS79*BV79+BT79*BW79</f>
        <v>#DIV/0!</v>
      </c>
      <c r="BY79" s="164" t="e">
        <f t="shared" ref="BY79:BY81" si="2439">BX79^2*V79^2</f>
        <v>#DIV/0!</v>
      </c>
      <c r="BZ79" s="164"/>
      <c r="CA79" s="164" t="e">
        <f t="shared" ref="CA79:CA81" si="2440">AM79</f>
        <v>#DIV/0!</v>
      </c>
      <c r="CB79" s="164" t="e">
        <f>(BB79-1)/(1-BC79)^(BB79)*(D79/(L78+N78))*CA79</f>
        <v>#DIV/0!</v>
      </c>
      <c r="CC79" s="164" t="e">
        <f>-1/((BB79-1)*BC79^2)*(D79/(L78+N78))*CA79</f>
        <v>#DIV/0!</v>
      </c>
      <c r="CD79" s="164" t="e">
        <f t="shared" ref="CD79:CD81" si="2441">BR79*CA79+BS79*CB79+BT79*CC79</f>
        <v>#DIV/0!</v>
      </c>
      <c r="CE79" s="164" t="e">
        <f t="shared" ref="CE79:CE81" si="2442">CD79^2*X79^2</f>
        <v>#DIV/0!</v>
      </c>
      <c r="CF79" s="164"/>
      <c r="CG79" s="164" t="e">
        <f t="shared" ref="CG79:CG81" si="2443">AP79</f>
        <v>#DIV/0!</v>
      </c>
      <c r="CH79" s="164" t="e">
        <f>(BB79-1)/(1-BC79)^(BB79)*(D79/(L78+N78))*CG79</f>
        <v>#DIV/0!</v>
      </c>
      <c r="CI79" s="164" t="e">
        <f>-1/((BB79-1)*BC79^2)*(D79/(L78+N78))*CG79</f>
        <v>#DIV/0!</v>
      </c>
      <c r="CJ79" s="164" t="e">
        <f t="shared" ref="CJ79:CJ81" si="2444">BR79*CG79+BS79*CH79+BT79*CI79</f>
        <v>#DIV/0!</v>
      </c>
      <c r="CK79" s="164" t="e">
        <f t="shared" ref="CK79:CK81" si="2445">CJ79^2*Z79^2</f>
        <v>#DIV/0!</v>
      </c>
      <c r="CL79" s="164"/>
      <c r="CM79" s="164" t="e">
        <f t="shared" ref="CM79:CM81" si="2446">AG79</f>
        <v>#DIV/0!</v>
      </c>
      <c r="CN79" s="164">
        <v>0</v>
      </c>
      <c r="CO79" s="164">
        <v>0</v>
      </c>
      <c r="CP79" s="164" t="e">
        <f t="shared" ref="CP79:CP81" si="2447">CM79*BR79</f>
        <v>#DIV/0!</v>
      </c>
      <c r="CQ79" s="164" t="e">
        <f>CP79^2*E78^2</f>
        <v>#DIV/0!</v>
      </c>
      <c r="CR79" s="164"/>
      <c r="CS79" s="164" t="e">
        <f t="shared" ref="CS79:CS81" si="2448">AS79</f>
        <v>#DIV/0!</v>
      </c>
      <c r="CT79" s="164" t="e">
        <f>(BB79-1)/(1-BC79)^(BB79)*(-BC79/(L78+N78)+D79/(L78+N78)*CS79)</f>
        <v>#DIV/0!</v>
      </c>
      <c r="CU79" s="164" t="e">
        <f>-1/((BB79-1)*BC79^2)*(-BC79/(L78+N78)+D79/(L78+N78)*CS79)</f>
        <v>#DIV/0!</v>
      </c>
      <c r="CV79" s="164" t="e">
        <f t="shared" ref="CV79:CV81" si="2449">BR79*CS79+BS79*CT79+BT79*CU79</f>
        <v>#DIV/0!</v>
      </c>
      <c r="CW79" s="164" t="e">
        <f>CV79^2*M78^2</f>
        <v>#DIV/0!</v>
      </c>
      <c r="CX79" s="164"/>
      <c r="CY79" s="164" t="e">
        <f t="shared" ref="CY79:CY81" si="2450">AV79</f>
        <v>#DIV/0!</v>
      </c>
      <c r="CZ79" s="164" t="e">
        <f>(BB79-1)/(1-BC79)^(BB79)*(-BC79/(L78+N78)+D79/(L78+N78)*CY79)</f>
        <v>#DIV/0!</v>
      </c>
      <c r="DA79" s="164" t="e">
        <f>-1/((BB79-1)*BC79^2)*(-BC79/(L78+N78)+D79/(L78+N78)*CY79)</f>
        <v>#DIV/0!</v>
      </c>
      <c r="DB79" s="164" t="e">
        <f t="shared" ref="DB79:DB81" si="2451">BR79*CY79+BS79*CZ79+BT79*DA79</f>
        <v>#DIV/0!</v>
      </c>
      <c r="DC79" s="164" t="e">
        <f>DB79^2*O78^2</f>
        <v>#DIV/0!</v>
      </c>
      <c r="DD79" s="164"/>
      <c r="DE79" s="164"/>
      <c r="DF79" s="164"/>
      <c r="DG79" s="164">
        <f>10^R78</f>
        <v>1</v>
      </c>
      <c r="DH79" s="164" t="e">
        <f>N78/(L78+N78)</f>
        <v>#DIV/0!</v>
      </c>
      <c r="DI79" s="164">
        <f>(DG79+L78+N78)/(N78+DG79)</f>
        <v>1</v>
      </c>
      <c r="DJ79" s="164" t="e">
        <f t="shared" ref="DJ79:DJ81" si="2452">AB79*DH79*DI79</f>
        <v>#DIV/0!</v>
      </c>
      <c r="DK79" s="164"/>
      <c r="DL79" s="164"/>
      <c r="DM79" s="164"/>
      <c r="DN79" s="164"/>
      <c r="DO79" s="164" t="e">
        <f t="shared" ref="DO79:DO81" si="2453">DH79*DI79</f>
        <v>#DIV/0!</v>
      </c>
      <c r="DP79" s="164" t="e">
        <f t="shared" ref="DP79:DP81" si="2454">AG79</f>
        <v>#DIV/0!</v>
      </c>
      <c r="DQ79" s="164" t="e">
        <f t="shared" ref="DQ79:DQ81" si="2455">DO79*DP79</f>
        <v>#DIV/0!</v>
      </c>
      <c r="DR79" s="164" t="e">
        <f t="shared" ref="DR79:DR81" si="2456">DQ79^2*E79^2</f>
        <v>#DIV/0!</v>
      </c>
      <c r="DS79" s="164"/>
      <c r="DT79" s="164" t="e">
        <f t="shared" ref="DT79:DT81" si="2457">AJ79</f>
        <v>#DIV/0!</v>
      </c>
      <c r="DU79" s="164" t="e">
        <f t="shared" ref="DU79:DU81" si="2458">DT79*DO79</f>
        <v>#DIV/0!</v>
      </c>
      <c r="DV79" s="164" t="e">
        <f t="shared" ref="DV79:DV81" si="2459">DU79^2*V79^2</f>
        <v>#DIV/0!</v>
      </c>
      <c r="DW79" s="164"/>
      <c r="DX79" s="164" t="e">
        <f t="shared" ref="DX79:DX81" si="2460">AM79</f>
        <v>#DIV/0!</v>
      </c>
      <c r="DY79" s="164" t="e">
        <f t="shared" ref="DY79:DY81" si="2461">DX79*DO79</f>
        <v>#DIV/0!</v>
      </c>
      <c r="DZ79" s="164" t="e">
        <f t="shared" ref="DZ79:DZ81" si="2462">DY79^2*X79^2</f>
        <v>#DIV/0!</v>
      </c>
      <c r="EA79" s="164"/>
      <c r="EB79" s="164" t="e">
        <f t="shared" ref="EB79:EB81" si="2463">AP79</f>
        <v>#DIV/0!</v>
      </c>
      <c r="EC79" s="164" t="e">
        <f t="shared" ref="EC79:EC81" si="2464">EB79*DO79</f>
        <v>#DIV/0!</v>
      </c>
      <c r="ED79" s="164" t="e">
        <f t="shared" ref="ED79:ED81" si="2465">EC79^2*Z79^2</f>
        <v>#DIV/0!</v>
      </c>
      <c r="EE79" s="164"/>
      <c r="EF79" s="164" t="e">
        <f t="shared" ref="EF79:EF81" si="2466">DI79*AB79</f>
        <v>#DIV/0!</v>
      </c>
      <c r="EG79" s="164" t="e">
        <f t="shared" ref="EG79:EG81" si="2467">DH79*AB79</f>
        <v>#DIV/0!</v>
      </c>
      <c r="EH79" s="164" t="e">
        <f t="shared" ref="EH79:EH81" si="2468">AS79</f>
        <v>#DIV/0!</v>
      </c>
      <c r="EI79" s="164" t="e">
        <f>-N78/((N78+L78)^2)</f>
        <v>#DIV/0!</v>
      </c>
      <c r="EJ79" s="164">
        <f>1/(DG79+N78)</f>
        <v>1</v>
      </c>
      <c r="EK79" s="164" t="e">
        <f t="shared" ref="EK79:EK81" si="2469">DO79*EH79+EF79*EI79+EG79*EJ79</f>
        <v>#DIV/0!</v>
      </c>
      <c r="EL79" s="164" t="e">
        <f>EK79^2*M78^2</f>
        <v>#DIV/0!</v>
      </c>
      <c r="EM79" s="164"/>
      <c r="EN79" s="164" t="e">
        <f t="shared" ref="EN79:EN81" si="2470">AV79</f>
        <v>#DIV/0!</v>
      </c>
      <c r="EO79" s="164" t="e">
        <f>L78/((L78+N78)^2)</f>
        <v>#DIV/0!</v>
      </c>
      <c r="EP79" s="164">
        <f>-L78/((N78+DG79)^2)</f>
        <v>0</v>
      </c>
      <c r="EQ79" s="164" t="e">
        <f t="shared" ref="EQ79:EQ81" si="2471">DO79*EN79+EF79*EO79+EG79*EP79</f>
        <v>#DIV/0!</v>
      </c>
      <c r="ER79" s="164" t="e">
        <f>EQ79^2*O78^2</f>
        <v>#DIV/0!</v>
      </c>
      <c r="ES79" s="164"/>
      <c r="ET79" s="164">
        <v>0</v>
      </c>
      <c r="EU79" s="164">
        <f>-LN(10)*L78*DG79/((DG79+N78)^2)</f>
        <v>0</v>
      </c>
      <c r="EV79" s="164" t="e">
        <f t="shared" ref="EV79:EV81" si="2472">EU79*EG79</f>
        <v>#DIV/0!</v>
      </c>
      <c r="EW79" s="164" t="e">
        <f>EV79^2*S78^2</f>
        <v>#DIV/0!</v>
      </c>
      <c r="EX79" s="164"/>
      <c r="EY79" s="164"/>
      <c r="EZ79" s="164"/>
      <c r="FA79" s="164">
        <f t="shared" ref="FA79:FA81" si="2473">DG79</f>
        <v>1</v>
      </c>
      <c r="FB79" s="164" t="e">
        <f t="shared" ref="FB79:FB81" si="2474">DH79</f>
        <v>#DIV/0!</v>
      </c>
      <c r="FC79" s="164">
        <f t="shared" ref="FC79:FC81" si="2475">DI79</f>
        <v>1</v>
      </c>
      <c r="FD79" s="164" t="e">
        <f t="shared" ref="FD79:FD81" si="2476">FB79*FC79*BH79</f>
        <v>#DIV/0!</v>
      </c>
      <c r="FE79" s="164"/>
      <c r="FF79" s="164"/>
      <c r="FG79" s="164"/>
      <c r="FH79" s="164"/>
      <c r="FI79" s="164" t="e">
        <f t="shared" ref="FI79:FI81" si="2477">FB79*FC79</f>
        <v>#DIV/0!</v>
      </c>
      <c r="FJ79" s="164" t="e">
        <f t="shared" ref="FJ79:FJ81" si="2478">CP79</f>
        <v>#DIV/0!</v>
      </c>
      <c r="FK79" s="164" t="e">
        <f t="shared" ref="FK79:FK81" si="2479">FJ79*FI79</f>
        <v>#DIV/0!</v>
      </c>
      <c r="FL79" s="164" t="e">
        <f t="shared" ref="FL79:FL81" si="2480">FK79^2*E79^2</f>
        <v>#DIV/0!</v>
      </c>
      <c r="FM79" s="164"/>
      <c r="FN79" s="164" t="e">
        <f t="shared" ref="FN79:FN81" si="2481">BX79</f>
        <v>#DIV/0!</v>
      </c>
      <c r="FO79" s="164" t="e">
        <f t="shared" ref="FO79:FO81" si="2482">FN79*FI79</f>
        <v>#DIV/0!</v>
      </c>
      <c r="FP79" s="164" t="e">
        <f t="shared" ref="FP79:FP81" si="2483">FO79^2*V79^2</f>
        <v>#DIV/0!</v>
      </c>
      <c r="FQ79" s="164"/>
      <c r="FR79" s="164" t="e">
        <f t="shared" ref="FR79:FR81" si="2484">CD79</f>
        <v>#DIV/0!</v>
      </c>
      <c r="FS79" s="164" t="e">
        <f t="shared" ref="FS79:FS81" si="2485">FR79*FI79</f>
        <v>#DIV/0!</v>
      </c>
      <c r="FT79" s="164" t="e">
        <f t="shared" ref="FT79:FT81" si="2486">FS79^2*X79^2</f>
        <v>#DIV/0!</v>
      </c>
      <c r="FU79" s="164"/>
      <c r="FV79" s="164" t="e">
        <f t="shared" ref="FV79:FV81" si="2487">CJ79</f>
        <v>#DIV/0!</v>
      </c>
      <c r="FW79" s="164" t="e">
        <f t="shared" ref="FW79:FW81" si="2488">FV79*FI79</f>
        <v>#DIV/0!</v>
      </c>
      <c r="FX79" s="164" t="e">
        <f t="shared" ref="FX79:FX81" si="2489">FW79^2*Z79^2</f>
        <v>#DIV/0!</v>
      </c>
      <c r="FY79" s="164"/>
      <c r="FZ79" s="164" t="e">
        <f t="shared" ref="FZ79:FZ81" si="2490">FC79*BH79</f>
        <v>#DIV/0!</v>
      </c>
      <c r="GA79" s="164" t="e">
        <f t="shared" ref="GA79:GA81" si="2491">FB79*BH79</f>
        <v>#DIV/0!</v>
      </c>
      <c r="GB79" s="164" t="e">
        <f t="shared" ref="GB79:GB81" si="2492">CV79</f>
        <v>#DIV/0!</v>
      </c>
      <c r="GC79" s="164" t="e">
        <f t="shared" ref="GC79:GC81" si="2493">EI79</f>
        <v>#DIV/0!</v>
      </c>
      <c r="GD79" s="164">
        <f t="shared" ref="GD79:GD81" si="2494">EJ79</f>
        <v>1</v>
      </c>
      <c r="GE79" s="164" t="e">
        <f t="shared" ref="GE79:GE81" si="2495">FI79*GB79+FZ79*GC79+GA79*GD79</f>
        <v>#DIV/0!</v>
      </c>
      <c r="GF79" s="164" t="e">
        <f>GE79^2*M78^2</f>
        <v>#DIV/0!</v>
      </c>
      <c r="GG79" s="164"/>
      <c r="GH79" s="164" t="e">
        <f t="shared" ref="GH79:GH81" si="2496">DB79</f>
        <v>#DIV/0!</v>
      </c>
      <c r="GI79" s="164" t="e">
        <f t="shared" ref="GI79:GI81" si="2497">EO79</f>
        <v>#DIV/0!</v>
      </c>
      <c r="GJ79" s="164">
        <f t="shared" ref="GJ79:GJ81" si="2498">EP79</f>
        <v>0</v>
      </c>
      <c r="GK79" s="164" t="e">
        <f t="shared" ref="GK79:GK81" si="2499">FI79*GH79+FZ79*GI79+GA79*GJ79</f>
        <v>#DIV/0!</v>
      </c>
      <c r="GL79" s="164" t="e">
        <f>GK79^2*O78^2</f>
        <v>#DIV/0!</v>
      </c>
      <c r="GM79" s="164"/>
      <c r="GN79" s="164">
        <f t="shared" ref="GN79:GN81" si="2500">ET79</f>
        <v>0</v>
      </c>
      <c r="GO79" s="164">
        <f t="shared" ref="GO79:GO81" si="2501">EU79</f>
        <v>0</v>
      </c>
      <c r="GP79" s="164" t="e">
        <f t="shared" ref="GP79:GP81" si="2502">GO79*GA79</f>
        <v>#DIV/0!</v>
      </c>
      <c r="GQ79" s="164" t="e">
        <f>GP79^2*S78^2</f>
        <v>#DIV/0!</v>
      </c>
      <c r="GR79" s="164"/>
      <c r="GS79" s="164" t="e">
        <f t="shared" ref="GS79:GS81" si="2503">BO79</f>
        <v>#DIV/0!</v>
      </c>
      <c r="GT79" s="164" t="e">
        <f t="shared" ref="GT79:GT81" si="2504">GS79*FI79</f>
        <v>#DIV/0!</v>
      </c>
      <c r="GU79" s="164" t="e">
        <f>GT79^2*Q78^2</f>
        <v>#DIV/0!</v>
      </c>
      <c r="GV79" s="164"/>
      <c r="GW79" s="164"/>
      <c r="GX79" s="164"/>
      <c r="GY79" s="164">
        <f>P78</f>
        <v>0</v>
      </c>
      <c r="GZ79" s="164">
        <f>L78+N78</f>
        <v>0</v>
      </c>
      <c r="HA79" s="164">
        <f>L78</f>
        <v>0</v>
      </c>
      <c r="HB79" s="164">
        <f>N78</f>
        <v>0</v>
      </c>
      <c r="HC79" s="164">
        <f t="shared" ref="HC79:HC81" si="2505">D79</f>
        <v>0</v>
      </c>
      <c r="HD79" s="164">
        <f t="shared" ref="HD79:HD81" si="2506">B79</f>
        <v>0</v>
      </c>
      <c r="HE79" s="164" t="e">
        <f t="shared" ref="HE79:HE81" si="2507">AA79</f>
        <v>#DIV/0!</v>
      </c>
      <c r="HF79" s="164">
        <f t="shared" ref="HF79:HF81" si="2508">T79</f>
        <v>0</v>
      </c>
      <c r="HG79" s="164">
        <f t="shared" ref="HG79:HG81" si="2509">U79</f>
        <v>0</v>
      </c>
      <c r="HH79" s="164">
        <f t="shared" ref="HH79:HH81" si="2510">W79</f>
        <v>0</v>
      </c>
      <c r="HI79" s="164">
        <f t="shared" ref="HI79:HI81" si="2511">Y79</f>
        <v>0</v>
      </c>
      <c r="HJ79" s="164" t="e">
        <f t="shared" ref="HJ79:HJ81" si="2512">LN((HE79-GY79*HG79)/HD79)</f>
        <v>#DIV/0!</v>
      </c>
      <c r="HK79" s="164" t="e">
        <f t="shared" ref="HK79:HK81" si="2513">LN( (HG79-HF79)/GZ79 + (HE79-GY79*HF79)/HD79)</f>
        <v>#DIV/0!</v>
      </c>
      <c r="HL79" s="164" t="e">
        <f t="shared" ref="HL79:HL81" si="2514">HD79*GZ79/(HD79+GY79*GZ79)</f>
        <v>#DIV/0!</v>
      </c>
      <c r="HM79" s="164" t="e">
        <f t="shared" ref="HM79:HM81" si="2515">(HJ79-HK79)*HL79/HC79</f>
        <v>#DIV/0!</v>
      </c>
      <c r="HN79" s="164"/>
      <c r="HO79" s="164"/>
      <c r="HP79" s="164"/>
      <c r="HQ79" s="164"/>
      <c r="HR79" s="164" t="e">
        <f t="shared" ref="HR79:HR81" si="2516">-1/HD79</f>
        <v>#DIV/0!</v>
      </c>
      <c r="HS79" s="164" t="e">
        <f t="shared" ref="HS79:HS81" si="2517">-(HE79-GY79*HF79) / (HD79* ( ( (HG79-HF79)/GZ79)*HD79 + (HE79-GY79*HF79)))</f>
        <v>#DIV/0!</v>
      </c>
      <c r="HT79" s="164" t="e">
        <f t="shared" ref="HT79:HT81" si="2518">GY79*GZ79^2 / (HD79+GY79*GZ79)^2</f>
        <v>#DIV/0!</v>
      </c>
      <c r="HU79" s="164" t="e">
        <f t="shared" ref="HU79:HU81" si="2519">-1/HC79*HM79</f>
        <v>#DIV/0!</v>
      </c>
      <c r="HV79" s="164" t="e">
        <f t="shared" ref="HV79:HV81" si="2520">HU79^2*E79^2</f>
        <v>#DIV/0!</v>
      </c>
      <c r="HW79" s="164"/>
      <c r="HX79" s="164" t="e">
        <f t="shared" ref="HX79:HX81" si="2521">GY79 / (GY79*HG79-HE79)</f>
        <v>#DIV/0!</v>
      </c>
      <c r="HY79" s="164" t="e">
        <f t="shared" ref="HY79:HY81" si="2522">HD79 / ( (HG79-HF79)*HD79 + GZ79*(HE79-GY79*HF79))</f>
        <v>#DIV/0!</v>
      </c>
      <c r="HZ79" s="164">
        <v>0</v>
      </c>
      <c r="IA79" s="164" t="e">
        <f t="shared" si="2145"/>
        <v>#DIV/0!</v>
      </c>
      <c r="IB79" s="164" t="e">
        <f t="shared" ref="IB79:IB81" si="2523">IA79^2*V79^2</f>
        <v>#DIV/0!</v>
      </c>
      <c r="IC79" s="164"/>
      <c r="ID79" s="164" t="e">
        <f xml:space="preserve"> 1 / (HE79-GY79*HG79)*L78/GZ79</f>
        <v>#DIV/0!</v>
      </c>
      <c r="IE79" s="164" t="e">
        <f t="shared" ref="IE79:IE81" si="2524">HA79 / ((HE79-GY79*HF79)*GZ79 + (HG79-HF79)*HD79)</f>
        <v>#DIV/0!</v>
      </c>
      <c r="IF79" s="164">
        <v>0</v>
      </c>
      <c r="IG79" s="164" t="e">
        <f t="shared" si="2146"/>
        <v>#DIV/0!</v>
      </c>
      <c r="IH79" s="164" t="e">
        <f t="shared" ref="IH79:IH81" si="2525">IG79^2*X79^2</f>
        <v>#DIV/0!</v>
      </c>
      <c r="II79" s="164"/>
      <c r="IJ79" s="164" t="e">
        <f t="shared" ref="IJ79:IJ81" si="2526">1 / (HE79-GY79*HG79) * HB79/GZ79</f>
        <v>#DIV/0!</v>
      </c>
      <c r="IK79" s="164" t="e">
        <f t="shared" ref="IK79:IK81" si="2527">1 / (HE79 + HD79*((HG79-HF79)/GZ79) - GY79*HF79) * HB79/GZ79</f>
        <v>#DIV/0!</v>
      </c>
      <c r="IL79" s="164">
        <v>0</v>
      </c>
      <c r="IM79" s="164" t="e">
        <f t="shared" si="2147"/>
        <v>#DIV/0!</v>
      </c>
      <c r="IN79" s="164" t="e">
        <f t="shared" ref="IN79:IN81" si="2528">IM79^2*Z79^2</f>
        <v>#DIV/0!</v>
      </c>
      <c r="IO79" s="164"/>
      <c r="IP79" s="164" t="e">
        <f t="shared" ref="IP79:IP81" si="2529">(HI79-HH79)*HB79 / (GZ79*((GY79*HG79-HH79)*HA79 + (GY79*HG79-HI79)*HB79))</f>
        <v>#DIV/0!</v>
      </c>
      <c r="IQ79" s="164" t="e">
        <f t="shared" ref="IQ79:IQ81" si="2530">-(HD79*HF79+(HH79-HI79)*HB79-HD79*HG79) / (GZ79*((GY79*HF79-HH79)*HA79 + (GY79*HB79+HD79)*HF79 - HI79*HB79 - HD79*HG79) )</f>
        <v>#DIV/0!</v>
      </c>
      <c r="IR79" s="164" t="e">
        <f t="shared" ref="IR79:IR81" si="2531">HD79^2 / (GY79*HA79 + GY79*HB79 + HD79)^2</f>
        <v>#DIV/0!</v>
      </c>
      <c r="IS79" s="164" t="e">
        <f t="shared" si="2148"/>
        <v>#DIV/0!</v>
      </c>
      <c r="IT79" s="164" t="e">
        <f>IS79^2*M78^2</f>
        <v>#DIV/0!</v>
      </c>
      <c r="IU79" s="164"/>
      <c r="IV79" s="164" t="e">
        <f t="shared" ref="IV79:IV81" si="2532">-(HI79-HH79)*HA79 / (GZ79*((GY79*HG79-HH79)*HA79 + (GY79*HG79-HI79)*HB79))</f>
        <v>#DIV/0!</v>
      </c>
      <c r="IW79" s="164" t="e">
        <f t="shared" ref="IW79:IW81" si="2533">-(HD79*HF79+(HI79-HH79)*HA79-HD79*HG79) / (GZ79*((GY79*HF79-HI79)*HB79 + (GY79*HA79+HD79)*HF79 - HH79*HA79 - HD79*HG79))</f>
        <v>#DIV/0!</v>
      </c>
      <c r="IX79" s="164" t="e">
        <f t="shared" ref="IX79:IX81" si="2534">HD79^2 / (GY79*HA79+GY79*HB79+HD79)^2</f>
        <v>#DIV/0!</v>
      </c>
      <c r="IY79" s="164" t="e">
        <f t="shared" si="2149"/>
        <v>#DIV/0!</v>
      </c>
      <c r="IZ79" s="164" t="e">
        <f>IY79^2*O78^2</f>
        <v>#DIV/0!</v>
      </c>
      <c r="JA79" s="164"/>
      <c r="JB79" s="164" t="e">
        <f t="shared" ref="JB79:JB81" si="2535">HG79/(GY79*HG79-HE79)</f>
        <v>#DIV/0!</v>
      </c>
      <c r="JC79" s="164" t="e">
        <f t="shared" ref="JC79:JC81" si="2536">HF79/(GY79*HF79-HE79-HD79*(HG79-HF79)/GZ79)</f>
        <v>#DIV/0!</v>
      </c>
      <c r="JD79" s="164" t="e">
        <f t="shared" ref="JD79:JD81" si="2537">-HD79*GZ79^2 / ((GZ79*GY79+HD79)^2)</f>
        <v>#DIV/0!</v>
      </c>
      <c r="JE79" s="164" t="e">
        <f t="shared" si="2150"/>
        <v>#DIV/0!</v>
      </c>
      <c r="JF79" s="164" t="e">
        <f>JE79^2*Q78^2</f>
        <v>#DIV/0!</v>
      </c>
      <c r="JG79" s="164"/>
      <c r="JH79" s="164"/>
      <c r="JI79" s="164"/>
      <c r="JJ79" s="164">
        <f t="shared" ref="JJ79:JJ81" si="2538">FA79</f>
        <v>1</v>
      </c>
      <c r="JK79" s="164" t="e">
        <f>N78/(L78+N78)</f>
        <v>#DIV/0!</v>
      </c>
      <c r="JL79" s="164">
        <f>(L78+N78+JJ79)/(N78+JJ79)</f>
        <v>1</v>
      </c>
      <c r="JM79" s="164" t="e">
        <f t="shared" ref="JM79:JM81" si="2539">HM79*JK79*JL79</f>
        <v>#DIV/0!</v>
      </c>
      <c r="JN79" s="164"/>
      <c r="JO79" s="164"/>
      <c r="JP79" s="164"/>
      <c r="JQ79" s="164"/>
      <c r="JR79" s="164" t="e">
        <f t="shared" ref="JR79:JR81" si="2540">JK79*JL79</f>
        <v>#DIV/0!</v>
      </c>
      <c r="JS79" s="164" t="e">
        <f t="shared" ref="JS79:JS81" si="2541">HU79</f>
        <v>#DIV/0!</v>
      </c>
      <c r="JT79" s="164" t="e">
        <f t="shared" ref="JT79:JT81" si="2542">JS79*JR79</f>
        <v>#DIV/0!</v>
      </c>
      <c r="JU79" s="164" t="e">
        <f t="shared" ref="JU79:JU81" si="2543">JT79^2*E79^2</f>
        <v>#DIV/0!</v>
      </c>
      <c r="JV79" s="164"/>
      <c r="JW79" s="164" t="e">
        <f t="shared" ref="JW79:JW81" si="2544">IA79</f>
        <v>#DIV/0!</v>
      </c>
      <c r="JX79" s="164" t="e">
        <f t="shared" ref="JX79:JX81" si="2545">JW79*JR79</f>
        <v>#DIV/0!</v>
      </c>
      <c r="JY79" s="164" t="e">
        <f t="shared" ref="JY79:JY81" si="2546">JX79^2*V79^2</f>
        <v>#DIV/0!</v>
      </c>
      <c r="JZ79" s="164"/>
      <c r="KA79" s="164" t="e">
        <f>IG79</f>
        <v>#DIV/0!</v>
      </c>
      <c r="KB79" s="164" t="e">
        <f>KA79*JR79</f>
        <v>#DIV/0!</v>
      </c>
      <c r="KC79" s="164" t="e">
        <f>KB79^2*X79^2</f>
        <v>#DIV/0!</v>
      </c>
      <c r="KD79" s="164"/>
      <c r="KE79" s="164" t="e">
        <f>IM79</f>
        <v>#DIV/0!</v>
      </c>
      <c r="KF79" s="164" t="e">
        <f>KE79*JR79</f>
        <v>#DIV/0!</v>
      </c>
      <c r="KG79" s="164" t="e">
        <f>KF79^2*Z79^2</f>
        <v>#DIV/0!</v>
      </c>
      <c r="KH79" s="164"/>
      <c r="KI79" s="164" t="e">
        <f>IS79</f>
        <v>#DIV/0!</v>
      </c>
      <c r="KJ79" s="164" t="e">
        <f>-N78/(L78+N78)^2</f>
        <v>#DIV/0!</v>
      </c>
      <c r="KK79" s="164">
        <f>1/(JJ79+N78)</f>
        <v>1</v>
      </c>
      <c r="KL79" s="164" t="e">
        <f>KI79*JR79+KJ79*HM79*JL79+KK79*JK79*HM79</f>
        <v>#DIV/0!</v>
      </c>
      <c r="KM79" s="164" t="e">
        <f>KL79^2*M78^2</f>
        <v>#DIV/0!</v>
      </c>
      <c r="KN79" s="164"/>
      <c r="KO79" s="164" t="e">
        <f>IY79</f>
        <v>#DIV/0!</v>
      </c>
      <c r="KP79" s="164" t="e">
        <f>L78/(L78+N78)^2</f>
        <v>#DIV/0!</v>
      </c>
      <c r="KQ79" s="164">
        <f>-L78/(JJ79+N78)^2</f>
        <v>0</v>
      </c>
      <c r="KR79" s="164" t="e">
        <f>KO79*JR79+KP79*JL79*HM79+HM79*KQ79*JK79</f>
        <v>#DIV/0!</v>
      </c>
      <c r="KS79" s="164" t="e">
        <f>KR79^2*O78^2</f>
        <v>#DIV/0!</v>
      </c>
      <c r="KT79" s="164"/>
      <c r="KU79" s="164" t="e">
        <f>JE79</f>
        <v>#DIV/0!</v>
      </c>
      <c r="KV79" s="164" t="e">
        <f>KU79*JR79</f>
        <v>#DIV/0!</v>
      </c>
      <c r="KW79" s="164" t="e">
        <f>KV79^2*Q78^2</f>
        <v>#DIV/0!</v>
      </c>
      <c r="KX79" s="164"/>
      <c r="KY79" s="164" t="e">
        <f>HM79* (N78/(L78+N78)) * ((-LN(10)*JJ79*L78)/(N78+JJ79)^2)</f>
        <v>#DIV/0!</v>
      </c>
      <c r="KZ79" s="164" t="e">
        <f>KY79^2*S78^2</f>
        <v>#DIV/0!</v>
      </c>
      <c r="LA79" s="164"/>
      <c r="LB79" s="164"/>
      <c r="LC79" s="170"/>
      <c r="LD79" s="204"/>
      <c r="LE79" s="189"/>
      <c r="LF79" s="189"/>
      <c r="LG79" s="189"/>
      <c r="LH79" s="189"/>
      <c r="LI79" s="189"/>
      <c r="LJ79" s="189"/>
      <c r="LK79" s="189"/>
      <c r="LL79" s="189"/>
      <c r="LM79" s="189"/>
      <c r="LN79" s="189"/>
      <c r="LO79" s="192"/>
    </row>
    <row r="80" spans="1:327" s="87" customFormat="1" ht="15.75" x14ac:dyDescent="0.25">
      <c r="A80" s="172" t="s">
        <v>241</v>
      </c>
      <c r="B80" s="107"/>
      <c r="C80" s="145"/>
      <c r="D80" s="106"/>
      <c r="E80" s="145"/>
      <c r="F80" s="207"/>
      <c r="G80" s="207"/>
      <c r="H80" s="207"/>
      <c r="I80" s="198"/>
      <c r="J80" s="198"/>
      <c r="K80" s="198"/>
      <c r="L80" s="198"/>
      <c r="M80" s="198"/>
      <c r="N80" s="198"/>
      <c r="O80" s="198"/>
      <c r="P80" s="198"/>
      <c r="Q80" s="198"/>
      <c r="R80" s="198"/>
      <c r="S80" s="201"/>
      <c r="T80" s="167">
        <f t="shared" si="2417"/>
        <v>0</v>
      </c>
      <c r="U80" s="164">
        <f>U78</f>
        <v>0</v>
      </c>
      <c r="V80" s="164">
        <f t="shared" ref="V80:AA80" si="2547">V78</f>
        <v>0</v>
      </c>
      <c r="W80" s="164">
        <f t="shared" si="2547"/>
        <v>0</v>
      </c>
      <c r="X80" s="164">
        <f t="shared" si="2547"/>
        <v>0</v>
      </c>
      <c r="Y80" s="164">
        <f t="shared" si="2547"/>
        <v>0</v>
      </c>
      <c r="Z80" s="164">
        <f t="shared" si="2547"/>
        <v>0</v>
      </c>
      <c r="AA80" s="164" t="e">
        <f t="shared" si="2547"/>
        <v>#DIV/0!</v>
      </c>
      <c r="AB80" s="165" t="e">
        <f t="shared" si="2142"/>
        <v>#DIV/0!</v>
      </c>
      <c r="AC80" s="165"/>
      <c r="AD80" s="165"/>
      <c r="AE80" s="165"/>
      <c r="AF80" s="165"/>
      <c r="AG80" s="164" t="e">
        <f t="shared" si="2143"/>
        <v>#DIV/0!</v>
      </c>
      <c r="AH80" s="164" t="e">
        <f t="shared" si="2424"/>
        <v>#DIV/0!</v>
      </c>
      <c r="AI80" s="164"/>
      <c r="AJ80" s="164" t="e">
        <f t="shared" si="2144"/>
        <v>#DIV/0!</v>
      </c>
      <c r="AK80" s="164" t="e">
        <f>AJ80^2*V78^2</f>
        <v>#DIV/0!</v>
      </c>
      <c r="AL80" s="164"/>
      <c r="AM80" s="164" t="e">
        <f>-AB80/(AA80-U80)*L78/(L78+N78)</f>
        <v>#DIV/0!</v>
      </c>
      <c r="AN80" s="164" t="e">
        <f>AM80^2*X78^2</f>
        <v>#DIV/0!</v>
      </c>
      <c r="AO80" s="164"/>
      <c r="AP80" s="164" t="e">
        <f>-AB80/(AA80-U80)*N78/(L78+N78)</f>
        <v>#DIV/0!</v>
      </c>
      <c r="AQ80" s="164" t="e">
        <f>AP80^2*Z78^2</f>
        <v>#DIV/0!</v>
      </c>
      <c r="AR80" s="164"/>
      <c r="AS80" s="164" t="e">
        <f>-AB80/(AA80-U80)*(W80-AA80)/(L78+N78)</f>
        <v>#DIV/0!</v>
      </c>
      <c r="AT80" s="164" t="e">
        <f>AS80^2*M78^2</f>
        <v>#DIV/0!</v>
      </c>
      <c r="AU80" s="164"/>
      <c r="AV80" s="164" t="e">
        <f>-AB80/(AA80-U80)*(Y80-AA80)/(L78+N78)</f>
        <v>#DIV/0!</v>
      </c>
      <c r="AW80" s="164" t="e">
        <f>AV80^2*O78^2</f>
        <v>#DIV/0!</v>
      </c>
      <c r="AX80" s="164"/>
      <c r="AY80" s="164"/>
      <c r="AZ80" s="164"/>
      <c r="BA80" s="164" t="b">
        <f t="shared" si="2425"/>
        <v>0</v>
      </c>
      <c r="BB80" s="164">
        <f>MAX((1-BA80)*P78,P78*0.99999)</f>
        <v>0</v>
      </c>
      <c r="BC80" s="164" t="e">
        <f>AB80*D80/(L78+N78)</f>
        <v>#DIV/0!</v>
      </c>
      <c r="BD80" s="164" t="e">
        <f t="shared" si="2426"/>
        <v>#DIV/0!</v>
      </c>
      <c r="BE80" s="164" t="e">
        <f t="shared" si="2427"/>
        <v>#DIV/0!</v>
      </c>
      <c r="BF80" s="164" t="e">
        <f t="shared" si="2428"/>
        <v>#DIV/0!</v>
      </c>
      <c r="BG80" s="164" t="e">
        <f t="shared" si="2429"/>
        <v>#DIV/0!</v>
      </c>
      <c r="BH80" s="164" t="e">
        <f t="shared" si="2430"/>
        <v>#DIV/0!</v>
      </c>
      <c r="BI80" s="164"/>
      <c r="BJ80" s="164"/>
      <c r="BK80" s="164"/>
      <c r="BL80" s="164"/>
      <c r="BM80" s="164" t="e">
        <f t="shared" si="2431"/>
        <v>#DIV/0!</v>
      </c>
      <c r="BN80" s="164" t="e">
        <f t="shared" si="2432"/>
        <v>#DIV/0!</v>
      </c>
      <c r="BO80" s="164" t="e">
        <f t="shared" si="2433"/>
        <v>#DIV/0!</v>
      </c>
      <c r="BP80" s="164" t="e">
        <f>BO80^2*Q78^2</f>
        <v>#DIV/0!</v>
      </c>
      <c r="BQ80" s="164"/>
      <c r="BR80" s="164" t="e">
        <f t="shared" si="2434"/>
        <v>#DIV/0!</v>
      </c>
      <c r="BS80" s="164" t="e">
        <f t="shared" si="2435"/>
        <v>#DIV/0!</v>
      </c>
      <c r="BT80" s="164" t="e">
        <f t="shared" si="2436"/>
        <v>#DIV/0!</v>
      </c>
      <c r="BU80" s="164" t="e">
        <f t="shared" si="2437"/>
        <v>#DIV/0!</v>
      </c>
      <c r="BV80" s="164" t="e">
        <f>(BB80-1)/(1-BC80)^(BB80)*(D80/(L78+N78))*BU80</f>
        <v>#DIV/0!</v>
      </c>
      <c r="BW80" s="164" t="e">
        <f>-1/((BB80-1)*BC80^2)*(D80/(L78+N78))*BU80</f>
        <v>#DIV/0!</v>
      </c>
      <c r="BX80" s="164" t="e">
        <f t="shared" si="2438"/>
        <v>#DIV/0!</v>
      </c>
      <c r="BY80" s="164" t="e">
        <f t="shared" si="2439"/>
        <v>#DIV/0!</v>
      </c>
      <c r="BZ80" s="164"/>
      <c r="CA80" s="164" t="e">
        <f t="shared" si="2440"/>
        <v>#DIV/0!</v>
      </c>
      <c r="CB80" s="164" t="e">
        <f>(BB80-1)/(1-BC80)^(BB80)*(D80/(L78+N78))*CA80</f>
        <v>#DIV/0!</v>
      </c>
      <c r="CC80" s="164" t="e">
        <f>-1/((BB80-1)*BC80^2)*(D80/(L78+N78))*CA80</f>
        <v>#DIV/0!</v>
      </c>
      <c r="CD80" s="164" t="e">
        <f t="shared" si="2441"/>
        <v>#DIV/0!</v>
      </c>
      <c r="CE80" s="164" t="e">
        <f t="shared" si="2442"/>
        <v>#DIV/0!</v>
      </c>
      <c r="CF80" s="164"/>
      <c r="CG80" s="164" t="e">
        <f t="shared" si="2443"/>
        <v>#DIV/0!</v>
      </c>
      <c r="CH80" s="164" t="e">
        <f>(BB80-1)/(1-BC80)^(BB80)*(D80/(L78+N78))*CG80</f>
        <v>#DIV/0!</v>
      </c>
      <c r="CI80" s="164" t="e">
        <f>-1/((BB80-1)*BC80^2)*(D80/(L78+N78))*CG80</f>
        <v>#DIV/0!</v>
      </c>
      <c r="CJ80" s="164" t="e">
        <f t="shared" si="2444"/>
        <v>#DIV/0!</v>
      </c>
      <c r="CK80" s="164" t="e">
        <f t="shared" si="2445"/>
        <v>#DIV/0!</v>
      </c>
      <c r="CL80" s="164"/>
      <c r="CM80" s="164" t="e">
        <f t="shared" si="2446"/>
        <v>#DIV/0!</v>
      </c>
      <c r="CN80" s="164">
        <v>0</v>
      </c>
      <c r="CO80" s="164">
        <v>0</v>
      </c>
      <c r="CP80" s="164" t="e">
        <f t="shared" si="2447"/>
        <v>#DIV/0!</v>
      </c>
      <c r="CQ80" s="164" t="e">
        <f>CP80^2*E78^2</f>
        <v>#DIV/0!</v>
      </c>
      <c r="CR80" s="164"/>
      <c r="CS80" s="164" t="e">
        <f t="shared" si="2448"/>
        <v>#DIV/0!</v>
      </c>
      <c r="CT80" s="164" t="e">
        <f>(BB80-1)/(1-BC80)^(BB80)*(-BC80/(L78+N78)+D80/(L78+N78)*CS80)</f>
        <v>#DIV/0!</v>
      </c>
      <c r="CU80" s="164" t="e">
        <f>-1/((BB80-1)*BC80^2)*(-BC80/(L78+N78)+D80/(L78+N78)*CS80)</f>
        <v>#DIV/0!</v>
      </c>
      <c r="CV80" s="164" t="e">
        <f t="shared" si="2449"/>
        <v>#DIV/0!</v>
      </c>
      <c r="CW80" s="164" t="e">
        <f>CV80^2*M78^2</f>
        <v>#DIV/0!</v>
      </c>
      <c r="CX80" s="164"/>
      <c r="CY80" s="164" t="e">
        <f t="shared" si="2450"/>
        <v>#DIV/0!</v>
      </c>
      <c r="CZ80" s="164" t="e">
        <f>(BB80-1)/(1-BC80)^(BB80)*(-BC80/(L78+N78)+D80/(L78+N78)*CY80)</f>
        <v>#DIV/0!</v>
      </c>
      <c r="DA80" s="164" t="e">
        <f>-1/((BB80-1)*BC80^2)*(-BC80/(L78+N78)+D80/(L78+N78)*CY80)</f>
        <v>#DIV/0!</v>
      </c>
      <c r="DB80" s="164" t="e">
        <f t="shared" si="2451"/>
        <v>#DIV/0!</v>
      </c>
      <c r="DC80" s="164" t="e">
        <f>DB80^2*O78^2</f>
        <v>#DIV/0!</v>
      </c>
      <c r="DD80" s="164"/>
      <c r="DE80" s="164"/>
      <c r="DF80" s="164"/>
      <c r="DG80" s="164">
        <f>10^R78</f>
        <v>1</v>
      </c>
      <c r="DH80" s="164" t="e">
        <f>N78/(L78+N78)</f>
        <v>#DIV/0!</v>
      </c>
      <c r="DI80" s="164">
        <f>(DG80+L78+N78)/(N78+DG80)</f>
        <v>1</v>
      </c>
      <c r="DJ80" s="164" t="e">
        <f t="shared" si="2452"/>
        <v>#DIV/0!</v>
      </c>
      <c r="DK80" s="164"/>
      <c r="DL80" s="164"/>
      <c r="DM80" s="164"/>
      <c r="DN80" s="164"/>
      <c r="DO80" s="164" t="e">
        <f t="shared" si="2453"/>
        <v>#DIV/0!</v>
      </c>
      <c r="DP80" s="164" t="e">
        <f t="shared" si="2454"/>
        <v>#DIV/0!</v>
      </c>
      <c r="DQ80" s="164" t="e">
        <f t="shared" si="2455"/>
        <v>#DIV/0!</v>
      </c>
      <c r="DR80" s="164" t="e">
        <f t="shared" si="2456"/>
        <v>#DIV/0!</v>
      </c>
      <c r="DS80" s="164"/>
      <c r="DT80" s="164" t="e">
        <f t="shared" si="2457"/>
        <v>#DIV/0!</v>
      </c>
      <c r="DU80" s="164" t="e">
        <f t="shared" si="2458"/>
        <v>#DIV/0!</v>
      </c>
      <c r="DV80" s="164" t="e">
        <f t="shared" si="2459"/>
        <v>#DIV/0!</v>
      </c>
      <c r="DW80" s="164"/>
      <c r="DX80" s="164" t="e">
        <f t="shared" si="2460"/>
        <v>#DIV/0!</v>
      </c>
      <c r="DY80" s="164" t="e">
        <f t="shared" si="2461"/>
        <v>#DIV/0!</v>
      </c>
      <c r="DZ80" s="164" t="e">
        <f t="shared" si="2462"/>
        <v>#DIV/0!</v>
      </c>
      <c r="EA80" s="164"/>
      <c r="EB80" s="164" t="e">
        <f t="shared" si="2463"/>
        <v>#DIV/0!</v>
      </c>
      <c r="EC80" s="164" t="e">
        <f t="shared" si="2464"/>
        <v>#DIV/0!</v>
      </c>
      <c r="ED80" s="164" t="e">
        <f t="shared" si="2465"/>
        <v>#DIV/0!</v>
      </c>
      <c r="EE80" s="164"/>
      <c r="EF80" s="164" t="e">
        <f t="shared" si="2466"/>
        <v>#DIV/0!</v>
      </c>
      <c r="EG80" s="164" t="e">
        <f t="shared" si="2467"/>
        <v>#DIV/0!</v>
      </c>
      <c r="EH80" s="164" t="e">
        <f t="shared" si="2468"/>
        <v>#DIV/0!</v>
      </c>
      <c r="EI80" s="164" t="e">
        <f>-N78/((N78+L78)^2)</f>
        <v>#DIV/0!</v>
      </c>
      <c r="EJ80" s="164">
        <f>1/(DG80+N78)</f>
        <v>1</v>
      </c>
      <c r="EK80" s="164" t="e">
        <f t="shared" si="2469"/>
        <v>#DIV/0!</v>
      </c>
      <c r="EL80" s="164" t="e">
        <f>EK80^2*M78^2</f>
        <v>#DIV/0!</v>
      </c>
      <c r="EM80" s="164"/>
      <c r="EN80" s="164" t="e">
        <f t="shared" si="2470"/>
        <v>#DIV/0!</v>
      </c>
      <c r="EO80" s="164" t="e">
        <f>L78/((L78+N78)^2)</f>
        <v>#DIV/0!</v>
      </c>
      <c r="EP80" s="164">
        <f>-L78/((N78+DG80)^2)</f>
        <v>0</v>
      </c>
      <c r="EQ80" s="164" t="e">
        <f t="shared" si="2471"/>
        <v>#DIV/0!</v>
      </c>
      <c r="ER80" s="164" t="e">
        <f>EQ80^2*O78^2</f>
        <v>#DIV/0!</v>
      </c>
      <c r="ES80" s="164"/>
      <c r="ET80" s="164">
        <v>0</v>
      </c>
      <c r="EU80" s="164">
        <f>-LN(10)*L78*DG80/((DG80+N78)^2)</f>
        <v>0</v>
      </c>
      <c r="EV80" s="164" t="e">
        <f t="shared" si="2472"/>
        <v>#DIV/0!</v>
      </c>
      <c r="EW80" s="164" t="e">
        <f>EV80^2*S78^2</f>
        <v>#DIV/0!</v>
      </c>
      <c r="EX80" s="164"/>
      <c r="EY80" s="164"/>
      <c r="EZ80" s="164"/>
      <c r="FA80" s="164">
        <f t="shared" si="2473"/>
        <v>1</v>
      </c>
      <c r="FB80" s="164" t="e">
        <f t="shared" si="2474"/>
        <v>#DIV/0!</v>
      </c>
      <c r="FC80" s="164">
        <f t="shared" si="2475"/>
        <v>1</v>
      </c>
      <c r="FD80" s="164" t="e">
        <f t="shared" si="2476"/>
        <v>#DIV/0!</v>
      </c>
      <c r="FE80" s="164"/>
      <c r="FF80" s="164"/>
      <c r="FG80" s="164"/>
      <c r="FH80" s="164"/>
      <c r="FI80" s="164" t="e">
        <f t="shared" si="2477"/>
        <v>#DIV/0!</v>
      </c>
      <c r="FJ80" s="164" t="e">
        <f t="shared" si="2478"/>
        <v>#DIV/0!</v>
      </c>
      <c r="FK80" s="164" t="e">
        <f t="shared" si="2479"/>
        <v>#DIV/0!</v>
      </c>
      <c r="FL80" s="164" t="e">
        <f t="shared" si="2480"/>
        <v>#DIV/0!</v>
      </c>
      <c r="FM80" s="164"/>
      <c r="FN80" s="164" t="e">
        <f t="shared" si="2481"/>
        <v>#DIV/0!</v>
      </c>
      <c r="FO80" s="164" t="e">
        <f t="shared" si="2482"/>
        <v>#DIV/0!</v>
      </c>
      <c r="FP80" s="164" t="e">
        <f t="shared" si="2483"/>
        <v>#DIV/0!</v>
      </c>
      <c r="FQ80" s="164"/>
      <c r="FR80" s="164" t="e">
        <f t="shared" si="2484"/>
        <v>#DIV/0!</v>
      </c>
      <c r="FS80" s="164" t="e">
        <f t="shared" si="2485"/>
        <v>#DIV/0!</v>
      </c>
      <c r="FT80" s="164" t="e">
        <f t="shared" si="2486"/>
        <v>#DIV/0!</v>
      </c>
      <c r="FU80" s="164"/>
      <c r="FV80" s="164" t="e">
        <f t="shared" si="2487"/>
        <v>#DIV/0!</v>
      </c>
      <c r="FW80" s="164" t="e">
        <f t="shared" si="2488"/>
        <v>#DIV/0!</v>
      </c>
      <c r="FX80" s="164" t="e">
        <f t="shared" si="2489"/>
        <v>#DIV/0!</v>
      </c>
      <c r="FY80" s="164"/>
      <c r="FZ80" s="164" t="e">
        <f t="shared" si="2490"/>
        <v>#DIV/0!</v>
      </c>
      <c r="GA80" s="164" t="e">
        <f t="shared" si="2491"/>
        <v>#DIV/0!</v>
      </c>
      <c r="GB80" s="164" t="e">
        <f t="shared" si="2492"/>
        <v>#DIV/0!</v>
      </c>
      <c r="GC80" s="164" t="e">
        <f t="shared" si="2493"/>
        <v>#DIV/0!</v>
      </c>
      <c r="GD80" s="164">
        <f t="shared" si="2494"/>
        <v>1</v>
      </c>
      <c r="GE80" s="164" t="e">
        <f t="shared" si="2495"/>
        <v>#DIV/0!</v>
      </c>
      <c r="GF80" s="164" t="e">
        <f>GE80^2*M78^2</f>
        <v>#DIV/0!</v>
      </c>
      <c r="GG80" s="164"/>
      <c r="GH80" s="164" t="e">
        <f t="shared" si="2496"/>
        <v>#DIV/0!</v>
      </c>
      <c r="GI80" s="164" t="e">
        <f t="shared" si="2497"/>
        <v>#DIV/0!</v>
      </c>
      <c r="GJ80" s="164">
        <f t="shared" si="2498"/>
        <v>0</v>
      </c>
      <c r="GK80" s="164" t="e">
        <f t="shared" si="2499"/>
        <v>#DIV/0!</v>
      </c>
      <c r="GL80" s="164" t="e">
        <f>GK80^2*O78^2</f>
        <v>#DIV/0!</v>
      </c>
      <c r="GM80" s="164"/>
      <c r="GN80" s="164">
        <f t="shared" si="2500"/>
        <v>0</v>
      </c>
      <c r="GO80" s="164">
        <f t="shared" si="2501"/>
        <v>0</v>
      </c>
      <c r="GP80" s="164" t="e">
        <f t="shared" si="2502"/>
        <v>#DIV/0!</v>
      </c>
      <c r="GQ80" s="164" t="e">
        <f>GP80^2*S78^2</f>
        <v>#DIV/0!</v>
      </c>
      <c r="GR80" s="164"/>
      <c r="GS80" s="164" t="e">
        <f t="shared" si="2503"/>
        <v>#DIV/0!</v>
      </c>
      <c r="GT80" s="164" t="e">
        <f t="shared" si="2504"/>
        <v>#DIV/0!</v>
      </c>
      <c r="GU80" s="164" t="e">
        <f>GT80^2*Q78^2</f>
        <v>#DIV/0!</v>
      </c>
      <c r="GV80" s="164"/>
      <c r="GW80" s="164"/>
      <c r="GX80" s="164"/>
      <c r="GY80" s="164">
        <f>P78</f>
        <v>0</v>
      </c>
      <c r="GZ80" s="164">
        <f>L78+N78</f>
        <v>0</v>
      </c>
      <c r="HA80" s="164">
        <f>L78</f>
        <v>0</v>
      </c>
      <c r="HB80" s="164">
        <f>N78</f>
        <v>0</v>
      </c>
      <c r="HC80" s="164">
        <f t="shared" si="2505"/>
        <v>0</v>
      </c>
      <c r="HD80" s="164">
        <f t="shared" si="2506"/>
        <v>0</v>
      </c>
      <c r="HE80" s="164" t="e">
        <f t="shared" si="2507"/>
        <v>#DIV/0!</v>
      </c>
      <c r="HF80" s="164">
        <f t="shared" si="2508"/>
        <v>0</v>
      </c>
      <c r="HG80" s="164">
        <f t="shared" si="2509"/>
        <v>0</v>
      </c>
      <c r="HH80" s="164">
        <f t="shared" si="2510"/>
        <v>0</v>
      </c>
      <c r="HI80" s="164">
        <f t="shared" si="2511"/>
        <v>0</v>
      </c>
      <c r="HJ80" s="164" t="e">
        <f t="shared" si="2512"/>
        <v>#DIV/0!</v>
      </c>
      <c r="HK80" s="164" t="e">
        <f t="shared" si="2513"/>
        <v>#DIV/0!</v>
      </c>
      <c r="HL80" s="164" t="e">
        <f t="shared" si="2514"/>
        <v>#DIV/0!</v>
      </c>
      <c r="HM80" s="164" t="e">
        <f t="shared" si="2515"/>
        <v>#DIV/0!</v>
      </c>
      <c r="HN80" s="164"/>
      <c r="HO80" s="164"/>
      <c r="HP80" s="164"/>
      <c r="HQ80" s="164"/>
      <c r="HR80" s="164" t="e">
        <f t="shared" si="2516"/>
        <v>#DIV/0!</v>
      </c>
      <c r="HS80" s="164" t="e">
        <f t="shared" si="2517"/>
        <v>#DIV/0!</v>
      </c>
      <c r="HT80" s="164" t="e">
        <f t="shared" si="2518"/>
        <v>#DIV/0!</v>
      </c>
      <c r="HU80" s="164" t="e">
        <f t="shared" si="2519"/>
        <v>#DIV/0!</v>
      </c>
      <c r="HV80" s="164" t="e">
        <f t="shared" si="2520"/>
        <v>#DIV/0!</v>
      </c>
      <c r="HW80" s="164"/>
      <c r="HX80" s="164" t="e">
        <f t="shared" si="2521"/>
        <v>#DIV/0!</v>
      </c>
      <c r="HY80" s="164" t="e">
        <f t="shared" si="2522"/>
        <v>#DIV/0!</v>
      </c>
      <c r="HZ80" s="164">
        <v>0</v>
      </c>
      <c r="IA80" s="164" t="e">
        <f t="shared" si="2145"/>
        <v>#DIV/0!</v>
      </c>
      <c r="IB80" s="164" t="e">
        <f t="shared" si="2523"/>
        <v>#DIV/0!</v>
      </c>
      <c r="IC80" s="164"/>
      <c r="ID80" s="164" t="e">
        <f xml:space="preserve"> 1 / (HE80-GY80*HG80)*L78/GZ80</f>
        <v>#DIV/0!</v>
      </c>
      <c r="IE80" s="164" t="e">
        <f t="shared" si="2524"/>
        <v>#DIV/0!</v>
      </c>
      <c r="IF80" s="164">
        <v>0</v>
      </c>
      <c r="IG80" s="164" t="e">
        <f t="shared" si="2146"/>
        <v>#DIV/0!</v>
      </c>
      <c r="IH80" s="164" t="e">
        <f t="shared" si="2525"/>
        <v>#DIV/0!</v>
      </c>
      <c r="II80" s="164"/>
      <c r="IJ80" s="164" t="e">
        <f t="shared" si="2526"/>
        <v>#DIV/0!</v>
      </c>
      <c r="IK80" s="164" t="e">
        <f t="shared" si="2527"/>
        <v>#DIV/0!</v>
      </c>
      <c r="IL80" s="164">
        <v>0</v>
      </c>
      <c r="IM80" s="164" t="e">
        <f t="shared" si="2147"/>
        <v>#DIV/0!</v>
      </c>
      <c r="IN80" s="164" t="e">
        <f t="shared" si="2528"/>
        <v>#DIV/0!</v>
      </c>
      <c r="IO80" s="164"/>
      <c r="IP80" s="164" t="e">
        <f t="shared" si="2529"/>
        <v>#DIV/0!</v>
      </c>
      <c r="IQ80" s="164" t="e">
        <f t="shared" si="2530"/>
        <v>#DIV/0!</v>
      </c>
      <c r="IR80" s="164" t="e">
        <f t="shared" si="2531"/>
        <v>#DIV/0!</v>
      </c>
      <c r="IS80" s="164" t="e">
        <f t="shared" si="2148"/>
        <v>#DIV/0!</v>
      </c>
      <c r="IT80" s="164" t="e">
        <f>IS80^2*M78^2</f>
        <v>#DIV/0!</v>
      </c>
      <c r="IU80" s="164"/>
      <c r="IV80" s="164" t="e">
        <f t="shared" si="2532"/>
        <v>#DIV/0!</v>
      </c>
      <c r="IW80" s="164" t="e">
        <f t="shared" si="2533"/>
        <v>#DIV/0!</v>
      </c>
      <c r="IX80" s="164" t="e">
        <f t="shared" si="2534"/>
        <v>#DIV/0!</v>
      </c>
      <c r="IY80" s="164" t="e">
        <f t="shared" si="2149"/>
        <v>#DIV/0!</v>
      </c>
      <c r="IZ80" s="164" t="e">
        <f>IY80^2*O78^2</f>
        <v>#DIV/0!</v>
      </c>
      <c r="JA80" s="164"/>
      <c r="JB80" s="164" t="e">
        <f t="shared" si="2535"/>
        <v>#DIV/0!</v>
      </c>
      <c r="JC80" s="164" t="e">
        <f t="shared" si="2536"/>
        <v>#DIV/0!</v>
      </c>
      <c r="JD80" s="164" t="e">
        <f t="shared" si="2537"/>
        <v>#DIV/0!</v>
      </c>
      <c r="JE80" s="164" t="e">
        <f t="shared" si="2150"/>
        <v>#DIV/0!</v>
      </c>
      <c r="JF80" s="164" t="e">
        <f>JE80^2*Q78^2</f>
        <v>#DIV/0!</v>
      </c>
      <c r="JG80" s="164"/>
      <c r="JH80" s="164"/>
      <c r="JI80" s="164"/>
      <c r="JJ80" s="164">
        <f t="shared" si="2538"/>
        <v>1</v>
      </c>
      <c r="JK80" s="164" t="e">
        <f>N78/(L78+N78)</f>
        <v>#DIV/0!</v>
      </c>
      <c r="JL80" s="164">
        <f>(L78+N78+JJ80)/(N78+JJ80)</f>
        <v>1</v>
      </c>
      <c r="JM80" s="164" t="e">
        <f t="shared" si="2539"/>
        <v>#DIV/0!</v>
      </c>
      <c r="JN80" s="164"/>
      <c r="JO80" s="164"/>
      <c r="JP80" s="164"/>
      <c r="JQ80" s="164"/>
      <c r="JR80" s="164" t="e">
        <f t="shared" si="2540"/>
        <v>#DIV/0!</v>
      </c>
      <c r="JS80" s="164" t="e">
        <f t="shared" si="2541"/>
        <v>#DIV/0!</v>
      </c>
      <c r="JT80" s="164" t="e">
        <f t="shared" si="2542"/>
        <v>#DIV/0!</v>
      </c>
      <c r="JU80" s="164" t="e">
        <f t="shared" si="2543"/>
        <v>#DIV/0!</v>
      </c>
      <c r="JV80" s="164"/>
      <c r="JW80" s="164" t="e">
        <f t="shared" si="2544"/>
        <v>#DIV/0!</v>
      </c>
      <c r="JX80" s="164" t="e">
        <f t="shared" si="2545"/>
        <v>#DIV/0!</v>
      </c>
      <c r="JY80" s="164" t="e">
        <f t="shared" si="2546"/>
        <v>#DIV/0!</v>
      </c>
      <c r="JZ80" s="164"/>
      <c r="KA80" s="164" t="e">
        <f>IG80</f>
        <v>#DIV/0!</v>
      </c>
      <c r="KB80" s="164" t="e">
        <f>KA80*JR80</f>
        <v>#DIV/0!</v>
      </c>
      <c r="KC80" s="164" t="e">
        <f>KB80^2*X80^2</f>
        <v>#DIV/0!</v>
      </c>
      <c r="KD80" s="164"/>
      <c r="KE80" s="164" t="e">
        <f>IM80</f>
        <v>#DIV/0!</v>
      </c>
      <c r="KF80" s="164" t="e">
        <f>KE80*JR80</f>
        <v>#DIV/0!</v>
      </c>
      <c r="KG80" s="164" t="e">
        <f>KF80^2*Z80^2</f>
        <v>#DIV/0!</v>
      </c>
      <c r="KH80" s="164"/>
      <c r="KI80" s="164" t="e">
        <f>IS80</f>
        <v>#DIV/0!</v>
      </c>
      <c r="KJ80" s="164" t="e">
        <f>-N78/(L78+N78)^2</f>
        <v>#DIV/0!</v>
      </c>
      <c r="KK80" s="164">
        <f>1/(JJ80+N78)</f>
        <v>1</v>
      </c>
      <c r="KL80" s="164" t="e">
        <f>KI80*JR80+KJ80*HM80*JL80+KK80*JK80*HM80</f>
        <v>#DIV/0!</v>
      </c>
      <c r="KM80" s="164" t="e">
        <f>KL80^2*M78^2</f>
        <v>#DIV/0!</v>
      </c>
      <c r="KN80" s="164"/>
      <c r="KO80" s="164" t="e">
        <f>IY80</f>
        <v>#DIV/0!</v>
      </c>
      <c r="KP80" s="164" t="e">
        <f>L78/(L78+N78)^2</f>
        <v>#DIV/0!</v>
      </c>
      <c r="KQ80" s="164">
        <f>-L78/(JJ80+N78)^2</f>
        <v>0</v>
      </c>
      <c r="KR80" s="164" t="e">
        <f>KO80*JR80+KP80*JL80*HM80+HM80*KQ80*JK80</f>
        <v>#DIV/0!</v>
      </c>
      <c r="KS80" s="164" t="e">
        <f>KR80^2*O78^2</f>
        <v>#DIV/0!</v>
      </c>
      <c r="KT80" s="164"/>
      <c r="KU80" s="164" t="e">
        <f>JE80</f>
        <v>#DIV/0!</v>
      </c>
      <c r="KV80" s="164" t="e">
        <f>KU80*JR80</f>
        <v>#DIV/0!</v>
      </c>
      <c r="KW80" s="164" t="e">
        <f>KV80^2*Q78^2</f>
        <v>#DIV/0!</v>
      </c>
      <c r="KX80" s="164"/>
      <c r="KY80" s="164" t="e">
        <f>HM80* (N78/(L78+N78)) * ((-LN(10)*JJ80*L78)/(N78+JJ80)^2)</f>
        <v>#DIV/0!</v>
      </c>
      <c r="KZ80" s="164" t="e">
        <f>KY80^2*S78^2</f>
        <v>#DIV/0!</v>
      </c>
      <c r="LA80" s="164"/>
      <c r="LB80" s="164"/>
      <c r="LC80" s="170"/>
      <c r="LD80" s="204"/>
      <c r="LE80" s="189"/>
      <c r="LF80" s="189"/>
      <c r="LG80" s="189"/>
      <c r="LH80" s="189"/>
      <c r="LI80" s="189"/>
      <c r="LJ80" s="189"/>
      <c r="LK80" s="189"/>
      <c r="LL80" s="189"/>
      <c r="LM80" s="189"/>
      <c r="LN80" s="189"/>
      <c r="LO80" s="192"/>
    </row>
    <row r="81" spans="1:327" s="87" customFormat="1" ht="16.5" thickBot="1" x14ac:dyDescent="0.3">
      <c r="A81" s="172" t="s">
        <v>242</v>
      </c>
      <c r="B81" s="138"/>
      <c r="C81" s="146"/>
      <c r="D81" s="139"/>
      <c r="E81" s="146"/>
      <c r="F81" s="208"/>
      <c r="G81" s="208"/>
      <c r="H81" s="208"/>
      <c r="I81" s="199"/>
      <c r="J81" s="199"/>
      <c r="K81" s="199"/>
      <c r="L81" s="199"/>
      <c r="M81" s="199"/>
      <c r="N81" s="199"/>
      <c r="O81" s="199"/>
      <c r="P81" s="199"/>
      <c r="Q81" s="199"/>
      <c r="R81" s="199"/>
      <c r="S81" s="202"/>
      <c r="T81" s="167">
        <f t="shared" si="2417"/>
        <v>0</v>
      </c>
      <c r="U81" s="164">
        <f>U78</f>
        <v>0</v>
      </c>
      <c r="V81" s="164">
        <f t="shared" ref="V81:AA81" si="2548">V78</f>
        <v>0</v>
      </c>
      <c r="W81" s="164">
        <f t="shared" si="2548"/>
        <v>0</v>
      </c>
      <c r="X81" s="164">
        <f t="shared" si="2548"/>
        <v>0</v>
      </c>
      <c r="Y81" s="164">
        <f t="shared" si="2548"/>
        <v>0</v>
      </c>
      <c r="Z81" s="164">
        <f t="shared" si="2548"/>
        <v>0</v>
      </c>
      <c r="AA81" s="164" t="e">
        <f t="shared" si="2548"/>
        <v>#DIV/0!</v>
      </c>
      <c r="AB81" s="165" t="e">
        <f t="shared" si="2142"/>
        <v>#DIV/0!</v>
      </c>
      <c r="AC81" s="165"/>
      <c r="AD81" s="165"/>
      <c r="AE81" s="165"/>
      <c r="AF81" s="165"/>
      <c r="AG81" s="164" t="e">
        <f t="shared" si="2143"/>
        <v>#DIV/0!</v>
      </c>
      <c r="AH81" s="164" t="e">
        <f t="shared" si="2424"/>
        <v>#DIV/0!</v>
      </c>
      <c r="AI81" s="164"/>
      <c r="AJ81" s="164" t="e">
        <f t="shared" si="2144"/>
        <v>#DIV/0!</v>
      </c>
      <c r="AK81" s="164" t="e">
        <f>AJ81^2*V78^2</f>
        <v>#DIV/0!</v>
      </c>
      <c r="AL81" s="164"/>
      <c r="AM81" s="164" t="e">
        <f>-AB81/(AA81-U81)*L78/(L78+N78)</f>
        <v>#DIV/0!</v>
      </c>
      <c r="AN81" s="164" t="e">
        <f>AM81^2*X78^2</f>
        <v>#DIV/0!</v>
      </c>
      <c r="AO81" s="164"/>
      <c r="AP81" s="164" t="e">
        <f>-AB81/(AA81-U81)*N78/(L78+N78)</f>
        <v>#DIV/0!</v>
      </c>
      <c r="AQ81" s="164" t="e">
        <f>AP81^2*Z78^2</f>
        <v>#DIV/0!</v>
      </c>
      <c r="AR81" s="164"/>
      <c r="AS81" s="164" t="e">
        <f>-AB81/(AA81-U81)*(W81-AA81)/(L78+N78)</f>
        <v>#DIV/0!</v>
      </c>
      <c r="AT81" s="164" t="e">
        <f>AS81^2*M78^2</f>
        <v>#DIV/0!</v>
      </c>
      <c r="AU81" s="164"/>
      <c r="AV81" s="164" t="e">
        <f>-AB81/(AA81-U81)*(Y81-AA81)/(L78+N78)</f>
        <v>#DIV/0!</v>
      </c>
      <c r="AW81" s="164" t="e">
        <f>AV81^2*O78^2</f>
        <v>#DIV/0!</v>
      </c>
      <c r="AX81" s="164"/>
      <c r="AY81" s="164"/>
      <c r="AZ81" s="164"/>
      <c r="BA81" s="164" t="b">
        <f t="shared" si="2425"/>
        <v>0</v>
      </c>
      <c r="BB81" s="164">
        <f>MAX((1-BA81)*P78,P78*0.99999)</f>
        <v>0</v>
      </c>
      <c r="BC81" s="164" t="e">
        <f>AB81*D81/(L78+N78)</f>
        <v>#DIV/0!</v>
      </c>
      <c r="BD81" s="164" t="e">
        <f t="shared" si="2426"/>
        <v>#DIV/0!</v>
      </c>
      <c r="BE81" s="164" t="e">
        <f t="shared" si="2427"/>
        <v>#DIV/0!</v>
      </c>
      <c r="BF81" s="164" t="e">
        <f t="shared" si="2428"/>
        <v>#DIV/0!</v>
      </c>
      <c r="BG81" s="164" t="e">
        <f t="shared" si="2429"/>
        <v>#DIV/0!</v>
      </c>
      <c r="BH81" s="164" t="e">
        <f t="shared" si="2430"/>
        <v>#DIV/0!</v>
      </c>
      <c r="BI81" s="164"/>
      <c r="BJ81" s="164"/>
      <c r="BK81" s="164"/>
      <c r="BL81" s="164"/>
      <c r="BM81" s="164" t="e">
        <f t="shared" si="2431"/>
        <v>#DIV/0!</v>
      </c>
      <c r="BN81" s="164" t="e">
        <f t="shared" si="2432"/>
        <v>#DIV/0!</v>
      </c>
      <c r="BO81" s="164" t="e">
        <f t="shared" si="2433"/>
        <v>#DIV/0!</v>
      </c>
      <c r="BP81" s="164" t="e">
        <f>BO81^2*Q78^2</f>
        <v>#DIV/0!</v>
      </c>
      <c r="BQ81" s="164"/>
      <c r="BR81" s="164" t="e">
        <f t="shared" si="2434"/>
        <v>#DIV/0!</v>
      </c>
      <c r="BS81" s="164" t="e">
        <f t="shared" si="2435"/>
        <v>#DIV/0!</v>
      </c>
      <c r="BT81" s="164" t="e">
        <f t="shared" si="2436"/>
        <v>#DIV/0!</v>
      </c>
      <c r="BU81" s="164" t="e">
        <f t="shared" si="2437"/>
        <v>#DIV/0!</v>
      </c>
      <c r="BV81" s="164" t="e">
        <f>(BB81-1)/(1-BC81)^(BB81)*(D81/(L78+N78))*BU81</f>
        <v>#DIV/0!</v>
      </c>
      <c r="BW81" s="164" t="e">
        <f>-1/((BB81-1)*BC81^2)*(D81/(L78+N78))*BU81</f>
        <v>#DIV/0!</v>
      </c>
      <c r="BX81" s="164" t="e">
        <f t="shared" si="2438"/>
        <v>#DIV/0!</v>
      </c>
      <c r="BY81" s="164" t="e">
        <f t="shared" si="2439"/>
        <v>#DIV/0!</v>
      </c>
      <c r="BZ81" s="164"/>
      <c r="CA81" s="164" t="e">
        <f t="shared" si="2440"/>
        <v>#DIV/0!</v>
      </c>
      <c r="CB81" s="164" t="e">
        <f>(BB81-1)/(1-BC81)^(BB81)*(D81/(L78+N78))*CA81</f>
        <v>#DIV/0!</v>
      </c>
      <c r="CC81" s="164" t="e">
        <f>-1/((BB81-1)*BC81^2)*(D81/(L78+N78))*CA81</f>
        <v>#DIV/0!</v>
      </c>
      <c r="CD81" s="164" t="e">
        <f t="shared" si="2441"/>
        <v>#DIV/0!</v>
      </c>
      <c r="CE81" s="164" t="e">
        <f t="shared" si="2442"/>
        <v>#DIV/0!</v>
      </c>
      <c r="CF81" s="164"/>
      <c r="CG81" s="164" t="e">
        <f t="shared" si="2443"/>
        <v>#DIV/0!</v>
      </c>
      <c r="CH81" s="164" t="e">
        <f>(BB81-1)/(1-BC81)^(BB81)*(D81/(L78+N78))*CG81</f>
        <v>#DIV/0!</v>
      </c>
      <c r="CI81" s="164" t="e">
        <f>-1/((BB81-1)*BC81^2)*(D81/(L78+N78))*CG81</f>
        <v>#DIV/0!</v>
      </c>
      <c r="CJ81" s="164" t="e">
        <f t="shared" si="2444"/>
        <v>#DIV/0!</v>
      </c>
      <c r="CK81" s="164" t="e">
        <f t="shared" si="2445"/>
        <v>#DIV/0!</v>
      </c>
      <c r="CL81" s="164"/>
      <c r="CM81" s="164" t="e">
        <f t="shared" si="2446"/>
        <v>#DIV/0!</v>
      </c>
      <c r="CN81" s="164">
        <v>0</v>
      </c>
      <c r="CO81" s="164">
        <v>0</v>
      </c>
      <c r="CP81" s="164" t="e">
        <f t="shared" si="2447"/>
        <v>#DIV/0!</v>
      </c>
      <c r="CQ81" s="164" t="e">
        <f>CP81^2*E78^2</f>
        <v>#DIV/0!</v>
      </c>
      <c r="CR81" s="164"/>
      <c r="CS81" s="164" t="e">
        <f t="shared" si="2448"/>
        <v>#DIV/0!</v>
      </c>
      <c r="CT81" s="164" t="e">
        <f>(BB81-1)/(1-BC81)^(BB81)*(-BC81/(L78+N78)+D81/(L78+N78)*CS81)</f>
        <v>#DIV/0!</v>
      </c>
      <c r="CU81" s="164" t="e">
        <f>-1/((BB81-1)*BC81^2)*(-BC81/(L78+N78)+D81/(L78+N78)*CS81)</f>
        <v>#DIV/0!</v>
      </c>
      <c r="CV81" s="164" t="e">
        <f t="shared" si="2449"/>
        <v>#DIV/0!</v>
      </c>
      <c r="CW81" s="164" t="e">
        <f>CV81^2*M78^2</f>
        <v>#DIV/0!</v>
      </c>
      <c r="CX81" s="164"/>
      <c r="CY81" s="164" t="e">
        <f t="shared" si="2450"/>
        <v>#DIV/0!</v>
      </c>
      <c r="CZ81" s="164" t="e">
        <f>(BB81-1)/(1-BC81)^(BB81)*(-BC81/(L78+N78)+D81/(L78+N78)*CY81)</f>
        <v>#DIV/0!</v>
      </c>
      <c r="DA81" s="164" t="e">
        <f>-1/((BB81-1)*BC81^2)*(-BC81/(L78+N78)+D81/(L78+N78)*CY81)</f>
        <v>#DIV/0!</v>
      </c>
      <c r="DB81" s="164" t="e">
        <f t="shared" si="2451"/>
        <v>#DIV/0!</v>
      </c>
      <c r="DC81" s="164" t="e">
        <f>DB81^2*O78^2</f>
        <v>#DIV/0!</v>
      </c>
      <c r="DD81" s="164"/>
      <c r="DE81" s="164"/>
      <c r="DF81" s="164"/>
      <c r="DG81" s="164">
        <f>10^R78</f>
        <v>1</v>
      </c>
      <c r="DH81" s="164" t="e">
        <f>N78/(L78+N78)</f>
        <v>#DIV/0!</v>
      </c>
      <c r="DI81" s="164">
        <f>(DG81+L78+N78)/(N78+DG81)</f>
        <v>1</v>
      </c>
      <c r="DJ81" s="164" t="e">
        <f t="shared" si="2452"/>
        <v>#DIV/0!</v>
      </c>
      <c r="DK81" s="164"/>
      <c r="DL81" s="164"/>
      <c r="DM81" s="164"/>
      <c r="DN81" s="164"/>
      <c r="DO81" s="164" t="e">
        <f t="shared" si="2453"/>
        <v>#DIV/0!</v>
      </c>
      <c r="DP81" s="164" t="e">
        <f t="shared" si="2454"/>
        <v>#DIV/0!</v>
      </c>
      <c r="DQ81" s="164" t="e">
        <f t="shared" si="2455"/>
        <v>#DIV/0!</v>
      </c>
      <c r="DR81" s="164" t="e">
        <f t="shared" si="2456"/>
        <v>#DIV/0!</v>
      </c>
      <c r="DS81" s="164"/>
      <c r="DT81" s="164" t="e">
        <f t="shared" si="2457"/>
        <v>#DIV/0!</v>
      </c>
      <c r="DU81" s="164" t="e">
        <f t="shared" si="2458"/>
        <v>#DIV/0!</v>
      </c>
      <c r="DV81" s="164" t="e">
        <f t="shared" si="2459"/>
        <v>#DIV/0!</v>
      </c>
      <c r="DW81" s="164"/>
      <c r="DX81" s="164" t="e">
        <f t="shared" si="2460"/>
        <v>#DIV/0!</v>
      </c>
      <c r="DY81" s="164" t="e">
        <f t="shared" si="2461"/>
        <v>#DIV/0!</v>
      </c>
      <c r="DZ81" s="164" t="e">
        <f t="shared" si="2462"/>
        <v>#DIV/0!</v>
      </c>
      <c r="EA81" s="164"/>
      <c r="EB81" s="164" t="e">
        <f t="shared" si="2463"/>
        <v>#DIV/0!</v>
      </c>
      <c r="EC81" s="164" t="e">
        <f t="shared" si="2464"/>
        <v>#DIV/0!</v>
      </c>
      <c r="ED81" s="164" t="e">
        <f t="shared" si="2465"/>
        <v>#DIV/0!</v>
      </c>
      <c r="EE81" s="164"/>
      <c r="EF81" s="164" t="e">
        <f t="shared" si="2466"/>
        <v>#DIV/0!</v>
      </c>
      <c r="EG81" s="164" t="e">
        <f t="shared" si="2467"/>
        <v>#DIV/0!</v>
      </c>
      <c r="EH81" s="164" t="e">
        <f t="shared" si="2468"/>
        <v>#DIV/0!</v>
      </c>
      <c r="EI81" s="164" t="e">
        <f>-N78/((N78+L78)^2)</f>
        <v>#DIV/0!</v>
      </c>
      <c r="EJ81" s="164">
        <f>1/(DG81+N78)</f>
        <v>1</v>
      </c>
      <c r="EK81" s="164" t="e">
        <f t="shared" si="2469"/>
        <v>#DIV/0!</v>
      </c>
      <c r="EL81" s="164" t="e">
        <f>EK81^2*M78^2</f>
        <v>#DIV/0!</v>
      </c>
      <c r="EM81" s="164"/>
      <c r="EN81" s="164" t="e">
        <f t="shared" si="2470"/>
        <v>#DIV/0!</v>
      </c>
      <c r="EO81" s="164" t="e">
        <f>L78/((L78+N78)^2)</f>
        <v>#DIV/0!</v>
      </c>
      <c r="EP81" s="164">
        <f>-L78/((N78+DG81)^2)</f>
        <v>0</v>
      </c>
      <c r="EQ81" s="164" t="e">
        <f t="shared" si="2471"/>
        <v>#DIV/0!</v>
      </c>
      <c r="ER81" s="164" t="e">
        <f>EQ81^2*O78^2</f>
        <v>#DIV/0!</v>
      </c>
      <c r="ES81" s="164"/>
      <c r="ET81" s="164">
        <v>0</v>
      </c>
      <c r="EU81" s="164">
        <f>-LN(10)*L78*DG81/((DG81+N78)^2)</f>
        <v>0</v>
      </c>
      <c r="EV81" s="164" t="e">
        <f t="shared" si="2472"/>
        <v>#DIV/0!</v>
      </c>
      <c r="EW81" s="164" t="e">
        <f>EV81^2*S78^2</f>
        <v>#DIV/0!</v>
      </c>
      <c r="EX81" s="164"/>
      <c r="EY81" s="164"/>
      <c r="EZ81" s="164"/>
      <c r="FA81" s="164">
        <f t="shared" si="2473"/>
        <v>1</v>
      </c>
      <c r="FB81" s="164" t="e">
        <f t="shared" si="2474"/>
        <v>#DIV/0!</v>
      </c>
      <c r="FC81" s="164">
        <f t="shared" si="2475"/>
        <v>1</v>
      </c>
      <c r="FD81" s="164" t="e">
        <f t="shared" si="2476"/>
        <v>#DIV/0!</v>
      </c>
      <c r="FE81" s="164"/>
      <c r="FF81" s="164"/>
      <c r="FG81" s="164"/>
      <c r="FH81" s="164"/>
      <c r="FI81" s="164" t="e">
        <f t="shared" si="2477"/>
        <v>#DIV/0!</v>
      </c>
      <c r="FJ81" s="164" t="e">
        <f t="shared" si="2478"/>
        <v>#DIV/0!</v>
      </c>
      <c r="FK81" s="164" t="e">
        <f t="shared" si="2479"/>
        <v>#DIV/0!</v>
      </c>
      <c r="FL81" s="164" t="e">
        <f t="shared" si="2480"/>
        <v>#DIV/0!</v>
      </c>
      <c r="FM81" s="164"/>
      <c r="FN81" s="164" t="e">
        <f t="shared" si="2481"/>
        <v>#DIV/0!</v>
      </c>
      <c r="FO81" s="164" t="e">
        <f t="shared" si="2482"/>
        <v>#DIV/0!</v>
      </c>
      <c r="FP81" s="164" t="e">
        <f t="shared" si="2483"/>
        <v>#DIV/0!</v>
      </c>
      <c r="FQ81" s="164"/>
      <c r="FR81" s="164" t="e">
        <f t="shared" si="2484"/>
        <v>#DIV/0!</v>
      </c>
      <c r="FS81" s="164" t="e">
        <f t="shared" si="2485"/>
        <v>#DIV/0!</v>
      </c>
      <c r="FT81" s="164" t="e">
        <f t="shared" si="2486"/>
        <v>#DIV/0!</v>
      </c>
      <c r="FU81" s="164"/>
      <c r="FV81" s="164" t="e">
        <f t="shared" si="2487"/>
        <v>#DIV/0!</v>
      </c>
      <c r="FW81" s="164" t="e">
        <f t="shared" si="2488"/>
        <v>#DIV/0!</v>
      </c>
      <c r="FX81" s="164" t="e">
        <f t="shared" si="2489"/>
        <v>#DIV/0!</v>
      </c>
      <c r="FY81" s="164"/>
      <c r="FZ81" s="164" t="e">
        <f t="shared" si="2490"/>
        <v>#DIV/0!</v>
      </c>
      <c r="GA81" s="164" t="e">
        <f t="shared" si="2491"/>
        <v>#DIV/0!</v>
      </c>
      <c r="GB81" s="164" t="e">
        <f t="shared" si="2492"/>
        <v>#DIV/0!</v>
      </c>
      <c r="GC81" s="164" t="e">
        <f t="shared" si="2493"/>
        <v>#DIV/0!</v>
      </c>
      <c r="GD81" s="164">
        <f t="shared" si="2494"/>
        <v>1</v>
      </c>
      <c r="GE81" s="164" t="e">
        <f t="shared" si="2495"/>
        <v>#DIV/0!</v>
      </c>
      <c r="GF81" s="164" t="e">
        <f>GE81^2*M78^2</f>
        <v>#DIV/0!</v>
      </c>
      <c r="GG81" s="164"/>
      <c r="GH81" s="164" t="e">
        <f t="shared" si="2496"/>
        <v>#DIV/0!</v>
      </c>
      <c r="GI81" s="164" t="e">
        <f t="shared" si="2497"/>
        <v>#DIV/0!</v>
      </c>
      <c r="GJ81" s="164">
        <f t="shared" si="2498"/>
        <v>0</v>
      </c>
      <c r="GK81" s="164" t="e">
        <f t="shared" si="2499"/>
        <v>#DIV/0!</v>
      </c>
      <c r="GL81" s="164" t="e">
        <f>GK81^2*O78^2</f>
        <v>#DIV/0!</v>
      </c>
      <c r="GM81" s="164"/>
      <c r="GN81" s="164">
        <f t="shared" si="2500"/>
        <v>0</v>
      </c>
      <c r="GO81" s="164">
        <f t="shared" si="2501"/>
        <v>0</v>
      </c>
      <c r="GP81" s="164" t="e">
        <f t="shared" si="2502"/>
        <v>#DIV/0!</v>
      </c>
      <c r="GQ81" s="164" t="e">
        <f>GP81^2*S78^2</f>
        <v>#DIV/0!</v>
      </c>
      <c r="GR81" s="164"/>
      <c r="GS81" s="164" t="e">
        <f t="shared" si="2503"/>
        <v>#DIV/0!</v>
      </c>
      <c r="GT81" s="164" t="e">
        <f t="shared" si="2504"/>
        <v>#DIV/0!</v>
      </c>
      <c r="GU81" s="164" t="e">
        <f>GT81^2*Q78^2</f>
        <v>#DIV/0!</v>
      </c>
      <c r="GV81" s="164"/>
      <c r="GW81" s="164"/>
      <c r="GX81" s="164"/>
      <c r="GY81" s="164">
        <f>P78</f>
        <v>0</v>
      </c>
      <c r="GZ81" s="164">
        <f>L78+N78</f>
        <v>0</v>
      </c>
      <c r="HA81" s="164">
        <f>L78</f>
        <v>0</v>
      </c>
      <c r="HB81" s="164">
        <f>N78</f>
        <v>0</v>
      </c>
      <c r="HC81" s="164">
        <f t="shared" si="2505"/>
        <v>0</v>
      </c>
      <c r="HD81" s="164">
        <f t="shared" si="2506"/>
        <v>0</v>
      </c>
      <c r="HE81" s="164" t="e">
        <f t="shared" si="2507"/>
        <v>#DIV/0!</v>
      </c>
      <c r="HF81" s="164">
        <f t="shared" si="2508"/>
        <v>0</v>
      </c>
      <c r="HG81" s="164">
        <f t="shared" si="2509"/>
        <v>0</v>
      </c>
      <c r="HH81" s="164">
        <f t="shared" si="2510"/>
        <v>0</v>
      </c>
      <c r="HI81" s="164">
        <f t="shared" si="2511"/>
        <v>0</v>
      </c>
      <c r="HJ81" s="164" t="e">
        <f t="shared" si="2512"/>
        <v>#DIV/0!</v>
      </c>
      <c r="HK81" s="164" t="e">
        <f t="shared" si="2513"/>
        <v>#DIV/0!</v>
      </c>
      <c r="HL81" s="164" t="e">
        <f t="shared" si="2514"/>
        <v>#DIV/0!</v>
      </c>
      <c r="HM81" s="164" t="e">
        <f t="shared" si="2515"/>
        <v>#DIV/0!</v>
      </c>
      <c r="HN81" s="164"/>
      <c r="HO81" s="164"/>
      <c r="HP81" s="164"/>
      <c r="HQ81" s="164"/>
      <c r="HR81" s="164" t="e">
        <f t="shared" si="2516"/>
        <v>#DIV/0!</v>
      </c>
      <c r="HS81" s="164" t="e">
        <f t="shared" si="2517"/>
        <v>#DIV/0!</v>
      </c>
      <c r="HT81" s="164" t="e">
        <f t="shared" si="2518"/>
        <v>#DIV/0!</v>
      </c>
      <c r="HU81" s="164" t="e">
        <f t="shared" si="2519"/>
        <v>#DIV/0!</v>
      </c>
      <c r="HV81" s="164" t="e">
        <f t="shared" si="2520"/>
        <v>#DIV/0!</v>
      </c>
      <c r="HW81" s="164"/>
      <c r="HX81" s="164" t="e">
        <f t="shared" si="2521"/>
        <v>#DIV/0!</v>
      </c>
      <c r="HY81" s="164" t="e">
        <f t="shared" si="2522"/>
        <v>#DIV/0!</v>
      </c>
      <c r="HZ81" s="164">
        <v>0</v>
      </c>
      <c r="IA81" s="164" t="e">
        <f t="shared" si="2145"/>
        <v>#DIV/0!</v>
      </c>
      <c r="IB81" s="164" t="e">
        <f t="shared" si="2523"/>
        <v>#DIV/0!</v>
      </c>
      <c r="IC81" s="164"/>
      <c r="ID81" s="164" t="e">
        <f xml:space="preserve"> 1 / (HE81-GY81*HG81)*L78/GZ81</f>
        <v>#DIV/0!</v>
      </c>
      <c r="IE81" s="164" t="e">
        <f t="shared" si="2524"/>
        <v>#DIV/0!</v>
      </c>
      <c r="IF81" s="164">
        <v>0</v>
      </c>
      <c r="IG81" s="164" t="e">
        <f t="shared" si="2146"/>
        <v>#DIV/0!</v>
      </c>
      <c r="IH81" s="164" t="e">
        <f t="shared" si="2525"/>
        <v>#DIV/0!</v>
      </c>
      <c r="II81" s="164"/>
      <c r="IJ81" s="164" t="e">
        <f t="shared" si="2526"/>
        <v>#DIV/0!</v>
      </c>
      <c r="IK81" s="164" t="e">
        <f t="shared" si="2527"/>
        <v>#DIV/0!</v>
      </c>
      <c r="IL81" s="164">
        <v>0</v>
      </c>
      <c r="IM81" s="164" t="e">
        <f t="shared" si="2147"/>
        <v>#DIV/0!</v>
      </c>
      <c r="IN81" s="164" t="e">
        <f t="shared" si="2528"/>
        <v>#DIV/0!</v>
      </c>
      <c r="IO81" s="164"/>
      <c r="IP81" s="164" t="e">
        <f t="shared" si="2529"/>
        <v>#DIV/0!</v>
      </c>
      <c r="IQ81" s="164" t="e">
        <f t="shared" si="2530"/>
        <v>#DIV/0!</v>
      </c>
      <c r="IR81" s="164" t="e">
        <f t="shared" si="2531"/>
        <v>#DIV/0!</v>
      </c>
      <c r="IS81" s="164" t="e">
        <f t="shared" si="2148"/>
        <v>#DIV/0!</v>
      </c>
      <c r="IT81" s="164" t="e">
        <f>IS81^2*M78^2</f>
        <v>#DIV/0!</v>
      </c>
      <c r="IU81" s="164"/>
      <c r="IV81" s="164" t="e">
        <f t="shared" si="2532"/>
        <v>#DIV/0!</v>
      </c>
      <c r="IW81" s="164" t="e">
        <f t="shared" si="2533"/>
        <v>#DIV/0!</v>
      </c>
      <c r="IX81" s="164" t="e">
        <f t="shared" si="2534"/>
        <v>#DIV/0!</v>
      </c>
      <c r="IY81" s="164" t="e">
        <f t="shared" si="2149"/>
        <v>#DIV/0!</v>
      </c>
      <c r="IZ81" s="164" t="e">
        <f>IY81^2*O78^2</f>
        <v>#DIV/0!</v>
      </c>
      <c r="JA81" s="164"/>
      <c r="JB81" s="164" t="e">
        <f t="shared" si="2535"/>
        <v>#DIV/0!</v>
      </c>
      <c r="JC81" s="164" t="e">
        <f t="shared" si="2536"/>
        <v>#DIV/0!</v>
      </c>
      <c r="JD81" s="164" t="e">
        <f t="shared" si="2537"/>
        <v>#DIV/0!</v>
      </c>
      <c r="JE81" s="164" t="e">
        <f t="shared" si="2150"/>
        <v>#DIV/0!</v>
      </c>
      <c r="JF81" s="164" t="e">
        <f>JE81^2*Q78^2</f>
        <v>#DIV/0!</v>
      </c>
      <c r="JG81" s="164"/>
      <c r="JH81" s="164"/>
      <c r="JI81" s="164"/>
      <c r="JJ81" s="164">
        <f t="shared" si="2538"/>
        <v>1</v>
      </c>
      <c r="JK81" s="164" t="e">
        <f>N78/(L78+N78)</f>
        <v>#DIV/0!</v>
      </c>
      <c r="JL81" s="164">
        <f>(L78+N78+JJ81)/(N78+JJ81)</f>
        <v>1</v>
      </c>
      <c r="JM81" s="164" t="e">
        <f t="shared" si="2539"/>
        <v>#DIV/0!</v>
      </c>
      <c r="JN81" s="164"/>
      <c r="JO81" s="164"/>
      <c r="JP81" s="164"/>
      <c r="JQ81" s="164"/>
      <c r="JR81" s="164" t="e">
        <f t="shared" si="2540"/>
        <v>#DIV/0!</v>
      </c>
      <c r="JS81" s="164" t="e">
        <f t="shared" si="2541"/>
        <v>#DIV/0!</v>
      </c>
      <c r="JT81" s="164" t="e">
        <f t="shared" si="2542"/>
        <v>#DIV/0!</v>
      </c>
      <c r="JU81" s="164" t="e">
        <f t="shared" si="2543"/>
        <v>#DIV/0!</v>
      </c>
      <c r="JV81" s="164"/>
      <c r="JW81" s="164" t="e">
        <f t="shared" si="2544"/>
        <v>#DIV/0!</v>
      </c>
      <c r="JX81" s="164" t="e">
        <f t="shared" si="2545"/>
        <v>#DIV/0!</v>
      </c>
      <c r="JY81" s="164" t="e">
        <f t="shared" si="2546"/>
        <v>#DIV/0!</v>
      </c>
      <c r="JZ81" s="164"/>
      <c r="KA81" s="164" t="e">
        <f>IG81</f>
        <v>#DIV/0!</v>
      </c>
      <c r="KB81" s="164" t="e">
        <f>KA81*JR81</f>
        <v>#DIV/0!</v>
      </c>
      <c r="KC81" s="164" t="e">
        <f>KB81^2*X81^2</f>
        <v>#DIV/0!</v>
      </c>
      <c r="KD81" s="164"/>
      <c r="KE81" s="164" t="e">
        <f>IM81</f>
        <v>#DIV/0!</v>
      </c>
      <c r="KF81" s="164" t="e">
        <f>KE81*JR81</f>
        <v>#DIV/0!</v>
      </c>
      <c r="KG81" s="164" t="e">
        <f>KF81^2*Z81^2</f>
        <v>#DIV/0!</v>
      </c>
      <c r="KH81" s="164"/>
      <c r="KI81" s="164" t="e">
        <f>IS81</f>
        <v>#DIV/0!</v>
      </c>
      <c r="KJ81" s="164" t="e">
        <f>-N78/(L78+N78)^2</f>
        <v>#DIV/0!</v>
      </c>
      <c r="KK81" s="164">
        <f>1/(JJ81+N78)</f>
        <v>1</v>
      </c>
      <c r="KL81" s="164" t="e">
        <f>KI81*JR81+KJ81*HM81*JL81+KK81*JK81*HM81</f>
        <v>#DIV/0!</v>
      </c>
      <c r="KM81" s="164" t="e">
        <f>KL81^2*M78^2</f>
        <v>#DIV/0!</v>
      </c>
      <c r="KN81" s="164"/>
      <c r="KO81" s="164" t="e">
        <f>IY81</f>
        <v>#DIV/0!</v>
      </c>
      <c r="KP81" s="164" t="e">
        <f>L78/(L78+N78)^2</f>
        <v>#DIV/0!</v>
      </c>
      <c r="KQ81" s="164">
        <f>-L78/(JJ81+N78)^2</f>
        <v>0</v>
      </c>
      <c r="KR81" s="164" t="e">
        <f>KO81*JR81+KP81*JL81*HM81+HM81*KQ81*JK81</f>
        <v>#DIV/0!</v>
      </c>
      <c r="KS81" s="164" t="e">
        <f>KR81^2*O78^2</f>
        <v>#DIV/0!</v>
      </c>
      <c r="KT81" s="164"/>
      <c r="KU81" s="164" t="e">
        <f>JE81</f>
        <v>#DIV/0!</v>
      </c>
      <c r="KV81" s="164" t="e">
        <f>KU81*JR81</f>
        <v>#DIV/0!</v>
      </c>
      <c r="KW81" s="164" t="e">
        <f>KV81^2*Q78^2</f>
        <v>#DIV/0!</v>
      </c>
      <c r="KX81" s="164"/>
      <c r="KY81" s="164" t="e">
        <f>HM81* (N78/(L78+N78)) * ((-LN(10)*JJ81*L78)/(N78+JJ81)^2)</f>
        <v>#DIV/0!</v>
      </c>
      <c r="KZ81" s="164" t="e">
        <f>KY81^2*S78^2</f>
        <v>#DIV/0!</v>
      </c>
      <c r="LA81" s="164"/>
      <c r="LB81" s="164"/>
      <c r="LC81" s="170"/>
      <c r="LD81" s="205"/>
      <c r="LE81" s="190"/>
      <c r="LF81" s="190"/>
      <c r="LG81" s="190"/>
      <c r="LH81" s="190"/>
      <c r="LI81" s="190"/>
      <c r="LJ81" s="190"/>
      <c r="LK81" s="190"/>
      <c r="LL81" s="190"/>
      <c r="LM81" s="190"/>
      <c r="LN81" s="190"/>
      <c r="LO81" s="193"/>
    </row>
    <row r="82" spans="1:327" s="87" customFormat="1" ht="15.75" x14ac:dyDescent="0.25">
      <c r="A82" s="171" t="s">
        <v>239</v>
      </c>
      <c r="B82" s="142"/>
      <c r="C82" s="147"/>
      <c r="D82" s="143"/>
      <c r="E82" s="147"/>
      <c r="F82" s="194"/>
      <c r="G82" s="194"/>
      <c r="H82" s="194"/>
      <c r="I82" s="182"/>
      <c r="J82" s="182"/>
      <c r="K82" s="182"/>
      <c r="L82" s="182"/>
      <c r="M82" s="182"/>
      <c r="N82" s="182"/>
      <c r="O82" s="182"/>
      <c r="P82" s="182"/>
      <c r="Q82" s="182"/>
      <c r="R82" s="182"/>
      <c r="S82" s="185"/>
      <c r="T82" s="167">
        <f>C82/100</f>
        <v>0</v>
      </c>
      <c r="U82" s="164">
        <f t="shared" ref="U82:Z82" si="2549">F82/100</f>
        <v>0</v>
      </c>
      <c r="V82" s="164">
        <f t="shared" si="2549"/>
        <v>0</v>
      </c>
      <c r="W82" s="164">
        <f t="shared" si="2549"/>
        <v>0</v>
      </c>
      <c r="X82" s="164">
        <f t="shared" si="2549"/>
        <v>0</v>
      </c>
      <c r="Y82" s="164">
        <f t="shared" si="2549"/>
        <v>0</v>
      </c>
      <c r="Z82" s="164">
        <f t="shared" si="2549"/>
        <v>0</v>
      </c>
      <c r="AA82" s="164" t="e">
        <f>(L82*W82+Y82*N82)/(L82+N82)</f>
        <v>#DIV/0!</v>
      </c>
      <c r="AB82" s="165" t="e">
        <f t="shared" si="2142"/>
        <v>#DIV/0!</v>
      </c>
      <c r="AC82" s="165" t="e">
        <f>AVERAGE(AB82:AB85)</f>
        <v>#DIV/0!</v>
      </c>
      <c r="AD82" s="165" t="e">
        <f>STDEV(AB82:AB85)</f>
        <v>#DIV/0!</v>
      </c>
      <c r="AE82" s="165" t="e">
        <f>AD82/SQRT(COUNT(AB82:AB85))</f>
        <v>#DIV/0!</v>
      </c>
      <c r="AF82" s="165" t="e">
        <f>AE82^2</f>
        <v>#DIV/0!</v>
      </c>
      <c r="AG82" s="164" t="e">
        <f t="shared" si="2143"/>
        <v>#DIV/0!</v>
      </c>
      <c r="AH82" s="164" t="e">
        <f>AG82^2*E82^2</f>
        <v>#DIV/0!</v>
      </c>
      <c r="AI82" s="164" t="e">
        <f>AVERAGE(AH82:AH85)</f>
        <v>#DIV/0!</v>
      </c>
      <c r="AJ82" s="164" t="e">
        <f t="shared" si="2144"/>
        <v>#DIV/0!</v>
      </c>
      <c r="AK82" s="164" t="e">
        <f>AJ82^2*V82^2</f>
        <v>#DIV/0!</v>
      </c>
      <c r="AL82" s="164" t="e">
        <f>AVERAGE(AK82:AK85)</f>
        <v>#DIV/0!</v>
      </c>
      <c r="AM82" s="164" t="e">
        <f>-AB82/(AA82-U82)*L82/(L82+N82)</f>
        <v>#DIV/0!</v>
      </c>
      <c r="AN82" s="164" t="e">
        <f>AM82^2*X82^2</f>
        <v>#DIV/0!</v>
      </c>
      <c r="AO82" s="164" t="e">
        <f>AVERAGE(AN82:AN85)</f>
        <v>#DIV/0!</v>
      </c>
      <c r="AP82" s="164" t="e">
        <f>-AB82/(AA82-U82)*N82/(L82+N82)</f>
        <v>#DIV/0!</v>
      </c>
      <c r="AQ82" s="164" t="e">
        <f>AP82^2*Z82^2</f>
        <v>#DIV/0!</v>
      </c>
      <c r="AR82" s="164" t="e">
        <f>AVERAGE(AQ82:AQ85)</f>
        <v>#DIV/0!</v>
      </c>
      <c r="AS82" s="164" t="e">
        <f>-AB82/(AA82-U82)*(W82-AA82)/(L82+N82)</f>
        <v>#DIV/0!</v>
      </c>
      <c r="AT82" s="164" t="e">
        <f>AS82^2*M82^2</f>
        <v>#DIV/0!</v>
      </c>
      <c r="AU82" s="164" t="e">
        <f>AVERAGE(AT82:AT85)</f>
        <v>#DIV/0!</v>
      </c>
      <c r="AV82" s="164" t="e">
        <f>-AB82/(AA82-U82)*(Y82-AA82)/(L82+N82)</f>
        <v>#DIV/0!</v>
      </c>
      <c r="AW82" s="164" t="e">
        <f>AV82^2*O82^2</f>
        <v>#DIV/0!</v>
      </c>
      <c r="AX82" s="164" t="e">
        <f>AVERAGE(AW82:AW85)</f>
        <v>#DIV/0!</v>
      </c>
      <c r="AY82" s="164" t="e">
        <f>SUM(AX82,AU82,AR82,AO82,AL82,AI82,AF82)</f>
        <v>#DIV/0!</v>
      </c>
      <c r="AZ82" s="166" t="e">
        <f>SQRT(AY82)</f>
        <v>#DIV/0!</v>
      </c>
      <c r="BA82" s="164" t="b">
        <f>P82=1</f>
        <v>0</v>
      </c>
      <c r="BB82" s="164">
        <f>MAX((1-BA82)*P82,P82*0.99999)</f>
        <v>0</v>
      </c>
      <c r="BC82" s="164" t="e">
        <f>AB82*D82/(L82+N82)</f>
        <v>#DIV/0!</v>
      </c>
      <c r="BD82" s="164" t="e">
        <f>-1+(1-BC82)^(1-BB82)</f>
        <v>#DIV/0!</v>
      </c>
      <c r="BE82" s="164" t="e">
        <f>1/((BB82-1)*BC82)</f>
        <v>#DIV/0!</v>
      </c>
      <c r="BF82" s="164" t="e">
        <f>(-1/BC82)*LN(1-BC82)*AB82</f>
        <v>#DIV/0!</v>
      </c>
      <c r="BG82" s="164" t="e">
        <f>AB82*BD82*BE82</f>
        <v>#DIV/0!</v>
      </c>
      <c r="BH82" s="164" t="e">
        <f>(BF82*BA82)+(1-BA82)*BG82</f>
        <v>#DIV/0!</v>
      </c>
      <c r="BI82" s="164" t="e">
        <f>AVERAGE(BH82:BH85)</f>
        <v>#DIV/0!</v>
      </c>
      <c r="BJ82" s="164" t="e">
        <f>STDEV(BH82:BH85)</f>
        <v>#DIV/0!</v>
      </c>
      <c r="BK82" s="164" t="e">
        <f>BJ82/SQRT(COUNT(BH82:BH85))</f>
        <v>#DIV/0!</v>
      </c>
      <c r="BL82" s="164" t="e">
        <f>BK82^2</f>
        <v>#DIV/0!</v>
      </c>
      <c r="BM82" s="164" t="e">
        <f>(-LN(1-BC82)*(1-BC82)^(1-BB82))*AB82/((BB82-1)*BC82)</f>
        <v>#DIV/0!</v>
      </c>
      <c r="BN82" s="164" t="e">
        <f>(1-(1-BC82)^(1-BB82))*AB82/(BC82*(BB82-1)^2)</f>
        <v>#DIV/0!</v>
      </c>
      <c r="BO82" s="164" t="e">
        <f>BM82+BN82</f>
        <v>#DIV/0!</v>
      </c>
      <c r="BP82" s="164" t="e">
        <f>BO82^2*Q82^2</f>
        <v>#DIV/0!</v>
      </c>
      <c r="BQ82" s="164" t="e">
        <f>AVERAGE(BP82:BP85)</f>
        <v>#DIV/0!</v>
      </c>
      <c r="BR82" s="164" t="e">
        <f>BD82*BE82</f>
        <v>#DIV/0!</v>
      </c>
      <c r="BS82" s="164" t="e">
        <f>AB82*BE82</f>
        <v>#DIV/0!</v>
      </c>
      <c r="BT82" s="164" t="e">
        <f>AB82*BD82</f>
        <v>#DIV/0!</v>
      </c>
      <c r="BU82" s="164" t="e">
        <f>AJ82</f>
        <v>#DIV/0!</v>
      </c>
      <c r="BV82" s="164" t="e">
        <f>(BB82-1)/(1-BC82)^(BB82)*(D82/(L82+N82))*BU82</f>
        <v>#DIV/0!</v>
      </c>
      <c r="BW82" s="164" t="e">
        <f>-1/((BB82-1)*BC82^2)*(D82/(L82+N82))*BU82</f>
        <v>#DIV/0!</v>
      </c>
      <c r="BX82" s="164" t="e">
        <f>BU82*BR82+BS82*BV82+BT82*BW82</f>
        <v>#DIV/0!</v>
      </c>
      <c r="BY82" s="164" t="e">
        <f>BX82^2*V82^2</f>
        <v>#DIV/0!</v>
      </c>
      <c r="BZ82" s="164" t="e">
        <f>AVERAGE(BY82:BY85)</f>
        <v>#DIV/0!</v>
      </c>
      <c r="CA82" s="164" t="e">
        <f>AM82</f>
        <v>#DIV/0!</v>
      </c>
      <c r="CB82" s="164" t="e">
        <f>(BB82-1)/(1-BC82)^(BB82)*(D82/(L82+N82))*CA82</f>
        <v>#DIV/0!</v>
      </c>
      <c r="CC82" s="164" t="e">
        <f>-1/((BB82-1)*BC82^2)*(D82/(L82+N82))*CA82</f>
        <v>#DIV/0!</v>
      </c>
      <c r="CD82" s="164" t="e">
        <f>BR82*CA82+BS82*CB82+BT82*CC82</f>
        <v>#DIV/0!</v>
      </c>
      <c r="CE82" s="164" t="e">
        <f>CD82^2*X82^2</f>
        <v>#DIV/0!</v>
      </c>
      <c r="CF82" s="164" t="e">
        <f>AVERAGE(CE82:CE85)</f>
        <v>#DIV/0!</v>
      </c>
      <c r="CG82" s="164" t="e">
        <f>AP82</f>
        <v>#DIV/0!</v>
      </c>
      <c r="CH82" s="164" t="e">
        <f>(BB82-1)/(1-BC82)^(BB82)*(D82/(L82+N82))*CG82</f>
        <v>#DIV/0!</v>
      </c>
      <c r="CI82" s="164" t="e">
        <f>-1/((BB82-1)*BC82^2)*(D82/(L82+N82))*CG82</f>
        <v>#DIV/0!</v>
      </c>
      <c r="CJ82" s="164" t="e">
        <f>BR82*CG82+BS82*CH82+BT82*CI82</f>
        <v>#DIV/0!</v>
      </c>
      <c r="CK82" s="164" t="e">
        <f>CJ82^2*Z82^2</f>
        <v>#DIV/0!</v>
      </c>
      <c r="CL82" s="164" t="e">
        <f>AVERAGE(CK82:CK85)</f>
        <v>#DIV/0!</v>
      </c>
      <c r="CM82" s="164" t="e">
        <f>AG82</f>
        <v>#DIV/0!</v>
      </c>
      <c r="CN82" s="164">
        <v>0</v>
      </c>
      <c r="CO82" s="164">
        <v>0</v>
      </c>
      <c r="CP82" s="164" t="e">
        <f>CM82*BR82</f>
        <v>#DIV/0!</v>
      </c>
      <c r="CQ82" s="164" t="e">
        <f>CP82^2*E82^2</f>
        <v>#DIV/0!</v>
      </c>
      <c r="CR82" s="164" t="e">
        <f>AVERAGE(CQ82:CQ85)</f>
        <v>#DIV/0!</v>
      </c>
      <c r="CS82" s="164" t="e">
        <f>AS82</f>
        <v>#DIV/0!</v>
      </c>
      <c r="CT82" s="164" t="e">
        <f>(BB82-1)/(1-BC82)^(BB82)*(-BC82/(L82+N82)+D82/(L82+N82)*CS82)</f>
        <v>#DIV/0!</v>
      </c>
      <c r="CU82" s="164" t="e">
        <f>-1/((BB82-1)*BC82^2)*(-BC82/(L82+N82)+D82/(L82+N82)*CS82)</f>
        <v>#DIV/0!</v>
      </c>
      <c r="CV82" s="164" t="e">
        <f>BR82*CS82+BS82*CT82+BT82*CU82</f>
        <v>#DIV/0!</v>
      </c>
      <c r="CW82" s="164" t="e">
        <f>CV82^2*M82^2</f>
        <v>#DIV/0!</v>
      </c>
      <c r="CX82" s="164" t="e">
        <f>AVERAGE(CW82:CW85)</f>
        <v>#DIV/0!</v>
      </c>
      <c r="CY82" s="164" t="e">
        <f>AV82</f>
        <v>#DIV/0!</v>
      </c>
      <c r="CZ82" s="164" t="e">
        <f>(BB82-1)/(1-BC82)^(BB82)*(-BC82/(L82+N82)+D82/(L82+N82)*CY82)</f>
        <v>#DIV/0!</v>
      </c>
      <c r="DA82" s="164" t="e">
        <f>-1/((BB82-1)*BC82^2)*(-BC82/(L82+N82)+D82/(L82+N82)*CY82)</f>
        <v>#DIV/0!</v>
      </c>
      <c r="DB82" s="164" t="e">
        <f>BR82*CY82+BS82*CZ82+BT82*DA82</f>
        <v>#DIV/0!</v>
      </c>
      <c r="DC82" s="164" t="e">
        <f>DB82^2*O82^2</f>
        <v>#DIV/0!</v>
      </c>
      <c r="DD82" s="164" t="e">
        <f>AVERAGE(DC82:DC85)</f>
        <v>#DIV/0!</v>
      </c>
      <c r="DE82" s="164" t="e">
        <f>SUM(DD82,CX82,CR82,CL82,CF82,BZ82,BQ82,BL82)</f>
        <v>#DIV/0!</v>
      </c>
      <c r="DF82" s="164" t="e">
        <f>SQRT(DE82)</f>
        <v>#DIV/0!</v>
      </c>
      <c r="DG82" s="164">
        <f>10^R82</f>
        <v>1</v>
      </c>
      <c r="DH82" s="164" t="e">
        <f>N82/(L82+N82)</f>
        <v>#DIV/0!</v>
      </c>
      <c r="DI82" s="164">
        <f>(DG82+L82+N82)/(N82+DG82)</f>
        <v>1</v>
      </c>
      <c r="DJ82" s="164" t="e">
        <f>AB82*DH82*DI82</f>
        <v>#DIV/0!</v>
      </c>
      <c r="DK82" s="164" t="e">
        <f>AVERAGE(DJ82:DJ85)</f>
        <v>#DIV/0!</v>
      </c>
      <c r="DL82" s="164" t="e">
        <f>STDEV(DJ82:DJ85)</f>
        <v>#DIV/0!</v>
      </c>
      <c r="DM82" s="164" t="e">
        <f>DL82/SQRT(COUNT(DJ82:DJ85))</f>
        <v>#DIV/0!</v>
      </c>
      <c r="DN82" s="164" t="e">
        <f>DM82^2</f>
        <v>#DIV/0!</v>
      </c>
      <c r="DO82" s="164" t="e">
        <f>DH82*DI82</f>
        <v>#DIV/0!</v>
      </c>
      <c r="DP82" s="164" t="e">
        <f>AG82</f>
        <v>#DIV/0!</v>
      </c>
      <c r="DQ82" s="164" t="e">
        <f>DO82*DP82</f>
        <v>#DIV/0!</v>
      </c>
      <c r="DR82" s="164" t="e">
        <f>DQ82^2*E82^2</f>
        <v>#DIV/0!</v>
      </c>
      <c r="DS82" s="164" t="e">
        <f>AVERAGE(DR82:DR85)</f>
        <v>#DIV/0!</v>
      </c>
      <c r="DT82" s="164" t="e">
        <f>AJ82</f>
        <v>#DIV/0!</v>
      </c>
      <c r="DU82" s="164" t="e">
        <f>DT82*DO82</f>
        <v>#DIV/0!</v>
      </c>
      <c r="DV82" s="164" t="e">
        <f>DU82^2*V82^2</f>
        <v>#DIV/0!</v>
      </c>
      <c r="DW82" s="164" t="e">
        <f>AVERAGE(DV82:DV85)</f>
        <v>#DIV/0!</v>
      </c>
      <c r="DX82" s="164" t="e">
        <f>AM82</f>
        <v>#DIV/0!</v>
      </c>
      <c r="DY82" s="164" t="e">
        <f>DX82*DO82</f>
        <v>#DIV/0!</v>
      </c>
      <c r="DZ82" s="164" t="e">
        <f>DY82^2*X82^2</f>
        <v>#DIV/0!</v>
      </c>
      <c r="EA82" s="164" t="e">
        <f>AVERAGE(DZ82:DZ85)</f>
        <v>#DIV/0!</v>
      </c>
      <c r="EB82" s="164" t="e">
        <f>AP82</f>
        <v>#DIV/0!</v>
      </c>
      <c r="EC82" s="164" t="e">
        <f>EB82*DO82</f>
        <v>#DIV/0!</v>
      </c>
      <c r="ED82" s="164" t="e">
        <f>EC82^2*Z82^2</f>
        <v>#DIV/0!</v>
      </c>
      <c r="EE82" s="164" t="e">
        <f>AVERAGE(ED82:ED85)</f>
        <v>#DIV/0!</v>
      </c>
      <c r="EF82" s="164" t="e">
        <f>DI82*AB82</f>
        <v>#DIV/0!</v>
      </c>
      <c r="EG82" s="164" t="e">
        <f>DH82*AB82</f>
        <v>#DIV/0!</v>
      </c>
      <c r="EH82" s="164" t="e">
        <f>AS82</f>
        <v>#DIV/0!</v>
      </c>
      <c r="EI82" s="164" t="e">
        <f>-N82/((N82+L82)^2)</f>
        <v>#DIV/0!</v>
      </c>
      <c r="EJ82" s="164">
        <f>1/(DG82+N82)</f>
        <v>1</v>
      </c>
      <c r="EK82" s="164" t="e">
        <f>DO82*EH82+EF82*EI82+EG82*EJ82</f>
        <v>#DIV/0!</v>
      </c>
      <c r="EL82" s="164" t="e">
        <f>EK82^2*M82^2</f>
        <v>#DIV/0!</v>
      </c>
      <c r="EM82" s="164" t="e">
        <f>AVERAGE(EL82:EL85)</f>
        <v>#DIV/0!</v>
      </c>
      <c r="EN82" s="164" t="e">
        <f>AV82</f>
        <v>#DIV/0!</v>
      </c>
      <c r="EO82" s="164" t="e">
        <f>L82/((L82+N82)^2)</f>
        <v>#DIV/0!</v>
      </c>
      <c r="EP82" s="164">
        <f>-L82/((N82+DG82)^2)</f>
        <v>0</v>
      </c>
      <c r="EQ82" s="164" t="e">
        <f>DO82*EN82+EF82*EO82+EG82*EP82</f>
        <v>#DIV/0!</v>
      </c>
      <c r="ER82" s="164" t="e">
        <f>EQ82^2*O82^2</f>
        <v>#DIV/0!</v>
      </c>
      <c r="ES82" s="164" t="e">
        <f>AVERAGE(ER82:ER85)</f>
        <v>#DIV/0!</v>
      </c>
      <c r="ET82" s="164">
        <v>0</v>
      </c>
      <c r="EU82" s="164">
        <f>-LN(10)*L82*DG82/((DG82+N82)^2)</f>
        <v>0</v>
      </c>
      <c r="EV82" s="164" t="e">
        <f>EU82*EG82</f>
        <v>#DIV/0!</v>
      </c>
      <c r="EW82" s="164" t="e">
        <f>EV82^2*S82^2</f>
        <v>#DIV/0!</v>
      </c>
      <c r="EX82" s="164" t="e">
        <f>AVERAGE(EW82:EW85)</f>
        <v>#DIV/0!</v>
      </c>
      <c r="EY82" s="164" t="e">
        <f>SUM(EX82,ES82,EM82,EE82,EA82,DW82,DS82,DN82)</f>
        <v>#DIV/0!</v>
      </c>
      <c r="EZ82" s="164" t="e">
        <f>SQRT(EY82)</f>
        <v>#DIV/0!</v>
      </c>
      <c r="FA82" s="164">
        <f>DG82</f>
        <v>1</v>
      </c>
      <c r="FB82" s="164" t="e">
        <f>DH82</f>
        <v>#DIV/0!</v>
      </c>
      <c r="FC82" s="164">
        <f>DI82</f>
        <v>1</v>
      </c>
      <c r="FD82" s="164" t="e">
        <f>FB82*FC82*BH82</f>
        <v>#DIV/0!</v>
      </c>
      <c r="FE82" s="164" t="e">
        <f>AVERAGE(FD82:FD85)</f>
        <v>#DIV/0!</v>
      </c>
      <c r="FF82" s="164" t="e">
        <f>STDEV(FD82:FD85)</f>
        <v>#DIV/0!</v>
      </c>
      <c r="FG82" s="164" t="e">
        <f>FF82/SQRT(COUNT(FD82:FD85))</f>
        <v>#DIV/0!</v>
      </c>
      <c r="FH82" s="164" t="e">
        <f>FG82^2</f>
        <v>#DIV/0!</v>
      </c>
      <c r="FI82" s="164" t="e">
        <f>FB82*FC82</f>
        <v>#DIV/0!</v>
      </c>
      <c r="FJ82" s="164" t="e">
        <f>CP82</f>
        <v>#DIV/0!</v>
      </c>
      <c r="FK82" s="164" t="e">
        <f>FJ82*FI82</f>
        <v>#DIV/0!</v>
      </c>
      <c r="FL82" s="164" t="e">
        <f>FK82^2*E82^2</f>
        <v>#DIV/0!</v>
      </c>
      <c r="FM82" s="164" t="e">
        <f>AVERAGE(FL82:FL85)</f>
        <v>#DIV/0!</v>
      </c>
      <c r="FN82" s="164" t="e">
        <f>BX82</f>
        <v>#DIV/0!</v>
      </c>
      <c r="FO82" s="164" t="e">
        <f>FN82*FI82</f>
        <v>#DIV/0!</v>
      </c>
      <c r="FP82" s="164" t="e">
        <f>FO82^2*V82^2</f>
        <v>#DIV/0!</v>
      </c>
      <c r="FQ82" s="164" t="e">
        <f>AVERAGE(FP82:FP85)</f>
        <v>#DIV/0!</v>
      </c>
      <c r="FR82" s="164" t="e">
        <f>CD82</f>
        <v>#DIV/0!</v>
      </c>
      <c r="FS82" s="164" t="e">
        <f>FR82*FI82</f>
        <v>#DIV/0!</v>
      </c>
      <c r="FT82" s="164" t="e">
        <f>FS82^2*X82^2</f>
        <v>#DIV/0!</v>
      </c>
      <c r="FU82" s="164" t="e">
        <f>AVERAGE(FT82:FT85)</f>
        <v>#DIV/0!</v>
      </c>
      <c r="FV82" s="164" t="e">
        <f>CJ82</f>
        <v>#DIV/0!</v>
      </c>
      <c r="FW82" s="164" t="e">
        <f>FV82*FI82</f>
        <v>#DIV/0!</v>
      </c>
      <c r="FX82" s="164" t="e">
        <f>FW82^2*Z82^2</f>
        <v>#DIV/0!</v>
      </c>
      <c r="FY82" s="164" t="e">
        <f>AVERAGE(FX82:FX85)</f>
        <v>#DIV/0!</v>
      </c>
      <c r="FZ82" s="164" t="e">
        <f>FC82*BH82</f>
        <v>#DIV/0!</v>
      </c>
      <c r="GA82" s="164" t="e">
        <f>FB82*BH82</f>
        <v>#DIV/0!</v>
      </c>
      <c r="GB82" s="164" t="e">
        <f>CV82</f>
        <v>#DIV/0!</v>
      </c>
      <c r="GC82" s="164" t="e">
        <f>EI82</f>
        <v>#DIV/0!</v>
      </c>
      <c r="GD82" s="164">
        <f>EJ82</f>
        <v>1</v>
      </c>
      <c r="GE82" s="164" t="e">
        <f>FI82*GB82+FZ82*GC82+GA82*GD82</f>
        <v>#DIV/0!</v>
      </c>
      <c r="GF82" s="164" t="e">
        <f>GE82^2*M82^2</f>
        <v>#DIV/0!</v>
      </c>
      <c r="GG82" s="164" t="e">
        <f>AVERAGE(GF82:GF85)</f>
        <v>#DIV/0!</v>
      </c>
      <c r="GH82" s="164" t="e">
        <f>DB82</f>
        <v>#DIV/0!</v>
      </c>
      <c r="GI82" s="164" t="e">
        <f>EO82</f>
        <v>#DIV/0!</v>
      </c>
      <c r="GJ82" s="164">
        <f>EP82</f>
        <v>0</v>
      </c>
      <c r="GK82" s="164" t="e">
        <f>FI82*GH82+FZ82*GI82+GA82*GJ82</f>
        <v>#DIV/0!</v>
      </c>
      <c r="GL82" s="164" t="e">
        <f>GK82^2*O82^2</f>
        <v>#DIV/0!</v>
      </c>
      <c r="GM82" s="164" t="e">
        <f>AVERAGE(GL82:GL85)</f>
        <v>#DIV/0!</v>
      </c>
      <c r="GN82" s="164">
        <f>ET82</f>
        <v>0</v>
      </c>
      <c r="GO82" s="164">
        <f>EU82</f>
        <v>0</v>
      </c>
      <c r="GP82" s="164" t="e">
        <f>GO82*GA82</f>
        <v>#DIV/0!</v>
      </c>
      <c r="GQ82" s="164" t="e">
        <f>GP82^2*S82^2</f>
        <v>#DIV/0!</v>
      </c>
      <c r="GR82" s="164" t="e">
        <f>AVERAGE(GQ82:GQ85)</f>
        <v>#DIV/0!</v>
      </c>
      <c r="GS82" s="164" t="e">
        <f>BO82</f>
        <v>#DIV/0!</v>
      </c>
      <c r="GT82" s="164" t="e">
        <f>GS82*FI82</f>
        <v>#DIV/0!</v>
      </c>
      <c r="GU82" s="164" t="e">
        <f>GT82^2*Q82^2</f>
        <v>#DIV/0!</v>
      </c>
      <c r="GV82" s="164" t="e">
        <f>AVERAGE(GU82:GU85)</f>
        <v>#DIV/0!</v>
      </c>
      <c r="GW82" s="164" t="e">
        <f>SUM(GV82,GR82,GM82,GG82,FY82,FU82,FQ82,FM82,FH82)</f>
        <v>#DIV/0!</v>
      </c>
      <c r="GX82" s="164" t="e">
        <f>SQRT(GW82)</f>
        <v>#DIV/0!</v>
      </c>
      <c r="GY82" s="164">
        <f>P82</f>
        <v>0</v>
      </c>
      <c r="GZ82" s="164">
        <f>L82+N82</f>
        <v>0</v>
      </c>
      <c r="HA82" s="164">
        <f>L82</f>
        <v>0</v>
      </c>
      <c r="HB82" s="164">
        <f>N82</f>
        <v>0</v>
      </c>
      <c r="HC82" s="164">
        <f>D82</f>
        <v>0</v>
      </c>
      <c r="HD82" s="164">
        <f>B82</f>
        <v>0</v>
      </c>
      <c r="HE82" s="164" t="e">
        <f>AA82</f>
        <v>#DIV/0!</v>
      </c>
      <c r="HF82" s="164">
        <f>T82</f>
        <v>0</v>
      </c>
      <c r="HG82" s="164">
        <f>U82</f>
        <v>0</v>
      </c>
      <c r="HH82" s="164">
        <f>W82</f>
        <v>0</v>
      </c>
      <c r="HI82" s="164">
        <f>Y82</f>
        <v>0</v>
      </c>
      <c r="HJ82" s="164" t="e">
        <f>LN((HE82-GY82*HG82)/HD82)</f>
        <v>#DIV/0!</v>
      </c>
      <c r="HK82" s="164" t="e">
        <f>LN( (HG82-HF82)/GZ82 + (HE82-GY82*HF82)/HD82)</f>
        <v>#DIV/0!</v>
      </c>
      <c r="HL82" s="164" t="e">
        <f>HD82*GZ82/(HD82+GY82*GZ82)</f>
        <v>#DIV/0!</v>
      </c>
      <c r="HM82" s="164" t="e">
        <f>(HJ82-HK82)*HL82/HC82</f>
        <v>#DIV/0!</v>
      </c>
      <c r="HN82" s="164" t="e">
        <f>AVERAGE(HM82:HM85)</f>
        <v>#DIV/0!</v>
      </c>
      <c r="HO82" s="164" t="e">
        <f>STDEV(HM82:HM85)</f>
        <v>#DIV/0!</v>
      </c>
      <c r="HP82" s="164" t="e">
        <f>HO82/SQRT(COUNT(HM82:HM85))</f>
        <v>#DIV/0!</v>
      </c>
      <c r="HQ82" s="164" t="e">
        <f>HP82^2</f>
        <v>#DIV/0!</v>
      </c>
      <c r="HR82" s="164" t="e">
        <f>-1/HD82</f>
        <v>#DIV/0!</v>
      </c>
      <c r="HS82" s="164" t="e">
        <f>-(HE82-GY82*HF82) / (HD82* ( ( (HG82-HF82)/GZ82)*HD82 + (HE82-GY82*HF82)))</f>
        <v>#DIV/0!</v>
      </c>
      <c r="HT82" s="164" t="e">
        <f>GY82*GZ82^2 / (HD82+GY82*GZ82)^2</f>
        <v>#DIV/0!</v>
      </c>
      <c r="HU82" s="164" t="e">
        <f>-1/HC82*HM82</f>
        <v>#DIV/0!</v>
      </c>
      <c r="HV82" s="164" t="e">
        <f>HU82^2*E82^2</f>
        <v>#DIV/0!</v>
      </c>
      <c r="HW82" s="164" t="e">
        <f>AVERAGE(HV82:HV85)</f>
        <v>#DIV/0!</v>
      </c>
      <c r="HX82" s="164" t="e">
        <f>GY82 / (GY82*HG82-HE82)</f>
        <v>#DIV/0!</v>
      </c>
      <c r="HY82" s="164" t="e">
        <f>HD82 / ( (HG82-HF82)*HD82 + GZ82*(HE82-GY82*HF82))</f>
        <v>#DIV/0!</v>
      </c>
      <c r="HZ82" s="164">
        <v>0</v>
      </c>
      <c r="IA82" s="164" t="e">
        <f t="shared" si="2145"/>
        <v>#DIV/0!</v>
      </c>
      <c r="IB82" s="164" t="e">
        <f>IA82^2*V82^2</f>
        <v>#DIV/0!</v>
      </c>
      <c r="IC82" s="164" t="e">
        <f>AVERAGE(IB82:IB85)</f>
        <v>#DIV/0!</v>
      </c>
      <c r="ID82" s="164" t="e">
        <f xml:space="preserve"> 1 / (HE82-GY82*HG82)*L82/GZ82</f>
        <v>#DIV/0!</v>
      </c>
      <c r="IE82" s="164" t="e">
        <f>HA82 / ((HE82-GY82*HF82)*GZ82 + (HG82-HF82)*HD82)</f>
        <v>#DIV/0!</v>
      </c>
      <c r="IF82" s="164">
        <v>0</v>
      </c>
      <c r="IG82" s="164" t="e">
        <f t="shared" si="2146"/>
        <v>#DIV/0!</v>
      </c>
      <c r="IH82" s="164" t="e">
        <f>IG82^2*X82^2</f>
        <v>#DIV/0!</v>
      </c>
      <c r="II82" s="164" t="e">
        <f>AVERAGE(IH82:IH85)</f>
        <v>#DIV/0!</v>
      </c>
      <c r="IJ82" s="164" t="e">
        <f>1 / (HE82-GY82*HG82) * HB82/GZ82</f>
        <v>#DIV/0!</v>
      </c>
      <c r="IK82" s="164" t="e">
        <f>1 / (HE82 + HD82*((HG82-HF82)/GZ82) - GY82*HF82) * HB82/GZ82</f>
        <v>#DIV/0!</v>
      </c>
      <c r="IL82" s="164">
        <v>0</v>
      </c>
      <c r="IM82" s="164" t="e">
        <f t="shared" si="2147"/>
        <v>#DIV/0!</v>
      </c>
      <c r="IN82" s="164" t="e">
        <f>IM82^2*Z82^2</f>
        <v>#DIV/0!</v>
      </c>
      <c r="IO82" s="164" t="e">
        <f>AVERAGE(IN82:IN85)</f>
        <v>#DIV/0!</v>
      </c>
      <c r="IP82" s="164" t="e">
        <f>(HI82-HH82)*HB82 / (GZ82*((GY82*HG82-HH82)*HA82 + (GY82*HG82-HI82)*HB82))</f>
        <v>#DIV/0!</v>
      </c>
      <c r="IQ82" s="164" t="e">
        <f>-(HD82*HF82+(HH82-HI82)*HB82-HD82*HG82) / (GZ82*((GY82*HF82-HH82)*HA82 + (GY82*HB82+HD82)*HF82 - HI82*HB82 - HD82*HG82) )</f>
        <v>#DIV/0!</v>
      </c>
      <c r="IR82" s="164" t="e">
        <f>HD82^2 / (GY82*HA82 + GY82*HB82 + HD82)^2</f>
        <v>#DIV/0!</v>
      </c>
      <c r="IS82" s="164" t="e">
        <f t="shared" si="2148"/>
        <v>#DIV/0!</v>
      </c>
      <c r="IT82" s="164" t="e">
        <f>IS82^2*M82^2</f>
        <v>#DIV/0!</v>
      </c>
      <c r="IU82" s="164" t="e">
        <f>AVERAGE(IT82:IT85)</f>
        <v>#DIV/0!</v>
      </c>
      <c r="IV82" s="164" t="e">
        <f>-(HI82-HH82)*HA82 / (GZ82*((GY82*HG82-HH82)*HA82 + (GY82*HG82-HI82)*HB82))</f>
        <v>#DIV/0!</v>
      </c>
      <c r="IW82" s="164" t="e">
        <f>-(HD82*HF82+(HI82-HH82)*HA82-HD82*HG82) / (GZ82*((GY82*HF82-HI82)*HB82 + (GY82*HA82+HD82)*HF82 - HH82*HA82 - HD82*HG82))</f>
        <v>#DIV/0!</v>
      </c>
      <c r="IX82" s="164" t="e">
        <f>HD82^2 / (GY82*HA82+GY82*HB82+HD82)^2</f>
        <v>#DIV/0!</v>
      </c>
      <c r="IY82" s="164" t="e">
        <f t="shared" si="2149"/>
        <v>#DIV/0!</v>
      </c>
      <c r="IZ82" s="164" t="e">
        <f>IY82^2*O82^2</f>
        <v>#DIV/0!</v>
      </c>
      <c r="JA82" s="164" t="e">
        <f>AVERAGE(IZ82:IZ85)</f>
        <v>#DIV/0!</v>
      </c>
      <c r="JB82" s="164" t="e">
        <f>HG82/(GY82*HG82-HE82)</f>
        <v>#DIV/0!</v>
      </c>
      <c r="JC82" s="164" t="e">
        <f>HF82/(GY82*HF82-HE82-HD82*(HG82-HF82)/GZ82)</f>
        <v>#DIV/0!</v>
      </c>
      <c r="JD82" s="164" t="e">
        <f>-HD82*GZ82^2 / ((GZ82*GY82+HD82)^2)</f>
        <v>#DIV/0!</v>
      </c>
      <c r="JE82" s="164" t="e">
        <f t="shared" si="2150"/>
        <v>#DIV/0!</v>
      </c>
      <c r="JF82" s="164" t="e">
        <f>JE82^2*Q82^2</f>
        <v>#DIV/0!</v>
      </c>
      <c r="JG82" s="164" t="e">
        <f>AVERAGE(JF82:JF85)</f>
        <v>#DIV/0!</v>
      </c>
      <c r="JH82" s="164" t="e">
        <f>SUM(JG82,JA82,IU82,IO82,II82,IC82,HW82,HQ82)</f>
        <v>#DIV/0!</v>
      </c>
      <c r="JI82" s="164" t="e">
        <f>SQRT(JH82)</f>
        <v>#DIV/0!</v>
      </c>
      <c r="JJ82" s="164">
        <f>FA82</f>
        <v>1</v>
      </c>
      <c r="JK82" s="164" t="e">
        <f>N82/(L82+N82)</f>
        <v>#DIV/0!</v>
      </c>
      <c r="JL82" s="164">
        <f>(L82+N82+JJ82)/(N82+JJ82)</f>
        <v>1</v>
      </c>
      <c r="JM82" s="164" t="e">
        <f>HM82*JK82*JL82</f>
        <v>#DIV/0!</v>
      </c>
      <c r="JN82" s="164" t="e">
        <f>AVERAGE(JM82:JM85)</f>
        <v>#DIV/0!</v>
      </c>
      <c r="JO82" s="164" t="e">
        <f>STDEV(JM82:JM85)</f>
        <v>#DIV/0!</v>
      </c>
      <c r="JP82" s="164" t="e">
        <f>JO82/SQRT(COUNT(JM82:JM85))</f>
        <v>#DIV/0!</v>
      </c>
      <c r="JQ82" s="164" t="e">
        <f>JP82^2</f>
        <v>#DIV/0!</v>
      </c>
      <c r="JR82" s="164" t="e">
        <f>JK82*JL82</f>
        <v>#DIV/0!</v>
      </c>
      <c r="JS82" s="164" t="e">
        <f>HU82</f>
        <v>#DIV/0!</v>
      </c>
      <c r="JT82" s="164" t="e">
        <f>JS82*JR82</f>
        <v>#DIV/0!</v>
      </c>
      <c r="JU82" s="164" t="e">
        <f>JT82^2*E82^2</f>
        <v>#DIV/0!</v>
      </c>
      <c r="JV82" s="164" t="e">
        <f>AVERAGE(JU82:JU85)</f>
        <v>#DIV/0!</v>
      </c>
      <c r="JW82" s="164" t="e">
        <f>IA82</f>
        <v>#DIV/0!</v>
      </c>
      <c r="JX82" s="164" t="e">
        <f>JW82*JR82</f>
        <v>#DIV/0!</v>
      </c>
      <c r="JY82" s="164" t="e">
        <f>JX82^2*V82^2</f>
        <v>#DIV/0!</v>
      </c>
      <c r="JZ82" s="164" t="e">
        <f>AVERAGE(JY82:JY85)</f>
        <v>#DIV/0!</v>
      </c>
      <c r="KA82" s="164" t="e">
        <f>IG82</f>
        <v>#DIV/0!</v>
      </c>
      <c r="KB82" s="164" t="e">
        <f>KA82*JR82</f>
        <v>#DIV/0!</v>
      </c>
      <c r="KC82" s="164" t="e">
        <f>KB82^2*X82^2</f>
        <v>#DIV/0!</v>
      </c>
      <c r="KD82" s="164" t="e">
        <f>AVERAGE(KC82:KC85)</f>
        <v>#DIV/0!</v>
      </c>
      <c r="KE82" s="164" t="e">
        <f>IM82</f>
        <v>#DIV/0!</v>
      </c>
      <c r="KF82" s="164" t="e">
        <f>KE82*JR82</f>
        <v>#DIV/0!</v>
      </c>
      <c r="KG82" s="164" t="e">
        <f>KF82^2*Z82^2</f>
        <v>#DIV/0!</v>
      </c>
      <c r="KH82" s="164" t="e">
        <f>AVERAGE(KG82:KG85)</f>
        <v>#DIV/0!</v>
      </c>
      <c r="KI82" s="164" t="e">
        <f>IS82</f>
        <v>#DIV/0!</v>
      </c>
      <c r="KJ82" s="164" t="e">
        <f>-N82/(L82+N82)^2</f>
        <v>#DIV/0!</v>
      </c>
      <c r="KK82" s="164">
        <f>1/(JJ82+N82)</f>
        <v>1</v>
      </c>
      <c r="KL82" s="164" t="e">
        <f>KI82*JR82+KJ82*HM82*JL82+KK82*JK82*HM82</f>
        <v>#DIV/0!</v>
      </c>
      <c r="KM82" s="164" t="e">
        <f>KL82^2*M82^2</f>
        <v>#DIV/0!</v>
      </c>
      <c r="KN82" s="164" t="e">
        <f>AVERAGE(KM82:KM85)</f>
        <v>#DIV/0!</v>
      </c>
      <c r="KO82" s="164" t="e">
        <f>IY82</f>
        <v>#DIV/0!</v>
      </c>
      <c r="KP82" s="164" t="e">
        <f>L82/(L82+N82)^2</f>
        <v>#DIV/0!</v>
      </c>
      <c r="KQ82" s="164">
        <f>-L82/(JJ82+N82)^2</f>
        <v>0</v>
      </c>
      <c r="KR82" s="164" t="e">
        <f>KO82*JR82+KP82*JL82*HM82+HM82*KQ82*JK82</f>
        <v>#DIV/0!</v>
      </c>
      <c r="KS82" s="164" t="e">
        <f>KR82^2*O82^2</f>
        <v>#DIV/0!</v>
      </c>
      <c r="KT82" s="164" t="e">
        <f>AVERAGE(KS82:KS85)</f>
        <v>#DIV/0!</v>
      </c>
      <c r="KU82" s="164" t="e">
        <f>JE82</f>
        <v>#DIV/0!</v>
      </c>
      <c r="KV82" s="164" t="e">
        <f>KU82*JR82</f>
        <v>#DIV/0!</v>
      </c>
      <c r="KW82" s="164" t="e">
        <f>KV82^2*Q82^2</f>
        <v>#DIV/0!</v>
      </c>
      <c r="KX82" s="164" t="e">
        <f>AVERAGE(KW82:KW85)</f>
        <v>#DIV/0!</v>
      </c>
      <c r="KY82" s="164" t="e">
        <f>HM82* (N82/(L82+N82)) * ((-LN(10)*JJ82*L82)/(N82+JJ82)^2)</f>
        <v>#DIV/0!</v>
      </c>
      <c r="KZ82" s="164" t="e">
        <f>KY82^2*S82^2</f>
        <v>#DIV/0!</v>
      </c>
      <c r="LA82" s="164" t="e">
        <f>AVERAGE(KZ82:KZ85)</f>
        <v>#DIV/0!</v>
      </c>
      <c r="LB82" s="164" t="e">
        <f>SUM(LA82,KX82,KT82,KN82,KD82,JZ82,JV82,JQ82)</f>
        <v>#DIV/0!</v>
      </c>
      <c r="LC82" s="170" t="e">
        <f>SQRT(LB82)</f>
        <v>#DIV/0!</v>
      </c>
      <c r="LD82" s="179" t="e">
        <f>AC82*1000</f>
        <v>#DIV/0!</v>
      </c>
      <c r="LE82" s="173" t="e">
        <f>AZ82*1000</f>
        <v>#DIV/0!</v>
      </c>
      <c r="LF82" s="173" t="e">
        <f>BI82*1000</f>
        <v>#DIV/0!</v>
      </c>
      <c r="LG82" s="173" t="e">
        <f>DF82*1000</f>
        <v>#DIV/0!</v>
      </c>
      <c r="LH82" s="173" t="e">
        <f>HN82*1000</f>
        <v>#DIV/0!</v>
      </c>
      <c r="LI82" s="173" t="e">
        <f>JI82*1000</f>
        <v>#DIV/0!</v>
      </c>
      <c r="LJ82" s="173" t="e">
        <f>DK82*1000</f>
        <v>#DIV/0!</v>
      </c>
      <c r="LK82" s="173" t="e">
        <f>EZ82*1000</f>
        <v>#DIV/0!</v>
      </c>
      <c r="LL82" s="173" t="e">
        <f>FE82*1000</f>
        <v>#DIV/0!</v>
      </c>
      <c r="LM82" s="173" t="e">
        <f>GX82*1000</f>
        <v>#DIV/0!</v>
      </c>
      <c r="LN82" s="173" t="e">
        <f>JN82*1000</f>
        <v>#DIV/0!</v>
      </c>
      <c r="LO82" s="176" t="e">
        <f>LC82*1000</f>
        <v>#DIV/0!</v>
      </c>
    </row>
    <row r="83" spans="1:327" s="87" customFormat="1" ht="15.75" x14ac:dyDescent="0.25">
      <c r="A83" s="171" t="s">
        <v>240</v>
      </c>
      <c r="B83" s="12"/>
      <c r="C83" s="148"/>
      <c r="D83" s="1"/>
      <c r="E83" s="148"/>
      <c r="F83" s="195"/>
      <c r="G83" s="195"/>
      <c r="H83" s="195"/>
      <c r="I83" s="183"/>
      <c r="J83" s="183"/>
      <c r="K83" s="183"/>
      <c r="L83" s="183"/>
      <c r="M83" s="183"/>
      <c r="N83" s="183"/>
      <c r="O83" s="183"/>
      <c r="P83" s="183"/>
      <c r="Q83" s="183"/>
      <c r="R83" s="183"/>
      <c r="S83" s="186"/>
      <c r="T83" s="167">
        <f t="shared" ref="T83:T85" si="2550">C83/100</f>
        <v>0</v>
      </c>
      <c r="U83" s="164">
        <f>U82</f>
        <v>0</v>
      </c>
      <c r="V83" s="164">
        <f t="shared" ref="V83" si="2551">V82</f>
        <v>0</v>
      </c>
      <c r="W83" s="164">
        <f t="shared" ref="W83" si="2552">W82</f>
        <v>0</v>
      </c>
      <c r="X83" s="164">
        <f t="shared" ref="X83" si="2553">X82</f>
        <v>0</v>
      </c>
      <c r="Y83" s="164">
        <f t="shared" ref="Y83" si="2554">Y82</f>
        <v>0</v>
      </c>
      <c r="Z83" s="164">
        <f t="shared" ref="Z83" si="2555">Z82</f>
        <v>0</v>
      </c>
      <c r="AA83" s="164" t="e">
        <f t="shared" ref="AA83" si="2556">AA82</f>
        <v>#DIV/0!</v>
      </c>
      <c r="AB83" s="165" t="e">
        <f t="shared" si="2142"/>
        <v>#DIV/0!</v>
      </c>
      <c r="AC83" s="165"/>
      <c r="AD83" s="165"/>
      <c r="AE83" s="165"/>
      <c r="AF83" s="165"/>
      <c r="AG83" s="164" t="e">
        <f t="shared" si="2143"/>
        <v>#DIV/0!</v>
      </c>
      <c r="AH83" s="164" t="e">
        <f t="shared" ref="AH83:AH85" si="2557">AG83^2*E83^2</f>
        <v>#DIV/0!</v>
      </c>
      <c r="AI83" s="164"/>
      <c r="AJ83" s="164" t="e">
        <f t="shared" si="2144"/>
        <v>#DIV/0!</v>
      </c>
      <c r="AK83" s="164" t="e">
        <f>AJ83^2*V82^2</f>
        <v>#DIV/0!</v>
      </c>
      <c r="AL83" s="164"/>
      <c r="AM83" s="164" t="e">
        <f>-AB83/(AA83-U83)*L82/(L82+N82)</f>
        <v>#DIV/0!</v>
      </c>
      <c r="AN83" s="164" t="e">
        <f>AM83^2*X82^2</f>
        <v>#DIV/0!</v>
      </c>
      <c r="AO83" s="164"/>
      <c r="AP83" s="164" t="e">
        <f>-AB83/(AA83-U83)*N82/(L82+N82)</f>
        <v>#DIV/0!</v>
      </c>
      <c r="AQ83" s="164" t="e">
        <f>AP83^2*Z82^2</f>
        <v>#DIV/0!</v>
      </c>
      <c r="AR83" s="164"/>
      <c r="AS83" s="164" t="e">
        <f>-AB83/(AA83-U83)*(W83-AA83)/(L82+N82)</f>
        <v>#DIV/0!</v>
      </c>
      <c r="AT83" s="164" t="e">
        <f>AS83^2*M82^2</f>
        <v>#DIV/0!</v>
      </c>
      <c r="AU83" s="164"/>
      <c r="AV83" s="164" t="e">
        <f>-AB83/(AA83-U83)*(Y83-AA83)/(L82+N82)</f>
        <v>#DIV/0!</v>
      </c>
      <c r="AW83" s="164" t="e">
        <f>AV83^2*O82^2</f>
        <v>#DIV/0!</v>
      </c>
      <c r="AX83" s="164"/>
      <c r="AY83" s="164"/>
      <c r="AZ83" s="164"/>
      <c r="BA83" s="164" t="b">
        <f t="shared" ref="BA83:BA85" si="2558">P83=1</f>
        <v>0</v>
      </c>
      <c r="BB83" s="164">
        <f>MAX((1-BA83)*P82,P82*0.99999)</f>
        <v>0</v>
      </c>
      <c r="BC83" s="164" t="e">
        <f>AB83*D83/(L82+N82)</f>
        <v>#DIV/0!</v>
      </c>
      <c r="BD83" s="164" t="e">
        <f t="shared" ref="BD83:BD85" si="2559">-1+(1-BC83)^(1-BB83)</f>
        <v>#DIV/0!</v>
      </c>
      <c r="BE83" s="164" t="e">
        <f t="shared" ref="BE83:BE85" si="2560">1/((BB83-1)*BC83)</f>
        <v>#DIV/0!</v>
      </c>
      <c r="BF83" s="164" t="e">
        <f t="shared" ref="BF83:BF85" si="2561">(-1/BC83)*LN(1-BC83)*AB83</f>
        <v>#DIV/0!</v>
      </c>
      <c r="BG83" s="164" t="e">
        <f t="shared" ref="BG83:BG85" si="2562">AB83*BD83*BE83</f>
        <v>#DIV/0!</v>
      </c>
      <c r="BH83" s="164" t="e">
        <f t="shared" ref="BH83:BH85" si="2563">(BF83*BA83)+(1-BA83)*BG83</f>
        <v>#DIV/0!</v>
      </c>
      <c r="BI83" s="164"/>
      <c r="BJ83" s="164"/>
      <c r="BK83" s="164"/>
      <c r="BL83" s="164"/>
      <c r="BM83" s="164" t="e">
        <f t="shared" ref="BM83:BM85" si="2564">(-LN(1-BC83)*(1-BC83)^(1-BB83))*AB83/((BB83-1)*BC83)</f>
        <v>#DIV/0!</v>
      </c>
      <c r="BN83" s="164" t="e">
        <f t="shared" ref="BN83:BN85" si="2565">(1-(1-BC83)^(1-BB83))*AB83/(BC83*(BB83-1)^2)</f>
        <v>#DIV/0!</v>
      </c>
      <c r="BO83" s="164" t="e">
        <f t="shared" ref="BO83:BO85" si="2566">BM83+BN83</f>
        <v>#DIV/0!</v>
      </c>
      <c r="BP83" s="164" t="e">
        <f>BO83^2*Q82^2</f>
        <v>#DIV/0!</v>
      </c>
      <c r="BQ83" s="164"/>
      <c r="BR83" s="164" t="e">
        <f t="shared" ref="BR83:BR85" si="2567">BD83*BE83</f>
        <v>#DIV/0!</v>
      </c>
      <c r="BS83" s="164" t="e">
        <f t="shared" ref="BS83:BS85" si="2568">AB83*BE83</f>
        <v>#DIV/0!</v>
      </c>
      <c r="BT83" s="164" t="e">
        <f t="shared" ref="BT83:BT85" si="2569">AB83*BD83</f>
        <v>#DIV/0!</v>
      </c>
      <c r="BU83" s="164" t="e">
        <f t="shared" ref="BU83:BU85" si="2570">AJ83</f>
        <v>#DIV/0!</v>
      </c>
      <c r="BV83" s="164" t="e">
        <f>(BB83-1)/(1-BC83)^(BB83)*(D83/(L82+N82))*BU83</f>
        <v>#DIV/0!</v>
      </c>
      <c r="BW83" s="164" t="e">
        <f>-1/((BB83-1)*BC83^2)*(D83/(L82+N82))*BU83</f>
        <v>#DIV/0!</v>
      </c>
      <c r="BX83" s="164" t="e">
        <f t="shared" ref="BX83:BX85" si="2571">BU83*BR83+BS83*BV83+BT83*BW83</f>
        <v>#DIV/0!</v>
      </c>
      <c r="BY83" s="164" t="e">
        <f t="shared" ref="BY83:BY85" si="2572">BX83^2*V83^2</f>
        <v>#DIV/0!</v>
      </c>
      <c r="BZ83" s="164"/>
      <c r="CA83" s="164" t="e">
        <f t="shared" ref="CA83:CA85" si="2573">AM83</f>
        <v>#DIV/0!</v>
      </c>
      <c r="CB83" s="164" t="e">
        <f>(BB83-1)/(1-BC83)^(BB83)*(D83/(L82+N82))*CA83</f>
        <v>#DIV/0!</v>
      </c>
      <c r="CC83" s="164" t="e">
        <f>-1/((BB83-1)*BC83^2)*(D83/(L82+N82))*CA83</f>
        <v>#DIV/0!</v>
      </c>
      <c r="CD83" s="164" t="e">
        <f t="shared" ref="CD83:CD85" si="2574">BR83*CA83+BS83*CB83+BT83*CC83</f>
        <v>#DIV/0!</v>
      </c>
      <c r="CE83" s="164" t="e">
        <f t="shared" ref="CE83:CE85" si="2575">CD83^2*X83^2</f>
        <v>#DIV/0!</v>
      </c>
      <c r="CF83" s="164"/>
      <c r="CG83" s="164" t="e">
        <f t="shared" ref="CG83:CG85" si="2576">AP83</f>
        <v>#DIV/0!</v>
      </c>
      <c r="CH83" s="164" t="e">
        <f>(BB83-1)/(1-BC83)^(BB83)*(D83/(L82+N82))*CG83</f>
        <v>#DIV/0!</v>
      </c>
      <c r="CI83" s="164" t="e">
        <f>-1/((BB83-1)*BC83^2)*(D83/(L82+N82))*CG83</f>
        <v>#DIV/0!</v>
      </c>
      <c r="CJ83" s="164" t="e">
        <f t="shared" ref="CJ83:CJ85" si="2577">BR83*CG83+BS83*CH83+BT83*CI83</f>
        <v>#DIV/0!</v>
      </c>
      <c r="CK83" s="164" t="e">
        <f t="shared" ref="CK83:CK85" si="2578">CJ83^2*Z83^2</f>
        <v>#DIV/0!</v>
      </c>
      <c r="CL83" s="164"/>
      <c r="CM83" s="164" t="e">
        <f t="shared" ref="CM83:CM85" si="2579">AG83</f>
        <v>#DIV/0!</v>
      </c>
      <c r="CN83" s="164">
        <v>0</v>
      </c>
      <c r="CO83" s="164">
        <v>0</v>
      </c>
      <c r="CP83" s="164" t="e">
        <f t="shared" ref="CP83:CP85" si="2580">CM83*BR83</f>
        <v>#DIV/0!</v>
      </c>
      <c r="CQ83" s="164" t="e">
        <f>CP83^2*E82^2</f>
        <v>#DIV/0!</v>
      </c>
      <c r="CR83" s="164"/>
      <c r="CS83" s="164" t="e">
        <f t="shared" ref="CS83:CS85" si="2581">AS83</f>
        <v>#DIV/0!</v>
      </c>
      <c r="CT83" s="164" t="e">
        <f>(BB83-1)/(1-BC83)^(BB83)*(-BC83/(L82+N82)+D83/(L82+N82)*CS83)</f>
        <v>#DIV/0!</v>
      </c>
      <c r="CU83" s="164" t="e">
        <f>-1/((BB83-1)*BC83^2)*(-BC83/(L82+N82)+D83/(L82+N82)*CS83)</f>
        <v>#DIV/0!</v>
      </c>
      <c r="CV83" s="164" t="e">
        <f t="shared" ref="CV83:CV85" si="2582">BR83*CS83+BS83*CT83+BT83*CU83</f>
        <v>#DIV/0!</v>
      </c>
      <c r="CW83" s="164" t="e">
        <f>CV83^2*M82^2</f>
        <v>#DIV/0!</v>
      </c>
      <c r="CX83" s="164"/>
      <c r="CY83" s="164" t="e">
        <f t="shared" ref="CY83:CY85" si="2583">AV83</f>
        <v>#DIV/0!</v>
      </c>
      <c r="CZ83" s="164" t="e">
        <f>(BB83-1)/(1-BC83)^(BB83)*(-BC83/(L82+N82)+D83/(L82+N82)*CY83)</f>
        <v>#DIV/0!</v>
      </c>
      <c r="DA83" s="164" t="e">
        <f>-1/((BB83-1)*BC83^2)*(-BC83/(L82+N82)+D83/(L82+N82)*CY83)</f>
        <v>#DIV/0!</v>
      </c>
      <c r="DB83" s="164" t="e">
        <f t="shared" ref="DB83:DB85" si="2584">BR83*CY83+BS83*CZ83+BT83*DA83</f>
        <v>#DIV/0!</v>
      </c>
      <c r="DC83" s="164" t="e">
        <f>DB83^2*O82^2</f>
        <v>#DIV/0!</v>
      </c>
      <c r="DD83" s="164"/>
      <c r="DE83" s="164"/>
      <c r="DF83" s="164"/>
      <c r="DG83" s="164">
        <f>10^R82</f>
        <v>1</v>
      </c>
      <c r="DH83" s="164" t="e">
        <f>N82/(L82+N82)</f>
        <v>#DIV/0!</v>
      </c>
      <c r="DI83" s="164">
        <f>(DG83+L82+N82)/(N82+DG83)</f>
        <v>1</v>
      </c>
      <c r="DJ83" s="164" t="e">
        <f t="shared" ref="DJ83:DJ85" si="2585">AB83*DH83*DI83</f>
        <v>#DIV/0!</v>
      </c>
      <c r="DK83" s="164"/>
      <c r="DL83" s="164"/>
      <c r="DM83" s="164"/>
      <c r="DN83" s="164"/>
      <c r="DO83" s="164" t="e">
        <f t="shared" ref="DO83:DO85" si="2586">DH83*DI83</f>
        <v>#DIV/0!</v>
      </c>
      <c r="DP83" s="164" t="e">
        <f t="shared" ref="DP83:DP85" si="2587">AG83</f>
        <v>#DIV/0!</v>
      </c>
      <c r="DQ83" s="164" t="e">
        <f t="shared" ref="DQ83:DQ85" si="2588">DO83*DP83</f>
        <v>#DIV/0!</v>
      </c>
      <c r="DR83" s="164" t="e">
        <f t="shared" ref="DR83:DR85" si="2589">DQ83^2*E83^2</f>
        <v>#DIV/0!</v>
      </c>
      <c r="DS83" s="164"/>
      <c r="DT83" s="164" t="e">
        <f t="shared" ref="DT83:DT85" si="2590">AJ83</f>
        <v>#DIV/0!</v>
      </c>
      <c r="DU83" s="164" t="e">
        <f t="shared" ref="DU83:DU85" si="2591">DT83*DO83</f>
        <v>#DIV/0!</v>
      </c>
      <c r="DV83" s="164" t="e">
        <f t="shared" ref="DV83:DV85" si="2592">DU83^2*V83^2</f>
        <v>#DIV/0!</v>
      </c>
      <c r="DW83" s="164"/>
      <c r="DX83" s="164" t="e">
        <f t="shared" ref="DX83:DX85" si="2593">AM83</f>
        <v>#DIV/0!</v>
      </c>
      <c r="DY83" s="164" t="e">
        <f t="shared" ref="DY83:DY85" si="2594">DX83*DO83</f>
        <v>#DIV/0!</v>
      </c>
      <c r="DZ83" s="164" t="e">
        <f t="shared" ref="DZ83:DZ85" si="2595">DY83^2*X83^2</f>
        <v>#DIV/0!</v>
      </c>
      <c r="EA83" s="164"/>
      <c r="EB83" s="164" t="e">
        <f t="shared" ref="EB83:EB85" si="2596">AP83</f>
        <v>#DIV/0!</v>
      </c>
      <c r="EC83" s="164" t="e">
        <f t="shared" ref="EC83:EC85" si="2597">EB83*DO83</f>
        <v>#DIV/0!</v>
      </c>
      <c r="ED83" s="164" t="e">
        <f t="shared" ref="ED83:ED85" si="2598">EC83^2*Z83^2</f>
        <v>#DIV/0!</v>
      </c>
      <c r="EE83" s="164"/>
      <c r="EF83" s="164" t="e">
        <f t="shared" ref="EF83:EF85" si="2599">DI83*AB83</f>
        <v>#DIV/0!</v>
      </c>
      <c r="EG83" s="164" t="e">
        <f t="shared" ref="EG83:EG85" si="2600">DH83*AB83</f>
        <v>#DIV/0!</v>
      </c>
      <c r="EH83" s="164" t="e">
        <f t="shared" ref="EH83:EH85" si="2601">AS83</f>
        <v>#DIV/0!</v>
      </c>
      <c r="EI83" s="164" t="e">
        <f>-N82/((N82+L82)^2)</f>
        <v>#DIV/0!</v>
      </c>
      <c r="EJ83" s="164">
        <f>1/(DG83+N82)</f>
        <v>1</v>
      </c>
      <c r="EK83" s="164" t="e">
        <f t="shared" ref="EK83:EK85" si="2602">DO83*EH83+EF83*EI83+EG83*EJ83</f>
        <v>#DIV/0!</v>
      </c>
      <c r="EL83" s="164" t="e">
        <f>EK83^2*M82^2</f>
        <v>#DIV/0!</v>
      </c>
      <c r="EM83" s="164"/>
      <c r="EN83" s="164" t="e">
        <f t="shared" ref="EN83:EN85" si="2603">AV83</f>
        <v>#DIV/0!</v>
      </c>
      <c r="EO83" s="164" t="e">
        <f>L82/((L82+N82)^2)</f>
        <v>#DIV/0!</v>
      </c>
      <c r="EP83" s="164">
        <f>-L82/((N82+DG83)^2)</f>
        <v>0</v>
      </c>
      <c r="EQ83" s="164" t="e">
        <f t="shared" ref="EQ83:EQ85" si="2604">DO83*EN83+EF83*EO83+EG83*EP83</f>
        <v>#DIV/0!</v>
      </c>
      <c r="ER83" s="164" t="e">
        <f>EQ83^2*O82^2</f>
        <v>#DIV/0!</v>
      </c>
      <c r="ES83" s="164"/>
      <c r="ET83" s="164">
        <v>0</v>
      </c>
      <c r="EU83" s="164">
        <f>-LN(10)*L82*DG83/((DG83+N82)^2)</f>
        <v>0</v>
      </c>
      <c r="EV83" s="164" t="e">
        <f t="shared" ref="EV83:EV85" si="2605">EU83*EG83</f>
        <v>#DIV/0!</v>
      </c>
      <c r="EW83" s="164" t="e">
        <f>EV83^2*S82^2</f>
        <v>#DIV/0!</v>
      </c>
      <c r="EX83" s="164"/>
      <c r="EY83" s="164"/>
      <c r="EZ83" s="164"/>
      <c r="FA83" s="164">
        <f t="shared" ref="FA83:FA85" si="2606">DG83</f>
        <v>1</v>
      </c>
      <c r="FB83" s="164" t="e">
        <f t="shared" ref="FB83:FB85" si="2607">DH83</f>
        <v>#DIV/0!</v>
      </c>
      <c r="FC83" s="164">
        <f t="shared" ref="FC83:FC85" si="2608">DI83</f>
        <v>1</v>
      </c>
      <c r="FD83" s="164" t="e">
        <f t="shared" ref="FD83:FD85" si="2609">FB83*FC83*BH83</f>
        <v>#DIV/0!</v>
      </c>
      <c r="FE83" s="164"/>
      <c r="FF83" s="164"/>
      <c r="FG83" s="164"/>
      <c r="FH83" s="164"/>
      <c r="FI83" s="164" t="e">
        <f t="shared" ref="FI83:FI85" si="2610">FB83*FC83</f>
        <v>#DIV/0!</v>
      </c>
      <c r="FJ83" s="164" t="e">
        <f t="shared" ref="FJ83:FJ85" si="2611">CP83</f>
        <v>#DIV/0!</v>
      </c>
      <c r="FK83" s="164" t="e">
        <f t="shared" ref="FK83:FK85" si="2612">FJ83*FI83</f>
        <v>#DIV/0!</v>
      </c>
      <c r="FL83" s="164" t="e">
        <f t="shared" ref="FL83:FL85" si="2613">FK83^2*E83^2</f>
        <v>#DIV/0!</v>
      </c>
      <c r="FM83" s="164"/>
      <c r="FN83" s="164" t="e">
        <f t="shared" ref="FN83:FN85" si="2614">BX83</f>
        <v>#DIV/0!</v>
      </c>
      <c r="FO83" s="164" t="e">
        <f t="shared" ref="FO83:FO85" si="2615">FN83*FI83</f>
        <v>#DIV/0!</v>
      </c>
      <c r="FP83" s="164" t="e">
        <f t="shared" ref="FP83:FP85" si="2616">FO83^2*V83^2</f>
        <v>#DIV/0!</v>
      </c>
      <c r="FQ83" s="164"/>
      <c r="FR83" s="164" t="e">
        <f t="shared" ref="FR83:FR85" si="2617">CD83</f>
        <v>#DIV/0!</v>
      </c>
      <c r="FS83" s="164" t="e">
        <f t="shared" ref="FS83:FS85" si="2618">FR83*FI83</f>
        <v>#DIV/0!</v>
      </c>
      <c r="FT83" s="164" t="e">
        <f t="shared" ref="FT83:FT85" si="2619">FS83^2*X83^2</f>
        <v>#DIV/0!</v>
      </c>
      <c r="FU83" s="164"/>
      <c r="FV83" s="164" t="e">
        <f t="shared" ref="FV83:FV85" si="2620">CJ83</f>
        <v>#DIV/0!</v>
      </c>
      <c r="FW83" s="164" t="e">
        <f t="shared" ref="FW83:FW85" si="2621">FV83*FI83</f>
        <v>#DIV/0!</v>
      </c>
      <c r="FX83" s="164" t="e">
        <f t="shared" ref="FX83:FX85" si="2622">FW83^2*Z83^2</f>
        <v>#DIV/0!</v>
      </c>
      <c r="FY83" s="164"/>
      <c r="FZ83" s="164" t="e">
        <f t="shared" ref="FZ83:FZ85" si="2623">FC83*BH83</f>
        <v>#DIV/0!</v>
      </c>
      <c r="GA83" s="164" t="e">
        <f t="shared" ref="GA83:GA85" si="2624">FB83*BH83</f>
        <v>#DIV/0!</v>
      </c>
      <c r="GB83" s="164" t="e">
        <f t="shared" ref="GB83:GB85" si="2625">CV83</f>
        <v>#DIV/0!</v>
      </c>
      <c r="GC83" s="164" t="e">
        <f t="shared" ref="GC83:GC85" si="2626">EI83</f>
        <v>#DIV/0!</v>
      </c>
      <c r="GD83" s="164">
        <f t="shared" ref="GD83:GD85" si="2627">EJ83</f>
        <v>1</v>
      </c>
      <c r="GE83" s="164" t="e">
        <f t="shared" ref="GE83:GE85" si="2628">FI83*GB83+FZ83*GC83+GA83*GD83</f>
        <v>#DIV/0!</v>
      </c>
      <c r="GF83" s="164" t="e">
        <f>GE83^2*M82^2</f>
        <v>#DIV/0!</v>
      </c>
      <c r="GG83" s="164"/>
      <c r="GH83" s="164" t="e">
        <f t="shared" ref="GH83:GH85" si="2629">DB83</f>
        <v>#DIV/0!</v>
      </c>
      <c r="GI83" s="164" t="e">
        <f t="shared" ref="GI83:GI85" si="2630">EO83</f>
        <v>#DIV/0!</v>
      </c>
      <c r="GJ83" s="164">
        <f t="shared" ref="GJ83:GJ85" si="2631">EP83</f>
        <v>0</v>
      </c>
      <c r="GK83" s="164" t="e">
        <f t="shared" ref="GK83:GK85" si="2632">FI83*GH83+FZ83*GI83+GA83*GJ83</f>
        <v>#DIV/0!</v>
      </c>
      <c r="GL83" s="164" t="e">
        <f>GK83^2*O82^2</f>
        <v>#DIV/0!</v>
      </c>
      <c r="GM83" s="164"/>
      <c r="GN83" s="164">
        <f t="shared" ref="GN83:GN85" si="2633">ET83</f>
        <v>0</v>
      </c>
      <c r="GO83" s="164">
        <f t="shared" ref="GO83:GO85" si="2634">EU83</f>
        <v>0</v>
      </c>
      <c r="GP83" s="164" t="e">
        <f t="shared" ref="GP83:GP85" si="2635">GO83*GA83</f>
        <v>#DIV/0!</v>
      </c>
      <c r="GQ83" s="164" t="e">
        <f>GP83^2*S82^2</f>
        <v>#DIV/0!</v>
      </c>
      <c r="GR83" s="164"/>
      <c r="GS83" s="164" t="e">
        <f t="shared" ref="GS83:GS85" si="2636">BO83</f>
        <v>#DIV/0!</v>
      </c>
      <c r="GT83" s="164" t="e">
        <f t="shared" ref="GT83:GT85" si="2637">GS83*FI83</f>
        <v>#DIV/0!</v>
      </c>
      <c r="GU83" s="164" t="e">
        <f>GT83^2*Q82^2</f>
        <v>#DIV/0!</v>
      </c>
      <c r="GV83" s="164"/>
      <c r="GW83" s="164"/>
      <c r="GX83" s="164"/>
      <c r="GY83" s="164">
        <f>P82</f>
        <v>0</v>
      </c>
      <c r="GZ83" s="164">
        <f>L82+N82</f>
        <v>0</v>
      </c>
      <c r="HA83" s="164">
        <f>L82</f>
        <v>0</v>
      </c>
      <c r="HB83" s="164">
        <f>N82</f>
        <v>0</v>
      </c>
      <c r="HC83" s="164">
        <f t="shared" ref="HC83:HC85" si="2638">D83</f>
        <v>0</v>
      </c>
      <c r="HD83" s="164">
        <f t="shared" ref="HD83:HD85" si="2639">B83</f>
        <v>0</v>
      </c>
      <c r="HE83" s="164" t="e">
        <f t="shared" ref="HE83:HE85" si="2640">AA83</f>
        <v>#DIV/0!</v>
      </c>
      <c r="HF83" s="164">
        <f t="shared" ref="HF83:HF85" si="2641">T83</f>
        <v>0</v>
      </c>
      <c r="HG83" s="164">
        <f t="shared" ref="HG83:HG85" si="2642">U83</f>
        <v>0</v>
      </c>
      <c r="HH83" s="164">
        <f t="shared" ref="HH83:HH85" si="2643">W83</f>
        <v>0</v>
      </c>
      <c r="HI83" s="164">
        <f t="shared" ref="HI83:HI85" si="2644">Y83</f>
        <v>0</v>
      </c>
      <c r="HJ83" s="164" t="e">
        <f t="shared" ref="HJ83:HJ85" si="2645">LN((HE83-GY83*HG83)/HD83)</f>
        <v>#DIV/0!</v>
      </c>
      <c r="HK83" s="164" t="e">
        <f t="shared" ref="HK83:HK85" si="2646">LN( (HG83-HF83)/GZ83 + (HE83-GY83*HF83)/HD83)</f>
        <v>#DIV/0!</v>
      </c>
      <c r="HL83" s="164" t="e">
        <f t="shared" ref="HL83:HL85" si="2647">HD83*GZ83/(HD83+GY83*GZ83)</f>
        <v>#DIV/0!</v>
      </c>
      <c r="HM83" s="164" t="e">
        <f t="shared" ref="HM83:HM85" si="2648">(HJ83-HK83)*HL83/HC83</f>
        <v>#DIV/0!</v>
      </c>
      <c r="HN83" s="164"/>
      <c r="HO83" s="164"/>
      <c r="HP83" s="164"/>
      <c r="HQ83" s="164"/>
      <c r="HR83" s="164" t="e">
        <f t="shared" ref="HR83:HR85" si="2649">-1/HD83</f>
        <v>#DIV/0!</v>
      </c>
      <c r="HS83" s="164" t="e">
        <f t="shared" ref="HS83:HS85" si="2650">-(HE83-GY83*HF83) / (HD83* ( ( (HG83-HF83)/GZ83)*HD83 + (HE83-GY83*HF83)))</f>
        <v>#DIV/0!</v>
      </c>
      <c r="HT83" s="164" t="e">
        <f t="shared" ref="HT83:HT85" si="2651">GY83*GZ83^2 / (HD83+GY83*GZ83)^2</f>
        <v>#DIV/0!</v>
      </c>
      <c r="HU83" s="164" t="e">
        <f t="shared" ref="HU83:HU85" si="2652">-1/HC83*HM83</f>
        <v>#DIV/0!</v>
      </c>
      <c r="HV83" s="164" t="e">
        <f t="shared" ref="HV83:HV85" si="2653">HU83^2*E83^2</f>
        <v>#DIV/0!</v>
      </c>
      <c r="HW83" s="164"/>
      <c r="HX83" s="164" t="e">
        <f t="shared" ref="HX83:HX85" si="2654">GY83 / (GY83*HG83-HE83)</f>
        <v>#DIV/0!</v>
      </c>
      <c r="HY83" s="164" t="e">
        <f t="shared" ref="HY83:HY85" si="2655">HD83 / ( (HG83-HF83)*HD83 + GZ83*(HE83-GY83*HF83))</f>
        <v>#DIV/0!</v>
      </c>
      <c r="HZ83" s="164">
        <v>0</v>
      </c>
      <c r="IA83" s="164" t="e">
        <f t="shared" si="2145"/>
        <v>#DIV/0!</v>
      </c>
      <c r="IB83" s="164" t="e">
        <f t="shared" ref="IB83:IB85" si="2656">IA83^2*V83^2</f>
        <v>#DIV/0!</v>
      </c>
      <c r="IC83" s="164"/>
      <c r="ID83" s="164" t="e">
        <f xml:space="preserve"> 1 / (HE83-GY83*HG83)*L82/GZ83</f>
        <v>#DIV/0!</v>
      </c>
      <c r="IE83" s="164" t="e">
        <f t="shared" ref="IE83:IE85" si="2657">HA83 / ((HE83-GY83*HF83)*GZ83 + (HG83-HF83)*HD83)</f>
        <v>#DIV/0!</v>
      </c>
      <c r="IF83" s="164">
        <v>0</v>
      </c>
      <c r="IG83" s="164" t="e">
        <f t="shared" si="2146"/>
        <v>#DIV/0!</v>
      </c>
      <c r="IH83" s="164" t="e">
        <f t="shared" ref="IH83:IH85" si="2658">IG83^2*X83^2</f>
        <v>#DIV/0!</v>
      </c>
      <c r="II83" s="164"/>
      <c r="IJ83" s="164" t="e">
        <f t="shared" ref="IJ83:IJ85" si="2659">1 / (HE83-GY83*HG83) * HB83/GZ83</f>
        <v>#DIV/0!</v>
      </c>
      <c r="IK83" s="164" t="e">
        <f t="shared" ref="IK83:IK85" si="2660">1 / (HE83 + HD83*((HG83-HF83)/GZ83) - GY83*HF83) * HB83/GZ83</f>
        <v>#DIV/0!</v>
      </c>
      <c r="IL83" s="164">
        <v>0</v>
      </c>
      <c r="IM83" s="164" t="e">
        <f t="shared" si="2147"/>
        <v>#DIV/0!</v>
      </c>
      <c r="IN83" s="164" t="e">
        <f t="shared" ref="IN83:IN85" si="2661">IM83^2*Z83^2</f>
        <v>#DIV/0!</v>
      </c>
      <c r="IO83" s="164"/>
      <c r="IP83" s="164" t="e">
        <f t="shared" ref="IP83:IP85" si="2662">(HI83-HH83)*HB83 / (GZ83*((GY83*HG83-HH83)*HA83 + (GY83*HG83-HI83)*HB83))</f>
        <v>#DIV/0!</v>
      </c>
      <c r="IQ83" s="164" t="e">
        <f t="shared" ref="IQ83:IQ85" si="2663">-(HD83*HF83+(HH83-HI83)*HB83-HD83*HG83) / (GZ83*((GY83*HF83-HH83)*HA83 + (GY83*HB83+HD83)*HF83 - HI83*HB83 - HD83*HG83) )</f>
        <v>#DIV/0!</v>
      </c>
      <c r="IR83" s="164" t="e">
        <f t="shared" ref="IR83:IR85" si="2664">HD83^2 / (GY83*HA83 + GY83*HB83 + HD83)^2</f>
        <v>#DIV/0!</v>
      </c>
      <c r="IS83" s="164" t="e">
        <f t="shared" si="2148"/>
        <v>#DIV/0!</v>
      </c>
      <c r="IT83" s="164" t="e">
        <f>IS83^2*M82^2</f>
        <v>#DIV/0!</v>
      </c>
      <c r="IU83" s="164"/>
      <c r="IV83" s="164" t="e">
        <f t="shared" ref="IV83:IV85" si="2665">-(HI83-HH83)*HA83 / (GZ83*((GY83*HG83-HH83)*HA83 + (GY83*HG83-HI83)*HB83))</f>
        <v>#DIV/0!</v>
      </c>
      <c r="IW83" s="164" t="e">
        <f t="shared" ref="IW83:IW85" si="2666">-(HD83*HF83+(HI83-HH83)*HA83-HD83*HG83) / (GZ83*((GY83*HF83-HI83)*HB83 + (GY83*HA83+HD83)*HF83 - HH83*HA83 - HD83*HG83))</f>
        <v>#DIV/0!</v>
      </c>
      <c r="IX83" s="164" t="e">
        <f t="shared" ref="IX83:IX85" si="2667">HD83^2 / (GY83*HA83+GY83*HB83+HD83)^2</f>
        <v>#DIV/0!</v>
      </c>
      <c r="IY83" s="164" t="e">
        <f t="shared" si="2149"/>
        <v>#DIV/0!</v>
      </c>
      <c r="IZ83" s="164" t="e">
        <f>IY83^2*O82^2</f>
        <v>#DIV/0!</v>
      </c>
      <c r="JA83" s="164"/>
      <c r="JB83" s="164" t="e">
        <f t="shared" ref="JB83:JB85" si="2668">HG83/(GY83*HG83-HE83)</f>
        <v>#DIV/0!</v>
      </c>
      <c r="JC83" s="164" t="e">
        <f t="shared" ref="JC83:JC85" si="2669">HF83/(GY83*HF83-HE83-HD83*(HG83-HF83)/GZ83)</f>
        <v>#DIV/0!</v>
      </c>
      <c r="JD83" s="164" t="e">
        <f t="shared" ref="JD83:JD85" si="2670">-HD83*GZ83^2 / ((GZ83*GY83+HD83)^2)</f>
        <v>#DIV/0!</v>
      </c>
      <c r="JE83" s="164" t="e">
        <f t="shared" si="2150"/>
        <v>#DIV/0!</v>
      </c>
      <c r="JF83" s="164" t="e">
        <f>JE83^2*Q82^2</f>
        <v>#DIV/0!</v>
      </c>
      <c r="JG83" s="164"/>
      <c r="JH83" s="164"/>
      <c r="JI83" s="164"/>
      <c r="JJ83" s="164">
        <f t="shared" ref="JJ83:JJ85" si="2671">FA83</f>
        <v>1</v>
      </c>
      <c r="JK83" s="164" t="e">
        <f>N82/(L82+N82)</f>
        <v>#DIV/0!</v>
      </c>
      <c r="JL83" s="164">
        <f>(L82+N82+JJ83)/(N82+JJ83)</f>
        <v>1</v>
      </c>
      <c r="JM83" s="164" t="e">
        <f t="shared" ref="JM83:JM85" si="2672">HM83*JK83*JL83</f>
        <v>#DIV/0!</v>
      </c>
      <c r="JN83" s="164"/>
      <c r="JO83" s="164"/>
      <c r="JP83" s="164"/>
      <c r="JQ83" s="164"/>
      <c r="JR83" s="164" t="e">
        <f t="shared" ref="JR83:JR85" si="2673">JK83*JL83</f>
        <v>#DIV/0!</v>
      </c>
      <c r="JS83" s="164" t="e">
        <f t="shared" ref="JS83:JS85" si="2674">HU83</f>
        <v>#DIV/0!</v>
      </c>
      <c r="JT83" s="164" t="e">
        <f t="shared" ref="JT83:JT85" si="2675">JS83*JR83</f>
        <v>#DIV/0!</v>
      </c>
      <c r="JU83" s="164" t="e">
        <f t="shared" ref="JU83:JU85" si="2676">JT83^2*E83^2</f>
        <v>#DIV/0!</v>
      </c>
      <c r="JV83" s="164"/>
      <c r="JW83" s="164" t="e">
        <f t="shared" ref="JW83:JW85" si="2677">IA83</f>
        <v>#DIV/0!</v>
      </c>
      <c r="JX83" s="164" t="e">
        <f t="shared" ref="JX83:JX85" si="2678">JW83*JR83</f>
        <v>#DIV/0!</v>
      </c>
      <c r="JY83" s="164" t="e">
        <f t="shared" ref="JY83:JY85" si="2679">JX83^2*V83^2</f>
        <v>#DIV/0!</v>
      </c>
      <c r="JZ83" s="164"/>
      <c r="KA83" s="164" t="e">
        <f>IG83</f>
        <v>#DIV/0!</v>
      </c>
      <c r="KB83" s="164" t="e">
        <f>KA83*JR83</f>
        <v>#DIV/0!</v>
      </c>
      <c r="KC83" s="164" t="e">
        <f>KB83^2*X83^2</f>
        <v>#DIV/0!</v>
      </c>
      <c r="KD83" s="164"/>
      <c r="KE83" s="164" t="e">
        <f>IM83</f>
        <v>#DIV/0!</v>
      </c>
      <c r="KF83" s="164" t="e">
        <f>KE83*JR83</f>
        <v>#DIV/0!</v>
      </c>
      <c r="KG83" s="164" t="e">
        <f>KF83^2*Z83^2</f>
        <v>#DIV/0!</v>
      </c>
      <c r="KH83" s="164"/>
      <c r="KI83" s="164" t="e">
        <f>IS83</f>
        <v>#DIV/0!</v>
      </c>
      <c r="KJ83" s="164" t="e">
        <f>-N82/(L82+N82)^2</f>
        <v>#DIV/0!</v>
      </c>
      <c r="KK83" s="164">
        <f>1/(JJ83+N82)</f>
        <v>1</v>
      </c>
      <c r="KL83" s="164" t="e">
        <f>KI83*JR83+KJ83*HM83*JL83+KK83*JK83*HM83</f>
        <v>#DIV/0!</v>
      </c>
      <c r="KM83" s="164" t="e">
        <f>KL83^2*M82^2</f>
        <v>#DIV/0!</v>
      </c>
      <c r="KN83" s="164"/>
      <c r="KO83" s="164" t="e">
        <f>IY83</f>
        <v>#DIV/0!</v>
      </c>
      <c r="KP83" s="164" t="e">
        <f>L82/(L82+N82)^2</f>
        <v>#DIV/0!</v>
      </c>
      <c r="KQ83" s="164">
        <f>-L82/(JJ83+N82)^2</f>
        <v>0</v>
      </c>
      <c r="KR83" s="164" t="e">
        <f>KO83*JR83+KP83*JL83*HM83+HM83*KQ83*JK83</f>
        <v>#DIV/0!</v>
      </c>
      <c r="KS83" s="164" t="e">
        <f>KR83^2*O82^2</f>
        <v>#DIV/0!</v>
      </c>
      <c r="KT83" s="164"/>
      <c r="KU83" s="164" t="e">
        <f>JE83</f>
        <v>#DIV/0!</v>
      </c>
      <c r="KV83" s="164" t="e">
        <f>KU83*JR83</f>
        <v>#DIV/0!</v>
      </c>
      <c r="KW83" s="164" t="e">
        <f>KV83^2*Q82^2</f>
        <v>#DIV/0!</v>
      </c>
      <c r="KX83" s="164"/>
      <c r="KY83" s="164" t="e">
        <f>HM83* (N82/(L82+N82)) * ((-LN(10)*JJ83*L82)/(N82+JJ83)^2)</f>
        <v>#DIV/0!</v>
      </c>
      <c r="KZ83" s="164" t="e">
        <f>KY83^2*S82^2</f>
        <v>#DIV/0!</v>
      </c>
      <c r="LA83" s="164"/>
      <c r="LB83" s="164"/>
      <c r="LC83" s="170"/>
      <c r="LD83" s="180"/>
      <c r="LE83" s="174"/>
      <c r="LF83" s="174"/>
      <c r="LG83" s="174"/>
      <c r="LH83" s="174"/>
      <c r="LI83" s="174"/>
      <c r="LJ83" s="174"/>
      <c r="LK83" s="174"/>
      <c r="LL83" s="174"/>
      <c r="LM83" s="174"/>
      <c r="LN83" s="174"/>
      <c r="LO83" s="177"/>
    </row>
    <row r="84" spans="1:327" s="87" customFormat="1" ht="15.75" x14ac:dyDescent="0.25">
      <c r="A84" s="171" t="s">
        <v>241</v>
      </c>
      <c r="B84" s="12"/>
      <c r="C84" s="148"/>
      <c r="D84" s="1"/>
      <c r="E84" s="148"/>
      <c r="F84" s="195"/>
      <c r="G84" s="195"/>
      <c r="H84" s="195"/>
      <c r="I84" s="183"/>
      <c r="J84" s="183"/>
      <c r="K84" s="183"/>
      <c r="L84" s="183"/>
      <c r="M84" s="183"/>
      <c r="N84" s="183"/>
      <c r="O84" s="183"/>
      <c r="P84" s="183"/>
      <c r="Q84" s="183"/>
      <c r="R84" s="183"/>
      <c r="S84" s="186"/>
      <c r="T84" s="167">
        <f t="shared" si="2550"/>
        <v>0</v>
      </c>
      <c r="U84" s="164">
        <f>U82</f>
        <v>0</v>
      </c>
      <c r="V84" s="164">
        <f t="shared" ref="V84:AA84" si="2680">V82</f>
        <v>0</v>
      </c>
      <c r="W84" s="164">
        <f t="shared" si="2680"/>
        <v>0</v>
      </c>
      <c r="X84" s="164">
        <f t="shared" si="2680"/>
        <v>0</v>
      </c>
      <c r="Y84" s="164">
        <f t="shared" si="2680"/>
        <v>0</v>
      </c>
      <c r="Z84" s="164">
        <f t="shared" si="2680"/>
        <v>0</v>
      </c>
      <c r="AA84" s="164" t="e">
        <f t="shared" si="2680"/>
        <v>#DIV/0!</v>
      </c>
      <c r="AB84" s="165" t="e">
        <f t="shared" si="2142"/>
        <v>#DIV/0!</v>
      </c>
      <c r="AC84" s="165"/>
      <c r="AD84" s="165"/>
      <c r="AE84" s="165"/>
      <c r="AF84" s="165"/>
      <c r="AG84" s="164" t="e">
        <f t="shared" si="2143"/>
        <v>#DIV/0!</v>
      </c>
      <c r="AH84" s="164" t="e">
        <f t="shared" si="2557"/>
        <v>#DIV/0!</v>
      </c>
      <c r="AI84" s="164"/>
      <c r="AJ84" s="164" t="e">
        <f t="shared" si="2144"/>
        <v>#DIV/0!</v>
      </c>
      <c r="AK84" s="164" t="e">
        <f>AJ84^2*V82^2</f>
        <v>#DIV/0!</v>
      </c>
      <c r="AL84" s="164"/>
      <c r="AM84" s="164" t="e">
        <f>-AB84/(AA84-U84)*L82/(L82+N82)</f>
        <v>#DIV/0!</v>
      </c>
      <c r="AN84" s="164" t="e">
        <f>AM84^2*X82^2</f>
        <v>#DIV/0!</v>
      </c>
      <c r="AO84" s="164"/>
      <c r="AP84" s="164" t="e">
        <f>-AB84/(AA84-U84)*N82/(L82+N82)</f>
        <v>#DIV/0!</v>
      </c>
      <c r="AQ84" s="164" t="e">
        <f>AP84^2*Z82^2</f>
        <v>#DIV/0!</v>
      </c>
      <c r="AR84" s="164"/>
      <c r="AS84" s="164" t="e">
        <f>-AB84/(AA84-U84)*(W84-AA84)/(L82+N82)</f>
        <v>#DIV/0!</v>
      </c>
      <c r="AT84" s="164" t="e">
        <f>AS84^2*M82^2</f>
        <v>#DIV/0!</v>
      </c>
      <c r="AU84" s="164"/>
      <c r="AV84" s="164" t="e">
        <f>-AB84/(AA84-U84)*(Y84-AA84)/(L82+N82)</f>
        <v>#DIV/0!</v>
      </c>
      <c r="AW84" s="164" t="e">
        <f>AV84^2*O82^2</f>
        <v>#DIV/0!</v>
      </c>
      <c r="AX84" s="164"/>
      <c r="AY84" s="164"/>
      <c r="AZ84" s="164"/>
      <c r="BA84" s="164" t="b">
        <f t="shared" si="2558"/>
        <v>0</v>
      </c>
      <c r="BB84" s="164">
        <f>MAX((1-BA84)*P82,P82*0.99999)</f>
        <v>0</v>
      </c>
      <c r="BC84" s="164" t="e">
        <f>AB84*D84/(L82+N82)</f>
        <v>#DIV/0!</v>
      </c>
      <c r="BD84" s="164" t="e">
        <f t="shared" si="2559"/>
        <v>#DIV/0!</v>
      </c>
      <c r="BE84" s="164" t="e">
        <f t="shared" si="2560"/>
        <v>#DIV/0!</v>
      </c>
      <c r="BF84" s="164" t="e">
        <f t="shared" si="2561"/>
        <v>#DIV/0!</v>
      </c>
      <c r="BG84" s="164" t="e">
        <f t="shared" si="2562"/>
        <v>#DIV/0!</v>
      </c>
      <c r="BH84" s="164" t="e">
        <f t="shared" si="2563"/>
        <v>#DIV/0!</v>
      </c>
      <c r="BI84" s="164"/>
      <c r="BJ84" s="164"/>
      <c r="BK84" s="164"/>
      <c r="BL84" s="164"/>
      <c r="BM84" s="164" t="e">
        <f t="shared" si="2564"/>
        <v>#DIV/0!</v>
      </c>
      <c r="BN84" s="164" t="e">
        <f t="shared" si="2565"/>
        <v>#DIV/0!</v>
      </c>
      <c r="BO84" s="164" t="e">
        <f t="shared" si="2566"/>
        <v>#DIV/0!</v>
      </c>
      <c r="BP84" s="164" t="e">
        <f>BO84^2*Q82^2</f>
        <v>#DIV/0!</v>
      </c>
      <c r="BQ84" s="164"/>
      <c r="BR84" s="164" t="e">
        <f t="shared" si="2567"/>
        <v>#DIV/0!</v>
      </c>
      <c r="BS84" s="164" t="e">
        <f t="shared" si="2568"/>
        <v>#DIV/0!</v>
      </c>
      <c r="BT84" s="164" t="e">
        <f t="shared" si="2569"/>
        <v>#DIV/0!</v>
      </c>
      <c r="BU84" s="164" t="e">
        <f t="shared" si="2570"/>
        <v>#DIV/0!</v>
      </c>
      <c r="BV84" s="164" t="e">
        <f>(BB84-1)/(1-BC84)^(BB84)*(D84/(L82+N82))*BU84</f>
        <v>#DIV/0!</v>
      </c>
      <c r="BW84" s="164" t="e">
        <f>-1/((BB84-1)*BC84^2)*(D84/(L82+N82))*BU84</f>
        <v>#DIV/0!</v>
      </c>
      <c r="BX84" s="164" t="e">
        <f t="shared" si="2571"/>
        <v>#DIV/0!</v>
      </c>
      <c r="BY84" s="164" t="e">
        <f t="shared" si="2572"/>
        <v>#DIV/0!</v>
      </c>
      <c r="BZ84" s="164"/>
      <c r="CA84" s="164" t="e">
        <f t="shared" si="2573"/>
        <v>#DIV/0!</v>
      </c>
      <c r="CB84" s="164" t="e">
        <f>(BB84-1)/(1-BC84)^(BB84)*(D84/(L82+N82))*CA84</f>
        <v>#DIV/0!</v>
      </c>
      <c r="CC84" s="164" t="e">
        <f>-1/((BB84-1)*BC84^2)*(D84/(L82+N82))*CA84</f>
        <v>#DIV/0!</v>
      </c>
      <c r="CD84" s="164" t="e">
        <f t="shared" si="2574"/>
        <v>#DIV/0!</v>
      </c>
      <c r="CE84" s="164" t="e">
        <f t="shared" si="2575"/>
        <v>#DIV/0!</v>
      </c>
      <c r="CF84" s="164"/>
      <c r="CG84" s="164" t="e">
        <f t="shared" si="2576"/>
        <v>#DIV/0!</v>
      </c>
      <c r="CH84" s="164" t="e">
        <f>(BB84-1)/(1-BC84)^(BB84)*(D84/(L82+N82))*CG84</f>
        <v>#DIV/0!</v>
      </c>
      <c r="CI84" s="164" t="e">
        <f>-1/((BB84-1)*BC84^2)*(D84/(L82+N82))*CG84</f>
        <v>#DIV/0!</v>
      </c>
      <c r="CJ84" s="164" t="e">
        <f t="shared" si="2577"/>
        <v>#DIV/0!</v>
      </c>
      <c r="CK84" s="164" t="e">
        <f t="shared" si="2578"/>
        <v>#DIV/0!</v>
      </c>
      <c r="CL84" s="164"/>
      <c r="CM84" s="164" t="e">
        <f t="shared" si="2579"/>
        <v>#DIV/0!</v>
      </c>
      <c r="CN84" s="164">
        <v>0</v>
      </c>
      <c r="CO84" s="164">
        <v>0</v>
      </c>
      <c r="CP84" s="164" t="e">
        <f t="shared" si="2580"/>
        <v>#DIV/0!</v>
      </c>
      <c r="CQ84" s="164" t="e">
        <f>CP84^2*E82^2</f>
        <v>#DIV/0!</v>
      </c>
      <c r="CR84" s="164"/>
      <c r="CS84" s="164" t="e">
        <f t="shared" si="2581"/>
        <v>#DIV/0!</v>
      </c>
      <c r="CT84" s="164" t="e">
        <f>(BB84-1)/(1-BC84)^(BB84)*(-BC84/(L82+N82)+D84/(L82+N82)*CS84)</f>
        <v>#DIV/0!</v>
      </c>
      <c r="CU84" s="164" t="e">
        <f>-1/((BB84-1)*BC84^2)*(-BC84/(L82+N82)+D84/(L82+N82)*CS84)</f>
        <v>#DIV/0!</v>
      </c>
      <c r="CV84" s="164" t="e">
        <f t="shared" si="2582"/>
        <v>#DIV/0!</v>
      </c>
      <c r="CW84" s="164" t="e">
        <f>CV84^2*M82^2</f>
        <v>#DIV/0!</v>
      </c>
      <c r="CX84" s="164"/>
      <c r="CY84" s="164" t="e">
        <f t="shared" si="2583"/>
        <v>#DIV/0!</v>
      </c>
      <c r="CZ84" s="164" t="e">
        <f>(BB84-1)/(1-BC84)^(BB84)*(-BC84/(L82+N82)+D84/(L82+N82)*CY84)</f>
        <v>#DIV/0!</v>
      </c>
      <c r="DA84" s="164" t="e">
        <f>-1/((BB84-1)*BC84^2)*(-BC84/(L82+N82)+D84/(L82+N82)*CY84)</f>
        <v>#DIV/0!</v>
      </c>
      <c r="DB84" s="164" t="e">
        <f t="shared" si="2584"/>
        <v>#DIV/0!</v>
      </c>
      <c r="DC84" s="164" t="e">
        <f>DB84^2*O82^2</f>
        <v>#DIV/0!</v>
      </c>
      <c r="DD84" s="164"/>
      <c r="DE84" s="164"/>
      <c r="DF84" s="164"/>
      <c r="DG84" s="164">
        <f>10^R82</f>
        <v>1</v>
      </c>
      <c r="DH84" s="164" t="e">
        <f>N82/(L82+N82)</f>
        <v>#DIV/0!</v>
      </c>
      <c r="DI84" s="164">
        <f>(DG84+L82+N82)/(N82+DG84)</f>
        <v>1</v>
      </c>
      <c r="DJ84" s="164" t="e">
        <f t="shared" si="2585"/>
        <v>#DIV/0!</v>
      </c>
      <c r="DK84" s="164"/>
      <c r="DL84" s="164"/>
      <c r="DM84" s="164"/>
      <c r="DN84" s="164"/>
      <c r="DO84" s="164" t="e">
        <f t="shared" si="2586"/>
        <v>#DIV/0!</v>
      </c>
      <c r="DP84" s="164" t="e">
        <f t="shared" si="2587"/>
        <v>#DIV/0!</v>
      </c>
      <c r="DQ84" s="164" t="e">
        <f t="shared" si="2588"/>
        <v>#DIV/0!</v>
      </c>
      <c r="DR84" s="164" t="e">
        <f t="shared" si="2589"/>
        <v>#DIV/0!</v>
      </c>
      <c r="DS84" s="164"/>
      <c r="DT84" s="164" t="e">
        <f t="shared" si="2590"/>
        <v>#DIV/0!</v>
      </c>
      <c r="DU84" s="164" t="e">
        <f t="shared" si="2591"/>
        <v>#DIV/0!</v>
      </c>
      <c r="DV84" s="164" t="e">
        <f t="shared" si="2592"/>
        <v>#DIV/0!</v>
      </c>
      <c r="DW84" s="164"/>
      <c r="DX84" s="164" t="e">
        <f t="shared" si="2593"/>
        <v>#DIV/0!</v>
      </c>
      <c r="DY84" s="164" t="e">
        <f t="shared" si="2594"/>
        <v>#DIV/0!</v>
      </c>
      <c r="DZ84" s="164" t="e">
        <f t="shared" si="2595"/>
        <v>#DIV/0!</v>
      </c>
      <c r="EA84" s="164"/>
      <c r="EB84" s="164" t="e">
        <f t="shared" si="2596"/>
        <v>#DIV/0!</v>
      </c>
      <c r="EC84" s="164" t="e">
        <f t="shared" si="2597"/>
        <v>#DIV/0!</v>
      </c>
      <c r="ED84" s="164" t="e">
        <f t="shared" si="2598"/>
        <v>#DIV/0!</v>
      </c>
      <c r="EE84" s="164"/>
      <c r="EF84" s="164" t="e">
        <f t="shared" si="2599"/>
        <v>#DIV/0!</v>
      </c>
      <c r="EG84" s="164" t="e">
        <f t="shared" si="2600"/>
        <v>#DIV/0!</v>
      </c>
      <c r="EH84" s="164" t="e">
        <f t="shared" si="2601"/>
        <v>#DIV/0!</v>
      </c>
      <c r="EI84" s="164" t="e">
        <f>-N82/((N82+L82)^2)</f>
        <v>#DIV/0!</v>
      </c>
      <c r="EJ84" s="164">
        <f>1/(DG84+N82)</f>
        <v>1</v>
      </c>
      <c r="EK84" s="164" t="e">
        <f t="shared" si="2602"/>
        <v>#DIV/0!</v>
      </c>
      <c r="EL84" s="164" t="e">
        <f>EK84^2*M82^2</f>
        <v>#DIV/0!</v>
      </c>
      <c r="EM84" s="164"/>
      <c r="EN84" s="164" t="e">
        <f t="shared" si="2603"/>
        <v>#DIV/0!</v>
      </c>
      <c r="EO84" s="164" t="e">
        <f>L82/((L82+N82)^2)</f>
        <v>#DIV/0!</v>
      </c>
      <c r="EP84" s="164">
        <f>-L82/((N82+DG84)^2)</f>
        <v>0</v>
      </c>
      <c r="EQ84" s="164" t="e">
        <f t="shared" si="2604"/>
        <v>#DIV/0!</v>
      </c>
      <c r="ER84" s="164" t="e">
        <f>EQ84^2*O82^2</f>
        <v>#DIV/0!</v>
      </c>
      <c r="ES84" s="164"/>
      <c r="ET84" s="164">
        <v>0</v>
      </c>
      <c r="EU84" s="164">
        <f>-LN(10)*L82*DG84/((DG84+N82)^2)</f>
        <v>0</v>
      </c>
      <c r="EV84" s="164" t="e">
        <f t="shared" si="2605"/>
        <v>#DIV/0!</v>
      </c>
      <c r="EW84" s="164" t="e">
        <f>EV84^2*S82^2</f>
        <v>#DIV/0!</v>
      </c>
      <c r="EX84" s="164"/>
      <c r="EY84" s="164"/>
      <c r="EZ84" s="164"/>
      <c r="FA84" s="164">
        <f t="shared" si="2606"/>
        <v>1</v>
      </c>
      <c r="FB84" s="164" t="e">
        <f t="shared" si="2607"/>
        <v>#DIV/0!</v>
      </c>
      <c r="FC84" s="164">
        <f t="shared" si="2608"/>
        <v>1</v>
      </c>
      <c r="FD84" s="164" t="e">
        <f t="shared" si="2609"/>
        <v>#DIV/0!</v>
      </c>
      <c r="FE84" s="164"/>
      <c r="FF84" s="164"/>
      <c r="FG84" s="164"/>
      <c r="FH84" s="164"/>
      <c r="FI84" s="164" t="e">
        <f t="shared" si="2610"/>
        <v>#DIV/0!</v>
      </c>
      <c r="FJ84" s="164" t="e">
        <f t="shared" si="2611"/>
        <v>#DIV/0!</v>
      </c>
      <c r="FK84" s="164" t="e">
        <f t="shared" si="2612"/>
        <v>#DIV/0!</v>
      </c>
      <c r="FL84" s="164" t="e">
        <f t="shared" si="2613"/>
        <v>#DIV/0!</v>
      </c>
      <c r="FM84" s="164"/>
      <c r="FN84" s="164" t="e">
        <f t="shared" si="2614"/>
        <v>#DIV/0!</v>
      </c>
      <c r="FO84" s="164" t="e">
        <f t="shared" si="2615"/>
        <v>#DIV/0!</v>
      </c>
      <c r="FP84" s="164" t="e">
        <f t="shared" si="2616"/>
        <v>#DIV/0!</v>
      </c>
      <c r="FQ84" s="164"/>
      <c r="FR84" s="164" t="e">
        <f t="shared" si="2617"/>
        <v>#DIV/0!</v>
      </c>
      <c r="FS84" s="164" t="e">
        <f t="shared" si="2618"/>
        <v>#DIV/0!</v>
      </c>
      <c r="FT84" s="164" t="e">
        <f t="shared" si="2619"/>
        <v>#DIV/0!</v>
      </c>
      <c r="FU84" s="164"/>
      <c r="FV84" s="164" t="e">
        <f t="shared" si="2620"/>
        <v>#DIV/0!</v>
      </c>
      <c r="FW84" s="164" t="e">
        <f t="shared" si="2621"/>
        <v>#DIV/0!</v>
      </c>
      <c r="FX84" s="164" t="e">
        <f t="shared" si="2622"/>
        <v>#DIV/0!</v>
      </c>
      <c r="FY84" s="164"/>
      <c r="FZ84" s="164" t="e">
        <f t="shared" si="2623"/>
        <v>#DIV/0!</v>
      </c>
      <c r="GA84" s="164" t="e">
        <f t="shared" si="2624"/>
        <v>#DIV/0!</v>
      </c>
      <c r="GB84" s="164" t="e">
        <f t="shared" si="2625"/>
        <v>#DIV/0!</v>
      </c>
      <c r="GC84" s="164" t="e">
        <f t="shared" si="2626"/>
        <v>#DIV/0!</v>
      </c>
      <c r="GD84" s="164">
        <f t="shared" si="2627"/>
        <v>1</v>
      </c>
      <c r="GE84" s="164" t="e">
        <f t="shared" si="2628"/>
        <v>#DIV/0!</v>
      </c>
      <c r="GF84" s="164" t="e">
        <f>GE84^2*M82^2</f>
        <v>#DIV/0!</v>
      </c>
      <c r="GG84" s="164"/>
      <c r="GH84" s="164" t="e">
        <f t="shared" si="2629"/>
        <v>#DIV/0!</v>
      </c>
      <c r="GI84" s="164" t="e">
        <f t="shared" si="2630"/>
        <v>#DIV/0!</v>
      </c>
      <c r="GJ84" s="164">
        <f t="shared" si="2631"/>
        <v>0</v>
      </c>
      <c r="GK84" s="164" t="e">
        <f t="shared" si="2632"/>
        <v>#DIV/0!</v>
      </c>
      <c r="GL84" s="164" t="e">
        <f>GK84^2*O82^2</f>
        <v>#DIV/0!</v>
      </c>
      <c r="GM84" s="164"/>
      <c r="GN84" s="164">
        <f t="shared" si="2633"/>
        <v>0</v>
      </c>
      <c r="GO84" s="164">
        <f t="shared" si="2634"/>
        <v>0</v>
      </c>
      <c r="GP84" s="164" t="e">
        <f t="shared" si="2635"/>
        <v>#DIV/0!</v>
      </c>
      <c r="GQ84" s="164" t="e">
        <f>GP84^2*S82^2</f>
        <v>#DIV/0!</v>
      </c>
      <c r="GR84" s="164"/>
      <c r="GS84" s="164" t="e">
        <f t="shared" si="2636"/>
        <v>#DIV/0!</v>
      </c>
      <c r="GT84" s="164" t="e">
        <f t="shared" si="2637"/>
        <v>#DIV/0!</v>
      </c>
      <c r="GU84" s="164" t="e">
        <f>GT84^2*Q82^2</f>
        <v>#DIV/0!</v>
      </c>
      <c r="GV84" s="164"/>
      <c r="GW84" s="164"/>
      <c r="GX84" s="164"/>
      <c r="GY84" s="164">
        <f>P82</f>
        <v>0</v>
      </c>
      <c r="GZ84" s="164">
        <f>L82+N82</f>
        <v>0</v>
      </c>
      <c r="HA84" s="164">
        <f>L82</f>
        <v>0</v>
      </c>
      <c r="HB84" s="164">
        <f>N82</f>
        <v>0</v>
      </c>
      <c r="HC84" s="164">
        <f t="shared" si="2638"/>
        <v>0</v>
      </c>
      <c r="HD84" s="164">
        <f t="shared" si="2639"/>
        <v>0</v>
      </c>
      <c r="HE84" s="164" t="e">
        <f t="shared" si="2640"/>
        <v>#DIV/0!</v>
      </c>
      <c r="HF84" s="164">
        <f t="shared" si="2641"/>
        <v>0</v>
      </c>
      <c r="HG84" s="164">
        <f t="shared" si="2642"/>
        <v>0</v>
      </c>
      <c r="HH84" s="164">
        <f t="shared" si="2643"/>
        <v>0</v>
      </c>
      <c r="HI84" s="164">
        <f t="shared" si="2644"/>
        <v>0</v>
      </c>
      <c r="HJ84" s="164" t="e">
        <f t="shared" si="2645"/>
        <v>#DIV/0!</v>
      </c>
      <c r="HK84" s="164" t="e">
        <f t="shared" si="2646"/>
        <v>#DIV/0!</v>
      </c>
      <c r="HL84" s="164" t="e">
        <f t="shared" si="2647"/>
        <v>#DIV/0!</v>
      </c>
      <c r="HM84" s="164" t="e">
        <f t="shared" si="2648"/>
        <v>#DIV/0!</v>
      </c>
      <c r="HN84" s="164"/>
      <c r="HO84" s="164"/>
      <c r="HP84" s="164"/>
      <c r="HQ84" s="164"/>
      <c r="HR84" s="164" t="e">
        <f t="shared" si="2649"/>
        <v>#DIV/0!</v>
      </c>
      <c r="HS84" s="164" t="e">
        <f t="shared" si="2650"/>
        <v>#DIV/0!</v>
      </c>
      <c r="HT84" s="164" t="e">
        <f t="shared" si="2651"/>
        <v>#DIV/0!</v>
      </c>
      <c r="HU84" s="164" t="e">
        <f t="shared" si="2652"/>
        <v>#DIV/0!</v>
      </c>
      <c r="HV84" s="164" t="e">
        <f t="shared" si="2653"/>
        <v>#DIV/0!</v>
      </c>
      <c r="HW84" s="164"/>
      <c r="HX84" s="164" t="e">
        <f t="shared" si="2654"/>
        <v>#DIV/0!</v>
      </c>
      <c r="HY84" s="164" t="e">
        <f t="shared" si="2655"/>
        <v>#DIV/0!</v>
      </c>
      <c r="HZ84" s="164">
        <v>0</v>
      </c>
      <c r="IA84" s="164" t="e">
        <f t="shared" si="2145"/>
        <v>#DIV/0!</v>
      </c>
      <c r="IB84" s="164" t="e">
        <f t="shared" si="2656"/>
        <v>#DIV/0!</v>
      </c>
      <c r="IC84" s="164"/>
      <c r="ID84" s="164" t="e">
        <f xml:space="preserve"> 1 / (HE84-GY84*HG84)*L82/GZ84</f>
        <v>#DIV/0!</v>
      </c>
      <c r="IE84" s="164" t="e">
        <f t="shared" si="2657"/>
        <v>#DIV/0!</v>
      </c>
      <c r="IF84" s="164">
        <v>0</v>
      </c>
      <c r="IG84" s="164" t="e">
        <f t="shared" si="2146"/>
        <v>#DIV/0!</v>
      </c>
      <c r="IH84" s="164" t="e">
        <f t="shared" si="2658"/>
        <v>#DIV/0!</v>
      </c>
      <c r="II84" s="164"/>
      <c r="IJ84" s="164" t="e">
        <f t="shared" si="2659"/>
        <v>#DIV/0!</v>
      </c>
      <c r="IK84" s="164" t="e">
        <f t="shared" si="2660"/>
        <v>#DIV/0!</v>
      </c>
      <c r="IL84" s="164">
        <v>0</v>
      </c>
      <c r="IM84" s="164" t="e">
        <f t="shared" si="2147"/>
        <v>#DIV/0!</v>
      </c>
      <c r="IN84" s="164" t="e">
        <f t="shared" si="2661"/>
        <v>#DIV/0!</v>
      </c>
      <c r="IO84" s="164"/>
      <c r="IP84" s="164" t="e">
        <f t="shared" si="2662"/>
        <v>#DIV/0!</v>
      </c>
      <c r="IQ84" s="164" t="e">
        <f t="shared" si="2663"/>
        <v>#DIV/0!</v>
      </c>
      <c r="IR84" s="164" t="e">
        <f t="shared" si="2664"/>
        <v>#DIV/0!</v>
      </c>
      <c r="IS84" s="164" t="e">
        <f t="shared" si="2148"/>
        <v>#DIV/0!</v>
      </c>
      <c r="IT84" s="164" t="e">
        <f>IS84^2*M82^2</f>
        <v>#DIV/0!</v>
      </c>
      <c r="IU84" s="164"/>
      <c r="IV84" s="164" t="e">
        <f t="shared" si="2665"/>
        <v>#DIV/0!</v>
      </c>
      <c r="IW84" s="164" t="e">
        <f t="shared" si="2666"/>
        <v>#DIV/0!</v>
      </c>
      <c r="IX84" s="164" t="e">
        <f t="shared" si="2667"/>
        <v>#DIV/0!</v>
      </c>
      <c r="IY84" s="164" t="e">
        <f t="shared" si="2149"/>
        <v>#DIV/0!</v>
      </c>
      <c r="IZ84" s="164" t="e">
        <f>IY84^2*O82^2</f>
        <v>#DIV/0!</v>
      </c>
      <c r="JA84" s="164"/>
      <c r="JB84" s="164" t="e">
        <f t="shared" si="2668"/>
        <v>#DIV/0!</v>
      </c>
      <c r="JC84" s="164" t="e">
        <f t="shared" si="2669"/>
        <v>#DIV/0!</v>
      </c>
      <c r="JD84" s="164" t="e">
        <f t="shared" si="2670"/>
        <v>#DIV/0!</v>
      </c>
      <c r="JE84" s="164" t="e">
        <f t="shared" si="2150"/>
        <v>#DIV/0!</v>
      </c>
      <c r="JF84" s="164" t="e">
        <f>JE84^2*Q82^2</f>
        <v>#DIV/0!</v>
      </c>
      <c r="JG84" s="164"/>
      <c r="JH84" s="164"/>
      <c r="JI84" s="164"/>
      <c r="JJ84" s="164">
        <f t="shared" si="2671"/>
        <v>1</v>
      </c>
      <c r="JK84" s="164" t="e">
        <f>N82/(L82+N82)</f>
        <v>#DIV/0!</v>
      </c>
      <c r="JL84" s="164">
        <f>(L82+N82+JJ84)/(N82+JJ84)</f>
        <v>1</v>
      </c>
      <c r="JM84" s="164" t="e">
        <f t="shared" si="2672"/>
        <v>#DIV/0!</v>
      </c>
      <c r="JN84" s="164"/>
      <c r="JO84" s="164"/>
      <c r="JP84" s="164"/>
      <c r="JQ84" s="164"/>
      <c r="JR84" s="164" t="e">
        <f t="shared" si="2673"/>
        <v>#DIV/0!</v>
      </c>
      <c r="JS84" s="164" t="e">
        <f t="shared" si="2674"/>
        <v>#DIV/0!</v>
      </c>
      <c r="JT84" s="164" t="e">
        <f t="shared" si="2675"/>
        <v>#DIV/0!</v>
      </c>
      <c r="JU84" s="164" t="e">
        <f t="shared" si="2676"/>
        <v>#DIV/0!</v>
      </c>
      <c r="JV84" s="164"/>
      <c r="JW84" s="164" t="e">
        <f t="shared" si="2677"/>
        <v>#DIV/0!</v>
      </c>
      <c r="JX84" s="164" t="e">
        <f t="shared" si="2678"/>
        <v>#DIV/0!</v>
      </c>
      <c r="JY84" s="164" t="e">
        <f t="shared" si="2679"/>
        <v>#DIV/0!</v>
      </c>
      <c r="JZ84" s="164"/>
      <c r="KA84" s="164" t="e">
        <f>IG84</f>
        <v>#DIV/0!</v>
      </c>
      <c r="KB84" s="164" t="e">
        <f>KA84*JR84</f>
        <v>#DIV/0!</v>
      </c>
      <c r="KC84" s="164" t="e">
        <f>KB84^2*X84^2</f>
        <v>#DIV/0!</v>
      </c>
      <c r="KD84" s="164"/>
      <c r="KE84" s="164" t="e">
        <f>IM84</f>
        <v>#DIV/0!</v>
      </c>
      <c r="KF84" s="164" t="e">
        <f>KE84*JR84</f>
        <v>#DIV/0!</v>
      </c>
      <c r="KG84" s="164" t="e">
        <f>KF84^2*Z84^2</f>
        <v>#DIV/0!</v>
      </c>
      <c r="KH84" s="164"/>
      <c r="KI84" s="164" t="e">
        <f>IS84</f>
        <v>#DIV/0!</v>
      </c>
      <c r="KJ84" s="164" t="e">
        <f>-N82/(L82+N82)^2</f>
        <v>#DIV/0!</v>
      </c>
      <c r="KK84" s="164">
        <f>1/(JJ84+N82)</f>
        <v>1</v>
      </c>
      <c r="KL84" s="164" t="e">
        <f>KI84*JR84+KJ84*HM84*JL84+KK84*JK84*HM84</f>
        <v>#DIV/0!</v>
      </c>
      <c r="KM84" s="164" t="e">
        <f>KL84^2*M82^2</f>
        <v>#DIV/0!</v>
      </c>
      <c r="KN84" s="164"/>
      <c r="KO84" s="164" t="e">
        <f>IY84</f>
        <v>#DIV/0!</v>
      </c>
      <c r="KP84" s="164" t="e">
        <f>L82/(L82+N82)^2</f>
        <v>#DIV/0!</v>
      </c>
      <c r="KQ84" s="164">
        <f>-L82/(JJ84+N82)^2</f>
        <v>0</v>
      </c>
      <c r="KR84" s="164" t="e">
        <f>KO84*JR84+KP84*JL84*HM84+HM84*KQ84*JK84</f>
        <v>#DIV/0!</v>
      </c>
      <c r="KS84" s="164" t="e">
        <f>KR84^2*O82^2</f>
        <v>#DIV/0!</v>
      </c>
      <c r="KT84" s="164"/>
      <c r="KU84" s="164" t="e">
        <f>JE84</f>
        <v>#DIV/0!</v>
      </c>
      <c r="KV84" s="164" t="e">
        <f>KU84*JR84</f>
        <v>#DIV/0!</v>
      </c>
      <c r="KW84" s="164" t="e">
        <f>KV84^2*Q82^2</f>
        <v>#DIV/0!</v>
      </c>
      <c r="KX84" s="164"/>
      <c r="KY84" s="164" t="e">
        <f>HM84* (N82/(L82+N82)) * ((-LN(10)*JJ84*L82)/(N82+JJ84)^2)</f>
        <v>#DIV/0!</v>
      </c>
      <c r="KZ84" s="164" t="e">
        <f>KY84^2*S82^2</f>
        <v>#DIV/0!</v>
      </c>
      <c r="LA84" s="164"/>
      <c r="LB84" s="164"/>
      <c r="LC84" s="170"/>
      <c r="LD84" s="180"/>
      <c r="LE84" s="174"/>
      <c r="LF84" s="174"/>
      <c r="LG84" s="174"/>
      <c r="LH84" s="174"/>
      <c r="LI84" s="174"/>
      <c r="LJ84" s="174"/>
      <c r="LK84" s="174"/>
      <c r="LL84" s="174"/>
      <c r="LM84" s="174"/>
      <c r="LN84" s="174"/>
      <c r="LO84" s="177"/>
    </row>
    <row r="85" spans="1:327" s="87" customFormat="1" ht="16.5" thickBot="1" x14ac:dyDescent="0.3">
      <c r="A85" s="171" t="s">
        <v>242</v>
      </c>
      <c r="B85" s="14"/>
      <c r="C85" s="169"/>
      <c r="D85" s="2"/>
      <c r="E85" s="169"/>
      <c r="F85" s="196"/>
      <c r="G85" s="196"/>
      <c r="H85" s="196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7"/>
      <c r="T85" s="167">
        <f t="shared" si="2550"/>
        <v>0</v>
      </c>
      <c r="U85" s="164">
        <f>U82</f>
        <v>0</v>
      </c>
      <c r="V85" s="164">
        <f t="shared" ref="V85:AA85" si="2681">V82</f>
        <v>0</v>
      </c>
      <c r="W85" s="164">
        <f t="shared" si="2681"/>
        <v>0</v>
      </c>
      <c r="X85" s="164">
        <f t="shared" si="2681"/>
        <v>0</v>
      </c>
      <c r="Y85" s="164">
        <f t="shared" si="2681"/>
        <v>0</v>
      </c>
      <c r="Z85" s="164">
        <f t="shared" si="2681"/>
        <v>0</v>
      </c>
      <c r="AA85" s="164" t="e">
        <f t="shared" si="2681"/>
        <v>#DIV/0!</v>
      </c>
      <c r="AB85" s="165" t="e">
        <f t="shared" si="2142"/>
        <v>#DIV/0!</v>
      </c>
      <c r="AC85" s="165"/>
      <c r="AD85" s="165"/>
      <c r="AE85" s="165"/>
      <c r="AF85" s="165"/>
      <c r="AG85" s="164" t="e">
        <f t="shared" si="2143"/>
        <v>#DIV/0!</v>
      </c>
      <c r="AH85" s="164" t="e">
        <f t="shared" si="2557"/>
        <v>#DIV/0!</v>
      </c>
      <c r="AI85" s="164"/>
      <c r="AJ85" s="164" t="e">
        <f t="shared" si="2144"/>
        <v>#DIV/0!</v>
      </c>
      <c r="AK85" s="164" t="e">
        <f>AJ85^2*V82^2</f>
        <v>#DIV/0!</v>
      </c>
      <c r="AL85" s="164"/>
      <c r="AM85" s="164" t="e">
        <f>-AB85/(AA85-U85)*L82/(L82+N82)</f>
        <v>#DIV/0!</v>
      </c>
      <c r="AN85" s="164" t="e">
        <f>AM85^2*X82^2</f>
        <v>#DIV/0!</v>
      </c>
      <c r="AO85" s="164"/>
      <c r="AP85" s="164" t="e">
        <f>-AB85/(AA85-U85)*N82/(L82+N82)</f>
        <v>#DIV/0!</v>
      </c>
      <c r="AQ85" s="164" t="e">
        <f>AP85^2*Z82^2</f>
        <v>#DIV/0!</v>
      </c>
      <c r="AR85" s="164"/>
      <c r="AS85" s="164" t="e">
        <f>-AB85/(AA85-U85)*(W85-AA85)/(L82+N82)</f>
        <v>#DIV/0!</v>
      </c>
      <c r="AT85" s="164" t="e">
        <f>AS85^2*M82^2</f>
        <v>#DIV/0!</v>
      </c>
      <c r="AU85" s="164"/>
      <c r="AV85" s="164" t="e">
        <f>-AB85/(AA85-U85)*(Y85-AA85)/(L82+N82)</f>
        <v>#DIV/0!</v>
      </c>
      <c r="AW85" s="164" t="e">
        <f>AV85^2*O82^2</f>
        <v>#DIV/0!</v>
      </c>
      <c r="AX85" s="164"/>
      <c r="AY85" s="164"/>
      <c r="AZ85" s="164"/>
      <c r="BA85" s="164" t="b">
        <f t="shared" si="2558"/>
        <v>0</v>
      </c>
      <c r="BB85" s="164">
        <f>MAX((1-BA85)*P82,P82*0.99999)</f>
        <v>0</v>
      </c>
      <c r="BC85" s="164" t="e">
        <f>AB85*D85/(L82+N82)</f>
        <v>#DIV/0!</v>
      </c>
      <c r="BD85" s="164" t="e">
        <f t="shared" si="2559"/>
        <v>#DIV/0!</v>
      </c>
      <c r="BE85" s="164" t="e">
        <f t="shared" si="2560"/>
        <v>#DIV/0!</v>
      </c>
      <c r="BF85" s="164" t="e">
        <f t="shared" si="2561"/>
        <v>#DIV/0!</v>
      </c>
      <c r="BG85" s="164" t="e">
        <f t="shared" si="2562"/>
        <v>#DIV/0!</v>
      </c>
      <c r="BH85" s="164" t="e">
        <f t="shared" si="2563"/>
        <v>#DIV/0!</v>
      </c>
      <c r="BI85" s="164"/>
      <c r="BJ85" s="164"/>
      <c r="BK85" s="164"/>
      <c r="BL85" s="164"/>
      <c r="BM85" s="164" t="e">
        <f t="shared" si="2564"/>
        <v>#DIV/0!</v>
      </c>
      <c r="BN85" s="164" t="e">
        <f t="shared" si="2565"/>
        <v>#DIV/0!</v>
      </c>
      <c r="BO85" s="164" t="e">
        <f t="shared" si="2566"/>
        <v>#DIV/0!</v>
      </c>
      <c r="BP85" s="164" t="e">
        <f>BO85^2*Q82^2</f>
        <v>#DIV/0!</v>
      </c>
      <c r="BQ85" s="164"/>
      <c r="BR85" s="164" t="e">
        <f t="shared" si="2567"/>
        <v>#DIV/0!</v>
      </c>
      <c r="BS85" s="164" t="e">
        <f t="shared" si="2568"/>
        <v>#DIV/0!</v>
      </c>
      <c r="BT85" s="164" t="e">
        <f t="shared" si="2569"/>
        <v>#DIV/0!</v>
      </c>
      <c r="BU85" s="164" t="e">
        <f t="shared" si="2570"/>
        <v>#DIV/0!</v>
      </c>
      <c r="BV85" s="164" t="e">
        <f>(BB85-1)/(1-BC85)^(BB85)*(D85/(L82+N82))*BU85</f>
        <v>#DIV/0!</v>
      </c>
      <c r="BW85" s="164" t="e">
        <f>-1/((BB85-1)*BC85^2)*(D85/(L82+N82))*BU85</f>
        <v>#DIV/0!</v>
      </c>
      <c r="BX85" s="164" t="e">
        <f t="shared" si="2571"/>
        <v>#DIV/0!</v>
      </c>
      <c r="BY85" s="164" t="e">
        <f t="shared" si="2572"/>
        <v>#DIV/0!</v>
      </c>
      <c r="BZ85" s="164"/>
      <c r="CA85" s="164" t="e">
        <f t="shared" si="2573"/>
        <v>#DIV/0!</v>
      </c>
      <c r="CB85" s="164" t="e">
        <f>(BB85-1)/(1-BC85)^(BB85)*(D85/(L82+N82))*CA85</f>
        <v>#DIV/0!</v>
      </c>
      <c r="CC85" s="164" t="e">
        <f>-1/((BB85-1)*BC85^2)*(D85/(L82+N82))*CA85</f>
        <v>#DIV/0!</v>
      </c>
      <c r="CD85" s="164" t="e">
        <f t="shared" si="2574"/>
        <v>#DIV/0!</v>
      </c>
      <c r="CE85" s="164" t="e">
        <f t="shared" si="2575"/>
        <v>#DIV/0!</v>
      </c>
      <c r="CF85" s="164"/>
      <c r="CG85" s="164" t="e">
        <f t="shared" si="2576"/>
        <v>#DIV/0!</v>
      </c>
      <c r="CH85" s="164" t="e">
        <f>(BB85-1)/(1-BC85)^(BB85)*(D85/(L82+N82))*CG85</f>
        <v>#DIV/0!</v>
      </c>
      <c r="CI85" s="164" t="e">
        <f>-1/((BB85-1)*BC85^2)*(D85/(L82+N82))*CG85</f>
        <v>#DIV/0!</v>
      </c>
      <c r="CJ85" s="164" t="e">
        <f t="shared" si="2577"/>
        <v>#DIV/0!</v>
      </c>
      <c r="CK85" s="164" t="e">
        <f t="shared" si="2578"/>
        <v>#DIV/0!</v>
      </c>
      <c r="CL85" s="164"/>
      <c r="CM85" s="164" t="e">
        <f t="shared" si="2579"/>
        <v>#DIV/0!</v>
      </c>
      <c r="CN85" s="164">
        <v>0</v>
      </c>
      <c r="CO85" s="164">
        <v>0</v>
      </c>
      <c r="CP85" s="164" t="e">
        <f t="shared" si="2580"/>
        <v>#DIV/0!</v>
      </c>
      <c r="CQ85" s="164" t="e">
        <f>CP85^2*E82^2</f>
        <v>#DIV/0!</v>
      </c>
      <c r="CR85" s="164"/>
      <c r="CS85" s="164" t="e">
        <f t="shared" si="2581"/>
        <v>#DIV/0!</v>
      </c>
      <c r="CT85" s="164" t="e">
        <f>(BB85-1)/(1-BC85)^(BB85)*(-BC85/(L82+N82)+D85/(L82+N82)*CS85)</f>
        <v>#DIV/0!</v>
      </c>
      <c r="CU85" s="164" t="e">
        <f>-1/((BB85-1)*BC85^2)*(-BC85/(L82+N82)+D85/(L82+N82)*CS85)</f>
        <v>#DIV/0!</v>
      </c>
      <c r="CV85" s="164" t="e">
        <f t="shared" si="2582"/>
        <v>#DIV/0!</v>
      </c>
      <c r="CW85" s="164" t="e">
        <f>CV85^2*M82^2</f>
        <v>#DIV/0!</v>
      </c>
      <c r="CX85" s="164"/>
      <c r="CY85" s="164" t="e">
        <f t="shared" si="2583"/>
        <v>#DIV/0!</v>
      </c>
      <c r="CZ85" s="164" t="e">
        <f>(BB85-1)/(1-BC85)^(BB85)*(-BC85/(L82+N82)+D85/(L82+N82)*CY85)</f>
        <v>#DIV/0!</v>
      </c>
      <c r="DA85" s="164" t="e">
        <f>-1/((BB85-1)*BC85^2)*(-BC85/(L82+N82)+D85/(L82+N82)*CY85)</f>
        <v>#DIV/0!</v>
      </c>
      <c r="DB85" s="164" t="e">
        <f t="shared" si="2584"/>
        <v>#DIV/0!</v>
      </c>
      <c r="DC85" s="164" t="e">
        <f>DB85^2*O82^2</f>
        <v>#DIV/0!</v>
      </c>
      <c r="DD85" s="164"/>
      <c r="DE85" s="164"/>
      <c r="DF85" s="164"/>
      <c r="DG85" s="164">
        <f>10^R82</f>
        <v>1</v>
      </c>
      <c r="DH85" s="164" t="e">
        <f>N82/(L82+N82)</f>
        <v>#DIV/0!</v>
      </c>
      <c r="DI85" s="164">
        <f>(DG85+L82+N82)/(N82+DG85)</f>
        <v>1</v>
      </c>
      <c r="DJ85" s="164" t="e">
        <f t="shared" si="2585"/>
        <v>#DIV/0!</v>
      </c>
      <c r="DK85" s="164"/>
      <c r="DL85" s="164"/>
      <c r="DM85" s="164"/>
      <c r="DN85" s="164"/>
      <c r="DO85" s="164" t="e">
        <f t="shared" si="2586"/>
        <v>#DIV/0!</v>
      </c>
      <c r="DP85" s="164" t="e">
        <f t="shared" si="2587"/>
        <v>#DIV/0!</v>
      </c>
      <c r="DQ85" s="164" t="e">
        <f t="shared" si="2588"/>
        <v>#DIV/0!</v>
      </c>
      <c r="DR85" s="164" t="e">
        <f t="shared" si="2589"/>
        <v>#DIV/0!</v>
      </c>
      <c r="DS85" s="164"/>
      <c r="DT85" s="164" t="e">
        <f t="shared" si="2590"/>
        <v>#DIV/0!</v>
      </c>
      <c r="DU85" s="164" t="e">
        <f t="shared" si="2591"/>
        <v>#DIV/0!</v>
      </c>
      <c r="DV85" s="164" t="e">
        <f t="shared" si="2592"/>
        <v>#DIV/0!</v>
      </c>
      <c r="DW85" s="164"/>
      <c r="DX85" s="164" t="e">
        <f t="shared" si="2593"/>
        <v>#DIV/0!</v>
      </c>
      <c r="DY85" s="164" t="e">
        <f t="shared" si="2594"/>
        <v>#DIV/0!</v>
      </c>
      <c r="DZ85" s="164" t="e">
        <f t="shared" si="2595"/>
        <v>#DIV/0!</v>
      </c>
      <c r="EA85" s="164"/>
      <c r="EB85" s="164" t="e">
        <f t="shared" si="2596"/>
        <v>#DIV/0!</v>
      </c>
      <c r="EC85" s="164" t="e">
        <f t="shared" si="2597"/>
        <v>#DIV/0!</v>
      </c>
      <c r="ED85" s="164" t="e">
        <f t="shared" si="2598"/>
        <v>#DIV/0!</v>
      </c>
      <c r="EE85" s="164"/>
      <c r="EF85" s="164" t="e">
        <f t="shared" si="2599"/>
        <v>#DIV/0!</v>
      </c>
      <c r="EG85" s="164" t="e">
        <f t="shared" si="2600"/>
        <v>#DIV/0!</v>
      </c>
      <c r="EH85" s="164" t="e">
        <f t="shared" si="2601"/>
        <v>#DIV/0!</v>
      </c>
      <c r="EI85" s="164" t="e">
        <f>-N82/((N82+L82)^2)</f>
        <v>#DIV/0!</v>
      </c>
      <c r="EJ85" s="164">
        <f>1/(DG85+N82)</f>
        <v>1</v>
      </c>
      <c r="EK85" s="164" t="e">
        <f t="shared" si="2602"/>
        <v>#DIV/0!</v>
      </c>
      <c r="EL85" s="164" t="e">
        <f>EK85^2*M82^2</f>
        <v>#DIV/0!</v>
      </c>
      <c r="EM85" s="164"/>
      <c r="EN85" s="164" t="e">
        <f t="shared" si="2603"/>
        <v>#DIV/0!</v>
      </c>
      <c r="EO85" s="164" t="e">
        <f>L82/((L82+N82)^2)</f>
        <v>#DIV/0!</v>
      </c>
      <c r="EP85" s="164">
        <f>-L82/((N82+DG85)^2)</f>
        <v>0</v>
      </c>
      <c r="EQ85" s="164" t="e">
        <f t="shared" si="2604"/>
        <v>#DIV/0!</v>
      </c>
      <c r="ER85" s="164" t="e">
        <f>EQ85^2*O82^2</f>
        <v>#DIV/0!</v>
      </c>
      <c r="ES85" s="164"/>
      <c r="ET85" s="164">
        <v>0</v>
      </c>
      <c r="EU85" s="164">
        <f>-LN(10)*L82*DG85/((DG85+N82)^2)</f>
        <v>0</v>
      </c>
      <c r="EV85" s="164" t="e">
        <f t="shared" si="2605"/>
        <v>#DIV/0!</v>
      </c>
      <c r="EW85" s="164" t="e">
        <f>EV85^2*S82^2</f>
        <v>#DIV/0!</v>
      </c>
      <c r="EX85" s="164"/>
      <c r="EY85" s="164"/>
      <c r="EZ85" s="164"/>
      <c r="FA85" s="164">
        <f t="shared" si="2606"/>
        <v>1</v>
      </c>
      <c r="FB85" s="164" t="e">
        <f t="shared" si="2607"/>
        <v>#DIV/0!</v>
      </c>
      <c r="FC85" s="164">
        <f t="shared" si="2608"/>
        <v>1</v>
      </c>
      <c r="FD85" s="164" t="e">
        <f t="shared" si="2609"/>
        <v>#DIV/0!</v>
      </c>
      <c r="FE85" s="164"/>
      <c r="FF85" s="164"/>
      <c r="FG85" s="164"/>
      <c r="FH85" s="164"/>
      <c r="FI85" s="164" t="e">
        <f t="shared" si="2610"/>
        <v>#DIV/0!</v>
      </c>
      <c r="FJ85" s="164" t="e">
        <f t="shared" si="2611"/>
        <v>#DIV/0!</v>
      </c>
      <c r="FK85" s="164" t="e">
        <f t="shared" si="2612"/>
        <v>#DIV/0!</v>
      </c>
      <c r="FL85" s="164" t="e">
        <f t="shared" si="2613"/>
        <v>#DIV/0!</v>
      </c>
      <c r="FM85" s="164"/>
      <c r="FN85" s="164" t="e">
        <f t="shared" si="2614"/>
        <v>#DIV/0!</v>
      </c>
      <c r="FO85" s="164" t="e">
        <f t="shared" si="2615"/>
        <v>#DIV/0!</v>
      </c>
      <c r="FP85" s="164" t="e">
        <f t="shared" si="2616"/>
        <v>#DIV/0!</v>
      </c>
      <c r="FQ85" s="164"/>
      <c r="FR85" s="164" t="e">
        <f t="shared" si="2617"/>
        <v>#DIV/0!</v>
      </c>
      <c r="FS85" s="164" t="e">
        <f t="shared" si="2618"/>
        <v>#DIV/0!</v>
      </c>
      <c r="FT85" s="164" t="e">
        <f t="shared" si="2619"/>
        <v>#DIV/0!</v>
      </c>
      <c r="FU85" s="164"/>
      <c r="FV85" s="164" t="e">
        <f t="shared" si="2620"/>
        <v>#DIV/0!</v>
      </c>
      <c r="FW85" s="164" t="e">
        <f t="shared" si="2621"/>
        <v>#DIV/0!</v>
      </c>
      <c r="FX85" s="164" t="e">
        <f t="shared" si="2622"/>
        <v>#DIV/0!</v>
      </c>
      <c r="FY85" s="164"/>
      <c r="FZ85" s="164" t="e">
        <f t="shared" si="2623"/>
        <v>#DIV/0!</v>
      </c>
      <c r="GA85" s="164" t="e">
        <f t="shared" si="2624"/>
        <v>#DIV/0!</v>
      </c>
      <c r="GB85" s="164" t="e">
        <f t="shared" si="2625"/>
        <v>#DIV/0!</v>
      </c>
      <c r="GC85" s="164" t="e">
        <f t="shared" si="2626"/>
        <v>#DIV/0!</v>
      </c>
      <c r="GD85" s="164">
        <f t="shared" si="2627"/>
        <v>1</v>
      </c>
      <c r="GE85" s="164" t="e">
        <f t="shared" si="2628"/>
        <v>#DIV/0!</v>
      </c>
      <c r="GF85" s="164" t="e">
        <f>GE85^2*M82^2</f>
        <v>#DIV/0!</v>
      </c>
      <c r="GG85" s="164"/>
      <c r="GH85" s="164" t="e">
        <f t="shared" si="2629"/>
        <v>#DIV/0!</v>
      </c>
      <c r="GI85" s="164" t="e">
        <f t="shared" si="2630"/>
        <v>#DIV/0!</v>
      </c>
      <c r="GJ85" s="164">
        <f t="shared" si="2631"/>
        <v>0</v>
      </c>
      <c r="GK85" s="164" t="e">
        <f t="shared" si="2632"/>
        <v>#DIV/0!</v>
      </c>
      <c r="GL85" s="164" t="e">
        <f>GK85^2*O82^2</f>
        <v>#DIV/0!</v>
      </c>
      <c r="GM85" s="164"/>
      <c r="GN85" s="164">
        <f t="shared" si="2633"/>
        <v>0</v>
      </c>
      <c r="GO85" s="164">
        <f t="shared" si="2634"/>
        <v>0</v>
      </c>
      <c r="GP85" s="164" t="e">
        <f t="shared" si="2635"/>
        <v>#DIV/0!</v>
      </c>
      <c r="GQ85" s="164" t="e">
        <f>GP85^2*S82^2</f>
        <v>#DIV/0!</v>
      </c>
      <c r="GR85" s="164"/>
      <c r="GS85" s="164" t="e">
        <f t="shared" si="2636"/>
        <v>#DIV/0!</v>
      </c>
      <c r="GT85" s="164" t="e">
        <f t="shared" si="2637"/>
        <v>#DIV/0!</v>
      </c>
      <c r="GU85" s="164" t="e">
        <f>GT85^2*Q82^2</f>
        <v>#DIV/0!</v>
      </c>
      <c r="GV85" s="164"/>
      <c r="GW85" s="164"/>
      <c r="GX85" s="164"/>
      <c r="GY85" s="164">
        <f>P82</f>
        <v>0</v>
      </c>
      <c r="GZ85" s="164">
        <f>L82+N82</f>
        <v>0</v>
      </c>
      <c r="HA85" s="164">
        <f>L82</f>
        <v>0</v>
      </c>
      <c r="HB85" s="164">
        <f>N82</f>
        <v>0</v>
      </c>
      <c r="HC85" s="164">
        <f t="shared" si="2638"/>
        <v>0</v>
      </c>
      <c r="HD85" s="164">
        <f t="shared" si="2639"/>
        <v>0</v>
      </c>
      <c r="HE85" s="164" t="e">
        <f t="shared" si="2640"/>
        <v>#DIV/0!</v>
      </c>
      <c r="HF85" s="164">
        <f t="shared" si="2641"/>
        <v>0</v>
      </c>
      <c r="HG85" s="164">
        <f t="shared" si="2642"/>
        <v>0</v>
      </c>
      <c r="HH85" s="164">
        <f t="shared" si="2643"/>
        <v>0</v>
      </c>
      <c r="HI85" s="164">
        <f t="shared" si="2644"/>
        <v>0</v>
      </c>
      <c r="HJ85" s="164" t="e">
        <f t="shared" si="2645"/>
        <v>#DIV/0!</v>
      </c>
      <c r="HK85" s="164" t="e">
        <f t="shared" si="2646"/>
        <v>#DIV/0!</v>
      </c>
      <c r="HL85" s="164" t="e">
        <f t="shared" si="2647"/>
        <v>#DIV/0!</v>
      </c>
      <c r="HM85" s="164" t="e">
        <f t="shared" si="2648"/>
        <v>#DIV/0!</v>
      </c>
      <c r="HN85" s="164"/>
      <c r="HO85" s="164"/>
      <c r="HP85" s="164"/>
      <c r="HQ85" s="164"/>
      <c r="HR85" s="164" t="e">
        <f t="shared" si="2649"/>
        <v>#DIV/0!</v>
      </c>
      <c r="HS85" s="164" t="e">
        <f t="shared" si="2650"/>
        <v>#DIV/0!</v>
      </c>
      <c r="HT85" s="164" t="e">
        <f t="shared" si="2651"/>
        <v>#DIV/0!</v>
      </c>
      <c r="HU85" s="164" t="e">
        <f t="shared" si="2652"/>
        <v>#DIV/0!</v>
      </c>
      <c r="HV85" s="164" t="e">
        <f t="shared" si="2653"/>
        <v>#DIV/0!</v>
      </c>
      <c r="HW85" s="164"/>
      <c r="HX85" s="164" t="e">
        <f t="shared" si="2654"/>
        <v>#DIV/0!</v>
      </c>
      <c r="HY85" s="164" t="e">
        <f t="shared" si="2655"/>
        <v>#DIV/0!</v>
      </c>
      <c r="HZ85" s="164">
        <v>0</v>
      </c>
      <c r="IA85" s="164" t="e">
        <f t="shared" si="2145"/>
        <v>#DIV/0!</v>
      </c>
      <c r="IB85" s="164" t="e">
        <f t="shared" si="2656"/>
        <v>#DIV/0!</v>
      </c>
      <c r="IC85" s="164"/>
      <c r="ID85" s="164" t="e">
        <f xml:space="preserve"> 1 / (HE85-GY85*HG85)*L82/GZ85</f>
        <v>#DIV/0!</v>
      </c>
      <c r="IE85" s="164" t="e">
        <f t="shared" si="2657"/>
        <v>#DIV/0!</v>
      </c>
      <c r="IF85" s="164">
        <v>0</v>
      </c>
      <c r="IG85" s="164" t="e">
        <f t="shared" si="2146"/>
        <v>#DIV/0!</v>
      </c>
      <c r="IH85" s="164" t="e">
        <f t="shared" si="2658"/>
        <v>#DIV/0!</v>
      </c>
      <c r="II85" s="164"/>
      <c r="IJ85" s="164" t="e">
        <f t="shared" si="2659"/>
        <v>#DIV/0!</v>
      </c>
      <c r="IK85" s="164" t="e">
        <f t="shared" si="2660"/>
        <v>#DIV/0!</v>
      </c>
      <c r="IL85" s="164">
        <v>0</v>
      </c>
      <c r="IM85" s="164" t="e">
        <f t="shared" si="2147"/>
        <v>#DIV/0!</v>
      </c>
      <c r="IN85" s="164" t="e">
        <f t="shared" si="2661"/>
        <v>#DIV/0!</v>
      </c>
      <c r="IO85" s="164"/>
      <c r="IP85" s="164" t="e">
        <f t="shared" si="2662"/>
        <v>#DIV/0!</v>
      </c>
      <c r="IQ85" s="164" t="e">
        <f t="shared" si="2663"/>
        <v>#DIV/0!</v>
      </c>
      <c r="IR85" s="164" t="e">
        <f t="shared" si="2664"/>
        <v>#DIV/0!</v>
      </c>
      <c r="IS85" s="164" t="e">
        <f t="shared" si="2148"/>
        <v>#DIV/0!</v>
      </c>
      <c r="IT85" s="164" t="e">
        <f>IS85^2*M82^2</f>
        <v>#DIV/0!</v>
      </c>
      <c r="IU85" s="164"/>
      <c r="IV85" s="164" t="e">
        <f t="shared" si="2665"/>
        <v>#DIV/0!</v>
      </c>
      <c r="IW85" s="164" t="e">
        <f t="shared" si="2666"/>
        <v>#DIV/0!</v>
      </c>
      <c r="IX85" s="164" t="e">
        <f t="shared" si="2667"/>
        <v>#DIV/0!</v>
      </c>
      <c r="IY85" s="164" t="e">
        <f t="shared" si="2149"/>
        <v>#DIV/0!</v>
      </c>
      <c r="IZ85" s="164" t="e">
        <f>IY85^2*O82^2</f>
        <v>#DIV/0!</v>
      </c>
      <c r="JA85" s="164"/>
      <c r="JB85" s="164" t="e">
        <f t="shared" si="2668"/>
        <v>#DIV/0!</v>
      </c>
      <c r="JC85" s="164" t="e">
        <f t="shared" si="2669"/>
        <v>#DIV/0!</v>
      </c>
      <c r="JD85" s="164" t="e">
        <f t="shared" si="2670"/>
        <v>#DIV/0!</v>
      </c>
      <c r="JE85" s="164" t="e">
        <f t="shared" si="2150"/>
        <v>#DIV/0!</v>
      </c>
      <c r="JF85" s="164" t="e">
        <f>JE85^2*Q82^2</f>
        <v>#DIV/0!</v>
      </c>
      <c r="JG85" s="164"/>
      <c r="JH85" s="164"/>
      <c r="JI85" s="164"/>
      <c r="JJ85" s="164">
        <f t="shared" si="2671"/>
        <v>1</v>
      </c>
      <c r="JK85" s="164" t="e">
        <f>N82/(L82+N82)</f>
        <v>#DIV/0!</v>
      </c>
      <c r="JL85" s="164">
        <f>(L82+N82+JJ85)/(N82+JJ85)</f>
        <v>1</v>
      </c>
      <c r="JM85" s="164" t="e">
        <f t="shared" si="2672"/>
        <v>#DIV/0!</v>
      </c>
      <c r="JN85" s="164"/>
      <c r="JO85" s="164"/>
      <c r="JP85" s="164"/>
      <c r="JQ85" s="164"/>
      <c r="JR85" s="164" t="e">
        <f t="shared" si="2673"/>
        <v>#DIV/0!</v>
      </c>
      <c r="JS85" s="164" t="e">
        <f t="shared" si="2674"/>
        <v>#DIV/0!</v>
      </c>
      <c r="JT85" s="164" t="e">
        <f t="shared" si="2675"/>
        <v>#DIV/0!</v>
      </c>
      <c r="JU85" s="164" t="e">
        <f t="shared" si="2676"/>
        <v>#DIV/0!</v>
      </c>
      <c r="JV85" s="164"/>
      <c r="JW85" s="164" t="e">
        <f t="shared" si="2677"/>
        <v>#DIV/0!</v>
      </c>
      <c r="JX85" s="164" t="e">
        <f t="shared" si="2678"/>
        <v>#DIV/0!</v>
      </c>
      <c r="JY85" s="164" t="e">
        <f t="shared" si="2679"/>
        <v>#DIV/0!</v>
      </c>
      <c r="JZ85" s="164"/>
      <c r="KA85" s="164" t="e">
        <f>IG85</f>
        <v>#DIV/0!</v>
      </c>
      <c r="KB85" s="164" t="e">
        <f>KA85*JR85</f>
        <v>#DIV/0!</v>
      </c>
      <c r="KC85" s="164" t="e">
        <f>KB85^2*X85^2</f>
        <v>#DIV/0!</v>
      </c>
      <c r="KD85" s="164"/>
      <c r="KE85" s="164" t="e">
        <f>IM85</f>
        <v>#DIV/0!</v>
      </c>
      <c r="KF85" s="164" t="e">
        <f>KE85*JR85</f>
        <v>#DIV/0!</v>
      </c>
      <c r="KG85" s="164" t="e">
        <f>KF85^2*Z85^2</f>
        <v>#DIV/0!</v>
      </c>
      <c r="KH85" s="164"/>
      <c r="KI85" s="164" t="e">
        <f>IS85</f>
        <v>#DIV/0!</v>
      </c>
      <c r="KJ85" s="164" t="e">
        <f>-N82/(L82+N82)^2</f>
        <v>#DIV/0!</v>
      </c>
      <c r="KK85" s="164">
        <f>1/(JJ85+N82)</f>
        <v>1</v>
      </c>
      <c r="KL85" s="164" t="e">
        <f>KI85*JR85+KJ85*HM85*JL85+KK85*JK85*HM85</f>
        <v>#DIV/0!</v>
      </c>
      <c r="KM85" s="164" t="e">
        <f>KL85^2*M82^2</f>
        <v>#DIV/0!</v>
      </c>
      <c r="KN85" s="164"/>
      <c r="KO85" s="164" t="e">
        <f>IY85</f>
        <v>#DIV/0!</v>
      </c>
      <c r="KP85" s="164" t="e">
        <f>L82/(L82+N82)^2</f>
        <v>#DIV/0!</v>
      </c>
      <c r="KQ85" s="164">
        <f>-L82/(JJ85+N82)^2</f>
        <v>0</v>
      </c>
      <c r="KR85" s="164" t="e">
        <f>KO85*JR85+KP85*JL85*HM85+HM85*KQ85*JK85</f>
        <v>#DIV/0!</v>
      </c>
      <c r="KS85" s="164" t="e">
        <f>KR85^2*O82^2</f>
        <v>#DIV/0!</v>
      </c>
      <c r="KT85" s="164"/>
      <c r="KU85" s="164" t="e">
        <f>JE85</f>
        <v>#DIV/0!</v>
      </c>
      <c r="KV85" s="164" t="e">
        <f>KU85*JR85</f>
        <v>#DIV/0!</v>
      </c>
      <c r="KW85" s="164" t="e">
        <f>KV85^2*Q82^2</f>
        <v>#DIV/0!</v>
      </c>
      <c r="KX85" s="164"/>
      <c r="KY85" s="164" t="e">
        <f>HM85* (N82/(L82+N82)) * ((-LN(10)*JJ85*L82)/(N82+JJ85)^2)</f>
        <v>#DIV/0!</v>
      </c>
      <c r="KZ85" s="164" t="e">
        <f>KY85^2*S82^2</f>
        <v>#DIV/0!</v>
      </c>
      <c r="LA85" s="164"/>
      <c r="LB85" s="164"/>
      <c r="LC85" s="170"/>
      <c r="LD85" s="181"/>
      <c r="LE85" s="175"/>
      <c r="LF85" s="175"/>
      <c r="LG85" s="175"/>
      <c r="LH85" s="175"/>
      <c r="LI85" s="175"/>
      <c r="LJ85" s="175"/>
      <c r="LK85" s="175"/>
      <c r="LL85" s="175"/>
      <c r="LM85" s="175"/>
      <c r="LN85" s="175"/>
      <c r="LO85" s="178"/>
    </row>
    <row r="86" spans="1:327" s="87" customFormat="1" ht="15.75" x14ac:dyDescent="0.25">
      <c r="A86" s="172" t="s">
        <v>239</v>
      </c>
      <c r="B86" s="136"/>
      <c r="C86" s="168"/>
      <c r="D86" s="137"/>
      <c r="E86" s="168"/>
      <c r="F86" s="206"/>
      <c r="G86" s="206"/>
      <c r="H86" s="206"/>
      <c r="I86" s="197"/>
      <c r="J86" s="197"/>
      <c r="K86" s="197"/>
      <c r="L86" s="197"/>
      <c r="M86" s="197"/>
      <c r="N86" s="197"/>
      <c r="O86" s="197"/>
      <c r="P86" s="197"/>
      <c r="Q86" s="197"/>
      <c r="R86" s="197"/>
      <c r="S86" s="200"/>
      <c r="T86" s="167">
        <f>C86/100</f>
        <v>0</v>
      </c>
      <c r="U86" s="164">
        <f t="shared" ref="U86:Z86" si="2682">F86/100</f>
        <v>0</v>
      </c>
      <c r="V86" s="164">
        <f t="shared" si="2682"/>
        <v>0</v>
      </c>
      <c r="W86" s="164">
        <f t="shared" si="2682"/>
        <v>0</v>
      </c>
      <c r="X86" s="164">
        <f t="shared" si="2682"/>
        <v>0</v>
      </c>
      <c r="Y86" s="164">
        <f t="shared" si="2682"/>
        <v>0</v>
      </c>
      <c r="Z86" s="164">
        <f t="shared" si="2682"/>
        <v>0</v>
      </c>
      <c r="AA86" s="164" t="e">
        <f>(L86*W86+Y86*N86)/(L86+N86)</f>
        <v>#DIV/0!</v>
      </c>
      <c r="AB86" s="165" t="e">
        <f t="shared" si="2142"/>
        <v>#DIV/0!</v>
      </c>
      <c r="AC86" s="165" t="e">
        <f>AVERAGE(AB86:AB89)</f>
        <v>#DIV/0!</v>
      </c>
      <c r="AD86" s="165" t="e">
        <f>STDEV(AB86:AB89)</f>
        <v>#DIV/0!</v>
      </c>
      <c r="AE86" s="165" t="e">
        <f>AD86/SQRT(COUNT(AB86:AB89))</f>
        <v>#DIV/0!</v>
      </c>
      <c r="AF86" s="165" t="e">
        <f>AE86^2</f>
        <v>#DIV/0!</v>
      </c>
      <c r="AG86" s="164" t="e">
        <f t="shared" si="2143"/>
        <v>#DIV/0!</v>
      </c>
      <c r="AH86" s="164" t="e">
        <f>AG86^2*E86^2</f>
        <v>#DIV/0!</v>
      </c>
      <c r="AI86" s="164" t="e">
        <f>AVERAGE(AH86:AH89)</f>
        <v>#DIV/0!</v>
      </c>
      <c r="AJ86" s="164" t="e">
        <f t="shared" si="2144"/>
        <v>#DIV/0!</v>
      </c>
      <c r="AK86" s="164" t="e">
        <f>AJ86^2*V86^2</f>
        <v>#DIV/0!</v>
      </c>
      <c r="AL86" s="164" t="e">
        <f>AVERAGE(AK86:AK89)</f>
        <v>#DIV/0!</v>
      </c>
      <c r="AM86" s="164" t="e">
        <f>-AB86/(AA86-U86)*L86/(L86+N86)</f>
        <v>#DIV/0!</v>
      </c>
      <c r="AN86" s="164" t="e">
        <f>AM86^2*X86^2</f>
        <v>#DIV/0!</v>
      </c>
      <c r="AO86" s="164" t="e">
        <f>AVERAGE(AN86:AN89)</f>
        <v>#DIV/0!</v>
      </c>
      <c r="AP86" s="164" t="e">
        <f>-AB86/(AA86-U86)*N86/(L86+N86)</f>
        <v>#DIV/0!</v>
      </c>
      <c r="AQ86" s="164" t="e">
        <f>AP86^2*Z86^2</f>
        <v>#DIV/0!</v>
      </c>
      <c r="AR86" s="164" t="e">
        <f>AVERAGE(AQ86:AQ89)</f>
        <v>#DIV/0!</v>
      </c>
      <c r="AS86" s="164" t="e">
        <f>-AB86/(AA86-U86)*(W86-AA86)/(L86+N86)</f>
        <v>#DIV/0!</v>
      </c>
      <c r="AT86" s="164" t="e">
        <f>AS86^2*M86^2</f>
        <v>#DIV/0!</v>
      </c>
      <c r="AU86" s="164" t="e">
        <f>AVERAGE(AT86:AT89)</f>
        <v>#DIV/0!</v>
      </c>
      <c r="AV86" s="164" t="e">
        <f>-AB86/(AA86-U86)*(Y86-AA86)/(L86+N86)</f>
        <v>#DIV/0!</v>
      </c>
      <c r="AW86" s="164" t="e">
        <f>AV86^2*O86^2</f>
        <v>#DIV/0!</v>
      </c>
      <c r="AX86" s="164" t="e">
        <f>AVERAGE(AW86:AW89)</f>
        <v>#DIV/0!</v>
      </c>
      <c r="AY86" s="164" t="e">
        <f>SUM(AX86,AU86,AR86,AO86,AL86,AI86,AF86)</f>
        <v>#DIV/0!</v>
      </c>
      <c r="AZ86" s="166" t="e">
        <f>SQRT(AY86)</f>
        <v>#DIV/0!</v>
      </c>
      <c r="BA86" s="164" t="b">
        <f>P86=1</f>
        <v>0</v>
      </c>
      <c r="BB86" s="164">
        <f>MAX((1-BA86)*P86,P86*0.99999)</f>
        <v>0</v>
      </c>
      <c r="BC86" s="164" t="e">
        <f>AB86*D86/(L86+N86)</f>
        <v>#DIV/0!</v>
      </c>
      <c r="BD86" s="164" t="e">
        <f>-1+(1-BC86)^(1-BB86)</f>
        <v>#DIV/0!</v>
      </c>
      <c r="BE86" s="164" t="e">
        <f>1/((BB86-1)*BC86)</f>
        <v>#DIV/0!</v>
      </c>
      <c r="BF86" s="164" t="e">
        <f>(-1/BC86)*LN(1-BC86)*AB86</f>
        <v>#DIV/0!</v>
      </c>
      <c r="BG86" s="164" t="e">
        <f>AB86*BD86*BE86</f>
        <v>#DIV/0!</v>
      </c>
      <c r="BH86" s="164" t="e">
        <f>(BF86*BA86)+(1-BA86)*BG86</f>
        <v>#DIV/0!</v>
      </c>
      <c r="BI86" s="164" t="e">
        <f>AVERAGE(BH86:BH89)</f>
        <v>#DIV/0!</v>
      </c>
      <c r="BJ86" s="164" t="e">
        <f>STDEV(BH86:BH89)</f>
        <v>#DIV/0!</v>
      </c>
      <c r="BK86" s="164" t="e">
        <f>BJ86/SQRT(COUNT(BH86:BH89))</f>
        <v>#DIV/0!</v>
      </c>
      <c r="BL86" s="164" t="e">
        <f>BK86^2</f>
        <v>#DIV/0!</v>
      </c>
      <c r="BM86" s="164" t="e">
        <f>(-LN(1-BC86)*(1-BC86)^(1-BB86))*AB86/((BB86-1)*BC86)</f>
        <v>#DIV/0!</v>
      </c>
      <c r="BN86" s="164" t="e">
        <f>(1-(1-BC86)^(1-BB86))*AB86/(BC86*(BB86-1)^2)</f>
        <v>#DIV/0!</v>
      </c>
      <c r="BO86" s="164" t="e">
        <f>BM86+BN86</f>
        <v>#DIV/0!</v>
      </c>
      <c r="BP86" s="164" t="e">
        <f>BO86^2*Q86^2</f>
        <v>#DIV/0!</v>
      </c>
      <c r="BQ86" s="164" t="e">
        <f>AVERAGE(BP86:BP89)</f>
        <v>#DIV/0!</v>
      </c>
      <c r="BR86" s="164" t="e">
        <f>BD86*BE86</f>
        <v>#DIV/0!</v>
      </c>
      <c r="BS86" s="164" t="e">
        <f>AB86*BE86</f>
        <v>#DIV/0!</v>
      </c>
      <c r="BT86" s="164" t="e">
        <f>AB86*BD86</f>
        <v>#DIV/0!</v>
      </c>
      <c r="BU86" s="164" t="e">
        <f>AJ86</f>
        <v>#DIV/0!</v>
      </c>
      <c r="BV86" s="164" t="e">
        <f>(BB86-1)/(1-BC86)^(BB86)*(D86/(L86+N86))*BU86</f>
        <v>#DIV/0!</v>
      </c>
      <c r="BW86" s="164" t="e">
        <f>-1/((BB86-1)*BC86^2)*(D86/(L86+N86))*BU86</f>
        <v>#DIV/0!</v>
      </c>
      <c r="BX86" s="164" t="e">
        <f>BU86*BR86+BS86*BV86+BT86*BW86</f>
        <v>#DIV/0!</v>
      </c>
      <c r="BY86" s="164" t="e">
        <f>BX86^2*V86^2</f>
        <v>#DIV/0!</v>
      </c>
      <c r="BZ86" s="164" t="e">
        <f>AVERAGE(BY86:BY89)</f>
        <v>#DIV/0!</v>
      </c>
      <c r="CA86" s="164" t="e">
        <f>AM86</f>
        <v>#DIV/0!</v>
      </c>
      <c r="CB86" s="164" t="e">
        <f>(BB86-1)/(1-BC86)^(BB86)*(D86/(L86+N86))*CA86</f>
        <v>#DIV/0!</v>
      </c>
      <c r="CC86" s="164" t="e">
        <f>-1/((BB86-1)*BC86^2)*(D86/(L86+N86))*CA86</f>
        <v>#DIV/0!</v>
      </c>
      <c r="CD86" s="164" t="e">
        <f>BR86*CA86+BS86*CB86+BT86*CC86</f>
        <v>#DIV/0!</v>
      </c>
      <c r="CE86" s="164" t="e">
        <f>CD86^2*X86^2</f>
        <v>#DIV/0!</v>
      </c>
      <c r="CF86" s="164" t="e">
        <f>AVERAGE(CE86:CE89)</f>
        <v>#DIV/0!</v>
      </c>
      <c r="CG86" s="164" t="e">
        <f>AP86</f>
        <v>#DIV/0!</v>
      </c>
      <c r="CH86" s="164" t="e">
        <f>(BB86-1)/(1-BC86)^(BB86)*(D86/(L86+N86))*CG86</f>
        <v>#DIV/0!</v>
      </c>
      <c r="CI86" s="164" t="e">
        <f>-1/((BB86-1)*BC86^2)*(D86/(L86+N86))*CG86</f>
        <v>#DIV/0!</v>
      </c>
      <c r="CJ86" s="164" t="e">
        <f>BR86*CG86+BS86*CH86+BT86*CI86</f>
        <v>#DIV/0!</v>
      </c>
      <c r="CK86" s="164" t="e">
        <f>CJ86^2*Z86^2</f>
        <v>#DIV/0!</v>
      </c>
      <c r="CL86" s="164" t="e">
        <f>AVERAGE(CK86:CK89)</f>
        <v>#DIV/0!</v>
      </c>
      <c r="CM86" s="164" t="e">
        <f>AG86</f>
        <v>#DIV/0!</v>
      </c>
      <c r="CN86" s="164">
        <v>0</v>
      </c>
      <c r="CO86" s="164">
        <v>0</v>
      </c>
      <c r="CP86" s="164" t="e">
        <f>CM86*BR86</f>
        <v>#DIV/0!</v>
      </c>
      <c r="CQ86" s="164" t="e">
        <f>CP86^2*E86^2</f>
        <v>#DIV/0!</v>
      </c>
      <c r="CR86" s="164" t="e">
        <f>AVERAGE(CQ86:CQ89)</f>
        <v>#DIV/0!</v>
      </c>
      <c r="CS86" s="164" t="e">
        <f>AS86</f>
        <v>#DIV/0!</v>
      </c>
      <c r="CT86" s="164" t="e">
        <f>(BB86-1)/(1-BC86)^(BB86)*(-BC86/(L86+N86)+D86/(L86+N86)*CS86)</f>
        <v>#DIV/0!</v>
      </c>
      <c r="CU86" s="164" t="e">
        <f>-1/((BB86-1)*BC86^2)*(-BC86/(L86+N86)+D86/(L86+N86)*CS86)</f>
        <v>#DIV/0!</v>
      </c>
      <c r="CV86" s="164" t="e">
        <f>BR86*CS86+BS86*CT86+BT86*CU86</f>
        <v>#DIV/0!</v>
      </c>
      <c r="CW86" s="164" t="e">
        <f>CV86^2*M86^2</f>
        <v>#DIV/0!</v>
      </c>
      <c r="CX86" s="164" t="e">
        <f>AVERAGE(CW86:CW89)</f>
        <v>#DIV/0!</v>
      </c>
      <c r="CY86" s="164" t="e">
        <f>AV86</f>
        <v>#DIV/0!</v>
      </c>
      <c r="CZ86" s="164" t="e">
        <f>(BB86-1)/(1-BC86)^(BB86)*(-BC86/(L86+N86)+D86/(L86+N86)*CY86)</f>
        <v>#DIV/0!</v>
      </c>
      <c r="DA86" s="164" t="e">
        <f>-1/((BB86-1)*BC86^2)*(-BC86/(L86+N86)+D86/(L86+N86)*CY86)</f>
        <v>#DIV/0!</v>
      </c>
      <c r="DB86" s="164" t="e">
        <f>BR86*CY86+BS86*CZ86+BT86*DA86</f>
        <v>#DIV/0!</v>
      </c>
      <c r="DC86" s="164" t="e">
        <f>DB86^2*O86^2</f>
        <v>#DIV/0!</v>
      </c>
      <c r="DD86" s="164" t="e">
        <f>AVERAGE(DC86:DC89)</f>
        <v>#DIV/0!</v>
      </c>
      <c r="DE86" s="164" t="e">
        <f>SUM(DD86,CX86,CR86,CL86,CF86,BZ86,BQ86,BL86)</f>
        <v>#DIV/0!</v>
      </c>
      <c r="DF86" s="164" t="e">
        <f>SQRT(DE86)</f>
        <v>#DIV/0!</v>
      </c>
      <c r="DG86" s="164">
        <f>10^R86</f>
        <v>1</v>
      </c>
      <c r="DH86" s="164" t="e">
        <f>N86/(L86+N86)</f>
        <v>#DIV/0!</v>
      </c>
      <c r="DI86" s="164">
        <f>(DG86+L86+N86)/(N86+DG86)</f>
        <v>1</v>
      </c>
      <c r="DJ86" s="164" t="e">
        <f>AB86*DH86*DI86</f>
        <v>#DIV/0!</v>
      </c>
      <c r="DK86" s="164" t="e">
        <f>AVERAGE(DJ86:DJ89)</f>
        <v>#DIV/0!</v>
      </c>
      <c r="DL86" s="164" t="e">
        <f>STDEV(DJ86:DJ89)</f>
        <v>#DIV/0!</v>
      </c>
      <c r="DM86" s="164" t="e">
        <f>DL86/SQRT(COUNT(DJ86:DJ89))</f>
        <v>#DIV/0!</v>
      </c>
      <c r="DN86" s="164" t="e">
        <f>DM86^2</f>
        <v>#DIV/0!</v>
      </c>
      <c r="DO86" s="164" t="e">
        <f>DH86*DI86</f>
        <v>#DIV/0!</v>
      </c>
      <c r="DP86" s="164" t="e">
        <f>AG86</f>
        <v>#DIV/0!</v>
      </c>
      <c r="DQ86" s="164" t="e">
        <f>DO86*DP86</f>
        <v>#DIV/0!</v>
      </c>
      <c r="DR86" s="164" t="e">
        <f>DQ86^2*E86^2</f>
        <v>#DIV/0!</v>
      </c>
      <c r="DS86" s="164" t="e">
        <f>AVERAGE(DR86:DR89)</f>
        <v>#DIV/0!</v>
      </c>
      <c r="DT86" s="164" t="e">
        <f>AJ86</f>
        <v>#DIV/0!</v>
      </c>
      <c r="DU86" s="164" t="e">
        <f>DT86*DO86</f>
        <v>#DIV/0!</v>
      </c>
      <c r="DV86" s="164" t="e">
        <f>DU86^2*V86^2</f>
        <v>#DIV/0!</v>
      </c>
      <c r="DW86" s="164" t="e">
        <f>AVERAGE(DV86:DV89)</f>
        <v>#DIV/0!</v>
      </c>
      <c r="DX86" s="164" t="e">
        <f>AM86</f>
        <v>#DIV/0!</v>
      </c>
      <c r="DY86" s="164" t="e">
        <f>DX86*DO86</f>
        <v>#DIV/0!</v>
      </c>
      <c r="DZ86" s="164" t="e">
        <f>DY86^2*X86^2</f>
        <v>#DIV/0!</v>
      </c>
      <c r="EA86" s="164" t="e">
        <f>AVERAGE(DZ86:DZ89)</f>
        <v>#DIV/0!</v>
      </c>
      <c r="EB86" s="164" t="e">
        <f>AP86</f>
        <v>#DIV/0!</v>
      </c>
      <c r="EC86" s="164" t="e">
        <f>EB86*DO86</f>
        <v>#DIV/0!</v>
      </c>
      <c r="ED86" s="164" t="e">
        <f>EC86^2*Z86^2</f>
        <v>#DIV/0!</v>
      </c>
      <c r="EE86" s="164" t="e">
        <f>AVERAGE(ED86:ED89)</f>
        <v>#DIV/0!</v>
      </c>
      <c r="EF86" s="164" t="e">
        <f>DI86*AB86</f>
        <v>#DIV/0!</v>
      </c>
      <c r="EG86" s="164" t="e">
        <f>DH86*AB86</f>
        <v>#DIV/0!</v>
      </c>
      <c r="EH86" s="164" t="e">
        <f>AS86</f>
        <v>#DIV/0!</v>
      </c>
      <c r="EI86" s="164" t="e">
        <f>-N86/((N86+L86)^2)</f>
        <v>#DIV/0!</v>
      </c>
      <c r="EJ86" s="164">
        <f>1/(DG86+N86)</f>
        <v>1</v>
      </c>
      <c r="EK86" s="164" t="e">
        <f>DO86*EH86+EF86*EI86+EG86*EJ86</f>
        <v>#DIV/0!</v>
      </c>
      <c r="EL86" s="164" t="e">
        <f>EK86^2*M86^2</f>
        <v>#DIV/0!</v>
      </c>
      <c r="EM86" s="164" t="e">
        <f>AVERAGE(EL86:EL89)</f>
        <v>#DIV/0!</v>
      </c>
      <c r="EN86" s="164" t="e">
        <f>AV86</f>
        <v>#DIV/0!</v>
      </c>
      <c r="EO86" s="164" t="e">
        <f>L86/((L86+N86)^2)</f>
        <v>#DIV/0!</v>
      </c>
      <c r="EP86" s="164">
        <f>-L86/((N86+DG86)^2)</f>
        <v>0</v>
      </c>
      <c r="EQ86" s="164" t="e">
        <f>DO86*EN86+EF86*EO86+EG86*EP86</f>
        <v>#DIV/0!</v>
      </c>
      <c r="ER86" s="164" t="e">
        <f>EQ86^2*O86^2</f>
        <v>#DIV/0!</v>
      </c>
      <c r="ES86" s="164" t="e">
        <f>AVERAGE(ER86:ER89)</f>
        <v>#DIV/0!</v>
      </c>
      <c r="ET86" s="164">
        <v>0</v>
      </c>
      <c r="EU86" s="164">
        <f>-LN(10)*L86*DG86/((DG86+N86)^2)</f>
        <v>0</v>
      </c>
      <c r="EV86" s="164" t="e">
        <f>EU86*EG86</f>
        <v>#DIV/0!</v>
      </c>
      <c r="EW86" s="164" t="e">
        <f>EV86^2*S86^2</f>
        <v>#DIV/0!</v>
      </c>
      <c r="EX86" s="164" t="e">
        <f>AVERAGE(EW86:EW89)</f>
        <v>#DIV/0!</v>
      </c>
      <c r="EY86" s="164" t="e">
        <f>SUM(EX86,ES86,EM86,EE86,EA86,DW86,DS86,DN86)</f>
        <v>#DIV/0!</v>
      </c>
      <c r="EZ86" s="164" t="e">
        <f>SQRT(EY86)</f>
        <v>#DIV/0!</v>
      </c>
      <c r="FA86" s="164">
        <f>DG86</f>
        <v>1</v>
      </c>
      <c r="FB86" s="164" t="e">
        <f>DH86</f>
        <v>#DIV/0!</v>
      </c>
      <c r="FC86" s="164">
        <f>DI86</f>
        <v>1</v>
      </c>
      <c r="FD86" s="164" t="e">
        <f>FB86*FC86*BH86</f>
        <v>#DIV/0!</v>
      </c>
      <c r="FE86" s="164" t="e">
        <f>AVERAGE(FD86:FD89)</f>
        <v>#DIV/0!</v>
      </c>
      <c r="FF86" s="164" t="e">
        <f>STDEV(FD86:FD89)</f>
        <v>#DIV/0!</v>
      </c>
      <c r="FG86" s="164" t="e">
        <f>FF86/SQRT(COUNT(FD86:FD89))</f>
        <v>#DIV/0!</v>
      </c>
      <c r="FH86" s="164" t="e">
        <f>FG86^2</f>
        <v>#DIV/0!</v>
      </c>
      <c r="FI86" s="164" t="e">
        <f>FB86*FC86</f>
        <v>#DIV/0!</v>
      </c>
      <c r="FJ86" s="164" t="e">
        <f>CP86</f>
        <v>#DIV/0!</v>
      </c>
      <c r="FK86" s="164" t="e">
        <f>FJ86*FI86</f>
        <v>#DIV/0!</v>
      </c>
      <c r="FL86" s="164" t="e">
        <f>FK86^2*E86^2</f>
        <v>#DIV/0!</v>
      </c>
      <c r="FM86" s="164" t="e">
        <f>AVERAGE(FL86:FL89)</f>
        <v>#DIV/0!</v>
      </c>
      <c r="FN86" s="164" t="e">
        <f>BX86</f>
        <v>#DIV/0!</v>
      </c>
      <c r="FO86" s="164" t="e">
        <f>FN86*FI86</f>
        <v>#DIV/0!</v>
      </c>
      <c r="FP86" s="164" t="e">
        <f>FO86^2*V86^2</f>
        <v>#DIV/0!</v>
      </c>
      <c r="FQ86" s="164" t="e">
        <f>AVERAGE(FP86:FP89)</f>
        <v>#DIV/0!</v>
      </c>
      <c r="FR86" s="164" t="e">
        <f>CD86</f>
        <v>#DIV/0!</v>
      </c>
      <c r="FS86" s="164" t="e">
        <f>FR86*FI86</f>
        <v>#DIV/0!</v>
      </c>
      <c r="FT86" s="164" t="e">
        <f>FS86^2*X86^2</f>
        <v>#DIV/0!</v>
      </c>
      <c r="FU86" s="164" t="e">
        <f>AVERAGE(FT86:FT89)</f>
        <v>#DIV/0!</v>
      </c>
      <c r="FV86" s="164" t="e">
        <f>CJ86</f>
        <v>#DIV/0!</v>
      </c>
      <c r="FW86" s="164" t="e">
        <f>FV86*FI86</f>
        <v>#DIV/0!</v>
      </c>
      <c r="FX86" s="164" t="e">
        <f>FW86^2*Z86^2</f>
        <v>#DIV/0!</v>
      </c>
      <c r="FY86" s="164" t="e">
        <f>AVERAGE(FX86:FX89)</f>
        <v>#DIV/0!</v>
      </c>
      <c r="FZ86" s="164" t="e">
        <f>FC86*BH86</f>
        <v>#DIV/0!</v>
      </c>
      <c r="GA86" s="164" t="e">
        <f>FB86*BH86</f>
        <v>#DIV/0!</v>
      </c>
      <c r="GB86" s="164" t="e">
        <f>CV86</f>
        <v>#DIV/0!</v>
      </c>
      <c r="GC86" s="164" t="e">
        <f>EI86</f>
        <v>#DIV/0!</v>
      </c>
      <c r="GD86" s="164">
        <f>EJ86</f>
        <v>1</v>
      </c>
      <c r="GE86" s="164" t="e">
        <f>FI86*GB86+FZ86*GC86+GA86*GD86</f>
        <v>#DIV/0!</v>
      </c>
      <c r="GF86" s="164" t="e">
        <f>GE86^2*M86^2</f>
        <v>#DIV/0!</v>
      </c>
      <c r="GG86" s="164" t="e">
        <f>AVERAGE(GF86:GF89)</f>
        <v>#DIV/0!</v>
      </c>
      <c r="GH86" s="164" t="e">
        <f>DB86</f>
        <v>#DIV/0!</v>
      </c>
      <c r="GI86" s="164" t="e">
        <f>EO86</f>
        <v>#DIV/0!</v>
      </c>
      <c r="GJ86" s="164">
        <f>EP86</f>
        <v>0</v>
      </c>
      <c r="GK86" s="164" t="e">
        <f>FI86*GH86+FZ86*GI86+GA86*GJ86</f>
        <v>#DIV/0!</v>
      </c>
      <c r="GL86" s="164" t="e">
        <f>GK86^2*O86^2</f>
        <v>#DIV/0!</v>
      </c>
      <c r="GM86" s="164" t="e">
        <f>AVERAGE(GL86:GL89)</f>
        <v>#DIV/0!</v>
      </c>
      <c r="GN86" s="164">
        <f>ET86</f>
        <v>0</v>
      </c>
      <c r="GO86" s="164">
        <f>EU86</f>
        <v>0</v>
      </c>
      <c r="GP86" s="164" t="e">
        <f>GO86*GA86</f>
        <v>#DIV/0!</v>
      </c>
      <c r="GQ86" s="164" t="e">
        <f>GP86^2*S86^2</f>
        <v>#DIV/0!</v>
      </c>
      <c r="GR86" s="164" t="e">
        <f>AVERAGE(GQ86:GQ89)</f>
        <v>#DIV/0!</v>
      </c>
      <c r="GS86" s="164" t="e">
        <f>BO86</f>
        <v>#DIV/0!</v>
      </c>
      <c r="GT86" s="164" t="e">
        <f>GS86*FI86</f>
        <v>#DIV/0!</v>
      </c>
      <c r="GU86" s="164" t="e">
        <f>GT86^2*Q86^2</f>
        <v>#DIV/0!</v>
      </c>
      <c r="GV86" s="164" t="e">
        <f>AVERAGE(GU86:GU89)</f>
        <v>#DIV/0!</v>
      </c>
      <c r="GW86" s="164" t="e">
        <f>SUM(GV86,GR86,GM86,GG86,FY86,FU86,FQ86,FM86,FH86)</f>
        <v>#DIV/0!</v>
      </c>
      <c r="GX86" s="164" t="e">
        <f>SQRT(GW86)</f>
        <v>#DIV/0!</v>
      </c>
      <c r="GY86" s="164">
        <f>P86</f>
        <v>0</v>
      </c>
      <c r="GZ86" s="164">
        <f>L86+N86</f>
        <v>0</v>
      </c>
      <c r="HA86" s="164">
        <f>L86</f>
        <v>0</v>
      </c>
      <c r="HB86" s="164">
        <f>N86</f>
        <v>0</v>
      </c>
      <c r="HC86" s="164">
        <f>D86</f>
        <v>0</v>
      </c>
      <c r="HD86" s="164">
        <f>B86</f>
        <v>0</v>
      </c>
      <c r="HE86" s="164" t="e">
        <f>AA86</f>
        <v>#DIV/0!</v>
      </c>
      <c r="HF86" s="164">
        <f>T86</f>
        <v>0</v>
      </c>
      <c r="HG86" s="164">
        <f>U86</f>
        <v>0</v>
      </c>
      <c r="HH86" s="164">
        <f>W86</f>
        <v>0</v>
      </c>
      <c r="HI86" s="164">
        <f>Y86</f>
        <v>0</v>
      </c>
      <c r="HJ86" s="164" t="e">
        <f>LN((HE86-GY86*HG86)/HD86)</f>
        <v>#DIV/0!</v>
      </c>
      <c r="HK86" s="164" t="e">
        <f>LN( (HG86-HF86)/GZ86 + (HE86-GY86*HF86)/HD86)</f>
        <v>#DIV/0!</v>
      </c>
      <c r="HL86" s="164" t="e">
        <f>HD86*GZ86/(HD86+GY86*GZ86)</f>
        <v>#DIV/0!</v>
      </c>
      <c r="HM86" s="164" t="e">
        <f>(HJ86-HK86)*HL86/HC86</f>
        <v>#DIV/0!</v>
      </c>
      <c r="HN86" s="164" t="e">
        <f>AVERAGE(HM86:HM89)</f>
        <v>#DIV/0!</v>
      </c>
      <c r="HO86" s="164" t="e">
        <f>STDEV(HM86:HM89)</f>
        <v>#DIV/0!</v>
      </c>
      <c r="HP86" s="164" t="e">
        <f>HO86/SQRT(COUNT(HM86:HM89))</f>
        <v>#DIV/0!</v>
      </c>
      <c r="HQ86" s="164" t="e">
        <f>HP86^2</f>
        <v>#DIV/0!</v>
      </c>
      <c r="HR86" s="164" t="e">
        <f>-1/HD86</f>
        <v>#DIV/0!</v>
      </c>
      <c r="HS86" s="164" t="e">
        <f>-(HE86-GY86*HF86) / (HD86* ( ( (HG86-HF86)/GZ86)*HD86 + (HE86-GY86*HF86)))</f>
        <v>#DIV/0!</v>
      </c>
      <c r="HT86" s="164" t="e">
        <f>GY86*GZ86^2 / (HD86+GY86*GZ86)^2</f>
        <v>#DIV/0!</v>
      </c>
      <c r="HU86" s="164" t="e">
        <f>-1/HC86*HM86</f>
        <v>#DIV/0!</v>
      </c>
      <c r="HV86" s="164" t="e">
        <f>HU86^2*E86^2</f>
        <v>#DIV/0!</v>
      </c>
      <c r="HW86" s="164" t="e">
        <f>AVERAGE(HV86:HV89)</f>
        <v>#DIV/0!</v>
      </c>
      <c r="HX86" s="164" t="e">
        <f>GY86 / (GY86*HG86-HE86)</f>
        <v>#DIV/0!</v>
      </c>
      <c r="HY86" s="164" t="e">
        <f>HD86 / ( (HG86-HF86)*HD86 + GZ86*(HE86-GY86*HF86))</f>
        <v>#DIV/0!</v>
      </c>
      <c r="HZ86" s="164">
        <v>0</v>
      </c>
      <c r="IA86" s="164" t="e">
        <f t="shared" si="2145"/>
        <v>#DIV/0!</v>
      </c>
      <c r="IB86" s="164" t="e">
        <f>IA86^2*V86^2</f>
        <v>#DIV/0!</v>
      </c>
      <c r="IC86" s="164" t="e">
        <f>AVERAGE(IB86:IB89)</f>
        <v>#DIV/0!</v>
      </c>
      <c r="ID86" s="164" t="e">
        <f xml:space="preserve"> 1 / (HE86-GY86*HG86)*L86/GZ86</f>
        <v>#DIV/0!</v>
      </c>
      <c r="IE86" s="164" t="e">
        <f>HA86 / ((HE86-GY86*HF86)*GZ86 + (HG86-HF86)*HD86)</f>
        <v>#DIV/0!</v>
      </c>
      <c r="IF86" s="164">
        <v>0</v>
      </c>
      <c r="IG86" s="164" t="e">
        <f t="shared" si="2146"/>
        <v>#DIV/0!</v>
      </c>
      <c r="IH86" s="164" t="e">
        <f>IG86^2*X86^2</f>
        <v>#DIV/0!</v>
      </c>
      <c r="II86" s="164" t="e">
        <f>AVERAGE(IH86:IH89)</f>
        <v>#DIV/0!</v>
      </c>
      <c r="IJ86" s="164" t="e">
        <f>1 / (HE86-GY86*HG86) * HB86/GZ86</f>
        <v>#DIV/0!</v>
      </c>
      <c r="IK86" s="164" t="e">
        <f>1 / (HE86 + HD86*((HG86-HF86)/GZ86) - GY86*HF86) * HB86/GZ86</f>
        <v>#DIV/0!</v>
      </c>
      <c r="IL86" s="164">
        <v>0</v>
      </c>
      <c r="IM86" s="164" t="e">
        <f t="shared" si="2147"/>
        <v>#DIV/0!</v>
      </c>
      <c r="IN86" s="164" t="e">
        <f>IM86^2*Z86^2</f>
        <v>#DIV/0!</v>
      </c>
      <c r="IO86" s="164" t="e">
        <f>AVERAGE(IN86:IN89)</f>
        <v>#DIV/0!</v>
      </c>
      <c r="IP86" s="164" t="e">
        <f>(HI86-HH86)*HB86 / (GZ86*((GY86*HG86-HH86)*HA86 + (GY86*HG86-HI86)*HB86))</f>
        <v>#DIV/0!</v>
      </c>
      <c r="IQ86" s="164" t="e">
        <f>-(HD86*HF86+(HH86-HI86)*HB86-HD86*HG86) / (GZ86*((GY86*HF86-HH86)*HA86 + (GY86*HB86+HD86)*HF86 - HI86*HB86 - HD86*HG86) )</f>
        <v>#DIV/0!</v>
      </c>
      <c r="IR86" s="164" t="e">
        <f>HD86^2 / (GY86*HA86 + GY86*HB86 + HD86)^2</f>
        <v>#DIV/0!</v>
      </c>
      <c r="IS86" s="164" t="e">
        <f t="shared" si="2148"/>
        <v>#DIV/0!</v>
      </c>
      <c r="IT86" s="164" t="e">
        <f>IS86^2*M86^2</f>
        <v>#DIV/0!</v>
      </c>
      <c r="IU86" s="164" t="e">
        <f>AVERAGE(IT86:IT89)</f>
        <v>#DIV/0!</v>
      </c>
      <c r="IV86" s="164" t="e">
        <f>-(HI86-HH86)*HA86 / (GZ86*((GY86*HG86-HH86)*HA86 + (GY86*HG86-HI86)*HB86))</f>
        <v>#DIV/0!</v>
      </c>
      <c r="IW86" s="164" t="e">
        <f>-(HD86*HF86+(HI86-HH86)*HA86-HD86*HG86) / (GZ86*((GY86*HF86-HI86)*HB86 + (GY86*HA86+HD86)*HF86 - HH86*HA86 - HD86*HG86))</f>
        <v>#DIV/0!</v>
      </c>
      <c r="IX86" s="164" t="e">
        <f>HD86^2 / (GY86*HA86+GY86*HB86+HD86)^2</f>
        <v>#DIV/0!</v>
      </c>
      <c r="IY86" s="164" t="e">
        <f t="shared" si="2149"/>
        <v>#DIV/0!</v>
      </c>
      <c r="IZ86" s="164" t="e">
        <f>IY86^2*O86^2</f>
        <v>#DIV/0!</v>
      </c>
      <c r="JA86" s="164" t="e">
        <f>AVERAGE(IZ86:IZ89)</f>
        <v>#DIV/0!</v>
      </c>
      <c r="JB86" s="164" t="e">
        <f>HG86/(GY86*HG86-HE86)</f>
        <v>#DIV/0!</v>
      </c>
      <c r="JC86" s="164" t="e">
        <f>HF86/(GY86*HF86-HE86-HD86*(HG86-HF86)/GZ86)</f>
        <v>#DIV/0!</v>
      </c>
      <c r="JD86" s="164" t="e">
        <f>-HD86*GZ86^2 / ((GZ86*GY86+HD86)^2)</f>
        <v>#DIV/0!</v>
      </c>
      <c r="JE86" s="164" t="e">
        <f t="shared" si="2150"/>
        <v>#DIV/0!</v>
      </c>
      <c r="JF86" s="164" t="e">
        <f>JE86^2*Q86^2</f>
        <v>#DIV/0!</v>
      </c>
      <c r="JG86" s="164" t="e">
        <f>AVERAGE(JF86:JF89)</f>
        <v>#DIV/0!</v>
      </c>
      <c r="JH86" s="164" t="e">
        <f>SUM(JG86,JA86,IU86,IO86,II86,IC86,HW86,HQ86)</f>
        <v>#DIV/0!</v>
      </c>
      <c r="JI86" s="164" t="e">
        <f>SQRT(JH86)</f>
        <v>#DIV/0!</v>
      </c>
      <c r="JJ86" s="164">
        <f>FA86</f>
        <v>1</v>
      </c>
      <c r="JK86" s="164" t="e">
        <f>N86/(L86+N86)</f>
        <v>#DIV/0!</v>
      </c>
      <c r="JL86" s="164">
        <f>(L86+N86+JJ86)/(N86+JJ86)</f>
        <v>1</v>
      </c>
      <c r="JM86" s="164" t="e">
        <f>HM86*JK86*JL86</f>
        <v>#DIV/0!</v>
      </c>
      <c r="JN86" s="164" t="e">
        <f>AVERAGE(JM86:JM89)</f>
        <v>#DIV/0!</v>
      </c>
      <c r="JO86" s="164" t="e">
        <f>STDEV(JM86:JM89)</f>
        <v>#DIV/0!</v>
      </c>
      <c r="JP86" s="164" t="e">
        <f>JO86/SQRT(COUNT(JM86:JM89))</f>
        <v>#DIV/0!</v>
      </c>
      <c r="JQ86" s="164" t="e">
        <f>JP86^2</f>
        <v>#DIV/0!</v>
      </c>
      <c r="JR86" s="164" t="e">
        <f>JK86*JL86</f>
        <v>#DIV/0!</v>
      </c>
      <c r="JS86" s="164" t="e">
        <f>HU86</f>
        <v>#DIV/0!</v>
      </c>
      <c r="JT86" s="164" t="e">
        <f>JS86*JR86</f>
        <v>#DIV/0!</v>
      </c>
      <c r="JU86" s="164" t="e">
        <f>JT86^2*E86^2</f>
        <v>#DIV/0!</v>
      </c>
      <c r="JV86" s="164" t="e">
        <f>AVERAGE(JU86:JU89)</f>
        <v>#DIV/0!</v>
      </c>
      <c r="JW86" s="164" t="e">
        <f>IA86</f>
        <v>#DIV/0!</v>
      </c>
      <c r="JX86" s="164" t="e">
        <f>JW86*JR86</f>
        <v>#DIV/0!</v>
      </c>
      <c r="JY86" s="164" t="e">
        <f>JX86^2*V86^2</f>
        <v>#DIV/0!</v>
      </c>
      <c r="JZ86" s="164" t="e">
        <f>AVERAGE(JY86:JY89)</f>
        <v>#DIV/0!</v>
      </c>
      <c r="KA86" s="164" t="e">
        <f>IG86</f>
        <v>#DIV/0!</v>
      </c>
      <c r="KB86" s="164" t="e">
        <f>KA86*JR86</f>
        <v>#DIV/0!</v>
      </c>
      <c r="KC86" s="164" t="e">
        <f>KB86^2*X86^2</f>
        <v>#DIV/0!</v>
      </c>
      <c r="KD86" s="164" t="e">
        <f>AVERAGE(KC86:KC89)</f>
        <v>#DIV/0!</v>
      </c>
      <c r="KE86" s="164" t="e">
        <f>IM86</f>
        <v>#DIV/0!</v>
      </c>
      <c r="KF86" s="164" t="e">
        <f>KE86*JR86</f>
        <v>#DIV/0!</v>
      </c>
      <c r="KG86" s="164" t="e">
        <f>KF86^2*Z86^2</f>
        <v>#DIV/0!</v>
      </c>
      <c r="KH86" s="164" t="e">
        <f>AVERAGE(KG86:KG89)</f>
        <v>#DIV/0!</v>
      </c>
      <c r="KI86" s="164" t="e">
        <f>IS86</f>
        <v>#DIV/0!</v>
      </c>
      <c r="KJ86" s="164" t="e">
        <f>-N86/(L86+N86)^2</f>
        <v>#DIV/0!</v>
      </c>
      <c r="KK86" s="164">
        <f>1/(JJ86+N86)</f>
        <v>1</v>
      </c>
      <c r="KL86" s="164" t="e">
        <f>KI86*JR86+KJ86*HM86*JL86+KK86*JK86*HM86</f>
        <v>#DIV/0!</v>
      </c>
      <c r="KM86" s="164" t="e">
        <f>KL86^2*M86^2</f>
        <v>#DIV/0!</v>
      </c>
      <c r="KN86" s="164" t="e">
        <f>AVERAGE(KM86:KM89)</f>
        <v>#DIV/0!</v>
      </c>
      <c r="KO86" s="164" t="e">
        <f>IY86</f>
        <v>#DIV/0!</v>
      </c>
      <c r="KP86" s="164" t="e">
        <f>L86/(L86+N86)^2</f>
        <v>#DIV/0!</v>
      </c>
      <c r="KQ86" s="164">
        <f>-L86/(JJ86+N86)^2</f>
        <v>0</v>
      </c>
      <c r="KR86" s="164" t="e">
        <f>KO86*JR86+KP86*JL86*HM86+HM86*KQ86*JK86</f>
        <v>#DIV/0!</v>
      </c>
      <c r="KS86" s="164" t="e">
        <f>KR86^2*O86^2</f>
        <v>#DIV/0!</v>
      </c>
      <c r="KT86" s="164" t="e">
        <f>AVERAGE(KS86:KS89)</f>
        <v>#DIV/0!</v>
      </c>
      <c r="KU86" s="164" t="e">
        <f>JE86</f>
        <v>#DIV/0!</v>
      </c>
      <c r="KV86" s="164" t="e">
        <f>KU86*JR86</f>
        <v>#DIV/0!</v>
      </c>
      <c r="KW86" s="164" t="e">
        <f>KV86^2*Q86^2</f>
        <v>#DIV/0!</v>
      </c>
      <c r="KX86" s="164" t="e">
        <f>AVERAGE(KW86:KW89)</f>
        <v>#DIV/0!</v>
      </c>
      <c r="KY86" s="164" t="e">
        <f>HM86* (N86/(L86+N86)) * ((-LN(10)*JJ86*L86)/(N86+JJ86)^2)</f>
        <v>#DIV/0!</v>
      </c>
      <c r="KZ86" s="164" t="e">
        <f>KY86^2*S86^2</f>
        <v>#DIV/0!</v>
      </c>
      <c r="LA86" s="164" t="e">
        <f>AVERAGE(KZ86:KZ89)</f>
        <v>#DIV/0!</v>
      </c>
      <c r="LB86" s="164" t="e">
        <f>SUM(LA86,KX86,KT86,KN86,KD86,JZ86,JV86,JQ86)</f>
        <v>#DIV/0!</v>
      </c>
      <c r="LC86" s="170" t="e">
        <f>SQRT(LB86)</f>
        <v>#DIV/0!</v>
      </c>
      <c r="LD86" s="203" t="e">
        <f>AC86*1000</f>
        <v>#DIV/0!</v>
      </c>
      <c r="LE86" s="188" t="e">
        <f>AZ86*1000</f>
        <v>#DIV/0!</v>
      </c>
      <c r="LF86" s="188" t="e">
        <f>BI86*1000</f>
        <v>#DIV/0!</v>
      </c>
      <c r="LG86" s="188" t="e">
        <f>DF86*1000</f>
        <v>#DIV/0!</v>
      </c>
      <c r="LH86" s="188" t="e">
        <f>HN86*1000</f>
        <v>#DIV/0!</v>
      </c>
      <c r="LI86" s="188" t="e">
        <f>JI86*1000</f>
        <v>#DIV/0!</v>
      </c>
      <c r="LJ86" s="188" t="e">
        <f>DK86*1000</f>
        <v>#DIV/0!</v>
      </c>
      <c r="LK86" s="188" t="e">
        <f>EZ86*1000</f>
        <v>#DIV/0!</v>
      </c>
      <c r="LL86" s="188" t="e">
        <f>FE86*1000</f>
        <v>#DIV/0!</v>
      </c>
      <c r="LM86" s="188" t="e">
        <f>GX86*1000</f>
        <v>#DIV/0!</v>
      </c>
      <c r="LN86" s="188" t="e">
        <f>JN86*1000</f>
        <v>#DIV/0!</v>
      </c>
      <c r="LO86" s="191" t="e">
        <f>LC86*1000</f>
        <v>#DIV/0!</v>
      </c>
    </row>
    <row r="87" spans="1:327" s="87" customFormat="1" ht="15.75" x14ac:dyDescent="0.25">
      <c r="A87" s="172" t="s">
        <v>240</v>
      </c>
      <c r="B87" s="107"/>
      <c r="C87" s="145"/>
      <c r="D87" s="106"/>
      <c r="E87" s="145"/>
      <c r="F87" s="207"/>
      <c r="G87" s="207"/>
      <c r="H87" s="207"/>
      <c r="I87" s="198"/>
      <c r="J87" s="198"/>
      <c r="K87" s="198"/>
      <c r="L87" s="198"/>
      <c r="M87" s="198"/>
      <c r="N87" s="198"/>
      <c r="O87" s="198"/>
      <c r="P87" s="198"/>
      <c r="Q87" s="198"/>
      <c r="R87" s="198"/>
      <c r="S87" s="201"/>
      <c r="T87" s="167">
        <f t="shared" ref="T87:T89" si="2683">C87/100</f>
        <v>0</v>
      </c>
      <c r="U87" s="164">
        <f>U86</f>
        <v>0</v>
      </c>
      <c r="V87" s="164">
        <f t="shared" ref="V87" si="2684">V86</f>
        <v>0</v>
      </c>
      <c r="W87" s="164">
        <f t="shared" ref="W87" si="2685">W86</f>
        <v>0</v>
      </c>
      <c r="X87" s="164">
        <f t="shared" ref="X87" si="2686">X86</f>
        <v>0</v>
      </c>
      <c r="Y87" s="164">
        <f t="shared" ref="Y87" si="2687">Y86</f>
        <v>0</v>
      </c>
      <c r="Z87" s="164">
        <f t="shared" ref="Z87" si="2688">Z86</f>
        <v>0</v>
      </c>
      <c r="AA87" s="164" t="e">
        <f t="shared" ref="AA87" si="2689">AA86</f>
        <v>#DIV/0!</v>
      </c>
      <c r="AB87" s="165" t="e">
        <f t="shared" si="2142"/>
        <v>#DIV/0!</v>
      </c>
      <c r="AC87" s="165"/>
      <c r="AD87" s="165"/>
      <c r="AE87" s="165"/>
      <c r="AF87" s="165"/>
      <c r="AG87" s="164" t="e">
        <f t="shared" si="2143"/>
        <v>#DIV/0!</v>
      </c>
      <c r="AH87" s="164" t="e">
        <f t="shared" ref="AH87:AH89" si="2690">AG87^2*E87^2</f>
        <v>#DIV/0!</v>
      </c>
      <c r="AI87" s="164"/>
      <c r="AJ87" s="164" t="e">
        <f t="shared" si="2144"/>
        <v>#DIV/0!</v>
      </c>
      <c r="AK87" s="164" t="e">
        <f>AJ87^2*V86^2</f>
        <v>#DIV/0!</v>
      </c>
      <c r="AL87" s="164"/>
      <c r="AM87" s="164" t="e">
        <f>-AB87/(AA87-U87)*L86/(L86+N86)</f>
        <v>#DIV/0!</v>
      </c>
      <c r="AN87" s="164" t="e">
        <f>AM87^2*X86^2</f>
        <v>#DIV/0!</v>
      </c>
      <c r="AO87" s="164"/>
      <c r="AP87" s="164" t="e">
        <f>-AB87/(AA87-U87)*N86/(L86+N86)</f>
        <v>#DIV/0!</v>
      </c>
      <c r="AQ87" s="164" t="e">
        <f>AP87^2*Z86^2</f>
        <v>#DIV/0!</v>
      </c>
      <c r="AR87" s="164"/>
      <c r="AS87" s="164" t="e">
        <f>-AB87/(AA87-U87)*(W87-AA87)/(L86+N86)</f>
        <v>#DIV/0!</v>
      </c>
      <c r="AT87" s="164" t="e">
        <f>AS87^2*M86^2</f>
        <v>#DIV/0!</v>
      </c>
      <c r="AU87" s="164"/>
      <c r="AV87" s="164" t="e">
        <f>-AB87/(AA87-U87)*(Y87-AA87)/(L86+N86)</f>
        <v>#DIV/0!</v>
      </c>
      <c r="AW87" s="164" t="e">
        <f>AV87^2*O86^2</f>
        <v>#DIV/0!</v>
      </c>
      <c r="AX87" s="164"/>
      <c r="AY87" s="164"/>
      <c r="AZ87" s="164"/>
      <c r="BA87" s="164" t="b">
        <f t="shared" ref="BA87:BA89" si="2691">P87=1</f>
        <v>0</v>
      </c>
      <c r="BB87" s="164">
        <f>MAX((1-BA87)*P86,P86*0.99999)</f>
        <v>0</v>
      </c>
      <c r="BC87" s="164" t="e">
        <f>AB87*D87/(L86+N86)</f>
        <v>#DIV/0!</v>
      </c>
      <c r="BD87" s="164" t="e">
        <f t="shared" ref="BD87:BD89" si="2692">-1+(1-BC87)^(1-BB87)</f>
        <v>#DIV/0!</v>
      </c>
      <c r="BE87" s="164" t="e">
        <f t="shared" ref="BE87:BE89" si="2693">1/((BB87-1)*BC87)</f>
        <v>#DIV/0!</v>
      </c>
      <c r="BF87" s="164" t="e">
        <f t="shared" ref="BF87:BF89" si="2694">(-1/BC87)*LN(1-BC87)*AB87</f>
        <v>#DIV/0!</v>
      </c>
      <c r="BG87" s="164" t="e">
        <f t="shared" ref="BG87:BG89" si="2695">AB87*BD87*BE87</f>
        <v>#DIV/0!</v>
      </c>
      <c r="BH87" s="164" t="e">
        <f t="shared" ref="BH87:BH89" si="2696">(BF87*BA87)+(1-BA87)*BG87</f>
        <v>#DIV/0!</v>
      </c>
      <c r="BI87" s="164"/>
      <c r="BJ87" s="164"/>
      <c r="BK87" s="164"/>
      <c r="BL87" s="164"/>
      <c r="BM87" s="164" t="e">
        <f t="shared" ref="BM87:BM89" si="2697">(-LN(1-BC87)*(1-BC87)^(1-BB87))*AB87/((BB87-1)*BC87)</f>
        <v>#DIV/0!</v>
      </c>
      <c r="BN87" s="164" t="e">
        <f t="shared" ref="BN87:BN89" si="2698">(1-(1-BC87)^(1-BB87))*AB87/(BC87*(BB87-1)^2)</f>
        <v>#DIV/0!</v>
      </c>
      <c r="BO87" s="164" t="e">
        <f t="shared" ref="BO87:BO89" si="2699">BM87+BN87</f>
        <v>#DIV/0!</v>
      </c>
      <c r="BP87" s="164" t="e">
        <f>BO87^2*Q86^2</f>
        <v>#DIV/0!</v>
      </c>
      <c r="BQ87" s="164"/>
      <c r="BR87" s="164" t="e">
        <f t="shared" ref="BR87:BR89" si="2700">BD87*BE87</f>
        <v>#DIV/0!</v>
      </c>
      <c r="BS87" s="164" t="e">
        <f t="shared" ref="BS87:BS89" si="2701">AB87*BE87</f>
        <v>#DIV/0!</v>
      </c>
      <c r="BT87" s="164" t="e">
        <f t="shared" ref="BT87:BT89" si="2702">AB87*BD87</f>
        <v>#DIV/0!</v>
      </c>
      <c r="BU87" s="164" t="e">
        <f t="shared" ref="BU87:BU89" si="2703">AJ87</f>
        <v>#DIV/0!</v>
      </c>
      <c r="BV87" s="164" t="e">
        <f>(BB87-1)/(1-BC87)^(BB87)*(D87/(L86+N86))*BU87</f>
        <v>#DIV/0!</v>
      </c>
      <c r="BW87" s="164" t="e">
        <f>-1/((BB87-1)*BC87^2)*(D87/(L86+N86))*BU87</f>
        <v>#DIV/0!</v>
      </c>
      <c r="BX87" s="164" t="e">
        <f t="shared" ref="BX87:BX89" si="2704">BU87*BR87+BS87*BV87+BT87*BW87</f>
        <v>#DIV/0!</v>
      </c>
      <c r="BY87" s="164" t="e">
        <f t="shared" ref="BY87:BY89" si="2705">BX87^2*V87^2</f>
        <v>#DIV/0!</v>
      </c>
      <c r="BZ87" s="164"/>
      <c r="CA87" s="164" t="e">
        <f t="shared" ref="CA87:CA89" si="2706">AM87</f>
        <v>#DIV/0!</v>
      </c>
      <c r="CB87" s="164" t="e">
        <f>(BB87-1)/(1-BC87)^(BB87)*(D87/(L86+N86))*CA87</f>
        <v>#DIV/0!</v>
      </c>
      <c r="CC87" s="164" t="e">
        <f>-1/((BB87-1)*BC87^2)*(D87/(L86+N86))*CA87</f>
        <v>#DIV/0!</v>
      </c>
      <c r="CD87" s="164" t="e">
        <f t="shared" ref="CD87:CD89" si="2707">BR87*CA87+BS87*CB87+BT87*CC87</f>
        <v>#DIV/0!</v>
      </c>
      <c r="CE87" s="164" t="e">
        <f t="shared" ref="CE87:CE89" si="2708">CD87^2*X87^2</f>
        <v>#DIV/0!</v>
      </c>
      <c r="CF87" s="164"/>
      <c r="CG87" s="164" t="e">
        <f t="shared" ref="CG87:CG89" si="2709">AP87</f>
        <v>#DIV/0!</v>
      </c>
      <c r="CH87" s="164" t="e">
        <f>(BB87-1)/(1-BC87)^(BB87)*(D87/(L86+N86))*CG87</f>
        <v>#DIV/0!</v>
      </c>
      <c r="CI87" s="164" t="e">
        <f>-1/((BB87-1)*BC87^2)*(D87/(L86+N86))*CG87</f>
        <v>#DIV/0!</v>
      </c>
      <c r="CJ87" s="164" t="e">
        <f t="shared" ref="CJ87:CJ89" si="2710">BR87*CG87+BS87*CH87+BT87*CI87</f>
        <v>#DIV/0!</v>
      </c>
      <c r="CK87" s="164" t="e">
        <f t="shared" ref="CK87:CK89" si="2711">CJ87^2*Z87^2</f>
        <v>#DIV/0!</v>
      </c>
      <c r="CL87" s="164"/>
      <c r="CM87" s="164" t="e">
        <f t="shared" ref="CM87:CM89" si="2712">AG87</f>
        <v>#DIV/0!</v>
      </c>
      <c r="CN87" s="164">
        <v>0</v>
      </c>
      <c r="CO87" s="164">
        <v>0</v>
      </c>
      <c r="CP87" s="164" t="e">
        <f t="shared" ref="CP87:CP89" si="2713">CM87*BR87</f>
        <v>#DIV/0!</v>
      </c>
      <c r="CQ87" s="164" t="e">
        <f>CP87^2*E86^2</f>
        <v>#DIV/0!</v>
      </c>
      <c r="CR87" s="164"/>
      <c r="CS87" s="164" t="e">
        <f t="shared" ref="CS87:CS89" si="2714">AS87</f>
        <v>#DIV/0!</v>
      </c>
      <c r="CT87" s="164" t="e">
        <f>(BB87-1)/(1-BC87)^(BB87)*(-BC87/(L86+N86)+D87/(L86+N86)*CS87)</f>
        <v>#DIV/0!</v>
      </c>
      <c r="CU87" s="164" t="e">
        <f>-1/((BB87-1)*BC87^2)*(-BC87/(L86+N86)+D87/(L86+N86)*CS87)</f>
        <v>#DIV/0!</v>
      </c>
      <c r="CV87" s="164" t="e">
        <f t="shared" ref="CV87:CV89" si="2715">BR87*CS87+BS87*CT87+BT87*CU87</f>
        <v>#DIV/0!</v>
      </c>
      <c r="CW87" s="164" t="e">
        <f>CV87^2*M86^2</f>
        <v>#DIV/0!</v>
      </c>
      <c r="CX87" s="164"/>
      <c r="CY87" s="164" t="e">
        <f t="shared" ref="CY87:CY89" si="2716">AV87</f>
        <v>#DIV/0!</v>
      </c>
      <c r="CZ87" s="164" t="e">
        <f>(BB87-1)/(1-BC87)^(BB87)*(-BC87/(L86+N86)+D87/(L86+N86)*CY87)</f>
        <v>#DIV/0!</v>
      </c>
      <c r="DA87" s="164" t="e">
        <f>-1/((BB87-1)*BC87^2)*(-BC87/(L86+N86)+D87/(L86+N86)*CY87)</f>
        <v>#DIV/0!</v>
      </c>
      <c r="DB87" s="164" t="e">
        <f t="shared" ref="DB87:DB89" si="2717">BR87*CY87+BS87*CZ87+BT87*DA87</f>
        <v>#DIV/0!</v>
      </c>
      <c r="DC87" s="164" t="e">
        <f>DB87^2*O86^2</f>
        <v>#DIV/0!</v>
      </c>
      <c r="DD87" s="164"/>
      <c r="DE87" s="164"/>
      <c r="DF87" s="164"/>
      <c r="DG87" s="164">
        <f>10^R86</f>
        <v>1</v>
      </c>
      <c r="DH87" s="164" t="e">
        <f>N86/(L86+N86)</f>
        <v>#DIV/0!</v>
      </c>
      <c r="DI87" s="164">
        <f>(DG87+L86+N86)/(N86+DG87)</f>
        <v>1</v>
      </c>
      <c r="DJ87" s="164" t="e">
        <f t="shared" ref="DJ87:DJ89" si="2718">AB87*DH87*DI87</f>
        <v>#DIV/0!</v>
      </c>
      <c r="DK87" s="164"/>
      <c r="DL87" s="164"/>
      <c r="DM87" s="164"/>
      <c r="DN87" s="164"/>
      <c r="DO87" s="164" t="e">
        <f t="shared" ref="DO87:DO89" si="2719">DH87*DI87</f>
        <v>#DIV/0!</v>
      </c>
      <c r="DP87" s="164" t="e">
        <f t="shared" ref="DP87:DP89" si="2720">AG87</f>
        <v>#DIV/0!</v>
      </c>
      <c r="DQ87" s="164" t="e">
        <f t="shared" ref="DQ87:DQ89" si="2721">DO87*DP87</f>
        <v>#DIV/0!</v>
      </c>
      <c r="DR87" s="164" t="e">
        <f t="shared" ref="DR87:DR89" si="2722">DQ87^2*E87^2</f>
        <v>#DIV/0!</v>
      </c>
      <c r="DS87" s="164"/>
      <c r="DT87" s="164" t="e">
        <f t="shared" ref="DT87:DT89" si="2723">AJ87</f>
        <v>#DIV/0!</v>
      </c>
      <c r="DU87" s="164" t="e">
        <f t="shared" ref="DU87:DU89" si="2724">DT87*DO87</f>
        <v>#DIV/0!</v>
      </c>
      <c r="DV87" s="164" t="e">
        <f t="shared" ref="DV87:DV89" si="2725">DU87^2*V87^2</f>
        <v>#DIV/0!</v>
      </c>
      <c r="DW87" s="164"/>
      <c r="DX87" s="164" t="e">
        <f t="shared" ref="DX87:DX89" si="2726">AM87</f>
        <v>#DIV/0!</v>
      </c>
      <c r="DY87" s="164" t="e">
        <f t="shared" ref="DY87:DY89" si="2727">DX87*DO87</f>
        <v>#DIV/0!</v>
      </c>
      <c r="DZ87" s="164" t="e">
        <f t="shared" ref="DZ87:DZ89" si="2728">DY87^2*X87^2</f>
        <v>#DIV/0!</v>
      </c>
      <c r="EA87" s="164"/>
      <c r="EB87" s="164" t="e">
        <f t="shared" ref="EB87:EB89" si="2729">AP87</f>
        <v>#DIV/0!</v>
      </c>
      <c r="EC87" s="164" t="e">
        <f t="shared" ref="EC87:EC89" si="2730">EB87*DO87</f>
        <v>#DIV/0!</v>
      </c>
      <c r="ED87" s="164" t="e">
        <f t="shared" ref="ED87:ED89" si="2731">EC87^2*Z87^2</f>
        <v>#DIV/0!</v>
      </c>
      <c r="EE87" s="164"/>
      <c r="EF87" s="164" t="e">
        <f t="shared" ref="EF87:EF89" si="2732">DI87*AB87</f>
        <v>#DIV/0!</v>
      </c>
      <c r="EG87" s="164" t="e">
        <f t="shared" ref="EG87:EG89" si="2733">DH87*AB87</f>
        <v>#DIV/0!</v>
      </c>
      <c r="EH87" s="164" t="e">
        <f t="shared" ref="EH87:EH89" si="2734">AS87</f>
        <v>#DIV/0!</v>
      </c>
      <c r="EI87" s="164" t="e">
        <f>-N86/((N86+L86)^2)</f>
        <v>#DIV/0!</v>
      </c>
      <c r="EJ87" s="164">
        <f>1/(DG87+N86)</f>
        <v>1</v>
      </c>
      <c r="EK87" s="164" t="e">
        <f t="shared" ref="EK87:EK89" si="2735">DO87*EH87+EF87*EI87+EG87*EJ87</f>
        <v>#DIV/0!</v>
      </c>
      <c r="EL87" s="164" t="e">
        <f>EK87^2*M86^2</f>
        <v>#DIV/0!</v>
      </c>
      <c r="EM87" s="164"/>
      <c r="EN87" s="164" t="e">
        <f t="shared" ref="EN87:EN89" si="2736">AV87</f>
        <v>#DIV/0!</v>
      </c>
      <c r="EO87" s="164" t="e">
        <f>L86/((L86+N86)^2)</f>
        <v>#DIV/0!</v>
      </c>
      <c r="EP87" s="164">
        <f>-L86/((N86+DG87)^2)</f>
        <v>0</v>
      </c>
      <c r="EQ87" s="164" t="e">
        <f t="shared" ref="EQ87:EQ89" si="2737">DO87*EN87+EF87*EO87+EG87*EP87</f>
        <v>#DIV/0!</v>
      </c>
      <c r="ER87" s="164" t="e">
        <f>EQ87^2*O86^2</f>
        <v>#DIV/0!</v>
      </c>
      <c r="ES87" s="164"/>
      <c r="ET87" s="164">
        <v>0</v>
      </c>
      <c r="EU87" s="164">
        <f>-LN(10)*L86*DG87/((DG87+N86)^2)</f>
        <v>0</v>
      </c>
      <c r="EV87" s="164" t="e">
        <f t="shared" ref="EV87:EV89" si="2738">EU87*EG87</f>
        <v>#DIV/0!</v>
      </c>
      <c r="EW87" s="164" t="e">
        <f>EV87^2*S86^2</f>
        <v>#DIV/0!</v>
      </c>
      <c r="EX87" s="164"/>
      <c r="EY87" s="164"/>
      <c r="EZ87" s="164"/>
      <c r="FA87" s="164">
        <f t="shared" ref="FA87:FA89" si="2739">DG87</f>
        <v>1</v>
      </c>
      <c r="FB87" s="164" t="e">
        <f t="shared" ref="FB87:FB89" si="2740">DH87</f>
        <v>#DIV/0!</v>
      </c>
      <c r="FC87" s="164">
        <f t="shared" ref="FC87:FC89" si="2741">DI87</f>
        <v>1</v>
      </c>
      <c r="FD87" s="164" t="e">
        <f t="shared" ref="FD87:FD89" si="2742">FB87*FC87*BH87</f>
        <v>#DIV/0!</v>
      </c>
      <c r="FE87" s="164"/>
      <c r="FF87" s="164"/>
      <c r="FG87" s="164"/>
      <c r="FH87" s="164"/>
      <c r="FI87" s="164" t="e">
        <f t="shared" ref="FI87:FI89" si="2743">FB87*FC87</f>
        <v>#DIV/0!</v>
      </c>
      <c r="FJ87" s="164" t="e">
        <f t="shared" ref="FJ87:FJ89" si="2744">CP87</f>
        <v>#DIV/0!</v>
      </c>
      <c r="FK87" s="164" t="e">
        <f t="shared" ref="FK87:FK89" si="2745">FJ87*FI87</f>
        <v>#DIV/0!</v>
      </c>
      <c r="FL87" s="164" t="e">
        <f t="shared" ref="FL87:FL89" si="2746">FK87^2*E87^2</f>
        <v>#DIV/0!</v>
      </c>
      <c r="FM87" s="164"/>
      <c r="FN87" s="164" t="e">
        <f t="shared" ref="FN87:FN89" si="2747">BX87</f>
        <v>#DIV/0!</v>
      </c>
      <c r="FO87" s="164" t="e">
        <f t="shared" ref="FO87:FO89" si="2748">FN87*FI87</f>
        <v>#DIV/0!</v>
      </c>
      <c r="FP87" s="164" t="e">
        <f t="shared" ref="FP87:FP89" si="2749">FO87^2*V87^2</f>
        <v>#DIV/0!</v>
      </c>
      <c r="FQ87" s="164"/>
      <c r="FR87" s="164" t="e">
        <f t="shared" ref="FR87:FR89" si="2750">CD87</f>
        <v>#DIV/0!</v>
      </c>
      <c r="FS87" s="164" t="e">
        <f t="shared" ref="FS87:FS89" si="2751">FR87*FI87</f>
        <v>#DIV/0!</v>
      </c>
      <c r="FT87" s="164" t="e">
        <f t="shared" ref="FT87:FT89" si="2752">FS87^2*X87^2</f>
        <v>#DIV/0!</v>
      </c>
      <c r="FU87" s="164"/>
      <c r="FV87" s="164" t="e">
        <f t="shared" ref="FV87:FV89" si="2753">CJ87</f>
        <v>#DIV/0!</v>
      </c>
      <c r="FW87" s="164" t="e">
        <f t="shared" ref="FW87:FW89" si="2754">FV87*FI87</f>
        <v>#DIV/0!</v>
      </c>
      <c r="FX87" s="164" t="e">
        <f t="shared" ref="FX87:FX89" si="2755">FW87^2*Z87^2</f>
        <v>#DIV/0!</v>
      </c>
      <c r="FY87" s="164"/>
      <c r="FZ87" s="164" t="e">
        <f t="shared" ref="FZ87:FZ89" si="2756">FC87*BH87</f>
        <v>#DIV/0!</v>
      </c>
      <c r="GA87" s="164" t="e">
        <f t="shared" ref="GA87:GA89" si="2757">FB87*BH87</f>
        <v>#DIV/0!</v>
      </c>
      <c r="GB87" s="164" t="e">
        <f t="shared" ref="GB87:GB89" si="2758">CV87</f>
        <v>#DIV/0!</v>
      </c>
      <c r="GC87" s="164" t="e">
        <f t="shared" ref="GC87:GC89" si="2759">EI87</f>
        <v>#DIV/0!</v>
      </c>
      <c r="GD87" s="164">
        <f t="shared" ref="GD87:GD89" si="2760">EJ87</f>
        <v>1</v>
      </c>
      <c r="GE87" s="164" t="e">
        <f t="shared" ref="GE87:GE89" si="2761">FI87*GB87+FZ87*GC87+GA87*GD87</f>
        <v>#DIV/0!</v>
      </c>
      <c r="GF87" s="164" t="e">
        <f>GE87^2*M86^2</f>
        <v>#DIV/0!</v>
      </c>
      <c r="GG87" s="164"/>
      <c r="GH87" s="164" t="e">
        <f t="shared" ref="GH87:GH89" si="2762">DB87</f>
        <v>#DIV/0!</v>
      </c>
      <c r="GI87" s="164" t="e">
        <f t="shared" ref="GI87:GI89" si="2763">EO87</f>
        <v>#DIV/0!</v>
      </c>
      <c r="GJ87" s="164">
        <f t="shared" ref="GJ87:GJ89" si="2764">EP87</f>
        <v>0</v>
      </c>
      <c r="GK87" s="164" t="e">
        <f t="shared" ref="GK87:GK89" si="2765">FI87*GH87+FZ87*GI87+GA87*GJ87</f>
        <v>#DIV/0!</v>
      </c>
      <c r="GL87" s="164" t="e">
        <f>GK87^2*O86^2</f>
        <v>#DIV/0!</v>
      </c>
      <c r="GM87" s="164"/>
      <c r="GN87" s="164">
        <f t="shared" ref="GN87:GN89" si="2766">ET87</f>
        <v>0</v>
      </c>
      <c r="GO87" s="164">
        <f t="shared" ref="GO87:GO89" si="2767">EU87</f>
        <v>0</v>
      </c>
      <c r="GP87" s="164" t="e">
        <f t="shared" ref="GP87:GP89" si="2768">GO87*GA87</f>
        <v>#DIV/0!</v>
      </c>
      <c r="GQ87" s="164" t="e">
        <f>GP87^2*S86^2</f>
        <v>#DIV/0!</v>
      </c>
      <c r="GR87" s="164"/>
      <c r="GS87" s="164" t="e">
        <f t="shared" ref="GS87:GS89" si="2769">BO87</f>
        <v>#DIV/0!</v>
      </c>
      <c r="GT87" s="164" t="e">
        <f t="shared" ref="GT87:GT89" si="2770">GS87*FI87</f>
        <v>#DIV/0!</v>
      </c>
      <c r="GU87" s="164" t="e">
        <f>GT87^2*Q86^2</f>
        <v>#DIV/0!</v>
      </c>
      <c r="GV87" s="164"/>
      <c r="GW87" s="164"/>
      <c r="GX87" s="164"/>
      <c r="GY87" s="164">
        <f>P86</f>
        <v>0</v>
      </c>
      <c r="GZ87" s="164">
        <f>L86+N86</f>
        <v>0</v>
      </c>
      <c r="HA87" s="164">
        <f>L86</f>
        <v>0</v>
      </c>
      <c r="HB87" s="164">
        <f>N86</f>
        <v>0</v>
      </c>
      <c r="HC87" s="164">
        <f t="shared" ref="HC87:HC89" si="2771">D87</f>
        <v>0</v>
      </c>
      <c r="HD87" s="164">
        <f t="shared" ref="HD87:HD89" si="2772">B87</f>
        <v>0</v>
      </c>
      <c r="HE87" s="164" t="e">
        <f t="shared" ref="HE87:HE89" si="2773">AA87</f>
        <v>#DIV/0!</v>
      </c>
      <c r="HF87" s="164">
        <f t="shared" ref="HF87:HF89" si="2774">T87</f>
        <v>0</v>
      </c>
      <c r="HG87" s="164">
        <f t="shared" ref="HG87:HG89" si="2775">U87</f>
        <v>0</v>
      </c>
      <c r="HH87" s="164">
        <f t="shared" ref="HH87:HH89" si="2776">W87</f>
        <v>0</v>
      </c>
      <c r="HI87" s="164">
        <f t="shared" ref="HI87:HI89" si="2777">Y87</f>
        <v>0</v>
      </c>
      <c r="HJ87" s="164" t="e">
        <f t="shared" ref="HJ87:HJ89" si="2778">LN((HE87-GY87*HG87)/HD87)</f>
        <v>#DIV/0!</v>
      </c>
      <c r="HK87" s="164" t="e">
        <f t="shared" ref="HK87:HK89" si="2779">LN( (HG87-HF87)/GZ87 + (HE87-GY87*HF87)/HD87)</f>
        <v>#DIV/0!</v>
      </c>
      <c r="HL87" s="164" t="e">
        <f t="shared" ref="HL87:HL89" si="2780">HD87*GZ87/(HD87+GY87*GZ87)</f>
        <v>#DIV/0!</v>
      </c>
      <c r="HM87" s="164" t="e">
        <f t="shared" ref="HM87:HM89" si="2781">(HJ87-HK87)*HL87/HC87</f>
        <v>#DIV/0!</v>
      </c>
      <c r="HN87" s="164"/>
      <c r="HO87" s="164"/>
      <c r="HP87" s="164"/>
      <c r="HQ87" s="164"/>
      <c r="HR87" s="164" t="e">
        <f t="shared" ref="HR87:HR89" si="2782">-1/HD87</f>
        <v>#DIV/0!</v>
      </c>
      <c r="HS87" s="164" t="e">
        <f t="shared" ref="HS87:HS89" si="2783">-(HE87-GY87*HF87) / (HD87* ( ( (HG87-HF87)/GZ87)*HD87 + (HE87-GY87*HF87)))</f>
        <v>#DIV/0!</v>
      </c>
      <c r="HT87" s="164" t="e">
        <f t="shared" ref="HT87:HT89" si="2784">GY87*GZ87^2 / (HD87+GY87*GZ87)^2</f>
        <v>#DIV/0!</v>
      </c>
      <c r="HU87" s="164" t="e">
        <f t="shared" ref="HU87:HU89" si="2785">-1/HC87*HM87</f>
        <v>#DIV/0!</v>
      </c>
      <c r="HV87" s="164" t="e">
        <f t="shared" ref="HV87:HV89" si="2786">HU87^2*E87^2</f>
        <v>#DIV/0!</v>
      </c>
      <c r="HW87" s="164"/>
      <c r="HX87" s="164" t="e">
        <f t="shared" ref="HX87:HX89" si="2787">GY87 / (GY87*HG87-HE87)</f>
        <v>#DIV/0!</v>
      </c>
      <c r="HY87" s="164" t="e">
        <f t="shared" ref="HY87:HY89" si="2788">HD87 / ( (HG87-HF87)*HD87 + GZ87*(HE87-GY87*HF87))</f>
        <v>#DIV/0!</v>
      </c>
      <c r="HZ87" s="164">
        <v>0</v>
      </c>
      <c r="IA87" s="164" t="e">
        <f t="shared" si="2145"/>
        <v>#DIV/0!</v>
      </c>
      <c r="IB87" s="164" t="e">
        <f t="shared" ref="IB87:IB89" si="2789">IA87^2*V87^2</f>
        <v>#DIV/0!</v>
      </c>
      <c r="IC87" s="164"/>
      <c r="ID87" s="164" t="e">
        <f xml:space="preserve"> 1 / (HE87-GY87*HG87)*L86/GZ87</f>
        <v>#DIV/0!</v>
      </c>
      <c r="IE87" s="164" t="e">
        <f t="shared" ref="IE87:IE89" si="2790">HA87 / ((HE87-GY87*HF87)*GZ87 + (HG87-HF87)*HD87)</f>
        <v>#DIV/0!</v>
      </c>
      <c r="IF87" s="164">
        <v>0</v>
      </c>
      <c r="IG87" s="164" t="e">
        <f t="shared" si="2146"/>
        <v>#DIV/0!</v>
      </c>
      <c r="IH87" s="164" t="e">
        <f t="shared" ref="IH87:IH89" si="2791">IG87^2*X87^2</f>
        <v>#DIV/0!</v>
      </c>
      <c r="II87" s="164"/>
      <c r="IJ87" s="164" t="e">
        <f t="shared" ref="IJ87:IJ89" si="2792">1 / (HE87-GY87*HG87) * HB87/GZ87</f>
        <v>#DIV/0!</v>
      </c>
      <c r="IK87" s="164" t="e">
        <f t="shared" ref="IK87:IK89" si="2793">1 / (HE87 + HD87*((HG87-HF87)/GZ87) - GY87*HF87) * HB87/GZ87</f>
        <v>#DIV/0!</v>
      </c>
      <c r="IL87" s="164">
        <v>0</v>
      </c>
      <c r="IM87" s="164" t="e">
        <f t="shared" si="2147"/>
        <v>#DIV/0!</v>
      </c>
      <c r="IN87" s="164" t="e">
        <f t="shared" ref="IN87:IN89" si="2794">IM87^2*Z87^2</f>
        <v>#DIV/0!</v>
      </c>
      <c r="IO87" s="164"/>
      <c r="IP87" s="164" t="e">
        <f t="shared" ref="IP87:IP89" si="2795">(HI87-HH87)*HB87 / (GZ87*((GY87*HG87-HH87)*HA87 + (GY87*HG87-HI87)*HB87))</f>
        <v>#DIV/0!</v>
      </c>
      <c r="IQ87" s="164" t="e">
        <f t="shared" ref="IQ87:IQ89" si="2796">-(HD87*HF87+(HH87-HI87)*HB87-HD87*HG87) / (GZ87*((GY87*HF87-HH87)*HA87 + (GY87*HB87+HD87)*HF87 - HI87*HB87 - HD87*HG87) )</f>
        <v>#DIV/0!</v>
      </c>
      <c r="IR87" s="164" t="e">
        <f t="shared" ref="IR87:IR89" si="2797">HD87^2 / (GY87*HA87 + GY87*HB87 + HD87)^2</f>
        <v>#DIV/0!</v>
      </c>
      <c r="IS87" s="164" t="e">
        <f t="shared" si="2148"/>
        <v>#DIV/0!</v>
      </c>
      <c r="IT87" s="164" t="e">
        <f>IS87^2*M86^2</f>
        <v>#DIV/0!</v>
      </c>
      <c r="IU87" s="164"/>
      <c r="IV87" s="164" t="e">
        <f t="shared" ref="IV87:IV89" si="2798">-(HI87-HH87)*HA87 / (GZ87*((GY87*HG87-HH87)*HA87 + (GY87*HG87-HI87)*HB87))</f>
        <v>#DIV/0!</v>
      </c>
      <c r="IW87" s="164" t="e">
        <f t="shared" ref="IW87:IW89" si="2799">-(HD87*HF87+(HI87-HH87)*HA87-HD87*HG87) / (GZ87*((GY87*HF87-HI87)*HB87 + (GY87*HA87+HD87)*HF87 - HH87*HA87 - HD87*HG87))</f>
        <v>#DIV/0!</v>
      </c>
      <c r="IX87" s="164" t="e">
        <f t="shared" ref="IX87:IX89" si="2800">HD87^2 / (GY87*HA87+GY87*HB87+HD87)^2</f>
        <v>#DIV/0!</v>
      </c>
      <c r="IY87" s="164" t="e">
        <f t="shared" si="2149"/>
        <v>#DIV/0!</v>
      </c>
      <c r="IZ87" s="164" t="e">
        <f>IY87^2*O86^2</f>
        <v>#DIV/0!</v>
      </c>
      <c r="JA87" s="164"/>
      <c r="JB87" s="164" t="e">
        <f t="shared" ref="JB87:JB89" si="2801">HG87/(GY87*HG87-HE87)</f>
        <v>#DIV/0!</v>
      </c>
      <c r="JC87" s="164" t="e">
        <f t="shared" ref="JC87:JC89" si="2802">HF87/(GY87*HF87-HE87-HD87*(HG87-HF87)/GZ87)</f>
        <v>#DIV/0!</v>
      </c>
      <c r="JD87" s="164" t="e">
        <f t="shared" ref="JD87:JD89" si="2803">-HD87*GZ87^2 / ((GZ87*GY87+HD87)^2)</f>
        <v>#DIV/0!</v>
      </c>
      <c r="JE87" s="164" t="e">
        <f t="shared" si="2150"/>
        <v>#DIV/0!</v>
      </c>
      <c r="JF87" s="164" t="e">
        <f>JE87^2*Q86^2</f>
        <v>#DIV/0!</v>
      </c>
      <c r="JG87" s="164"/>
      <c r="JH87" s="164"/>
      <c r="JI87" s="164"/>
      <c r="JJ87" s="164">
        <f t="shared" ref="JJ87:JJ89" si="2804">FA87</f>
        <v>1</v>
      </c>
      <c r="JK87" s="164" t="e">
        <f>N86/(L86+N86)</f>
        <v>#DIV/0!</v>
      </c>
      <c r="JL87" s="164">
        <f>(L86+N86+JJ87)/(N86+JJ87)</f>
        <v>1</v>
      </c>
      <c r="JM87" s="164" t="e">
        <f t="shared" ref="JM87:JM89" si="2805">HM87*JK87*JL87</f>
        <v>#DIV/0!</v>
      </c>
      <c r="JN87" s="164"/>
      <c r="JO87" s="164"/>
      <c r="JP87" s="164"/>
      <c r="JQ87" s="164"/>
      <c r="JR87" s="164" t="e">
        <f t="shared" ref="JR87:JR89" si="2806">JK87*JL87</f>
        <v>#DIV/0!</v>
      </c>
      <c r="JS87" s="164" t="e">
        <f t="shared" ref="JS87:JS89" si="2807">HU87</f>
        <v>#DIV/0!</v>
      </c>
      <c r="JT87" s="164" t="e">
        <f t="shared" ref="JT87:JT89" si="2808">JS87*JR87</f>
        <v>#DIV/0!</v>
      </c>
      <c r="JU87" s="164" t="e">
        <f t="shared" ref="JU87:JU89" si="2809">JT87^2*E87^2</f>
        <v>#DIV/0!</v>
      </c>
      <c r="JV87" s="164"/>
      <c r="JW87" s="164" t="e">
        <f t="shared" ref="JW87:JW89" si="2810">IA87</f>
        <v>#DIV/0!</v>
      </c>
      <c r="JX87" s="164" t="e">
        <f t="shared" ref="JX87:JX89" si="2811">JW87*JR87</f>
        <v>#DIV/0!</v>
      </c>
      <c r="JY87" s="164" t="e">
        <f t="shared" ref="JY87:JY89" si="2812">JX87^2*V87^2</f>
        <v>#DIV/0!</v>
      </c>
      <c r="JZ87" s="164"/>
      <c r="KA87" s="164" t="e">
        <f>IG87</f>
        <v>#DIV/0!</v>
      </c>
      <c r="KB87" s="164" t="e">
        <f>KA87*JR87</f>
        <v>#DIV/0!</v>
      </c>
      <c r="KC87" s="164" t="e">
        <f>KB87^2*X87^2</f>
        <v>#DIV/0!</v>
      </c>
      <c r="KD87" s="164"/>
      <c r="KE87" s="164" t="e">
        <f>IM87</f>
        <v>#DIV/0!</v>
      </c>
      <c r="KF87" s="164" t="e">
        <f>KE87*JR87</f>
        <v>#DIV/0!</v>
      </c>
      <c r="KG87" s="164" t="e">
        <f>KF87^2*Z87^2</f>
        <v>#DIV/0!</v>
      </c>
      <c r="KH87" s="164"/>
      <c r="KI87" s="164" t="e">
        <f>IS87</f>
        <v>#DIV/0!</v>
      </c>
      <c r="KJ87" s="164" t="e">
        <f>-N86/(L86+N86)^2</f>
        <v>#DIV/0!</v>
      </c>
      <c r="KK87" s="164">
        <f>1/(JJ87+N86)</f>
        <v>1</v>
      </c>
      <c r="KL87" s="164" t="e">
        <f>KI87*JR87+KJ87*HM87*JL87+KK87*JK87*HM87</f>
        <v>#DIV/0!</v>
      </c>
      <c r="KM87" s="164" t="e">
        <f>KL87^2*M86^2</f>
        <v>#DIV/0!</v>
      </c>
      <c r="KN87" s="164"/>
      <c r="KO87" s="164" t="e">
        <f>IY87</f>
        <v>#DIV/0!</v>
      </c>
      <c r="KP87" s="164" t="e">
        <f>L86/(L86+N86)^2</f>
        <v>#DIV/0!</v>
      </c>
      <c r="KQ87" s="164">
        <f>-L86/(JJ87+N86)^2</f>
        <v>0</v>
      </c>
      <c r="KR87" s="164" t="e">
        <f>KO87*JR87+KP87*JL87*HM87+HM87*KQ87*JK87</f>
        <v>#DIV/0!</v>
      </c>
      <c r="KS87" s="164" t="e">
        <f>KR87^2*O86^2</f>
        <v>#DIV/0!</v>
      </c>
      <c r="KT87" s="164"/>
      <c r="KU87" s="164" t="e">
        <f>JE87</f>
        <v>#DIV/0!</v>
      </c>
      <c r="KV87" s="164" t="e">
        <f>KU87*JR87</f>
        <v>#DIV/0!</v>
      </c>
      <c r="KW87" s="164" t="e">
        <f>KV87^2*Q86^2</f>
        <v>#DIV/0!</v>
      </c>
      <c r="KX87" s="164"/>
      <c r="KY87" s="164" t="e">
        <f>HM87* (N86/(L86+N86)) * ((-LN(10)*JJ87*L86)/(N86+JJ87)^2)</f>
        <v>#DIV/0!</v>
      </c>
      <c r="KZ87" s="164" t="e">
        <f>KY87^2*S86^2</f>
        <v>#DIV/0!</v>
      </c>
      <c r="LA87" s="164"/>
      <c r="LB87" s="164"/>
      <c r="LC87" s="170"/>
      <c r="LD87" s="204"/>
      <c r="LE87" s="189"/>
      <c r="LF87" s="189"/>
      <c r="LG87" s="189"/>
      <c r="LH87" s="189"/>
      <c r="LI87" s="189"/>
      <c r="LJ87" s="189"/>
      <c r="LK87" s="189"/>
      <c r="LL87" s="189"/>
      <c r="LM87" s="189"/>
      <c r="LN87" s="189"/>
      <c r="LO87" s="192"/>
    </row>
    <row r="88" spans="1:327" s="87" customFormat="1" ht="15.75" x14ac:dyDescent="0.25">
      <c r="A88" s="172" t="s">
        <v>241</v>
      </c>
      <c r="B88" s="107"/>
      <c r="C88" s="145"/>
      <c r="D88" s="106"/>
      <c r="E88" s="145"/>
      <c r="F88" s="207"/>
      <c r="G88" s="207"/>
      <c r="H88" s="207"/>
      <c r="I88" s="198"/>
      <c r="J88" s="198"/>
      <c r="K88" s="198"/>
      <c r="L88" s="198"/>
      <c r="M88" s="198"/>
      <c r="N88" s="198"/>
      <c r="O88" s="198"/>
      <c r="P88" s="198"/>
      <c r="Q88" s="198"/>
      <c r="R88" s="198"/>
      <c r="S88" s="201"/>
      <c r="T88" s="167">
        <f t="shared" si="2683"/>
        <v>0</v>
      </c>
      <c r="U88" s="164">
        <f>U86</f>
        <v>0</v>
      </c>
      <c r="V88" s="164">
        <f t="shared" ref="V88:AA88" si="2813">V86</f>
        <v>0</v>
      </c>
      <c r="W88" s="164">
        <f t="shared" si="2813"/>
        <v>0</v>
      </c>
      <c r="X88" s="164">
        <f t="shared" si="2813"/>
        <v>0</v>
      </c>
      <c r="Y88" s="164">
        <f t="shared" si="2813"/>
        <v>0</v>
      </c>
      <c r="Z88" s="164">
        <f t="shared" si="2813"/>
        <v>0</v>
      </c>
      <c r="AA88" s="164" t="e">
        <f t="shared" si="2813"/>
        <v>#DIV/0!</v>
      </c>
      <c r="AB88" s="165" t="e">
        <f t="shared" si="2142"/>
        <v>#DIV/0!</v>
      </c>
      <c r="AC88" s="165"/>
      <c r="AD88" s="165"/>
      <c r="AE88" s="165"/>
      <c r="AF88" s="165"/>
      <c r="AG88" s="164" t="e">
        <f t="shared" si="2143"/>
        <v>#DIV/0!</v>
      </c>
      <c r="AH88" s="164" t="e">
        <f t="shared" si="2690"/>
        <v>#DIV/0!</v>
      </c>
      <c r="AI88" s="164"/>
      <c r="AJ88" s="164" t="e">
        <f t="shared" si="2144"/>
        <v>#DIV/0!</v>
      </c>
      <c r="AK88" s="164" t="e">
        <f>AJ88^2*V86^2</f>
        <v>#DIV/0!</v>
      </c>
      <c r="AL88" s="164"/>
      <c r="AM88" s="164" t="e">
        <f>-AB88/(AA88-U88)*L86/(L86+N86)</f>
        <v>#DIV/0!</v>
      </c>
      <c r="AN88" s="164" t="e">
        <f>AM88^2*X86^2</f>
        <v>#DIV/0!</v>
      </c>
      <c r="AO88" s="164"/>
      <c r="AP88" s="164" t="e">
        <f>-AB88/(AA88-U88)*N86/(L86+N86)</f>
        <v>#DIV/0!</v>
      </c>
      <c r="AQ88" s="164" t="e">
        <f>AP88^2*Z86^2</f>
        <v>#DIV/0!</v>
      </c>
      <c r="AR88" s="164"/>
      <c r="AS88" s="164" t="e">
        <f>-AB88/(AA88-U88)*(W88-AA88)/(L86+N86)</f>
        <v>#DIV/0!</v>
      </c>
      <c r="AT88" s="164" t="e">
        <f>AS88^2*M86^2</f>
        <v>#DIV/0!</v>
      </c>
      <c r="AU88" s="164"/>
      <c r="AV88" s="164" t="e">
        <f>-AB88/(AA88-U88)*(Y88-AA88)/(L86+N86)</f>
        <v>#DIV/0!</v>
      </c>
      <c r="AW88" s="164" t="e">
        <f>AV88^2*O86^2</f>
        <v>#DIV/0!</v>
      </c>
      <c r="AX88" s="164"/>
      <c r="AY88" s="164"/>
      <c r="AZ88" s="164"/>
      <c r="BA88" s="164" t="b">
        <f t="shared" si="2691"/>
        <v>0</v>
      </c>
      <c r="BB88" s="164">
        <f>MAX((1-BA88)*P86,P86*0.99999)</f>
        <v>0</v>
      </c>
      <c r="BC88" s="164" t="e">
        <f>AB88*D88/(L86+N86)</f>
        <v>#DIV/0!</v>
      </c>
      <c r="BD88" s="164" t="e">
        <f t="shared" si="2692"/>
        <v>#DIV/0!</v>
      </c>
      <c r="BE88" s="164" t="e">
        <f t="shared" si="2693"/>
        <v>#DIV/0!</v>
      </c>
      <c r="BF88" s="164" t="e">
        <f t="shared" si="2694"/>
        <v>#DIV/0!</v>
      </c>
      <c r="BG88" s="164" t="e">
        <f t="shared" si="2695"/>
        <v>#DIV/0!</v>
      </c>
      <c r="BH88" s="164" t="e">
        <f t="shared" si="2696"/>
        <v>#DIV/0!</v>
      </c>
      <c r="BI88" s="164"/>
      <c r="BJ88" s="164"/>
      <c r="BK88" s="164"/>
      <c r="BL88" s="164"/>
      <c r="BM88" s="164" t="e">
        <f t="shared" si="2697"/>
        <v>#DIV/0!</v>
      </c>
      <c r="BN88" s="164" t="e">
        <f t="shared" si="2698"/>
        <v>#DIV/0!</v>
      </c>
      <c r="BO88" s="164" t="e">
        <f t="shared" si="2699"/>
        <v>#DIV/0!</v>
      </c>
      <c r="BP88" s="164" t="e">
        <f>BO88^2*Q86^2</f>
        <v>#DIV/0!</v>
      </c>
      <c r="BQ88" s="164"/>
      <c r="BR88" s="164" t="e">
        <f t="shared" si="2700"/>
        <v>#DIV/0!</v>
      </c>
      <c r="BS88" s="164" t="e">
        <f t="shared" si="2701"/>
        <v>#DIV/0!</v>
      </c>
      <c r="BT88" s="164" t="e">
        <f t="shared" si="2702"/>
        <v>#DIV/0!</v>
      </c>
      <c r="BU88" s="164" t="e">
        <f t="shared" si="2703"/>
        <v>#DIV/0!</v>
      </c>
      <c r="BV88" s="164" t="e">
        <f>(BB88-1)/(1-BC88)^(BB88)*(D88/(L86+N86))*BU88</f>
        <v>#DIV/0!</v>
      </c>
      <c r="BW88" s="164" t="e">
        <f>-1/((BB88-1)*BC88^2)*(D88/(L86+N86))*BU88</f>
        <v>#DIV/0!</v>
      </c>
      <c r="BX88" s="164" t="e">
        <f t="shared" si="2704"/>
        <v>#DIV/0!</v>
      </c>
      <c r="BY88" s="164" t="e">
        <f t="shared" si="2705"/>
        <v>#DIV/0!</v>
      </c>
      <c r="BZ88" s="164"/>
      <c r="CA88" s="164" t="e">
        <f t="shared" si="2706"/>
        <v>#DIV/0!</v>
      </c>
      <c r="CB88" s="164" t="e">
        <f>(BB88-1)/(1-BC88)^(BB88)*(D88/(L86+N86))*CA88</f>
        <v>#DIV/0!</v>
      </c>
      <c r="CC88" s="164" t="e">
        <f>-1/((BB88-1)*BC88^2)*(D88/(L86+N86))*CA88</f>
        <v>#DIV/0!</v>
      </c>
      <c r="CD88" s="164" t="e">
        <f t="shared" si="2707"/>
        <v>#DIV/0!</v>
      </c>
      <c r="CE88" s="164" t="e">
        <f t="shared" si="2708"/>
        <v>#DIV/0!</v>
      </c>
      <c r="CF88" s="164"/>
      <c r="CG88" s="164" t="e">
        <f t="shared" si="2709"/>
        <v>#DIV/0!</v>
      </c>
      <c r="CH88" s="164" t="e">
        <f>(BB88-1)/(1-BC88)^(BB88)*(D88/(L86+N86))*CG88</f>
        <v>#DIV/0!</v>
      </c>
      <c r="CI88" s="164" t="e">
        <f>-1/((BB88-1)*BC88^2)*(D88/(L86+N86))*CG88</f>
        <v>#DIV/0!</v>
      </c>
      <c r="CJ88" s="164" t="e">
        <f t="shared" si="2710"/>
        <v>#DIV/0!</v>
      </c>
      <c r="CK88" s="164" t="e">
        <f t="shared" si="2711"/>
        <v>#DIV/0!</v>
      </c>
      <c r="CL88" s="164"/>
      <c r="CM88" s="164" t="e">
        <f t="shared" si="2712"/>
        <v>#DIV/0!</v>
      </c>
      <c r="CN88" s="164">
        <v>0</v>
      </c>
      <c r="CO88" s="164">
        <v>0</v>
      </c>
      <c r="CP88" s="164" t="e">
        <f t="shared" si="2713"/>
        <v>#DIV/0!</v>
      </c>
      <c r="CQ88" s="164" t="e">
        <f>CP88^2*E86^2</f>
        <v>#DIV/0!</v>
      </c>
      <c r="CR88" s="164"/>
      <c r="CS88" s="164" t="e">
        <f t="shared" si="2714"/>
        <v>#DIV/0!</v>
      </c>
      <c r="CT88" s="164" t="e">
        <f>(BB88-1)/(1-BC88)^(BB88)*(-BC88/(L86+N86)+D88/(L86+N86)*CS88)</f>
        <v>#DIV/0!</v>
      </c>
      <c r="CU88" s="164" t="e">
        <f>-1/((BB88-1)*BC88^2)*(-BC88/(L86+N86)+D88/(L86+N86)*CS88)</f>
        <v>#DIV/0!</v>
      </c>
      <c r="CV88" s="164" t="e">
        <f t="shared" si="2715"/>
        <v>#DIV/0!</v>
      </c>
      <c r="CW88" s="164" t="e">
        <f>CV88^2*M86^2</f>
        <v>#DIV/0!</v>
      </c>
      <c r="CX88" s="164"/>
      <c r="CY88" s="164" t="e">
        <f t="shared" si="2716"/>
        <v>#DIV/0!</v>
      </c>
      <c r="CZ88" s="164" t="e">
        <f>(BB88-1)/(1-BC88)^(BB88)*(-BC88/(L86+N86)+D88/(L86+N86)*CY88)</f>
        <v>#DIV/0!</v>
      </c>
      <c r="DA88" s="164" t="e">
        <f>-1/((BB88-1)*BC88^2)*(-BC88/(L86+N86)+D88/(L86+N86)*CY88)</f>
        <v>#DIV/0!</v>
      </c>
      <c r="DB88" s="164" t="e">
        <f t="shared" si="2717"/>
        <v>#DIV/0!</v>
      </c>
      <c r="DC88" s="164" t="e">
        <f>DB88^2*O86^2</f>
        <v>#DIV/0!</v>
      </c>
      <c r="DD88" s="164"/>
      <c r="DE88" s="164"/>
      <c r="DF88" s="164"/>
      <c r="DG88" s="164">
        <f>10^R86</f>
        <v>1</v>
      </c>
      <c r="DH88" s="164" t="e">
        <f>N86/(L86+N86)</f>
        <v>#DIV/0!</v>
      </c>
      <c r="DI88" s="164">
        <f>(DG88+L86+N86)/(N86+DG88)</f>
        <v>1</v>
      </c>
      <c r="DJ88" s="164" t="e">
        <f t="shared" si="2718"/>
        <v>#DIV/0!</v>
      </c>
      <c r="DK88" s="164"/>
      <c r="DL88" s="164"/>
      <c r="DM88" s="164"/>
      <c r="DN88" s="164"/>
      <c r="DO88" s="164" t="e">
        <f t="shared" si="2719"/>
        <v>#DIV/0!</v>
      </c>
      <c r="DP88" s="164" t="e">
        <f t="shared" si="2720"/>
        <v>#DIV/0!</v>
      </c>
      <c r="DQ88" s="164" t="e">
        <f t="shared" si="2721"/>
        <v>#DIV/0!</v>
      </c>
      <c r="DR88" s="164" t="e">
        <f t="shared" si="2722"/>
        <v>#DIV/0!</v>
      </c>
      <c r="DS88" s="164"/>
      <c r="DT88" s="164" t="e">
        <f t="shared" si="2723"/>
        <v>#DIV/0!</v>
      </c>
      <c r="DU88" s="164" t="e">
        <f t="shared" si="2724"/>
        <v>#DIV/0!</v>
      </c>
      <c r="DV88" s="164" t="e">
        <f t="shared" si="2725"/>
        <v>#DIV/0!</v>
      </c>
      <c r="DW88" s="164"/>
      <c r="DX88" s="164" t="e">
        <f t="shared" si="2726"/>
        <v>#DIV/0!</v>
      </c>
      <c r="DY88" s="164" t="e">
        <f t="shared" si="2727"/>
        <v>#DIV/0!</v>
      </c>
      <c r="DZ88" s="164" t="e">
        <f t="shared" si="2728"/>
        <v>#DIV/0!</v>
      </c>
      <c r="EA88" s="164"/>
      <c r="EB88" s="164" t="e">
        <f t="shared" si="2729"/>
        <v>#DIV/0!</v>
      </c>
      <c r="EC88" s="164" t="e">
        <f t="shared" si="2730"/>
        <v>#DIV/0!</v>
      </c>
      <c r="ED88" s="164" t="e">
        <f t="shared" si="2731"/>
        <v>#DIV/0!</v>
      </c>
      <c r="EE88" s="164"/>
      <c r="EF88" s="164" t="e">
        <f t="shared" si="2732"/>
        <v>#DIV/0!</v>
      </c>
      <c r="EG88" s="164" t="e">
        <f t="shared" si="2733"/>
        <v>#DIV/0!</v>
      </c>
      <c r="EH88" s="164" t="e">
        <f t="shared" si="2734"/>
        <v>#DIV/0!</v>
      </c>
      <c r="EI88" s="164" t="e">
        <f>-N86/((N86+L86)^2)</f>
        <v>#DIV/0!</v>
      </c>
      <c r="EJ88" s="164">
        <f>1/(DG88+N86)</f>
        <v>1</v>
      </c>
      <c r="EK88" s="164" t="e">
        <f t="shared" si="2735"/>
        <v>#DIV/0!</v>
      </c>
      <c r="EL88" s="164" t="e">
        <f>EK88^2*M86^2</f>
        <v>#DIV/0!</v>
      </c>
      <c r="EM88" s="164"/>
      <c r="EN88" s="164" t="e">
        <f t="shared" si="2736"/>
        <v>#DIV/0!</v>
      </c>
      <c r="EO88" s="164" t="e">
        <f>L86/((L86+N86)^2)</f>
        <v>#DIV/0!</v>
      </c>
      <c r="EP88" s="164">
        <f>-L86/((N86+DG88)^2)</f>
        <v>0</v>
      </c>
      <c r="EQ88" s="164" t="e">
        <f t="shared" si="2737"/>
        <v>#DIV/0!</v>
      </c>
      <c r="ER88" s="164" t="e">
        <f>EQ88^2*O86^2</f>
        <v>#DIV/0!</v>
      </c>
      <c r="ES88" s="164"/>
      <c r="ET88" s="164">
        <v>0</v>
      </c>
      <c r="EU88" s="164">
        <f>-LN(10)*L86*DG88/((DG88+N86)^2)</f>
        <v>0</v>
      </c>
      <c r="EV88" s="164" t="e">
        <f t="shared" si="2738"/>
        <v>#DIV/0!</v>
      </c>
      <c r="EW88" s="164" t="e">
        <f>EV88^2*S86^2</f>
        <v>#DIV/0!</v>
      </c>
      <c r="EX88" s="164"/>
      <c r="EY88" s="164"/>
      <c r="EZ88" s="164"/>
      <c r="FA88" s="164">
        <f t="shared" si="2739"/>
        <v>1</v>
      </c>
      <c r="FB88" s="164" t="e">
        <f t="shared" si="2740"/>
        <v>#DIV/0!</v>
      </c>
      <c r="FC88" s="164">
        <f t="shared" si="2741"/>
        <v>1</v>
      </c>
      <c r="FD88" s="164" t="e">
        <f t="shared" si="2742"/>
        <v>#DIV/0!</v>
      </c>
      <c r="FE88" s="164"/>
      <c r="FF88" s="164"/>
      <c r="FG88" s="164"/>
      <c r="FH88" s="164"/>
      <c r="FI88" s="164" t="e">
        <f t="shared" si="2743"/>
        <v>#DIV/0!</v>
      </c>
      <c r="FJ88" s="164" t="e">
        <f t="shared" si="2744"/>
        <v>#DIV/0!</v>
      </c>
      <c r="FK88" s="164" t="e">
        <f t="shared" si="2745"/>
        <v>#DIV/0!</v>
      </c>
      <c r="FL88" s="164" t="e">
        <f t="shared" si="2746"/>
        <v>#DIV/0!</v>
      </c>
      <c r="FM88" s="164"/>
      <c r="FN88" s="164" t="e">
        <f t="shared" si="2747"/>
        <v>#DIV/0!</v>
      </c>
      <c r="FO88" s="164" t="e">
        <f t="shared" si="2748"/>
        <v>#DIV/0!</v>
      </c>
      <c r="FP88" s="164" t="e">
        <f t="shared" si="2749"/>
        <v>#DIV/0!</v>
      </c>
      <c r="FQ88" s="164"/>
      <c r="FR88" s="164" t="e">
        <f t="shared" si="2750"/>
        <v>#DIV/0!</v>
      </c>
      <c r="FS88" s="164" t="e">
        <f t="shared" si="2751"/>
        <v>#DIV/0!</v>
      </c>
      <c r="FT88" s="164" t="e">
        <f t="shared" si="2752"/>
        <v>#DIV/0!</v>
      </c>
      <c r="FU88" s="164"/>
      <c r="FV88" s="164" t="e">
        <f t="shared" si="2753"/>
        <v>#DIV/0!</v>
      </c>
      <c r="FW88" s="164" t="e">
        <f t="shared" si="2754"/>
        <v>#DIV/0!</v>
      </c>
      <c r="FX88" s="164" t="e">
        <f t="shared" si="2755"/>
        <v>#DIV/0!</v>
      </c>
      <c r="FY88" s="164"/>
      <c r="FZ88" s="164" t="e">
        <f t="shared" si="2756"/>
        <v>#DIV/0!</v>
      </c>
      <c r="GA88" s="164" t="e">
        <f t="shared" si="2757"/>
        <v>#DIV/0!</v>
      </c>
      <c r="GB88" s="164" t="e">
        <f t="shared" si="2758"/>
        <v>#DIV/0!</v>
      </c>
      <c r="GC88" s="164" t="e">
        <f t="shared" si="2759"/>
        <v>#DIV/0!</v>
      </c>
      <c r="GD88" s="164">
        <f t="shared" si="2760"/>
        <v>1</v>
      </c>
      <c r="GE88" s="164" t="e">
        <f t="shared" si="2761"/>
        <v>#DIV/0!</v>
      </c>
      <c r="GF88" s="164" t="e">
        <f>GE88^2*M86^2</f>
        <v>#DIV/0!</v>
      </c>
      <c r="GG88" s="164"/>
      <c r="GH88" s="164" t="e">
        <f t="shared" si="2762"/>
        <v>#DIV/0!</v>
      </c>
      <c r="GI88" s="164" t="e">
        <f t="shared" si="2763"/>
        <v>#DIV/0!</v>
      </c>
      <c r="GJ88" s="164">
        <f t="shared" si="2764"/>
        <v>0</v>
      </c>
      <c r="GK88" s="164" t="e">
        <f t="shared" si="2765"/>
        <v>#DIV/0!</v>
      </c>
      <c r="GL88" s="164" t="e">
        <f>GK88^2*O86^2</f>
        <v>#DIV/0!</v>
      </c>
      <c r="GM88" s="164"/>
      <c r="GN88" s="164">
        <f t="shared" si="2766"/>
        <v>0</v>
      </c>
      <c r="GO88" s="164">
        <f t="shared" si="2767"/>
        <v>0</v>
      </c>
      <c r="GP88" s="164" t="e">
        <f t="shared" si="2768"/>
        <v>#DIV/0!</v>
      </c>
      <c r="GQ88" s="164" t="e">
        <f>GP88^2*S86^2</f>
        <v>#DIV/0!</v>
      </c>
      <c r="GR88" s="164"/>
      <c r="GS88" s="164" t="e">
        <f t="shared" si="2769"/>
        <v>#DIV/0!</v>
      </c>
      <c r="GT88" s="164" t="e">
        <f t="shared" si="2770"/>
        <v>#DIV/0!</v>
      </c>
      <c r="GU88" s="164" t="e">
        <f>GT88^2*Q86^2</f>
        <v>#DIV/0!</v>
      </c>
      <c r="GV88" s="164"/>
      <c r="GW88" s="164"/>
      <c r="GX88" s="164"/>
      <c r="GY88" s="164">
        <f>P86</f>
        <v>0</v>
      </c>
      <c r="GZ88" s="164">
        <f>L86+N86</f>
        <v>0</v>
      </c>
      <c r="HA88" s="164">
        <f>L86</f>
        <v>0</v>
      </c>
      <c r="HB88" s="164">
        <f>N86</f>
        <v>0</v>
      </c>
      <c r="HC88" s="164">
        <f t="shared" si="2771"/>
        <v>0</v>
      </c>
      <c r="HD88" s="164">
        <f t="shared" si="2772"/>
        <v>0</v>
      </c>
      <c r="HE88" s="164" t="e">
        <f t="shared" si="2773"/>
        <v>#DIV/0!</v>
      </c>
      <c r="HF88" s="164">
        <f t="shared" si="2774"/>
        <v>0</v>
      </c>
      <c r="HG88" s="164">
        <f t="shared" si="2775"/>
        <v>0</v>
      </c>
      <c r="HH88" s="164">
        <f t="shared" si="2776"/>
        <v>0</v>
      </c>
      <c r="HI88" s="164">
        <f t="shared" si="2777"/>
        <v>0</v>
      </c>
      <c r="HJ88" s="164" t="e">
        <f t="shared" si="2778"/>
        <v>#DIV/0!</v>
      </c>
      <c r="HK88" s="164" t="e">
        <f t="shared" si="2779"/>
        <v>#DIV/0!</v>
      </c>
      <c r="HL88" s="164" t="e">
        <f t="shared" si="2780"/>
        <v>#DIV/0!</v>
      </c>
      <c r="HM88" s="164" t="e">
        <f t="shared" si="2781"/>
        <v>#DIV/0!</v>
      </c>
      <c r="HN88" s="164"/>
      <c r="HO88" s="164"/>
      <c r="HP88" s="164"/>
      <c r="HQ88" s="164"/>
      <c r="HR88" s="164" t="e">
        <f t="shared" si="2782"/>
        <v>#DIV/0!</v>
      </c>
      <c r="HS88" s="164" t="e">
        <f t="shared" si="2783"/>
        <v>#DIV/0!</v>
      </c>
      <c r="HT88" s="164" t="e">
        <f t="shared" si="2784"/>
        <v>#DIV/0!</v>
      </c>
      <c r="HU88" s="164" t="e">
        <f t="shared" si="2785"/>
        <v>#DIV/0!</v>
      </c>
      <c r="HV88" s="164" t="e">
        <f t="shared" si="2786"/>
        <v>#DIV/0!</v>
      </c>
      <c r="HW88" s="164"/>
      <c r="HX88" s="164" t="e">
        <f t="shared" si="2787"/>
        <v>#DIV/0!</v>
      </c>
      <c r="HY88" s="164" t="e">
        <f t="shared" si="2788"/>
        <v>#DIV/0!</v>
      </c>
      <c r="HZ88" s="164">
        <v>0</v>
      </c>
      <c r="IA88" s="164" t="e">
        <f t="shared" si="2145"/>
        <v>#DIV/0!</v>
      </c>
      <c r="IB88" s="164" t="e">
        <f t="shared" si="2789"/>
        <v>#DIV/0!</v>
      </c>
      <c r="IC88" s="164"/>
      <c r="ID88" s="164" t="e">
        <f xml:space="preserve"> 1 / (HE88-GY88*HG88)*L86/GZ88</f>
        <v>#DIV/0!</v>
      </c>
      <c r="IE88" s="164" t="e">
        <f t="shared" si="2790"/>
        <v>#DIV/0!</v>
      </c>
      <c r="IF88" s="164">
        <v>0</v>
      </c>
      <c r="IG88" s="164" t="e">
        <f t="shared" si="2146"/>
        <v>#DIV/0!</v>
      </c>
      <c r="IH88" s="164" t="e">
        <f t="shared" si="2791"/>
        <v>#DIV/0!</v>
      </c>
      <c r="II88" s="164"/>
      <c r="IJ88" s="164" t="e">
        <f t="shared" si="2792"/>
        <v>#DIV/0!</v>
      </c>
      <c r="IK88" s="164" t="e">
        <f t="shared" si="2793"/>
        <v>#DIV/0!</v>
      </c>
      <c r="IL88" s="164">
        <v>0</v>
      </c>
      <c r="IM88" s="164" t="e">
        <f t="shared" si="2147"/>
        <v>#DIV/0!</v>
      </c>
      <c r="IN88" s="164" t="e">
        <f t="shared" si="2794"/>
        <v>#DIV/0!</v>
      </c>
      <c r="IO88" s="164"/>
      <c r="IP88" s="164" t="e">
        <f t="shared" si="2795"/>
        <v>#DIV/0!</v>
      </c>
      <c r="IQ88" s="164" t="e">
        <f t="shared" si="2796"/>
        <v>#DIV/0!</v>
      </c>
      <c r="IR88" s="164" t="e">
        <f t="shared" si="2797"/>
        <v>#DIV/0!</v>
      </c>
      <c r="IS88" s="164" t="e">
        <f t="shared" si="2148"/>
        <v>#DIV/0!</v>
      </c>
      <c r="IT88" s="164" t="e">
        <f>IS88^2*M86^2</f>
        <v>#DIV/0!</v>
      </c>
      <c r="IU88" s="164"/>
      <c r="IV88" s="164" t="e">
        <f t="shared" si="2798"/>
        <v>#DIV/0!</v>
      </c>
      <c r="IW88" s="164" t="e">
        <f t="shared" si="2799"/>
        <v>#DIV/0!</v>
      </c>
      <c r="IX88" s="164" t="e">
        <f t="shared" si="2800"/>
        <v>#DIV/0!</v>
      </c>
      <c r="IY88" s="164" t="e">
        <f t="shared" si="2149"/>
        <v>#DIV/0!</v>
      </c>
      <c r="IZ88" s="164" t="e">
        <f>IY88^2*O86^2</f>
        <v>#DIV/0!</v>
      </c>
      <c r="JA88" s="164"/>
      <c r="JB88" s="164" t="e">
        <f t="shared" si="2801"/>
        <v>#DIV/0!</v>
      </c>
      <c r="JC88" s="164" t="e">
        <f t="shared" si="2802"/>
        <v>#DIV/0!</v>
      </c>
      <c r="JD88" s="164" t="e">
        <f t="shared" si="2803"/>
        <v>#DIV/0!</v>
      </c>
      <c r="JE88" s="164" t="e">
        <f t="shared" si="2150"/>
        <v>#DIV/0!</v>
      </c>
      <c r="JF88" s="164" t="e">
        <f>JE88^2*Q86^2</f>
        <v>#DIV/0!</v>
      </c>
      <c r="JG88" s="164"/>
      <c r="JH88" s="164"/>
      <c r="JI88" s="164"/>
      <c r="JJ88" s="164">
        <f t="shared" si="2804"/>
        <v>1</v>
      </c>
      <c r="JK88" s="164" t="e">
        <f>N86/(L86+N86)</f>
        <v>#DIV/0!</v>
      </c>
      <c r="JL88" s="164">
        <f>(L86+N86+JJ88)/(N86+JJ88)</f>
        <v>1</v>
      </c>
      <c r="JM88" s="164" t="e">
        <f t="shared" si="2805"/>
        <v>#DIV/0!</v>
      </c>
      <c r="JN88" s="164"/>
      <c r="JO88" s="164"/>
      <c r="JP88" s="164"/>
      <c r="JQ88" s="164"/>
      <c r="JR88" s="164" t="e">
        <f t="shared" si="2806"/>
        <v>#DIV/0!</v>
      </c>
      <c r="JS88" s="164" t="e">
        <f t="shared" si="2807"/>
        <v>#DIV/0!</v>
      </c>
      <c r="JT88" s="164" t="e">
        <f t="shared" si="2808"/>
        <v>#DIV/0!</v>
      </c>
      <c r="JU88" s="164" t="e">
        <f t="shared" si="2809"/>
        <v>#DIV/0!</v>
      </c>
      <c r="JV88" s="164"/>
      <c r="JW88" s="164" t="e">
        <f t="shared" si="2810"/>
        <v>#DIV/0!</v>
      </c>
      <c r="JX88" s="164" t="e">
        <f t="shared" si="2811"/>
        <v>#DIV/0!</v>
      </c>
      <c r="JY88" s="164" t="e">
        <f t="shared" si="2812"/>
        <v>#DIV/0!</v>
      </c>
      <c r="JZ88" s="164"/>
      <c r="KA88" s="164" t="e">
        <f>IG88</f>
        <v>#DIV/0!</v>
      </c>
      <c r="KB88" s="164" t="e">
        <f>KA88*JR88</f>
        <v>#DIV/0!</v>
      </c>
      <c r="KC88" s="164" t="e">
        <f>KB88^2*X88^2</f>
        <v>#DIV/0!</v>
      </c>
      <c r="KD88" s="164"/>
      <c r="KE88" s="164" t="e">
        <f>IM88</f>
        <v>#DIV/0!</v>
      </c>
      <c r="KF88" s="164" t="e">
        <f>KE88*JR88</f>
        <v>#DIV/0!</v>
      </c>
      <c r="KG88" s="164" t="e">
        <f>KF88^2*Z88^2</f>
        <v>#DIV/0!</v>
      </c>
      <c r="KH88" s="164"/>
      <c r="KI88" s="164" t="e">
        <f>IS88</f>
        <v>#DIV/0!</v>
      </c>
      <c r="KJ88" s="164" t="e">
        <f>-N86/(L86+N86)^2</f>
        <v>#DIV/0!</v>
      </c>
      <c r="KK88" s="164">
        <f>1/(JJ88+N86)</f>
        <v>1</v>
      </c>
      <c r="KL88" s="164" t="e">
        <f>KI88*JR88+KJ88*HM88*JL88+KK88*JK88*HM88</f>
        <v>#DIV/0!</v>
      </c>
      <c r="KM88" s="164" t="e">
        <f>KL88^2*M86^2</f>
        <v>#DIV/0!</v>
      </c>
      <c r="KN88" s="164"/>
      <c r="KO88" s="164" t="e">
        <f>IY88</f>
        <v>#DIV/0!</v>
      </c>
      <c r="KP88" s="164" t="e">
        <f>L86/(L86+N86)^2</f>
        <v>#DIV/0!</v>
      </c>
      <c r="KQ88" s="164">
        <f>-L86/(JJ88+N86)^2</f>
        <v>0</v>
      </c>
      <c r="KR88" s="164" t="e">
        <f>KO88*JR88+KP88*JL88*HM88+HM88*KQ88*JK88</f>
        <v>#DIV/0!</v>
      </c>
      <c r="KS88" s="164" t="e">
        <f>KR88^2*O86^2</f>
        <v>#DIV/0!</v>
      </c>
      <c r="KT88" s="164"/>
      <c r="KU88" s="164" t="e">
        <f>JE88</f>
        <v>#DIV/0!</v>
      </c>
      <c r="KV88" s="164" t="e">
        <f>KU88*JR88</f>
        <v>#DIV/0!</v>
      </c>
      <c r="KW88" s="164" t="e">
        <f>KV88^2*Q86^2</f>
        <v>#DIV/0!</v>
      </c>
      <c r="KX88" s="164"/>
      <c r="KY88" s="164" t="e">
        <f>HM88* (N86/(L86+N86)) * ((-LN(10)*JJ88*L86)/(N86+JJ88)^2)</f>
        <v>#DIV/0!</v>
      </c>
      <c r="KZ88" s="164" t="e">
        <f>KY88^2*S86^2</f>
        <v>#DIV/0!</v>
      </c>
      <c r="LA88" s="164"/>
      <c r="LB88" s="164"/>
      <c r="LC88" s="170"/>
      <c r="LD88" s="204"/>
      <c r="LE88" s="189"/>
      <c r="LF88" s="189"/>
      <c r="LG88" s="189"/>
      <c r="LH88" s="189"/>
      <c r="LI88" s="189"/>
      <c r="LJ88" s="189"/>
      <c r="LK88" s="189"/>
      <c r="LL88" s="189"/>
      <c r="LM88" s="189"/>
      <c r="LN88" s="189"/>
      <c r="LO88" s="192"/>
    </row>
    <row r="89" spans="1:327" s="87" customFormat="1" ht="16.5" thickBot="1" x14ac:dyDescent="0.3">
      <c r="A89" s="172" t="s">
        <v>242</v>
      </c>
      <c r="B89" s="138"/>
      <c r="C89" s="146"/>
      <c r="D89" s="139"/>
      <c r="E89" s="146"/>
      <c r="F89" s="208"/>
      <c r="G89" s="208"/>
      <c r="H89" s="208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202"/>
      <c r="T89" s="167">
        <f t="shared" si="2683"/>
        <v>0</v>
      </c>
      <c r="U89" s="164">
        <f>U86</f>
        <v>0</v>
      </c>
      <c r="V89" s="164">
        <f t="shared" ref="V89:AA89" si="2814">V86</f>
        <v>0</v>
      </c>
      <c r="W89" s="164">
        <f t="shared" si="2814"/>
        <v>0</v>
      </c>
      <c r="X89" s="164">
        <f t="shared" si="2814"/>
        <v>0</v>
      </c>
      <c r="Y89" s="164">
        <f t="shared" si="2814"/>
        <v>0</v>
      </c>
      <c r="Z89" s="164">
        <f t="shared" si="2814"/>
        <v>0</v>
      </c>
      <c r="AA89" s="164" t="e">
        <f t="shared" si="2814"/>
        <v>#DIV/0!</v>
      </c>
      <c r="AB89" s="165" t="e">
        <f t="shared" si="2142"/>
        <v>#DIV/0!</v>
      </c>
      <c r="AC89" s="165"/>
      <c r="AD89" s="165"/>
      <c r="AE89" s="165"/>
      <c r="AF89" s="165"/>
      <c r="AG89" s="164" t="e">
        <f t="shared" si="2143"/>
        <v>#DIV/0!</v>
      </c>
      <c r="AH89" s="164" t="e">
        <f t="shared" si="2690"/>
        <v>#DIV/0!</v>
      </c>
      <c r="AI89" s="164"/>
      <c r="AJ89" s="164" t="e">
        <f t="shared" si="2144"/>
        <v>#DIV/0!</v>
      </c>
      <c r="AK89" s="164" t="e">
        <f>AJ89^2*V86^2</f>
        <v>#DIV/0!</v>
      </c>
      <c r="AL89" s="164"/>
      <c r="AM89" s="164" t="e">
        <f>-AB89/(AA89-U89)*L86/(L86+N86)</f>
        <v>#DIV/0!</v>
      </c>
      <c r="AN89" s="164" t="e">
        <f>AM89^2*X86^2</f>
        <v>#DIV/0!</v>
      </c>
      <c r="AO89" s="164"/>
      <c r="AP89" s="164" t="e">
        <f>-AB89/(AA89-U89)*N86/(L86+N86)</f>
        <v>#DIV/0!</v>
      </c>
      <c r="AQ89" s="164" t="e">
        <f>AP89^2*Z86^2</f>
        <v>#DIV/0!</v>
      </c>
      <c r="AR89" s="164"/>
      <c r="AS89" s="164" t="e">
        <f>-AB89/(AA89-U89)*(W89-AA89)/(L86+N86)</f>
        <v>#DIV/0!</v>
      </c>
      <c r="AT89" s="164" t="e">
        <f>AS89^2*M86^2</f>
        <v>#DIV/0!</v>
      </c>
      <c r="AU89" s="164"/>
      <c r="AV89" s="164" t="e">
        <f>-AB89/(AA89-U89)*(Y89-AA89)/(L86+N86)</f>
        <v>#DIV/0!</v>
      </c>
      <c r="AW89" s="164" t="e">
        <f>AV89^2*O86^2</f>
        <v>#DIV/0!</v>
      </c>
      <c r="AX89" s="164"/>
      <c r="AY89" s="164"/>
      <c r="AZ89" s="164"/>
      <c r="BA89" s="164" t="b">
        <f t="shared" si="2691"/>
        <v>0</v>
      </c>
      <c r="BB89" s="164">
        <f>MAX((1-BA89)*P86,P86*0.99999)</f>
        <v>0</v>
      </c>
      <c r="BC89" s="164" t="e">
        <f>AB89*D89/(L86+N86)</f>
        <v>#DIV/0!</v>
      </c>
      <c r="BD89" s="164" t="e">
        <f t="shared" si="2692"/>
        <v>#DIV/0!</v>
      </c>
      <c r="BE89" s="164" t="e">
        <f t="shared" si="2693"/>
        <v>#DIV/0!</v>
      </c>
      <c r="BF89" s="164" t="e">
        <f t="shared" si="2694"/>
        <v>#DIV/0!</v>
      </c>
      <c r="BG89" s="164" t="e">
        <f t="shared" si="2695"/>
        <v>#DIV/0!</v>
      </c>
      <c r="BH89" s="164" t="e">
        <f t="shared" si="2696"/>
        <v>#DIV/0!</v>
      </c>
      <c r="BI89" s="164"/>
      <c r="BJ89" s="164"/>
      <c r="BK89" s="164"/>
      <c r="BL89" s="164"/>
      <c r="BM89" s="164" t="e">
        <f t="shared" si="2697"/>
        <v>#DIV/0!</v>
      </c>
      <c r="BN89" s="164" t="e">
        <f t="shared" si="2698"/>
        <v>#DIV/0!</v>
      </c>
      <c r="BO89" s="164" t="e">
        <f t="shared" si="2699"/>
        <v>#DIV/0!</v>
      </c>
      <c r="BP89" s="164" t="e">
        <f>BO89^2*Q86^2</f>
        <v>#DIV/0!</v>
      </c>
      <c r="BQ89" s="164"/>
      <c r="BR89" s="164" t="e">
        <f t="shared" si="2700"/>
        <v>#DIV/0!</v>
      </c>
      <c r="BS89" s="164" t="e">
        <f t="shared" si="2701"/>
        <v>#DIV/0!</v>
      </c>
      <c r="BT89" s="164" t="e">
        <f t="shared" si="2702"/>
        <v>#DIV/0!</v>
      </c>
      <c r="BU89" s="164" t="e">
        <f t="shared" si="2703"/>
        <v>#DIV/0!</v>
      </c>
      <c r="BV89" s="164" t="e">
        <f>(BB89-1)/(1-BC89)^(BB89)*(D89/(L86+N86))*BU89</f>
        <v>#DIV/0!</v>
      </c>
      <c r="BW89" s="164" t="e">
        <f>-1/((BB89-1)*BC89^2)*(D89/(L86+N86))*BU89</f>
        <v>#DIV/0!</v>
      </c>
      <c r="BX89" s="164" t="e">
        <f t="shared" si="2704"/>
        <v>#DIV/0!</v>
      </c>
      <c r="BY89" s="164" t="e">
        <f t="shared" si="2705"/>
        <v>#DIV/0!</v>
      </c>
      <c r="BZ89" s="164"/>
      <c r="CA89" s="164" t="e">
        <f t="shared" si="2706"/>
        <v>#DIV/0!</v>
      </c>
      <c r="CB89" s="164" t="e">
        <f>(BB89-1)/(1-BC89)^(BB89)*(D89/(L86+N86))*CA89</f>
        <v>#DIV/0!</v>
      </c>
      <c r="CC89" s="164" t="e">
        <f>-1/((BB89-1)*BC89^2)*(D89/(L86+N86))*CA89</f>
        <v>#DIV/0!</v>
      </c>
      <c r="CD89" s="164" t="e">
        <f t="shared" si="2707"/>
        <v>#DIV/0!</v>
      </c>
      <c r="CE89" s="164" t="e">
        <f t="shared" si="2708"/>
        <v>#DIV/0!</v>
      </c>
      <c r="CF89" s="164"/>
      <c r="CG89" s="164" t="e">
        <f t="shared" si="2709"/>
        <v>#DIV/0!</v>
      </c>
      <c r="CH89" s="164" t="e">
        <f>(BB89-1)/(1-BC89)^(BB89)*(D89/(L86+N86))*CG89</f>
        <v>#DIV/0!</v>
      </c>
      <c r="CI89" s="164" t="e">
        <f>-1/((BB89-1)*BC89^2)*(D89/(L86+N86))*CG89</f>
        <v>#DIV/0!</v>
      </c>
      <c r="CJ89" s="164" t="e">
        <f t="shared" si="2710"/>
        <v>#DIV/0!</v>
      </c>
      <c r="CK89" s="164" t="e">
        <f t="shared" si="2711"/>
        <v>#DIV/0!</v>
      </c>
      <c r="CL89" s="164"/>
      <c r="CM89" s="164" t="e">
        <f t="shared" si="2712"/>
        <v>#DIV/0!</v>
      </c>
      <c r="CN89" s="164">
        <v>0</v>
      </c>
      <c r="CO89" s="164">
        <v>0</v>
      </c>
      <c r="CP89" s="164" t="e">
        <f t="shared" si="2713"/>
        <v>#DIV/0!</v>
      </c>
      <c r="CQ89" s="164" t="e">
        <f>CP89^2*E86^2</f>
        <v>#DIV/0!</v>
      </c>
      <c r="CR89" s="164"/>
      <c r="CS89" s="164" t="e">
        <f t="shared" si="2714"/>
        <v>#DIV/0!</v>
      </c>
      <c r="CT89" s="164" t="e">
        <f>(BB89-1)/(1-BC89)^(BB89)*(-BC89/(L86+N86)+D89/(L86+N86)*CS89)</f>
        <v>#DIV/0!</v>
      </c>
      <c r="CU89" s="164" t="e">
        <f>-1/((BB89-1)*BC89^2)*(-BC89/(L86+N86)+D89/(L86+N86)*CS89)</f>
        <v>#DIV/0!</v>
      </c>
      <c r="CV89" s="164" t="e">
        <f t="shared" si="2715"/>
        <v>#DIV/0!</v>
      </c>
      <c r="CW89" s="164" t="e">
        <f>CV89^2*M86^2</f>
        <v>#DIV/0!</v>
      </c>
      <c r="CX89" s="164"/>
      <c r="CY89" s="164" t="e">
        <f t="shared" si="2716"/>
        <v>#DIV/0!</v>
      </c>
      <c r="CZ89" s="164" t="e">
        <f>(BB89-1)/(1-BC89)^(BB89)*(-BC89/(L86+N86)+D89/(L86+N86)*CY89)</f>
        <v>#DIV/0!</v>
      </c>
      <c r="DA89" s="164" t="e">
        <f>-1/((BB89-1)*BC89^2)*(-BC89/(L86+N86)+D89/(L86+N86)*CY89)</f>
        <v>#DIV/0!</v>
      </c>
      <c r="DB89" s="164" t="e">
        <f t="shared" si="2717"/>
        <v>#DIV/0!</v>
      </c>
      <c r="DC89" s="164" t="e">
        <f>DB89^2*O86^2</f>
        <v>#DIV/0!</v>
      </c>
      <c r="DD89" s="164"/>
      <c r="DE89" s="164"/>
      <c r="DF89" s="164"/>
      <c r="DG89" s="164">
        <f>10^R86</f>
        <v>1</v>
      </c>
      <c r="DH89" s="164" t="e">
        <f>N86/(L86+N86)</f>
        <v>#DIV/0!</v>
      </c>
      <c r="DI89" s="164">
        <f>(DG89+L86+N86)/(N86+DG89)</f>
        <v>1</v>
      </c>
      <c r="DJ89" s="164" t="e">
        <f t="shared" si="2718"/>
        <v>#DIV/0!</v>
      </c>
      <c r="DK89" s="164"/>
      <c r="DL89" s="164"/>
      <c r="DM89" s="164"/>
      <c r="DN89" s="164"/>
      <c r="DO89" s="164" t="e">
        <f t="shared" si="2719"/>
        <v>#DIV/0!</v>
      </c>
      <c r="DP89" s="164" t="e">
        <f t="shared" si="2720"/>
        <v>#DIV/0!</v>
      </c>
      <c r="DQ89" s="164" t="e">
        <f t="shared" si="2721"/>
        <v>#DIV/0!</v>
      </c>
      <c r="DR89" s="164" t="e">
        <f t="shared" si="2722"/>
        <v>#DIV/0!</v>
      </c>
      <c r="DS89" s="164"/>
      <c r="DT89" s="164" t="e">
        <f t="shared" si="2723"/>
        <v>#DIV/0!</v>
      </c>
      <c r="DU89" s="164" t="e">
        <f t="shared" si="2724"/>
        <v>#DIV/0!</v>
      </c>
      <c r="DV89" s="164" t="e">
        <f t="shared" si="2725"/>
        <v>#DIV/0!</v>
      </c>
      <c r="DW89" s="164"/>
      <c r="DX89" s="164" t="e">
        <f t="shared" si="2726"/>
        <v>#DIV/0!</v>
      </c>
      <c r="DY89" s="164" t="e">
        <f t="shared" si="2727"/>
        <v>#DIV/0!</v>
      </c>
      <c r="DZ89" s="164" t="e">
        <f t="shared" si="2728"/>
        <v>#DIV/0!</v>
      </c>
      <c r="EA89" s="164"/>
      <c r="EB89" s="164" t="e">
        <f t="shared" si="2729"/>
        <v>#DIV/0!</v>
      </c>
      <c r="EC89" s="164" t="e">
        <f t="shared" si="2730"/>
        <v>#DIV/0!</v>
      </c>
      <c r="ED89" s="164" t="e">
        <f t="shared" si="2731"/>
        <v>#DIV/0!</v>
      </c>
      <c r="EE89" s="164"/>
      <c r="EF89" s="164" t="e">
        <f t="shared" si="2732"/>
        <v>#DIV/0!</v>
      </c>
      <c r="EG89" s="164" t="e">
        <f t="shared" si="2733"/>
        <v>#DIV/0!</v>
      </c>
      <c r="EH89" s="164" t="e">
        <f t="shared" si="2734"/>
        <v>#DIV/0!</v>
      </c>
      <c r="EI89" s="164" t="e">
        <f>-N86/((N86+L86)^2)</f>
        <v>#DIV/0!</v>
      </c>
      <c r="EJ89" s="164">
        <f>1/(DG89+N86)</f>
        <v>1</v>
      </c>
      <c r="EK89" s="164" t="e">
        <f t="shared" si="2735"/>
        <v>#DIV/0!</v>
      </c>
      <c r="EL89" s="164" t="e">
        <f>EK89^2*M86^2</f>
        <v>#DIV/0!</v>
      </c>
      <c r="EM89" s="164"/>
      <c r="EN89" s="164" t="e">
        <f t="shared" si="2736"/>
        <v>#DIV/0!</v>
      </c>
      <c r="EO89" s="164" t="e">
        <f>L86/((L86+N86)^2)</f>
        <v>#DIV/0!</v>
      </c>
      <c r="EP89" s="164">
        <f>-L86/((N86+DG89)^2)</f>
        <v>0</v>
      </c>
      <c r="EQ89" s="164" t="e">
        <f t="shared" si="2737"/>
        <v>#DIV/0!</v>
      </c>
      <c r="ER89" s="164" t="e">
        <f>EQ89^2*O86^2</f>
        <v>#DIV/0!</v>
      </c>
      <c r="ES89" s="164"/>
      <c r="ET89" s="164">
        <v>0</v>
      </c>
      <c r="EU89" s="164">
        <f>-LN(10)*L86*DG89/((DG89+N86)^2)</f>
        <v>0</v>
      </c>
      <c r="EV89" s="164" t="e">
        <f t="shared" si="2738"/>
        <v>#DIV/0!</v>
      </c>
      <c r="EW89" s="164" t="e">
        <f>EV89^2*S86^2</f>
        <v>#DIV/0!</v>
      </c>
      <c r="EX89" s="164"/>
      <c r="EY89" s="164"/>
      <c r="EZ89" s="164"/>
      <c r="FA89" s="164">
        <f t="shared" si="2739"/>
        <v>1</v>
      </c>
      <c r="FB89" s="164" t="e">
        <f t="shared" si="2740"/>
        <v>#DIV/0!</v>
      </c>
      <c r="FC89" s="164">
        <f t="shared" si="2741"/>
        <v>1</v>
      </c>
      <c r="FD89" s="164" t="e">
        <f t="shared" si="2742"/>
        <v>#DIV/0!</v>
      </c>
      <c r="FE89" s="164"/>
      <c r="FF89" s="164"/>
      <c r="FG89" s="164"/>
      <c r="FH89" s="164"/>
      <c r="FI89" s="164" t="e">
        <f t="shared" si="2743"/>
        <v>#DIV/0!</v>
      </c>
      <c r="FJ89" s="164" t="e">
        <f t="shared" si="2744"/>
        <v>#DIV/0!</v>
      </c>
      <c r="FK89" s="164" t="e">
        <f t="shared" si="2745"/>
        <v>#DIV/0!</v>
      </c>
      <c r="FL89" s="164" t="e">
        <f t="shared" si="2746"/>
        <v>#DIV/0!</v>
      </c>
      <c r="FM89" s="164"/>
      <c r="FN89" s="164" t="e">
        <f t="shared" si="2747"/>
        <v>#DIV/0!</v>
      </c>
      <c r="FO89" s="164" t="e">
        <f t="shared" si="2748"/>
        <v>#DIV/0!</v>
      </c>
      <c r="FP89" s="164" t="e">
        <f t="shared" si="2749"/>
        <v>#DIV/0!</v>
      </c>
      <c r="FQ89" s="164"/>
      <c r="FR89" s="164" t="e">
        <f t="shared" si="2750"/>
        <v>#DIV/0!</v>
      </c>
      <c r="FS89" s="164" t="e">
        <f t="shared" si="2751"/>
        <v>#DIV/0!</v>
      </c>
      <c r="FT89" s="164" t="e">
        <f t="shared" si="2752"/>
        <v>#DIV/0!</v>
      </c>
      <c r="FU89" s="164"/>
      <c r="FV89" s="164" t="e">
        <f t="shared" si="2753"/>
        <v>#DIV/0!</v>
      </c>
      <c r="FW89" s="164" t="e">
        <f t="shared" si="2754"/>
        <v>#DIV/0!</v>
      </c>
      <c r="FX89" s="164" t="e">
        <f t="shared" si="2755"/>
        <v>#DIV/0!</v>
      </c>
      <c r="FY89" s="164"/>
      <c r="FZ89" s="164" t="e">
        <f t="shared" si="2756"/>
        <v>#DIV/0!</v>
      </c>
      <c r="GA89" s="164" t="e">
        <f t="shared" si="2757"/>
        <v>#DIV/0!</v>
      </c>
      <c r="GB89" s="164" t="e">
        <f t="shared" si="2758"/>
        <v>#DIV/0!</v>
      </c>
      <c r="GC89" s="164" t="e">
        <f t="shared" si="2759"/>
        <v>#DIV/0!</v>
      </c>
      <c r="GD89" s="164">
        <f t="shared" si="2760"/>
        <v>1</v>
      </c>
      <c r="GE89" s="164" t="e">
        <f t="shared" si="2761"/>
        <v>#DIV/0!</v>
      </c>
      <c r="GF89" s="164" t="e">
        <f>GE89^2*M86^2</f>
        <v>#DIV/0!</v>
      </c>
      <c r="GG89" s="164"/>
      <c r="GH89" s="164" t="e">
        <f t="shared" si="2762"/>
        <v>#DIV/0!</v>
      </c>
      <c r="GI89" s="164" t="e">
        <f t="shared" si="2763"/>
        <v>#DIV/0!</v>
      </c>
      <c r="GJ89" s="164">
        <f t="shared" si="2764"/>
        <v>0</v>
      </c>
      <c r="GK89" s="164" t="e">
        <f t="shared" si="2765"/>
        <v>#DIV/0!</v>
      </c>
      <c r="GL89" s="164" t="e">
        <f>GK89^2*O86^2</f>
        <v>#DIV/0!</v>
      </c>
      <c r="GM89" s="164"/>
      <c r="GN89" s="164">
        <f t="shared" si="2766"/>
        <v>0</v>
      </c>
      <c r="GO89" s="164">
        <f t="shared" si="2767"/>
        <v>0</v>
      </c>
      <c r="GP89" s="164" t="e">
        <f t="shared" si="2768"/>
        <v>#DIV/0!</v>
      </c>
      <c r="GQ89" s="164" t="e">
        <f>GP89^2*S86^2</f>
        <v>#DIV/0!</v>
      </c>
      <c r="GR89" s="164"/>
      <c r="GS89" s="164" t="e">
        <f t="shared" si="2769"/>
        <v>#DIV/0!</v>
      </c>
      <c r="GT89" s="164" t="e">
        <f t="shared" si="2770"/>
        <v>#DIV/0!</v>
      </c>
      <c r="GU89" s="164" t="e">
        <f>GT89^2*Q86^2</f>
        <v>#DIV/0!</v>
      </c>
      <c r="GV89" s="164"/>
      <c r="GW89" s="164"/>
      <c r="GX89" s="164"/>
      <c r="GY89" s="164">
        <f>P86</f>
        <v>0</v>
      </c>
      <c r="GZ89" s="164">
        <f>L86+N86</f>
        <v>0</v>
      </c>
      <c r="HA89" s="164">
        <f>L86</f>
        <v>0</v>
      </c>
      <c r="HB89" s="164">
        <f>N86</f>
        <v>0</v>
      </c>
      <c r="HC89" s="164">
        <f t="shared" si="2771"/>
        <v>0</v>
      </c>
      <c r="HD89" s="164">
        <f t="shared" si="2772"/>
        <v>0</v>
      </c>
      <c r="HE89" s="164" t="e">
        <f t="shared" si="2773"/>
        <v>#DIV/0!</v>
      </c>
      <c r="HF89" s="164">
        <f t="shared" si="2774"/>
        <v>0</v>
      </c>
      <c r="HG89" s="164">
        <f t="shared" si="2775"/>
        <v>0</v>
      </c>
      <c r="HH89" s="164">
        <f t="shared" si="2776"/>
        <v>0</v>
      </c>
      <c r="HI89" s="164">
        <f t="shared" si="2777"/>
        <v>0</v>
      </c>
      <c r="HJ89" s="164" t="e">
        <f t="shared" si="2778"/>
        <v>#DIV/0!</v>
      </c>
      <c r="HK89" s="164" t="e">
        <f t="shared" si="2779"/>
        <v>#DIV/0!</v>
      </c>
      <c r="HL89" s="164" t="e">
        <f t="shared" si="2780"/>
        <v>#DIV/0!</v>
      </c>
      <c r="HM89" s="164" t="e">
        <f t="shared" si="2781"/>
        <v>#DIV/0!</v>
      </c>
      <c r="HN89" s="164"/>
      <c r="HO89" s="164"/>
      <c r="HP89" s="164"/>
      <c r="HQ89" s="164"/>
      <c r="HR89" s="164" t="e">
        <f t="shared" si="2782"/>
        <v>#DIV/0!</v>
      </c>
      <c r="HS89" s="164" t="e">
        <f t="shared" si="2783"/>
        <v>#DIV/0!</v>
      </c>
      <c r="HT89" s="164" t="e">
        <f t="shared" si="2784"/>
        <v>#DIV/0!</v>
      </c>
      <c r="HU89" s="164" t="e">
        <f t="shared" si="2785"/>
        <v>#DIV/0!</v>
      </c>
      <c r="HV89" s="164" t="e">
        <f t="shared" si="2786"/>
        <v>#DIV/0!</v>
      </c>
      <c r="HW89" s="164"/>
      <c r="HX89" s="164" t="e">
        <f t="shared" si="2787"/>
        <v>#DIV/0!</v>
      </c>
      <c r="HY89" s="164" t="e">
        <f t="shared" si="2788"/>
        <v>#DIV/0!</v>
      </c>
      <c r="HZ89" s="164">
        <v>0</v>
      </c>
      <c r="IA89" s="164" t="e">
        <f t="shared" si="2145"/>
        <v>#DIV/0!</v>
      </c>
      <c r="IB89" s="164" t="e">
        <f t="shared" si="2789"/>
        <v>#DIV/0!</v>
      </c>
      <c r="IC89" s="164"/>
      <c r="ID89" s="164" t="e">
        <f xml:space="preserve"> 1 / (HE89-GY89*HG89)*L86/GZ89</f>
        <v>#DIV/0!</v>
      </c>
      <c r="IE89" s="164" t="e">
        <f t="shared" si="2790"/>
        <v>#DIV/0!</v>
      </c>
      <c r="IF89" s="164">
        <v>0</v>
      </c>
      <c r="IG89" s="164" t="e">
        <f t="shared" si="2146"/>
        <v>#DIV/0!</v>
      </c>
      <c r="IH89" s="164" t="e">
        <f t="shared" si="2791"/>
        <v>#DIV/0!</v>
      </c>
      <c r="II89" s="164"/>
      <c r="IJ89" s="164" t="e">
        <f t="shared" si="2792"/>
        <v>#DIV/0!</v>
      </c>
      <c r="IK89" s="164" t="e">
        <f t="shared" si="2793"/>
        <v>#DIV/0!</v>
      </c>
      <c r="IL89" s="164">
        <v>0</v>
      </c>
      <c r="IM89" s="164" t="e">
        <f t="shared" si="2147"/>
        <v>#DIV/0!</v>
      </c>
      <c r="IN89" s="164" t="e">
        <f t="shared" si="2794"/>
        <v>#DIV/0!</v>
      </c>
      <c r="IO89" s="164"/>
      <c r="IP89" s="164" t="e">
        <f t="shared" si="2795"/>
        <v>#DIV/0!</v>
      </c>
      <c r="IQ89" s="164" t="e">
        <f t="shared" si="2796"/>
        <v>#DIV/0!</v>
      </c>
      <c r="IR89" s="164" t="e">
        <f t="shared" si="2797"/>
        <v>#DIV/0!</v>
      </c>
      <c r="IS89" s="164" t="e">
        <f t="shared" si="2148"/>
        <v>#DIV/0!</v>
      </c>
      <c r="IT89" s="164" t="e">
        <f>IS89^2*M86^2</f>
        <v>#DIV/0!</v>
      </c>
      <c r="IU89" s="164"/>
      <c r="IV89" s="164" t="e">
        <f t="shared" si="2798"/>
        <v>#DIV/0!</v>
      </c>
      <c r="IW89" s="164" t="e">
        <f t="shared" si="2799"/>
        <v>#DIV/0!</v>
      </c>
      <c r="IX89" s="164" t="e">
        <f t="shared" si="2800"/>
        <v>#DIV/0!</v>
      </c>
      <c r="IY89" s="164" t="e">
        <f t="shared" si="2149"/>
        <v>#DIV/0!</v>
      </c>
      <c r="IZ89" s="164" t="e">
        <f>IY89^2*O86^2</f>
        <v>#DIV/0!</v>
      </c>
      <c r="JA89" s="164"/>
      <c r="JB89" s="164" t="e">
        <f t="shared" si="2801"/>
        <v>#DIV/0!</v>
      </c>
      <c r="JC89" s="164" t="e">
        <f t="shared" si="2802"/>
        <v>#DIV/0!</v>
      </c>
      <c r="JD89" s="164" t="e">
        <f t="shared" si="2803"/>
        <v>#DIV/0!</v>
      </c>
      <c r="JE89" s="164" t="e">
        <f t="shared" si="2150"/>
        <v>#DIV/0!</v>
      </c>
      <c r="JF89" s="164" t="e">
        <f>JE89^2*Q86^2</f>
        <v>#DIV/0!</v>
      </c>
      <c r="JG89" s="164"/>
      <c r="JH89" s="164"/>
      <c r="JI89" s="164"/>
      <c r="JJ89" s="164">
        <f t="shared" si="2804"/>
        <v>1</v>
      </c>
      <c r="JK89" s="164" t="e">
        <f>N86/(L86+N86)</f>
        <v>#DIV/0!</v>
      </c>
      <c r="JL89" s="164">
        <f>(L86+N86+JJ89)/(N86+JJ89)</f>
        <v>1</v>
      </c>
      <c r="JM89" s="164" t="e">
        <f t="shared" si="2805"/>
        <v>#DIV/0!</v>
      </c>
      <c r="JN89" s="164"/>
      <c r="JO89" s="164"/>
      <c r="JP89" s="164"/>
      <c r="JQ89" s="164"/>
      <c r="JR89" s="164" t="e">
        <f t="shared" si="2806"/>
        <v>#DIV/0!</v>
      </c>
      <c r="JS89" s="164" t="e">
        <f t="shared" si="2807"/>
        <v>#DIV/0!</v>
      </c>
      <c r="JT89" s="164" t="e">
        <f t="shared" si="2808"/>
        <v>#DIV/0!</v>
      </c>
      <c r="JU89" s="164" t="e">
        <f t="shared" si="2809"/>
        <v>#DIV/0!</v>
      </c>
      <c r="JV89" s="164"/>
      <c r="JW89" s="164" t="e">
        <f t="shared" si="2810"/>
        <v>#DIV/0!</v>
      </c>
      <c r="JX89" s="164" t="e">
        <f t="shared" si="2811"/>
        <v>#DIV/0!</v>
      </c>
      <c r="JY89" s="164" t="e">
        <f t="shared" si="2812"/>
        <v>#DIV/0!</v>
      </c>
      <c r="JZ89" s="164"/>
      <c r="KA89" s="164" t="e">
        <f>IG89</f>
        <v>#DIV/0!</v>
      </c>
      <c r="KB89" s="164" t="e">
        <f>KA89*JR89</f>
        <v>#DIV/0!</v>
      </c>
      <c r="KC89" s="164" t="e">
        <f>KB89^2*X89^2</f>
        <v>#DIV/0!</v>
      </c>
      <c r="KD89" s="164"/>
      <c r="KE89" s="164" t="e">
        <f>IM89</f>
        <v>#DIV/0!</v>
      </c>
      <c r="KF89" s="164" t="e">
        <f>KE89*JR89</f>
        <v>#DIV/0!</v>
      </c>
      <c r="KG89" s="164" t="e">
        <f>KF89^2*Z89^2</f>
        <v>#DIV/0!</v>
      </c>
      <c r="KH89" s="164"/>
      <c r="KI89" s="164" t="e">
        <f>IS89</f>
        <v>#DIV/0!</v>
      </c>
      <c r="KJ89" s="164" t="e">
        <f>-N86/(L86+N86)^2</f>
        <v>#DIV/0!</v>
      </c>
      <c r="KK89" s="164">
        <f>1/(JJ89+N86)</f>
        <v>1</v>
      </c>
      <c r="KL89" s="164" t="e">
        <f>KI89*JR89+KJ89*HM89*JL89+KK89*JK89*HM89</f>
        <v>#DIV/0!</v>
      </c>
      <c r="KM89" s="164" t="e">
        <f>KL89^2*M86^2</f>
        <v>#DIV/0!</v>
      </c>
      <c r="KN89" s="164"/>
      <c r="KO89" s="164" t="e">
        <f>IY89</f>
        <v>#DIV/0!</v>
      </c>
      <c r="KP89" s="164" t="e">
        <f>L86/(L86+N86)^2</f>
        <v>#DIV/0!</v>
      </c>
      <c r="KQ89" s="164">
        <f>-L86/(JJ89+N86)^2</f>
        <v>0</v>
      </c>
      <c r="KR89" s="164" t="e">
        <f>KO89*JR89+KP89*JL89*HM89+HM89*KQ89*JK89</f>
        <v>#DIV/0!</v>
      </c>
      <c r="KS89" s="164" t="e">
        <f>KR89^2*O86^2</f>
        <v>#DIV/0!</v>
      </c>
      <c r="KT89" s="164"/>
      <c r="KU89" s="164" t="e">
        <f>JE89</f>
        <v>#DIV/0!</v>
      </c>
      <c r="KV89" s="164" t="e">
        <f>KU89*JR89</f>
        <v>#DIV/0!</v>
      </c>
      <c r="KW89" s="164" t="e">
        <f>KV89^2*Q86^2</f>
        <v>#DIV/0!</v>
      </c>
      <c r="KX89" s="164"/>
      <c r="KY89" s="164" t="e">
        <f>HM89* (N86/(L86+N86)) * ((-LN(10)*JJ89*L86)/(N86+JJ89)^2)</f>
        <v>#DIV/0!</v>
      </c>
      <c r="KZ89" s="164" t="e">
        <f>KY89^2*S86^2</f>
        <v>#DIV/0!</v>
      </c>
      <c r="LA89" s="164"/>
      <c r="LB89" s="164"/>
      <c r="LC89" s="170"/>
      <c r="LD89" s="205"/>
      <c r="LE89" s="190"/>
      <c r="LF89" s="190"/>
      <c r="LG89" s="190"/>
      <c r="LH89" s="190"/>
      <c r="LI89" s="190"/>
      <c r="LJ89" s="190"/>
      <c r="LK89" s="190"/>
      <c r="LL89" s="190"/>
      <c r="LM89" s="190"/>
      <c r="LN89" s="190"/>
      <c r="LO89" s="193"/>
    </row>
    <row r="90" spans="1:327" s="87" customFormat="1" ht="15.75" x14ac:dyDescent="0.25">
      <c r="A90" s="171" t="s">
        <v>239</v>
      </c>
      <c r="B90" s="142"/>
      <c r="C90" s="147"/>
      <c r="D90" s="143"/>
      <c r="E90" s="147"/>
      <c r="F90" s="194"/>
      <c r="G90" s="194"/>
      <c r="H90" s="194"/>
      <c r="I90" s="182"/>
      <c r="J90" s="182"/>
      <c r="K90" s="182"/>
      <c r="L90" s="182"/>
      <c r="M90" s="182"/>
      <c r="N90" s="182"/>
      <c r="O90" s="182"/>
      <c r="P90" s="182"/>
      <c r="Q90" s="182"/>
      <c r="R90" s="182"/>
      <c r="S90" s="185"/>
      <c r="T90" s="167">
        <f>C90/100</f>
        <v>0</v>
      </c>
      <c r="U90" s="164">
        <f t="shared" ref="U90:Z90" si="2815">F90/100</f>
        <v>0</v>
      </c>
      <c r="V90" s="164">
        <f t="shared" si="2815"/>
        <v>0</v>
      </c>
      <c r="W90" s="164">
        <f t="shared" si="2815"/>
        <v>0</v>
      </c>
      <c r="X90" s="164">
        <f t="shared" si="2815"/>
        <v>0</v>
      </c>
      <c r="Y90" s="164">
        <f t="shared" si="2815"/>
        <v>0</v>
      </c>
      <c r="Z90" s="164">
        <f t="shared" si="2815"/>
        <v>0</v>
      </c>
      <c r="AA90" s="164" t="e">
        <f>(L90*W90+Y90*N90)/(L90+N90)</f>
        <v>#DIV/0!</v>
      </c>
      <c r="AB90" s="165" t="e">
        <f t="shared" si="2142"/>
        <v>#DIV/0!</v>
      </c>
      <c r="AC90" s="165" t="e">
        <f>AVERAGE(AB90:AB93)</f>
        <v>#DIV/0!</v>
      </c>
      <c r="AD90" s="165" t="e">
        <f>STDEV(AB90:AB93)</f>
        <v>#DIV/0!</v>
      </c>
      <c r="AE90" s="165" t="e">
        <f>AD90/SQRT(COUNT(AB90:AB93))</f>
        <v>#DIV/0!</v>
      </c>
      <c r="AF90" s="165" t="e">
        <f>AE90^2</f>
        <v>#DIV/0!</v>
      </c>
      <c r="AG90" s="164" t="e">
        <f t="shared" si="2143"/>
        <v>#DIV/0!</v>
      </c>
      <c r="AH90" s="164" t="e">
        <f>AG90^2*E90^2</f>
        <v>#DIV/0!</v>
      </c>
      <c r="AI90" s="164" t="e">
        <f>AVERAGE(AH90:AH93)</f>
        <v>#DIV/0!</v>
      </c>
      <c r="AJ90" s="164" t="e">
        <f t="shared" si="2144"/>
        <v>#DIV/0!</v>
      </c>
      <c r="AK90" s="164" t="e">
        <f>AJ90^2*V90^2</f>
        <v>#DIV/0!</v>
      </c>
      <c r="AL90" s="164" t="e">
        <f>AVERAGE(AK90:AK93)</f>
        <v>#DIV/0!</v>
      </c>
      <c r="AM90" s="164" t="e">
        <f>-AB90/(AA90-U90)*L90/(L90+N90)</f>
        <v>#DIV/0!</v>
      </c>
      <c r="AN90" s="164" t="e">
        <f>AM90^2*X90^2</f>
        <v>#DIV/0!</v>
      </c>
      <c r="AO90" s="164" t="e">
        <f>AVERAGE(AN90:AN93)</f>
        <v>#DIV/0!</v>
      </c>
      <c r="AP90" s="164" t="e">
        <f>-AB90/(AA90-U90)*N90/(L90+N90)</f>
        <v>#DIV/0!</v>
      </c>
      <c r="AQ90" s="164" t="e">
        <f>AP90^2*Z90^2</f>
        <v>#DIV/0!</v>
      </c>
      <c r="AR90" s="164" t="e">
        <f>AVERAGE(AQ90:AQ93)</f>
        <v>#DIV/0!</v>
      </c>
      <c r="AS90" s="164" t="e">
        <f>-AB90/(AA90-U90)*(W90-AA90)/(L90+N90)</f>
        <v>#DIV/0!</v>
      </c>
      <c r="AT90" s="164" t="e">
        <f>AS90^2*M90^2</f>
        <v>#DIV/0!</v>
      </c>
      <c r="AU90" s="164" t="e">
        <f>AVERAGE(AT90:AT93)</f>
        <v>#DIV/0!</v>
      </c>
      <c r="AV90" s="164" t="e">
        <f>-AB90/(AA90-U90)*(Y90-AA90)/(L90+N90)</f>
        <v>#DIV/0!</v>
      </c>
      <c r="AW90" s="164" t="e">
        <f>AV90^2*O90^2</f>
        <v>#DIV/0!</v>
      </c>
      <c r="AX90" s="164" t="e">
        <f>AVERAGE(AW90:AW93)</f>
        <v>#DIV/0!</v>
      </c>
      <c r="AY90" s="164" t="e">
        <f>SUM(AX90,AU90,AR90,AO90,AL90,AI90,AF90)</f>
        <v>#DIV/0!</v>
      </c>
      <c r="AZ90" s="166" t="e">
        <f>SQRT(AY90)</f>
        <v>#DIV/0!</v>
      </c>
      <c r="BA90" s="164" t="b">
        <f>P90=1</f>
        <v>0</v>
      </c>
      <c r="BB90" s="164">
        <f>MAX((1-BA90)*P90,P90*0.99999)</f>
        <v>0</v>
      </c>
      <c r="BC90" s="164" t="e">
        <f>AB90*D90/(L90+N90)</f>
        <v>#DIV/0!</v>
      </c>
      <c r="BD90" s="164" t="e">
        <f>-1+(1-BC90)^(1-BB90)</f>
        <v>#DIV/0!</v>
      </c>
      <c r="BE90" s="164" t="e">
        <f>1/((BB90-1)*BC90)</f>
        <v>#DIV/0!</v>
      </c>
      <c r="BF90" s="164" t="e">
        <f>(-1/BC90)*LN(1-BC90)*AB90</f>
        <v>#DIV/0!</v>
      </c>
      <c r="BG90" s="164" t="e">
        <f>AB90*BD90*BE90</f>
        <v>#DIV/0!</v>
      </c>
      <c r="BH90" s="164" t="e">
        <f>(BF90*BA90)+(1-BA90)*BG90</f>
        <v>#DIV/0!</v>
      </c>
      <c r="BI90" s="164" t="e">
        <f>AVERAGE(BH90:BH93)</f>
        <v>#DIV/0!</v>
      </c>
      <c r="BJ90" s="164" t="e">
        <f>STDEV(BH90:BH93)</f>
        <v>#DIV/0!</v>
      </c>
      <c r="BK90" s="164" t="e">
        <f>BJ90/SQRT(COUNT(BH90:BH93))</f>
        <v>#DIV/0!</v>
      </c>
      <c r="BL90" s="164" t="e">
        <f>BK90^2</f>
        <v>#DIV/0!</v>
      </c>
      <c r="BM90" s="164" t="e">
        <f>(-LN(1-BC90)*(1-BC90)^(1-BB90))*AB90/((BB90-1)*BC90)</f>
        <v>#DIV/0!</v>
      </c>
      <c r="BN90" s="164" t="e">
        <f>(1-(1-BC90)^(1-BB90))*AB90/(BC90*(BB90-1)^2)</f>
        <v>#DIV/0!</v>
      </c>
      <c r="BO90" s="164" t="e">
        <f>BM90+BN90</f>
        <v>#DIV/0!</v>
      </c>
      <c r="BP90" s="164" t="e">
        <f>BO90^2*Q90^2</f>
        <v>#DIV/0!</v>
      </c>
      <c r="BQ90" s="164" t="e">
        <f>AVERAGE(BP90:BP93)</f>
        <v>#DIV/0!</v>
      </c>
      <c r="BR90" s="164" t="e">
        <f>BD90*BE90</f>
        <v>#DIV/0!</v>
      </c>
      <c r="BS90" s="164" t="e">
        <f>AB90*BE90</f>
        <v>#DIV/0!</v>
      </c>
      <c r="BT90" s="164" t="e">
        <f>AB90*BD90</f>
        <v>#DIV/0!</v>
      </c>
      <c r="BU90" s="164" t="e">
        <f>AJ90</f>
        <v>#DIV/0!</v>
      </c>
      <c r="BV90" s="164" t="e">
        <f>(BB90-1)/(1-BC90)^(BB90)*(D90/(L90+N90))*BU90</f>
        <v>#DIV/0!</v>
      </c>
      <c r="BW90" s="164" t="e">
        <f>-1/((BB90-1)*BC90^2)*(D90/(L90+N90))*BU90</f>
        <v>#DIV/0!</v>
      </c>
      <c r="BX90" s="164" t="e">
        <f>BU90*BR90+BS90*BV90+BT90*BW90</f>
        <v>#DIV/0!</v>
      </c>
      <c r="BY90" s="164" t="e">
        <f>BX90^2*V90^2</f>
        <v>#DIV/0!</v>
      </c>
      <c r="BZ90" s="164" t="e">
        <f>AVERAGE(BY90:BY93)</f>
        <v>#DIV/0!</v>
      </c>
      <c r="CA90" s="164" t="e">
        <f>AM90</f>
        <v>#DIV/0!</v>
      </c>
      <c r="CB90" s="164" t="e">
        <f>(BB90-1)/(1-BC90)^(BB90)*(D90/(L90+N90))*CA90</f>
        <v>#DIV/0!</v>
      </c>
      <c r="CC90" s="164" t="e">
        <f>-1/((BB90-1)*BC90^2)*(D90/(L90+N90))*CA90</f>
        <v>#DIV/0!</v>
      </c>
      <c r="CD90" s="164" t="e">
        <f>BR90*CA90+BS90*CB90+BT90*CC90</f>
        <v>#DIV/0!</v>
      </c>
      <c r="CE90" s="164" t="e">
        <f>CD90^2*X90^2</f>
        <v>#DIV/0!</v>
      </c>
      <c r="CF90" s="164" t="e">
        <f>AVERAGE(CE90:CE93)</f>
        <v>#DIV/0!</v>
      </c>
      <c r="CG90" s="164" t="e">
        <f>AP90</f>
        <v>#DIV/0!</v>
      </c>
      <c r="CH90" s="164" t="e">
        <f>(BB90-1)/(1-BC90)^(BB90)*(D90/(L90+N90))*CG90</f>
        <v>#DIV/0!</v>
      </c>
      <c r="CI90" s="164" t="e">
        <f>-1/((BB90-1)*BC90^2)*(D90/(L90+N90))*CG90</f>
        <v>#DIV/0!</v>
      </c>
      <c r="CJ90" s="164" t="e">
        <f>BR90*CG90+BS90*CH90+BT90*CI90</f>
        <v>#DIV/0!</v>
      </c>
      <c r="CK90" s="164" t="e">
        <f>CJ90^2*Z90^2</f>
        <v>#DIV/0!</v>
      </c>
      <c r="CL90" s="164" t="e">
        <f>AVERAGE(CK90:CK93)</f>
        <v>#DIV/0!</v>
      </c>
      <c r="CM90" s="164" t="e">
        <f>AG90</f>
        <v>#DIV/0!</v>
      </c>
      <c r="CN90" s="164">
        <v>0</v>
      </c>
      <c r="CO90" s="164">
        <v>0</v>
      </c>
      <c r="CP90" s="164" t="e">
        <f>CM90*BR90</f>
        <v>#DIV/0!</v>
      </c>
      <c r="CQ90" s="164" t="e">
        <f>CP90^2*E90^2</f>
        <v>#DIV/0!</v>
      </c>
      <c r="CR90" s="164" t="e">
        <f>AVERAGE(CQ90:CQ93)</f>
        <v>#DIV/0!</v>
      </c>
      <c r="CS90" s="164" t="e">
        <f>AS90</f>
        <v>#DIV/0!</v>
      </c>
      <c r="CT90" s="164" t="e">
        <f>(BB90-1)/(1-BC90)^(BB90)*(-BC90/(L90+N90)+D90/(L90+N90)*CS90)</f>
        <v>#DIV/0!</v>
      </c>
      <c r="CU90" s="164" t="e">
        <f>-1/((BB90-1)*BC90^2)*(-BC90/(L90+N90)+D90/(L90+N90)*CS90)</f>
        <v>#DIV/0!</v>
      </c>
      <c r="CV90" s="164" t="e">
        <f>BR90*CS90+BS90*CT90+BT90*CU90</f>
        <v>#DIV/0!</v>
      </c>
      <c r="CW90" s="164" t="e">
        <f>CV90^2*M90^2</f>
        <v>#DIV/0!</v>
      </c>
      <c r="CX90" s="164" t="e">
        <f>AVERAGE(CW90:CW93)</f>
        <v>#DIV/0!</v>
      </c>
      <c r="CY90" s="164" t="e">
        <f>AV90</f>
        <v>#DIV/0!</v>
      </c>
      <c r="CZ90" s="164" t="e">
        <f>(BB90-1)/(1-BC90)^(BB90)*(-BC90/(L90+N90)+D90/(L90+N90)*CY90)</f>
        <v>#DIV/0!</v>
      </c>
      <c r="DA90" s="164" t="e">
        <f>-1/((BB90-1)*BC90^2)*(-BC90/(L90+N90)+D90/(L90+N90)*CY90)</f>
        <v>#DIV/0!</v>
      </c>
      <c r="DB90" s="164" t="e">
        <f>BR90*CY90+BS90*CZ90+BT90*DA90</f>
        <v>#DIV/0!</v>
      </c>
      <c r="DC90" s="164" t="e">
        <f>DB90^2*O90^2</f>
        <v>#DIV/0!</v>
      </c>
      <c r="DD90" s="164" t="e">
        <f>AVERAGE(DC90:DC93)</f>
        <v>#DIV/0!</v>
      </c>
      <c r="DE90" s="164" t="e">
        <f>SUM(DD90,CX90,CR90,CL90,CF90,BZ90,BQ90,BL90)</f>
        <v>#DIV/0!</v>
      </c>
      <c r="DF90" s="164" t="e">
        <f>SQRT(DE90)</f>
        <v>#DIV/0!</v>
      </c>
      <c r="DG90" s="164">
        <f>10^R90</f>
        <v>1</v>
      </c>
      <c r="DH90" s="164" t="e">
        <f>N90/(L90+N90)</f>
        <v>#DIV/0!</v>
      </c>
      <c r="DI90" s="164">
        <f>(DG90+L90+N90)/(N90+DG90)</f>
        <v>1</v>
      </c>
      <c r="DJ90" s="164" t="e">
        <f>AB90*DH90*DI90</f>
        <v>#DIV/0!</v>
      </c>
      <c r="DK90" s="164" t="e">
        <f>AVERAGE(DJ90:DJ93)</f>
        <v>#DIV/0!</v>
      </c>
      <c r="DL90" s="164" t="e">
        <f>STDEV(DJ90:DJ93)</f>
        <v>#DIV/0!</v>
      </c>
      <c r="DM90" s="164" t="e">
        <f>DL90/SQRT(COUNT(DJ90:DJ93))</f>
        <v>#DIV/0!</v>
      </c>
      <c r="DN90" s="164" t="e">
        <f>DM90^2</f>
        <v>#DIV/0!</v>
      </c>
      <c r="DO90" s="164" t="e">
        <f>DH90*DI90</f>
        <v>#DIV/0!</v>
      </c>
      <c r="DP90" s="164" t="e">
        <f>AG90</f>
        <v>#DIV/0!</v>
      </c>
      <c r="DQ90" s="164" t="e">
        <f>DO90*DP90</f>
        <v>#DIV/0!</v>
      </c>
      <c r="DR90" s="164" t="e">
        <f>DQ90^2*E90^2</f>
        <v>#DIV/0!</v>
      </c>
      <c r="DS90" s="164" t="e">
        <f>AVERAGE(DR90:DR93)</f>
        <v>#DIV/0!</v>
      </c>
      <c r="DT90" s="164" t="e">
        <f>AJ90</f>
        <v>#DIV/0!</v>
      </c>
      <c r="DU90" s="164" t="e">
        <f>DT90*DO90</f>
        <v>#DIV/0!</v>
      </c>
      <c r="DV90" s="164" t="e">
        <f>DU90^2*V90^2</f>
        <v>#DIV/0!</v>
      </c>
      <c r="DW90" s="164" t="e">
        <f>AVERAGE(DV90:DV93)</f>
        <v>#DIV/0!</v>
      </c>
      <c r="DX90" s="164" t="e">
        <f>AM90</f>
        <v>#DIV/0!</v>
      </c>
      <c r="DY90" s="164" t="e">
        <f>DX90*DO90</f>
        <v>#DIV/0!</v>
      </c>
      <c r="DZ90" s="164" t="e">
        <f>DY90^2*X90^2</f>
        <v>#DIV/0!</v>
      </c>
      <c r="EA90" s="164" t="e">
        <f>AVERAGE(DZ90:DZ93)</f>
        <v>#DIV/0!</v>
      </c>
      <c r="EB90" s="164" t="e">
        <f>AP90</f>
        <v>#DIV/0!</v>
      </c>
      <c r="EC90" s="164" t="e">
        <f>EB90*DO90</f>
        <v>#DIV/0!</v>
      </c>
      <c r="ED90" s="164" t="e">
        <f>EC90^2*Z90^2</f>
        <v>#DIV/0!</v>
      </c>
      <c r="EE90" s="164" t="e">
        <f>AVERAGE(ED90:ED93)</f>
        <v>#DIV/0!</v>
      </c>
      <c r="EF90" s="164" t="e">
        <f>DI90*AB90</f>
        <v>#DIV/0!</v>
      </c>
      <c r="EG90" s="164" t="e">
        <f>DH90*AB90</f>
        <v>#DIV/0!</v>
      </c>
      <c r="EH90" s="164" t="e">
        <f>AS90</f>
        <v>#DIV/0!</v>
      </c>
      <c r="EI90" s="164" t="e">
        <f>-N90/((N90+L90)^2)</f>
        <v>#DIV/0!</v>
      </c>
      <c r="EJ90" s="164">
        <f>1/(DG90+N90)</f>
        <v>1</v>
      </c>
      <c r="EK90" s="164" t="e">
        <f>DO90*EH90+EF90*EI90+EG90*EJ90</f>
        <v>#DIV/0!</v>
      </c>
      <c r="EL90" s="164" t="e">
        <f>EK90^2*M90^2</f>
        <v>#DIV/0!</v>
      </c>
      <c r="EM90" s="164" t="e">
        <f>AVERAGE(EL90:EL93)</f>
        <v>#DIV/0!</v>
      </c>
      <c r="EN90" s="164" t="e">
        <f>AV90</f>
        <v>#DIV/0!</v>
      </c>
      <c r="EO90" s="164" t="e">
        <f>L90/((L90+N90)^2)</f>
        <v>#DIV/0!</v>
      </c>
      <c r="EP90" s="164">
        <f>-L90/((N90+DG90)^2)</f>
        <v>0</v>
      </c>
      <c r="EQ90" s="164" t="e">
        <f>DO90*EN90+EF90*EO90+EG90*EP90</f>
        <v>#DIV/0!</v>
      </c>
      <c r="ER90" s="164" t="e">
        <f>EQ90^2*O90^2</f>
        <v>#DIV/0!</v>
      </c>
      <c r="ES90" s="164" t="e">
        <f>AVERAGE(ER90:ER93)</f>
        <v>#DIV/0!</v>
      </c>
      <c r="ET90" s="164">
        <v>0</v>
      </c>
      <c r="EU90" s="164">
        <f>-LN(10)*L90*DG90/((DG90+N90)^2)</f>
        <v>0</v>
      </c>
      <c r="EV90" s="164" t="e">
        <f>EU90*EG90</f>
        <v>#DIV/0!</v>
      </c>
      <c r="EW90" s="164" t="e">
        <f>EV90^2*S90^2</f>
        <v>#DIV/0!</v>
      </c>
      <c r="EX90" s="164" t="e">
        <f>AVERAGE(EW90:EW93)</f>
        <v>#DIV/0!</v>
      </c>
      <c r="EY90" s="164" t="e">
        <f>SUM(EX90,ES90,EM90,EE90,EA90,DW90,DS90,DN90)</f>
        <v>#DIV/0!</v>
      </c>
      <c r="EZ90" s="164" t="e">
        <f>SQRT(EY90)</f>
        <v>#DIV/0!</v>
      </c>
      <c r="FA90" s="164">
        <f>DG90</f>
        <v>1</v>
      </c>
      <c r="FB90" s="164" t="e">
        <f>DH90</f>
        <v>#DIV/0!</v>
      </c>
      <c r="FC90" s="164">
        <f>DI90</f>
        <v>1</v>
      </c>
      <c r="FD90" s="164" t="e">
        <f>FB90*FC90*BH90</f>
        <v>#DIV/0!</v>
      </c>
      <c r="FE90" s="164" t="e">
        <f>AVERAGE(FD90:FD93)</f>
        <v>#DIV/0!</v>
      </c>
      <c r="FF90" s="164" t="e">
        <f>STDEV(FD90:FD93)</f>
        <v>#DIV/0!</v>
      </c>
      <c r="FG90" s="164" t="e">
        <f>FF90/SQRT(COUNT(FD90:FD93))</f>
        <v>#DIV/0!</v>
      </c>
      <c r="FH90" s="164" t="e">
        <f>FG90^2</f>
        <v>#DIV/0!</v>
      </c>
      <c r="FI90" s="164" t="e">
        <f>FB90*FC90</f>
        <v>#DIV/0!</v>
      </c>
      <c r="FJ90" s="164" t="e">
        <f>CP90</f>
        <v>#DIV/0!</v>
      </c>
      <c r="FK90" s="164" t="e">
        <f>FJ90*FI90</f>
        <v>#DIV/0!</v>
      </c>
      <c r="FL90" s="164" t="e">
        <f>FK90^2*E90^2</f>
        <v>#DIV/0!</v>
      </c>
      <c r="FM90" s="164" t="e">
        <f>AVERAGE(FL90:FL93)</f>
        <v>#DIV/0!</v>
      </c>
      <c r="FN90" s="164" t="e">
        <f>BX90</f>
        <v>#DIV/0!</v>
      </c>
      <c r="FO90" s="164" t="e">
        <f>FN90*FI90</f>
        <v>#DIV/0!</v>
      </c>
      <c r="FP90" s="164" t="e">
        <f>FO90^2*V90^2</f>
        <v>#DIV/0!</v>
      </c>
      <c r="FQ90" s="164" t="e">
        <f>AVERAGE(FP90:FP93)</f>
        <v>#DIV/0!</v>
      </c>
      <c r="FR90" s="164" t="e">
        <f>CD90</f>
        <v>#DIV/0!</v>
      </c>
      <c r="FS90" s="164" t="e">
        <f>FR90*FI90</f>
        <v>#DIV/0!</v>
      </c>
      <c r="FT90" s="164" t="e">
        <f>FS90^2*X90^2</f>
        <v>#DIV/0!</v>
      </c>
      <c r="FU90" s="164" t="e">
        <f>AVERAGE(FT90:FT93)</f>
        <v>#DIV/0!</v>
      </c>
      <c r="FV90" s="164" t="e">
        <f>CJ90</f>
        <v>#DIV/0!</v>
      </c>
      <c r="FW90" s="164" t="e">
        <f>FV90*FI90</f>
        <v>#DIV/0!</v>
      </c>
      <c r="FX90" s="164" t="e">
        <f>FW90^2*Z90^2</f>
        <v>#DIV/0!</v>
      </c>
      <c r="FY90" s="164" t="e">
        <f>AVERAGE(FX90:FX93)</f>
        <v>#DIV/0!</v>
      </c>
      <c r="FZ90" s="164" t="e">
        <f>FC90*BH90</f>
        <v>#DIV/0!</v>
      </c>
      <c r="GA90" s="164" t="e">
        <f>FB90*BH90</f>
        <v>#DIV/0!</v>
      </c>
      <c r="GB90" s="164" t="e">
        <f>CV90</f>
        <v>#DIV/0!</v>
      </c>
      <c r="GC90" s="164" t="e">
        <f>EI90</f>
        <v>#DIV/0!</v>
      </c>
      <c r="GD90" s="164">
        <f>EJ90</f>
        <v>1</v>
      </c>
      <c r="GE90" s="164" t="e">
        <f>FI90*GB90+FZ90*GC90+GA90*GD90</f>
        <v>#DIV/0!</v>
      </c>
      <c r="GF90" s="164" t="e">
        <f>GE90^2*M90^2</f>
        <v>#DIV/0!</v>
      </c>
      <c r="GG90" s="164" t="e">
        <f>AVERAGE(GF90:GF93)</f>
        <v>#DIV/0!</v>
      </c>
      <c r="GH90" s="164" t="e">
        <f>DB90</f>
        <v>#DIV/0!</v>
      </c>
      <c r="GI90" s="164" t="e">
        <f>EO90</f>
        <v>#DIV/0!</v>
      </c>
      <c r="GJ90" s="164">
        <f>EP90</f>
        <v>0</v>
      </c>
      <c r="GK90" s="164" t="e">
        <f>FI90*GH90+FZ90*GI90+GA90*GJ90</f>
        <v>#DIV/0!</v>
      </c>
      <c r="GL90" s="164" t="e">
        <f>GK90^2*O90^2</f>
        <v>#DIV/0!</v>
      </c>
      <c r="GM90" s="164" t="e">
        <f>AVERAGE(GL90:GL93)</f>
        <v>#DIV/0!</v>
      </c>
      <c r="GN90" s="164">
        <f>ET90</f>
        <v>0</v>
      </c>
      <c r="GO90" s="164">
        <f>EU90</f>
        <v>0</v>
      </c>
      <c r="GP90" s="164" t="e">
        <f>GO90*GA90</f>
        <v>#DIV/0!</v>
      </c>
      <c r="GQ90" s="164" t="e">
        <f>GP90^2*S90^2</f>
        <v>#DIV/0!</v>
      </c>
      <c r="GR90" s="164" t="e">
        <f>AVERAGE(GQ90:GQ93)</f>
        <v>#DIV/0!</v>
      </c>
      <c r="GS90" s="164" t="e">
        <f>BO90</f>
        <v>#DIV/0!</v>
      </c>
      <c r="GT90" s="164" t="e">
        <f>GS90*FI90</f>
        <v>#DIV/0!</v>
      </c>
      <c r="GU90" s="164" t="e">
        <f>GT90^2*Q90^2</f>
        <v>#DIV/0!</v>
      </c>
      <c r="GV90" s="164" t="e">
        <f>AVERAGE(GU90:GU93)</f>
        <v>#DIV/0!</v>
      </c>
      <c r="GW90" s="164" t="e">
        <f>SUM(GV90,GR90,GM90,GG90,FY90,FU90,FQ90,FM90,FH90)</f>
        <v>#DIV/0!</v>
      </c>
      <c r="GX90" s="164" t="e">
        <f>SQRT(GW90)</f>
        <v>#DIV/0!</v>
      </c>
      <c r="GY90" s="164">
        <f>P90</f>
        <v>0</v>
      </c>
      <c r="GZ90" s="164">
        <f>L90+N90</f>
        <v>0</v>
      </c>
      <c r="HA90" s="164">
        <f>L90</f>
        <v>0</v>
      </c>
      <c r="HB90" s="164">
        <f>N90</f>
        <v>0</v>
      </c>
      <c r="HC90" s="164">
        <f>D90</f>
        <v>0</v>
      </c>
      <c r="HD90" s="164">
        <f>B90</f>
        <v>0</v>
      </c>
      <c r="HE90" s="164" t="e">
        <f>AA90</f>
        <v>#DIV/0!</v>
      </c>
      <c r="HF90" s="164">
        <f>T90</f>
        <v>0</v>
      </c>
      <c r="HG90" s="164">
        <f>U90</f>
        <v>0</v>
      </c>
      <c r="HH90" s="164">
        <f>W90</f>
        <v>0</v>
      </c>
      <c r="HI90" s="164">
        <f>Y90</f>
        <v>0</v>
      </c>
      <c r="HJ90" s="164" t="e">
        <f>LN((HE90-GY90*HG90)/HD90)</f>
        <v>#DIV/0!</v>
      </c>
      <c r="HK90" s="164" t="e">
        <f>LN( (HG90-HF90)/GZ90 + (HE90-GY90*HF90)/HD90)</f>
        <v>#DIV/0!</v>
      </c>
      <c r="HL90" s="164" t="e">
        <f>HD90*GZ90/(HD90+GY90*GZ90)</f>
        <v>#DIV/0!</v>
      </c>
      <c r="HM90" s="164" t="e">
        <f>(HJ90-HK90)*HL90/HC90</f>
        <v>#DIV/0!</v>
      </c>
      <c r="HN90" s="164" t="e">
        <f>AVERAGE(HM90:HM93)</f>
        <v>#DIV/0!</v>
      </c>
      <c r="HO90" s="164" t="e">
        <f>STDEV(HM90:HM93)</f>
        <v>#DIV/0!</v>
      </c>
      <c r="HP90" s="164" t="e">
        <f>HO90/SQRT(COUNT(HM90:HM93))</f>
        <v>#DIV/0!</v>
      </c>
      <c r="HQ90" s="164" t="e">
        <f>HP90^2</f>
        <v>#DIV/0!</v>
      </c>
      <c r="HR90" s="164" t="e">
        <f>-1/HD90</f>
        <v>#DIV/0!</v>
      </c>
      <c r="HS90" s="164" t="e">
        <f>-(HE90-GY90*HF90) / (HD90* ( ( (HG90-HF90)/GZ90)*HD90 + (HE90-GY90*HF90)))</f>
        <v>#DIV/0!</v>
      </c>
      <c r="HT90" s="164" t="e">
        <f>GY90*GZ90^2 / (HD90+GY90*GZ90)^2</f>
        <v>#DIV/0!</v>
      </c>
      <c r="HU90" s="164" t="e">
        <f>-1/HC90*HM90</f>
        <v>#DIV/0!</v>
      </c>
      <c r="HV90" s="164" t="e">
        <f>HU90^2*E90^2</f>
        <v>#DIV/0!</v>
      </c>
      <c r="HW90" s="164" t="e">
        <f>AVERAGE(HV90:HV93)</f>
        <v>#DIV/0!</v>
      </c>
      <c r="HX90" s="164" t="e">
        <f>GY90 / (GY90*HG90-HE90)</f>
        <v>#DIV/0!</v>
      </c>
      <c r="HY90" s="164" t="e">
        <f>HD90 / ( (HG90-HF90)*HD90 + GZ90*(HE90-GY90*HF90))</f>
        <v>#DIV/0!</v>
      </c>
      <c r="HZ90" s="164">
        <v>0</v>
      </c>
      <c r="IA90" s="164" t="e">
        <f t="shared" si="2145"/>
        <v>#DIV/0!</v>
      </c>
      <c r="IB90" s="164" t="e">
        <f>IA90^2*V90^2</f>
        <v>#DIV/0!</v>
      </c>
      <c r="IC90" s="164" t="e">
        <f>AVERAGE(IB90:IB93)</f>
        <v>#DIV/0!</v>
      </c>
      <c r="ID90" s="164" t="e">
        <f xml:space="preserve"> 1 / (HE90-GY90*HG90)*L90/GZ90</f>
        <v>#DIV/0!</v>
      </c>
      <c r="IE90" s="164" t="e">
        <f>HA90 / ((HE90-GY90*HF90)*GZ90 + (HG90-HF90)*HD90)</f>
        <v>#DIV/0!</v>
      </c>
      <c r="IF90" s="164">
        <v>0</v>
      </c>
      <c r="IG90" s="164" t="e">
        <f t="shared" si="2146"/>
        <v>#DIV/0!</v>
      </c>
      <c r="IH90" s="164" t="e">
        <f>IG90^2*X90^2</f>
        <v>#DIV/0!</v>
      </c>
      <c r="II90" s="164" t="e">
        <f>AVERAGE(IH90:IH93)</f>
        <v>#DIV/0!</v>
      </c>
      <c r="IJ90" s="164" t="e">
        <f>1 / (HE90-GY90*HG90) * HB90/GZ90</f>
        <v>#DIV/0!</v>
      </c>
      <c r="IK90" s="164" t="e">
        <f>1 / (HE90 + HD90*((HG90-HF90)/GZ90) - GY90*HF90) * HB90/GZ90</f>
        <v>#DIV/0!</v>
      </c>
      <c r="IL90" s="164">
        <v>0</v>
      </c>
      <c r="IM90" s="164" t="e">
        <f t="shared" si="2147"/>
        <v>#DIV/0!</v>
      </c>
      <c r="IN90" s="164" t="e">
        <f>IM90^2*Z90^2</f>
        <v>#DIV/0!</v>
      </c>
      <c r="IO90" s="164" t="e">
        <f>AVERAGE(IN90:IN93)</f>
        <v>#DIV/0!</v>
      </c>
      <c r="IP90" s="164" t="e">
        <f>(HI90-HH90)*HB90 / (GZ90*((GY90*HG90-HH90)*HA90 + (GY90*HG90-HI90)*HB90))</f>
        <v>#DIV/0!</v>
      </c>
      <c r="IQ90" s="164" t="e">
        <f>-(HD90*HF90+(HH90-HI90)*HB90-HD90*HG90) / (GZ90*((GY90*HF90-HH90)*HA90 + (GY90*HB90+HD90)*HF90 - HI90*HB90 - HD90*HG90) )</f>
        <v>#DIV/0!</v>
      </c>
      <c r="IR90" s="164" t="e">
        <f>HD90^2 / (GY90*HA90 + GY90*HB90 + HD90)^2</f>
        <v>#DIV/0!</v>
      </c>
      <c r="IS90" s="164" t="e">
        <f t="shared" si="2148"/>
        <v>#DIV/0!</v>
      </c>
      <c r="IT90" s="164" t="e">
        <f>IS90^2*M90^2</f>
        <v>#DIV/0!</v>
      </c>
      <c r="IU90" s="164" t="e">
        <f>AVERAGE(IT90:IT93)</f>
        <v>#DIV/0!</v>
      </c>
      <c r="IV90" s="164" t="e">
        <f>-(HI90-HH90)*HA90 / (GZ90*((GY90*HG90-HH90)*HA90 + (GY90*HG90-HI90)*HB90))</f>
        <v>#DIV/0!</v>
      </c>
      <c r="IW90" s="164" t="e">
        <f>-(HD90*HF90+(HI90-HH90)*HA90-HD90*HG90) / (GZ90*((GY90*HF90-HI90)*HB90 + (GY90*HA90+HD90)*HF90 - HH90*HA90 - HD90*HG90))</f>
        <v>#DIV/0!</v>
      </c>
      <c r="IX90" s="164" t="e">
        <f>HD90^2 / (GY90*HA90+GY90*HB90+HD90)^2</f>
        <v>#DIV/0!</v>
      </c>
      <c r="IY90" s="164" t="e">
        <f t="shared" si="2149"/>
        <v>#DIV/0!</v>
      </c>
      <c r="IZ90" s="164" t="e">
        <f>IY90^2*O90^2</f>
        <v>#DIV/0!</v>
      </c>
      <c r="JA90" s="164" t="e">
        <f>AVERAGE(IZ90:IZ93)</f>
        <v>#DIV/0!</v>
      </c>
      <c r="JB90" s="164" t="e">
        <f>HG90/(GY90*HG90-HE90)</f>
        <v>#DIV/0!</v>
      </c>
      <c r="JC90" s="164" t="e">
        <f>HF90/(GY90*HF90-HE90-HD90*(HG90-HF90)/GZ90)</f>
        <v>#DIV/0!</v>
      </c>
      <c r="JD90" s="164" t="e">
        <f>-HD90*GZ90^2 / ((GZ90*GY90+HD90)^2)</f>
        <v>#DIV/0!</v>
      </c>
      <c r="JE90" s="164" t="e">
        <f t="shared" si="2150"/>
        <v>#DIV/0!</v>
      </c>
      <c r="JF90" s="164" t="e">
        <f>JE90^2*Q90^2</f>
        <v>#DIV/0!</v>
      </c>
      <c r="JG90" s="164" t="e">
        <f>AVERAGE(JF90:JF93)</f>
        <v>#DIV/0!</v>
      </c>
      <c r="JH90" s="164" t="e">
        <f>SUM(JG90,JA90,IU90,IO90,II90,IC90,HW90,HQ90)</f>
        <v>#DIV/0!</v>
      </c>
      <c r="JI90" s="164" t="e">
        <f>SQRT(JH90)</f>
        <v>#DIV/0!</v>
      </c>
      <c r="JJ90" s="164">
        <f>FA90</f>
        <v>1</v>
      </c>
      <c r="JK90" s="164" t="e">
        <f>N90/(L90+N90)</f>
        <v>#DIV/0!</v>
      </c>
      <c r="JL90" s="164">
        <f>(L90+N90+JJ90)/(N90+JJ90)</f>
        <v>1</v>
      </c>
      <c r="JM90" s="164" t="e">
        <f>HM90*JK90*JL90</f>
        <v>#DIV/0!</v>
      </c>
      <c r="JN90" s="164" t="e">
        <f>AVERAGE(JM90:JM93)</f>
        <v>#DIV/0!</v>
      </c>
      <c r="JO90" s="164" t="e">
        <f>STDEV(JM90:JM93)</f>
        <v>#DIV/0!</v>
      </c>
      <c r="JP90" s="164" t="e">
        <f>JO90/SQRT(COUNT(JM90:JM93))</f>
        <v>#DIV/0!</v>
      </c>
      <c r="JQ90" s="164" t="e">
        <f>JP90^2</f>
        <v>#DIV/0!</v>
      </c>
      <c r="JR90" s="164" t="e">
        <f>JK90*JL90</f>
        <v>#DIV/0!</v>
      </c>
      <c r="JS90" s="164" t="e">
        <f>HU90</f>
        <v>#DIV/0!</v>
      </c>
      <c r="JT90" s="164" t="e">
        <f>JS90*JR90</f>
        <v>#DIV/0!</v>
      </c>
      <c r="JU90" s="164" t="e">
        <f>JT90^2*E90^2</f>
        <v>#DIV/0!</v>
      </c>
      <c r="JV90" s="164" t="e">
        <f>AVERAGE(JU90:JU93)</f>
        <v>#DIV/0!</v>
      </c>
      <c r="JW90" s="164" t="e">
        <f>IA90</f>
        <v>#DIV/0!</v>
      </c>
      <c r="JX90" s="164" t="e">
        <f>JW90*JR90</f>
        <v>#DIV/0!</v>
      </c>
      <c r="JY90" s="164" t="e">
        <f>JX90^2*V90^2</f>
        <v>#DIV/0!</v>
      </c>
      <c r="JZ90" s="164" t="e">
        <f>AVERAGE(JY90:JY93)</f>
        <v>#DIV/0!</v>
      </c>
      <c r="KA90" s="164" t="e">
        <f>IG90</f>
        <v>#DIV/0!</v>
      </c>
      <c r="KB90" s="164" t="e">
        <f>KA90*JR90</f>
        <v>#DIV/0!</v>
      </c>
      <c r="KC90" s="164" t="e">
        <f>KB90^2*X90^2</f>
        <v>#DIV/0!</v>
      </c>
      <c r="KD90" s="164" t="e">
        <f>AVERAGE(KC90:KC93)</f>
        <v>#DIV/0!</v>
      </c>
      <c r="KE90" s="164" t="e">
        <f>IM90</f>
        <v>#DIV/0!</v>
      </c>
      <c r="KF90" s="164" t="e">
        <f>KE90*JR90</f>
        <v>#DIV/0!</v>
      </c>
      <c r="KG90" s="164" t="e">
        <f>KF90^2*Z90^2</f>
        <v>#DIV/0!</v>
      </c>
      <c r="KH90" s="164" t="e">
        <f>AVERAGE(KG90:KG93)</f>
        <v>#DIV/0!</v>
      </c>
      <c r="KI90" s="164" t="e">
        <f>IS90</f>
        <v>#DIV/0!</v>
      </c>
      <c r="KJ90" s="164" t="e">
        <f>-N90/(L90+N90)^2</f>
        <v>#DIV/0!</v>
      </c>
      <c r="KK90" s="164">
        <f>1/(JJ90+N90)</f>
        <v>1</v>
      </c>
      <c r="KL90" s="164" t="e">
        <f>KI90*JR90+KJ90*HM90*JL90+KK90*JK90*HM90</f>
        <v>#DIV/0!</v>
      </c>
      <c r="KM90" s="164" t="e">
        <f>KL90^2*M90^2</f>
        <v>#DIV/0!</v>
      </c>
      <c r="KN90" s="164" t="e">
        <f>AVERAGE(KM90:KM93)</f>
        <v>#DIV/0!</v>
      </c>
      <c r="KO90" s="164" t="e">
        <f>IY90</f>
        <v>#DIV/0!</v>
      </c>
      <c r="KP90" s="164" t="e">
        <f>L90/(L90+N90)^2</f>
        <v>#DIV/0!</v>
      </c>
      <c r="KQ90" s="164">
        <f>-L90/(JJ90+N90)^2</f>
        <v>0</v>
      </c>
      <c r="KR90" s="164" t="e">
        <f>KO90*JR90+KP90*JL90*HM90+HM90*KQ90*JK90</f>
        <v>#DIV/0!</v>
      </c>
      <c r="KS90" s="164" t="e">
        <f>KR90^2*O90^2</f>
        <v>#DIV/0!</v>
      </c>
      <c r="KT90" s="164" t="e">
        <f>AVERAGE(KS90:KS93)</f>
        <v>#DIV/0!</v>
      </c>
      <c r="KU90" s="164" t="e">
        <f>JE90</f>
        <v>#DIV/0!</v>
      </c>
      <c r="KV90" s="164" t="e">
        <f>KU90*JR90</f>
        <v>#DIV/0!</v>
      </c>
      <c r="KW90" s="164" t="e">
        <f>KV90^2*Q90^2</f>
        <v>#DIV/0!</v>
      </c>
      <c r="KX90" s="164" t="e">
        <f>AVERAGE(KW90:KW93)</f>
        <v>#DIV/0!</v>
      </c>
      <c r="KY90" s="164" t="e">
        <f>HM90* (N90/(L90+N90)) * ((-LN(10)*JJ90*L90)/(N90+JJ90)^2)</f>
        <v>#DIV/0!</v>
      </c>
      <c r="KZ90" s="164" t="e">
        <f>KY90^2*S90^2</f>
        <v>#DIV/0!</v>
      </c>
      <c r="LA90" s="164" t="e">
        <f>AVERAGE(KZ90:KZ93)</f>
        <v>#DIV/0!</v>
      </c>
      <c r="LB90" s="164" t="e">
        <f>SUM(LA90,KX90,KT90,KN90,KD90,JZ90,JV90,JQ90)</f>
        <v>#DIV/0!</v>
      </c>
      <c r="LC90" s="170" t="e">
        <f>SQRT(LB90)</f>
        <v>#DIV/0!</v>
      </c>
      <c r="LD90" s="179" t="e">
        <f>AC90*1000</f>
        <v>#DIV/0!</v>
      </c>
      <c r="LE90" s="173" t="e">
        <f>AZ90*1000</f>
        <v>#DIV/0!</v>
      </c>
      <c r="LF90" s="173" t="e">
        <f>BI90*1000</f>
        <v>#DIV/0!</v>
      </c>
      <c r="LG90" s="173" t="e">
        <f>DF90*1000</f>
        <v>#DIV/0!</v>
      </c>
      <c r="LH90" s="173" t="e">
        <f>HN90*1000</f>
        <v>#DIV/0!</v>
      </c>
      <c r="LI90" s="173" t="e">
        <f>JI90*1000</f>
        <v>#DIV/0!</v>
      </c>
      <c r="LJ90" s="173" t="e">
        <f>DK90*1000</f>
        <v>#DIV/0!</v>
      </c>
      <c r="LK90" s="173" t="e">
        <f>EZ90*1000</f>
        <v>#DIV/0!</v>
      </c>
      <c r="LL90" s="173" t="e">
        <f>FE90*1000</f>
        <v>#DIV/0!</v>
      </c>
      <c r="LM90" s="173" t="e">
        <f>GX90*1000</f>
        <v>#DIV/0!</v>
      </c>
      <c r="LN90" s="173" t="e">
        <f>JN90*1000</f>
        <v>#DIV/0!</v>
      </c>
      <c r="LO90" s="176" t="e">
        <f>LC90*1000</f>
        <v>#DIV/0!</v>
      </c>
    </row>
    <row r="91" spans="1:327" s="87" customFormat="1" ht="15.75" x14ac:dyDescent="0.25">
      <c r="A91" s="171" t="s">
        <v>240</v>
      </c>
      <c r="B91" s="12"/>
      <c r="C91" s="148"/>
      <c r="D91" s="1"/>
      <c r="E91" s="148"/>
      <c r="F91" s="195"/>
      <c r="G91" s="195"/>
      <c r="H91" s="195"/>
      <c r="I91" s="183"/>
      <c r="J91" s="183"/>
      <c r="K91" s="183"/>
      <c r="L91" s="183"/>
      <c r="M91" s="183"/>
      <c r="N91" s="183"/>
      <c r="O91" s="183"/>
      <c r="P91" s="183"/>
      <c r="Q91" s="183"/>
      <c r="R91" s="183"/>
      <c r="S91" s="186"/>
      <c r="T91" s="167">
        <f t="shared" ref="T91:T93" si="2816">C91/100</f>
        <v>0</v>
      </c>
      <c r="U91" s="164">
        <f>U90</f>
        <v>0</v>
      </c>
      <c r="V91" s="164">
        <f t="shared" ref="V91" si="2817">V90</f>
        <v>0</v>
      </c>
      <c r="W91" s="164">
        <f t="shared" ref="W91" si="2818">W90</f>
        <v>0</v>
      </c>
      <c r="X91" s="164">
        <f t="shared" ref="X91" si="2819">X90</f>
        <v>0</v>
      </c>
      <c r="Y91" s="164">
        <f t="shared" ref="Y91" si="2820">Y90</f>
        <v>0</v>
      </c>
      <c r="Z91" s="164">
        <f t="shared" ref="Z91" si="2821">Z90</f>
        <v>0</v>
      </c>
      <c r="AA91" s="164" t="e">
        <f t="shared" ref="AA91" si="2822">AA90</f>
        <v>#DIV/0!</v>
      </c>
      <c r="AB91" s="165" t="e">
        <f t="shared" si="2142"/>
        <v>#DIV/0!</v>
      </c>
      <c r="AC91" s="165"/>
      <c r="AD91" s="165"/>
      <c r="AE91" s="165"/>
      <c r="AF91" s="165"/>
      <c r="AG91" s="164" t="e">
        <f t="shared" si="2143"/>
        <v>#DIV/0!</v>
      </c>
      <c r="AH91" s="164" t="e">
        <f t="shared" ref="AH91:AH93" si="2823">AG91^2*E91^2</f>
        <v>#DIV/0!</v>
      </c>
      <c r="AI91" s="164"/>
      <c r="AJ91" s="164" t="e">
        <f t="shared" si="2144"/>
        <v>#DIV/0!</v>
      </c>
      <c r="AK91" s="164" t="e">
        <f>AJ91^2*V90^2</f>
        <v>#DIV/0!</v>
      </c>
      <c r="AL91" s="164"/>
      <c r="AM91" s="164" t="e">
        <f>-AB91/(AA91-U91)*L90/(L90+N90)</f>
        <v>#DIV/0!</v>
      </c>
      <c r="AN91" s="164" t="e">
        <f>AM91^2*X90^2</f>
        <v>#DIV/0!</v>
      </c>
      <c r="AO91" s="164"/>
      <c r="AP91" s="164" t="e">
        <f>-AB91/(AA91-U91)*N90/(L90+N90)</f>
        <v>#DIV/0!</v>
      </c>
      <c r="AQ91" s="164" t="e">
        <f>AP91^2*Z90^2</f>
        <v>#DIV/0!</v>
      </c>
      <c r="AR91" s="164"/>
      <c r="AS91" s="164" t="e">
        <f>-AB91/(AA91-U91)*(W91-AA91)/(L90+N90)</f>
        <v>#DIV/0!</v>
      </c>
      <c r="AT91" s="164" t="e">
        <f>AS91^2*M90^2</f>
        <v>#DIV/0!</v>
      </c>
      <c r="AU91" s="164"/>
      <c r="AV91" s="164" t="e">
        <f>-AB91/(AA91-U91)*(Y91-AA91)/(L90+N90)</f>
        <v>#DIV/0!</v>
      </c>
      <c r="AW91" s="164" t="e">
        <f>AV91^2*O90^2</f>
        <v>#DIV/0!</v>
      </c>
      <c r="AX91" s="164"/>
      <c r="AY91" s="164"/>
      <c r="AZ91" s="164"/>
      <c r="BA91" s="164" t="b">
        <f t="shared" ref="BA91:BA93" si="2824">P91=1</f>
        <v>0</v>
      </c>
      <c r="BB91" s="164">
        <f>MAX((1-BA91)*P90,P90*0.99999)</f>
        <v>0</v>
      </c>
      <c r="BC91" s="164" t="e">
        <f>AB91*D91/(L90+N90)</f>
        <v>#DIV/0!</v>
      </c>
      <c r="BD91" s="164" t="e">
        <f t="shared" ref="BD91:BD93" si="2825">-1+(1-BC91)^(1-BB91)</f>
        <v>#DIV/0!</v>
      </c>
      <c r="BE91" s="164" t="e">
        <f t="shared" ref="BE91:BE93" si="2826">1/((BB91-1)*BC91)</f>
        <v>#DIV/0!</v>
      </c>
      <c r="BF91" s="164" t="e">
        <f t="shared" ref="BF91:BF93" si="2827">(-1/BC91)*LN(1-BC91)*AB91</f>
        <v>#DIV/0!</v>
      </c>
      <c r="BG91" s="164" t="e">
        <f t="shared" ref="BG91:BG93" si="2828">AB91*BD91*BE91</f>
        <v>#DIV/0!</v>
      </c>
      <c r="BH91" s="164" t="e">
        <f t="shared" ref="BH91:BH93" si="2829">(BF91*BA91)+(1-BA91)*BG91</f>
        <v>#DIV/0!</v>
      </c>
      <c r="BI91" s="164"/>
      <c r="BJ91" s="164"/>
      <c r="BK91" s="164"/>
      <c r="BL91" s="164"/>
      <c r="BM91" s="164" t="e">
        <f t="shared" ref="BM91:BM93" si="2830">(-LN(1-BC91)*(1-BC91)^(1-BB91))*AB91/((BB91-1)*BC91)</f>
        <v>#DIV/0!</v>
      </c>
      <c r="BN91" s="164" t="e">
        <f t="shared" ref="BN91:BN93" si="2831">(1-(1-BC91)^(1-BB91))*AB91/(BC91*(BB91-1)^2)</f>
        <v>#DIV/0!</v>
      </c>
      <c r="BO91" s="164" t="e">
        <f t="shared" ref="BO91:BO93" si="2832">BM91+BN91</f>
        <v>#DIV/0!</v>
      </c>
      <c r="BP91" s="164" t="e">
        <f>BO91^2*Q90^2</f>
        <v>#DIV/0!</v>
      </c>
      <c r="BQ91" s="164"/>
      <c r="BR91" s="164" t="e">
        <f t="shared" ref="BR91:BR93" si="2833">BD91*BE91</f>
        <v>#DIV/0!</v>
      </c>
      <c r="BS91" s="164" t="e">
        <f t="shared" ref="BS91:BS93" si="2834">AB91*BE91</f>
        <v>#DIV/0!</v>
      </c>
      <c r="BT91" s="164" t="e">
        <f t="shared" ref="BT91:BT93" si="2835">AB91*BD91</f>
        <v>#DIV/0!</v>
      </c>
      <c r="BU91" s="164" t="e">
        <f t="shared" ref="BU91:BU93" si="2836">AJ91</f>
        <v>#DIV/0!</v>
      </c>
      <c r="BV91" s="164" t="e">
        <f>(BB91-1)/(1-BC91)^(BB91)*(D91/(L90+N90))*BU91</f>
        <v>#DIV/0!</v>
      </c>
      <c r="BW91" s="164" t="e">
        <f>-1/((BB91-1)*BC91^2)*(D91/(L90+N90))*BU91</f>
        <v>#DIV/0!</v>
      </c>
      <c r="BX91" s="164" t="e">
        <f t="shared" ref="BX91:BX93" si="2837">BU91*BR91+BS91*BV91+BT91*BW91</f>
        <v>#DIV/0!</v>
      </c>
      <c r="BY91" s="164" t="e">
        <f t="shared" ref="BY91:BY93" si="2838">BX91^2*V91^2</f>
        <v>#DIV/0!</v>
      </c>
      <c r="BZ91" s="164"/>
      <c r="CA91" s="164" t="e">
        <f t="shared" ref="CA91:CA93" si="2839">AM91</f>
        <v>#DIV/0!</v>
      </c>
      <c r="CB91" s="164" t="e">
        <f>(BB91-1)/(1-BC91)^(BB91)*(D91/(L90+N90))*CA91</f>
        <v>#DIV/0!</v>
      </c>
      <c r="CC91" s="164" t="e">
        <f>-1/((BB91-1)*BC91^2)*(D91/(L90+N90))*CA91</f>
        <v>#DIV/0!</v>
      </c>
      <c r="CD91" s="164" t="e">
        <f t="shared" ref="CD91:CD93" si="2840">BR91*CA91+BS91*CB91+BT91*CC91</f>
        <v>#DIV/0!</v>
      </c>
      <c r="CE91" s="164" t="e">
        <f t="shared" ref="CE91:CE93" si="2841">CD91^2*X91^2</f>
        <v>#DIV/0!</v>
      </c>
      <c r="CF91" s="164"/>
      <c r="CG91" s="164" t="e">
        <f t="shared" ref="CG91:CG93" si="2842">AP91</f>
        <v>#DIV/0!</v>
      </c>
      <c r="CH91" s="164" t="e">
        <f>(BB91-1)/(1-BC91)^(BB91)*(D91/(L90+N90))*CG91</f>
        <v>#DIV/0!</v>
      </c>
      <c r="CI91" s="164" t="e">
        <f>-1/((BB91-1)*BC91^2)*(D91/(L90+N90))*CG91</f>
        <v>#DIV/0!</v>
      </c>
      <c r="CJ91" s="164" t="e">
        <f t="shared" ref="CJ91:CJ93" si="2843">BR91*CG91+BS91*CH91+BT91*CI91</f>
        <v>#DIV/0!</v>
      </c>
      <c r="CK91" s="164" t="e">
        <f t="shared" ref="CK91:CK93" si="2844">CJ91^2*Z91^2</f>
        <v>#DIV/0!</v>
      </c>
      <c r="CL91" s="164"/>
      <c r="CM91" s="164" t="e">
        <f t="shared" ref="CM91:CM93" si="2845">AG91</f>
        <v>#DIV/0!</v>
      </c>
      <c r="CN91" s="164">
        <v>0</v>
      </c>
      <c r="CO91" s="164">
        <v>0</v>
      </c>
      <c r="CP91" s="164" t="e">
        <f t="shared" ref="CP91:CP93" si="2846">CM91*BR91</f>
        <v>#DIV/0!</v>
      </c>
      <c r="CQ91" s="164" t="e">
        <f>CP91^2*E90^2</f>
        <v>#DIV/0!</v>
      </c>
      <c r="CR91" s="164"/>
      <c r="CS91" s="164" t="e">
        <f t="shared" ref="CS91:CS93" si="2847">AS91</f>
        <v>#DIV/0!</v>
      </c>
      <c r="CT91" s="164" t="e">
        <f>(BB91-1)/(1-BC91)^(BB91)*(-BC91/(L90+N90)+D91/(L90+N90)*CS91)</f>
        <v>#DIV/0!</v>
      </c>
      <c r="CU91" s="164" t="e">
        <f>-1/((BB91-1)*BC91^2)*(-BC91/(L90+N90)+D91/(L90+N90)*CS91)</f>
        <v>#DIV/0!</v>
      </c>
      <c r="CV91" s="164" t="e">
        <f t="shared" ref="CV91:CV93" si="2848">BR91*CS91+BS91*CT91+BT91*CU91</f>
        <v>#DIV/0!</v>
      </c>
      <c r="CW91" s="164" t="e">
        <f>CV91^2*M90^2</f>
        <v>#DIV/0!</v>
      </c>
      <c r="CX91" s="164"/>
      <c r="CY91" s="164" t="e">
        <f t="shared" ref="CY91:CY93" si="2849">AV91</f>
        <v>#DIV/0!</v>
      </c>
      <c r="CZ91" s="164" t="e">
        <f>(BB91-1)/(1-BC91)^(BB91)*(-BC91/(L90+N90)+D91/(L90+N90)*CY91)</f>
        <v>#DIV/0!</v>
      </c>
      <c r="DA91" s="164" t="e">
        <f>-1/((BB91-1)*BC91^2)*(-BC91/(L90+N90)+D91/(L90+N90)*CY91)</f>
        <v>#DIV/0!</v>
      </c>
      <c r="DB91" s="164" t="e">
        <f t="shared" ref="DB91:DB93" si="2850">BR91*CY91+BS91*CZ91+BT91*DA91</f>
        <v>#DIV/0!</v>
      </c>
      <c r="DC91" s="164" t="e">
        <f>DB91^2*O90^2</f>
        <v>#DIV/0!</v>
      </c>
      <c r="DD91" s="164"/>
      <c r="DE91" s="164"/>
      <c r="DF91" s="164"/>
      <c r="DG91" s="164">
        <f>10^R90</f>
        <v>1</v>
      </c>
      <c r="DH91" s="164" t="e">
        <f>N90/(L90+N90)</f>
        <v>#DIV/0!</v>
      </c>
      <c r="DI91" s="164">
        <f>(DG91+L90+N90)/(N90+DG91)</f>
        <v>1</v>
      </c>
      <c r="DJ91" s="164" t="e">
        <f t="shared" ref="DJ91:DJ93" si="2851">AB91*DH91*DI91</f>
        <v>#DIV/0!</v>
      </c>
      <c r="DK91" s="164"/>
      <c r="DL91" s="164"/>
      <c r="DM91" s="164"/>
      <c r="DN91" s="164"/>
      <c r="DO91" s="164" t="e">
        <f t="shared" ref="DO91:DO93" si="2852">DH91*DI91</f>
        <v>#DIV/0!</v>
      </c>
      <c r="DP91" s="164" t="e">
        <f t="shared" ref="DP91:DP93" si="2853">AG91</f>
        <v>#DIV/0!</v>
      </c>
      <c r="DQ91" s="164" t="e">
        <f t="shared" ref="DQ91:DQ93" si="2854">DO91*DP91</f>
        <v>#DIV/0!</v>
      </c>
      <c r="DR91" s="164" t="e">
        <f t="shared" ref="DR91:DR93" si="2855">DQ91^2*E91^2</f>
        <v>#DIV/0!</v>
      </c>
      <c r="DS91" s="164"/>
      <c r="DT91" s="164" t="e">
        <f t="shared" ref="DT91:DT93" si="2856">AJ91</f>
        <v>#DIV/0!</v>
      </c>
      <c r="DU91" s="164" t="e">
        <f t="shared" ref="DU91:DU93" si="2857">DT91*DO91</f>
        <v>#DIV/0!</v>
      </c>
      <c r="DV91" s="164" t="e">
        <f t="shared" ref="DV91:DV93" si="2858">DU91^2*V91^2</f>
        <v>#DIV/0!</v>
      </c>
      <c r="DW91" s="164"/>
      <c r="DX91" s="164" t="e">
        <f t="shared" ref="DX91:DX93" si="2859">AM91</f>
        <v>#DIV/0!</v>
      </c>
      <c r="DY91" s="164" t="e">
        <f t="shared" ref="DY91:DY93" si="2860">DX91*DO91</f>
        <v>#DIV/0!</v>
      </c>
      <c r="DZ91" s="164" t="e">
        <f t="shared" ref="DZ91:DZ93" si="2861">DY91^2*X91^2</f>
        <v>#DIV/0!</v>
      </c>
      <c r="EA91" s="164"/>
      <c r="EB91" s="164" t="e">
        <f t="shared" ref="EB91:EB93" si="2862">AP91</f>
        <v>#DIV/0!</v>
      </c>
      <c r="EC91" s="164" t="e">
        <f t="shared" ref="EC91:EC93" si="2863">EB91*DO91</f>
        <v>#DIV/0!</v>
      </c>
      <c r="ED91" s="164" t="e">
        <f t="shared" ref="ED91:ED93" si="2864">EC91^2*Z91^2</f>
        <v>#DIV/0!</v>
      </c>
      <c r="EE91" s="164"/>
      <c r="EF91" s="164" t="e">
        <f t="shared" ref="EF91:EF93" si="2865">DI91*AB91</f>
        <v>#DIV/0!</v>
      </c>
      <c r="EG91" s="164" t="e">
        <f t="shared" ref="EG91:EG93" si="2866">DH91*AB91</f>
        <v>#DIV/0!</v>
      </c>
      <c r="EH91" s="164" t="e">
        <f t="shared" ref="EH91:EH93" si="2867">AS91</f>
        <v>#DIV/0!</v>
      </c>
      <c r="EI91" s="164" t="e">
        <f>-N90/((N90+L90)^2)</f>
        <v>#DIV/0!</v>
      </c>
      <c r="EJ91" s="164">
        <f>1/(DG91+N90)</f>
        <v>1</v>
      </c>
      <c r="EK91" s="164" t="e">
        <f t="shared" ref="EK91:EK93" si="2868">DO91*EH91+EF91*EI91+EG91*EJ91</f>
        <v>#DIV/0!</v>
      </c>
      <c r="EL91" s="164" t="e">
        <f>EK91^2*M90^2</f>
        <v>#DIV/0!</v>
      </c>
      <c r="EM91" s="164"/>
      <c r="EN91" s="164" t="e">
        <f t="shared" ref="EN91:EN93" si="2869">AV91</f>
        <v>#DIV/0!</v>
      </c>
      <c r="EO91" s="164" t="e">
        <f>L90/((L90+N90)^2)</f>
        <v>#DIV/0!</v>
      </c>
      <c r="EP91" s="164">
        <f>-L90/((N90+DG91)^2)</f>
        <v>0</v>
      </c>
      <c r="EQ91" s="164" t="e">
        <f t="shared" ref="EQ91:EQ93" si="2870">DO91*EN91+EF91*EO91+EG91*EP91</f>
        <v>#DIV/0!</v>
      </c>
      <c r="ER91" s="164" t="e">
        <f>EQ91^2*O90^2</f>
        <v>#DIV/0!</v>
      </c>
      <c r="ES91" s="164"/>
      <c r="ET91" s="164">
        <v>0</v>
      </c>
      <c r="EU91" s="164">
        <f>-LN(10)*L90*DG91/((DG91+N90)^2)</f>
        <v>0</v>
      </c>
      <c r="EV91" s="164" t="e">
        <f t="shared" ref="EV91:EV93" si="2871">EU91*EG91</f>
        <v>#DIV/0!</v>
      </c>
      <c r="EW91" s="164" t="e">
        <f>EV91^2*S90^2</f>
        <v>#DIV/0!</v>
      </c>
      <c r="EX91" s="164"/>
      <c r="EY91" s="164"/>
      <c r="EZ91" s="164"/>
      <c r="FA91" s="164">
        <f t="shared" ref="FA91:FA93" si="2872">DG91</f>
        <v>1</v>
      </c>
      <c r="FB91" s="164" t="e">
        <f t="shared" ref="FB91:FB93" si="2873">DH91</f>
        <v>#DIV/0!</v>
      </c>
      <c r="FC91" s="164">
        <f t="shared" ref="FC91:FC93" si="2874">DI91</f>
        <v>1</v>
      </c>
      <c r="FD91" s="164" t="e">
        <f t="shared" ref="FD91:FD93" si="2875">FB91*FC91*BH91</f>
        <v>#DIV/0!</v>
      </c>
      <c r="FE91" s="164"/>
      <c r="FF91" s="164"/>
      <c r="FG91" s="164"/>
      <c r="FH91" s="164"/>
      <c r="FI91" s="164" t="e">
        <f t="shared" ref="FI91:FI93" si="2876">FB91*FC91</f>
        <v>#DIV/0!</v>
      </c>
      <c r="FJ91" s="164" t="e">
        <f t="shared" ref="FJ91:FJ93" si="2877">CP91</f>
        <v>#DIV/0!</v>
      </c>
      <c r="FK91" s="164" t="e">
        <f t="shared" ref="FK91:FK93" si="2878">FJ91*FI91</f>
        <v>#DIV/0!</v>
      </c>
      <c r="FL91" s="164" t="e">
        <f t="shared" ref="FL91:FL93" si="2879">FK91^2*E91^2</f>
        <v>#DIV/0!</v>
      </c>
      <c r="FM91" s="164"/>
      <c r="FN91" s="164" t="e">
        <f t="shared" ref="FN91:FN93" si="2880">BX91</f>
        <v>#DIV/0!</v>
      </c>
      <c r="FO91" s="164" t="e">
        <f t="shared" ref="FO91:FO93" si="2881">FN91*FI91</f>
        <v>#DIV/0!</v>
      </c>
      <c r="FP91" s="164" t="e">
        <f t="shared" ref="FP91:FP93" si="2882">FO91^2*V91^2</f>
        <v>#DIV/0!</v>
      </c>
      <c r="FQ91" s="164"/>
      <c r="FR91" s="164" t="e">
        <f t="shared" ref="FR91:FR93" si="2883">CD91</f>
        <v>#DIV/0!</v>
      </c>
      <c r="FS91" s="164" t="e">
        <f t="shared" ref="FS91:FS93" si="2884">FR91*FI91</f>
        <v>#DIV/0!</v>
      </c>
      <c r="FT91" s="164" t="e">
        <f t="shared" ref="FT91:FT93" si="2885">FS91^2*X91^2</f>
        <v>#DIV/0!</v>
      </c>
      <c r="FU91" s="164"/>
      <c r="FV91" s="164" t="e">
        <f t="shared" ref="FV91:FV93" si="2886">CJ91</f>
        <v>#DIV/0!</v>
      </c>
      <c r="FW91" s="164" t="e">
        <f t="shared" ref="FW91:FW93" si="2887">FV91*FI91</f>
        <v>#DIV/0!</v>
      </c>
      <c r="FX91" s="164" t="e">
        <f t="shared" ref="FX91:FX93" si="2888">FW91^2*Z91^2</f>
        <v>#DIV/0!</v>
      </c>
      <c r="FY91" s="164"/>
      <c r="FZ91" s="164" t="e">
        <f t="shared" ref="FZ91:FZ93" si="2889">FC91*BH91</f>
        <v>#DIV/0!</v>
      </c>
      <c r="GA91" s="164" t="e">
        <f t="shared" ref="GA91:GA93" si="2890">FB91*BH91</f>
        <v>#DIV/0!</v>
      </c>
      <c r="GB91" s="164" t="e">
        <f t="shared" ref="GB91:GB93" si="2891">CV91</f>
        <v>#DIV/0!</v>
      </c>
      <c r="GC91" s="164" t="e">
        <f t="shared" ref="GC91:GC93" si="2892">EI91</f>
        <v>#DIV/0!</v>
      </c>
      <c r="GD91" s="164">
        <f t="shared" ref="GD91:GD93" si="2893">EJ91</f>
        <v>1</v>
      </c>
      <c r="GE91" s="164" t="e">
        <f t="shared" ref="GE91:GE93" si="2894">FI91*GB91+FZ91*GC91+GA91*GD91</f>
        <v>#DIV/0!</v>
      </c>
      <c r="GF91" s="164" t="e">
        <f>GE91^2*M90^2</f>
        <v>#DIV/0!</v>
      </c>
      <c r="GG91" s="164"/>
      <c r="GH91" s="164" t="e">
        <f t="shared" ref="GH91:GH93" si="2895">DB91</f>
        <v>#DIV/0!</v>
      </c>
      <c r="GI91" s="164" t="e">
        <f t="shared" ref="GI91:GI93" si="2896">EO91</f>
        <v>#DIV/0!</v>
      </c>
      <c r="GJ91" s="164">
        <f t="shared" ref="GJ91:GJ93" si="2897">EP91</f>
        <v>0</v>
      </c>
      <c r="GK91" s="164" t="e">
        <f t="shared" ref="GK91:GK93" si="2898">FI91*GH91+FZ91*GI91+GA91*GJ91</f>
        <v>#DIV/0!</v>
      </c>
      <c r="GL91" s="164" t="e">
        <f>GK91^2*O90^2</f>
        <v>#DIV/0!</v>
      </c>
      <c r="GM91" s="164"/>
      <c r="GN91" s="164">
        <f t="shared" ref="GN91:GN93" si="2899">ET91</f>
        <v>0</v>
      </c>
      <c r="GO91" s="164">
        <f t="shared" ref="GO91:GO93" si="2900">EU91</f>
        <v>0</v>
      </c>
      <c r="GP91" s="164" t="e">
        <f t="shared" ref="GP91:GP93" si="2901">GO91*GA91</f>
        <v>#DIV/0!</v>
      </c>
      <c r="GQ91" s="164" t="e">
        <f>GP91^2*S90^2</f>
        <v>#DIV/0!</v>
      </c>
      <c r="GR91" s="164"/>
      <c r="GS91" s="164" t="e">
        <f t="shared" ref="GS91:GS93" si="2902">BO91</f>
        <v>#DIV/0!</v>
      </c>
      <c r="GT91" s="164" t="e">
        <f t="shared" ref="GT91:GT93" si="2903">GS91*FI91</f>
        <v>#DIV/0!</v>
      </c>
      <c r="GU91" s="164" t="e">
        <f>GT91^2*Q90^2</f>
        <v>#DIV/0!</v>
      </c>
      <c r="GV91" s="164"/>
      <c r="GW91" s="164"/>
      <c r="GX91" s="164"/>
      <c r="GY91" s="164">
        <f>P90</f>
        <v>0</v>
      </c>
      <c r="GZ91" s="164">
        <f>L90+N90</f>
        <v>0</v>
      </c>
      <c r="HA91" s="164">
        <f>L90</f>
        <v>0</v>
      </c>
      <c r="HB91" s="164">
        <f>N90</f>
        <v>0</v>
      </c>
      <c r="HC91" s="164">
        <f t="shared" ref="HC91:HC93" si="2904">D91</f>
        <v>0</v>
      </c>
      <c r="HD91" s="164">
        <f t="shared" ref="HD91:HD93" si="2905">B91</f>
        <v>0</v>
      </c>
      <c r="HE91" s="164" t="e">
        <f t="shared" ref="HE91:HE93" si="2906">AA91</f>
        <v>#DIV/0!</v>
      </c>
      <c r="HF91" s="164">
        <f t="shared" ref="HF91:HF93" si="2907">T91</f>
        <v>0</v>
      </c>
      <c r="HG91" s="164">
        <f t="shared" ref="HG91:HG93" si="2908">U91</f>
        <v>0</v>
      </c>
      <c r="HH91" s="164">
        <f t="shared" ref="HH91:HH93" si="2909">W91</f>
        <v>0</v>
      </c>
      <c r="HI91" s="164">
        <f t="shared" ref="HI91:HI93" si="2910">Y91</f>
        <v>0</v>
      </c>
      <c r="HJ91" s="164" t="e">
        <f t="shared" ref="HJ91:HJ93" si="2911">LN((HE91-GY91*HG91)/HD91)</f>
        <v>#DIV/0!</v>
      </c>
      <c r="HK91" s="164" t="e">
        <f t="shared" ref="HK91:HK93" si="2912">LN( (HG91-HF91)/GZ91 + (HE91-GY91*HF91)/HD91)</f>
        <v>#DIV/0!</v>
      </c>
      <c r="HL91" s="164" t="e">
        <f t="shared" ref="HL91:HL93" si="2913">HD91*GZ91/(HD91+GY91*GZ91)</f>
        <v>#DIV/0!</v>
      </c>
      <c r="HM91" s="164" t="e">
        <f t="shared" ref="HM91:HM93" si="2914">(HJ91-HK91)*HL91/HC91</f>
        <v>#DIV/0!</v>
      </c>
      <c r="HN91" s="164"/>
      <c r="HO91" s="164"/>
      <c r="HP91" s="164"/>
      <c r="HQ91" s="164"/>
      <c r="HR91" s="164" t="e">
        <f t="shared" ref="HR91:HR93" si="2915">-1/HD91</f>
        <v>#DIV/0!</v>
      </c>
      <c r="HS91" s="164" t="e">
        <f t="shared" ref="HS91:HS93" si="2916">-(HE91-GY91*HF91) / (HD91* ( ( (HG91-HF91)/GZ91)*HD91 + (HE91-GY91*HF91)))</f>
        <v>#DIV/0!</v>
      </c>
      <c r="HT91" s="164" t="e">
        <f t="shared" ref="HT91:HT93" si="2917">GY91*GZ91^2 / (HD91+GY91*GZ91)^2</f>
        <v>#DIV/0!</v>
      </c>
      <c r="HU91" s="164" t="e">
        <f t="shared" ref="HU91:HU93" si="2918">-1/HC91*HM91</f>
        <v>#DIV/0!</v>
      </c>
      <c r="HV91" s="164" t="e">
        <f t="shared" ref="HV91:HV93" si="2919">HU91^2*E91^2</f>
        <v>#DIV/0!</v>
      </c>
      <c r="HW91" s="164"/>
      <c r="HX91" s="164" t="e">
        <f t="shared" ref="HX91:HX93" si="2920">GY91 / (GY91*HG91-HE91)</f>
        <v>#DIV/0!</v>
      </c>
      <c r="HY91" s="164" t="e">
        <f t="shared" ref="HY91:HY93" si="2921">HD91 / ( (HG91-HF91)*HD91 + GZ91*(HE91-GY91*HF91))</f>
        <v>#DIV/0!</v>
      </c>
      <c r="HZ91" s="164">
        <v>0</v>
      </c>
      <c r="IA91" s="164" t="e">
        <f t="shared" si="2145"/>
        <v>#DIV/0!</v>
      </c>
      <c r="IB91" s="164" t="e">
        <f t="shared" ref="IB91:IB93" si="2922">IA91^2*V91^2</f>
        <v>#DIV/0!</v>
      </c>
      <c r="IC91" s="164"/>
      <c r="ID91" s="164" t="e">
        <f xml:space="preserve"> 1 / (HE91-GY91*HG91)*L90/GZ91</f>
        <v>#DIV/0!</v>
      </c>
      <c r="IE91" s="164" t="e">
        <f t="shared" ref="IE91:IE93" si="2923">HA91 / ((HE91-GY91*HF91)*GZ91 + (HG91-HF91)*HD91)</f>
        <v>#DIV/0!</v>
      </c>
      <c r="IF91" s="164">
        <v>0</v>
      </c>
      <c r="IG91" s="164" t="e">
        <f t="shared" si="2146"/>
        <v>#DIV/0!</v>
      </c>
      <c r="IH91" s="164" t="e">
        <f t="shared" ref="IH91:IH93" si="2924">IG91^2*X91^2</f>
        <v>#DIV/0!</v>
      </c>
      <c r="II91" s="164"/>
      <c r="IJ91" s="164" t="e">
        <f t="shared" ref="IJ91:IJ93" si="2925">1 / (HE91-GY91*HG91) * HB91/GZ91</f>
        <v>#DIV/0!</v>
      </c>
      <c r="IK91" s="164" t="e">
        <f t="shared" ref="IK91:IK93" si="2926">1 / (HE91 + HD91*((HG91-HF91)/GZ91) - GY91*HF91) * HB91/GZ91</f>
        <v>#DIV/0!</v>
      </c>
      <c r="IL91" s="164">
        <v>0</v>
      </c>
      <c r="IM91" s="164" t="e">
        <f t="shared" si="2147"/>
        <v>#DIV/0!</v>
      </c>
      <c r="IN91" s="164" t="e">
        <f t="shared" ref="IN91:IN93" si="2927">IM91^2*Z91^2</f>
        <v>#DIV/0!</v>
      </c>
      <c r="IO91" s="164"/>
      <c r="IP91" s="164" t="e">
        <f t="shared" ref="IP91:IP93" si="2928">(HI91-HH91)*HB91 / (GZ91*((GY91*HG91-HH91)*HA91 + (GY91*HG91-HI91)*HB91))</f>
        <v>#DIV/0!</v>
      </c>
      <c r="IQ91" s="164" t="e">
        <f t="shared" ref="IQ91:IQ93" si="2929">-(HD91*HF91+(HH91-HI91)*HB91-HD91*HG91) / (GZ91*((GY91*HF91-HH91)*HA91 + (GY91*HB91+HD91)*HF91 - HI91*HB91 - HD91*HG91) )</f>
        <v>#DIV/0!</v>
      </c>
      <c r="IR91" s="164" t="e">
        <f t="shared" ref="IR91:IR93" si="2930">HD91^2 / (GY91*HA91 + GY91*HB91 + HD91)^2</f>
        <v>#DIV/0!</v>
      </c>
      <c r="IS91" s="164" t="e">
        <f t="shared" si="2148"/>
        <v>#DIV/0!</v>
      </c>
      <c r="IT91" s="164" t="e">
        <f>IS91^2*M90^2</f>
        <v>#DIV/0!</v>
      </c>
      <c r="IU91" s="164"/>
      <c r="IV91" s="164" t="e">
        <f t="shared" ref="IV91:IV93" si="2931">-(HI91-HH91)*HA91 / (GZ91*((GY91*HG91-HH91)*HA91 + (GY91*HG91-HI91)*HB91))</f>
        <v>#DIV/0!</v>
      </c>
      <c r="IW91" s="164" t="e">
        <f t="shared" ref="IW91:IW93" si="2932">-(HD91*HF91+(HI91-HH91)*HA91-HD91*HG91) / (GZ91*((GY91*HF91-HI91)*HB91 + (GY91*HA91+HD91)*HF91 - HH91*HA91 - HD91*HG91))</f>
        <v>#DIV/0!</v>
      </c>
      <c r="IX91" s="164" t="e">
        <f t="shared" ref="IX91:IX93" si="2933">HD91^2 / (GY91*HA91+GY91*HB91+HD91)^2</f>
        <v>#DIV/0!</v>
      </c>
      <c r="IY91" s="164" t="e">
        <f t="shared" si="2149"/>
        <v>#DIV/0!</v>
      </c>
      <c r="IZ91" s="164" t="e">
        <f>IY91^2*O90^2</f>
        <v>#DIV/0!</v>
      </c>
      <c r="JA91" s="164"/>
      <c r="JB91" s="164" t="e">
        <f t="shared" ref="JB91:JB93" si="2934">HG91/(GY91*HG91-HE91)</f>
        <v>#DIV/0!</v>
      </c>
      <c r="JC91" s="164" t="e">
        <f t="shared" ref="JC91:JC93" si="2935">HF91/(GY91*HF91-HE91-HD91*(HG91-HF91)/GZ91)</f>
        <v>#DIV/0!</v>
      </c>
      <c r="JD91" s="164" t="e">
        <f t="shared" ref="JD91:JD93" si="2936">-HD91*GZ91^2 / ((GZ91*GY91+HD91)^2)</f>
        <v>#DIV/0!</v>
      </c>
      <c r="JE91" s="164" t="e">
        <f t="shared" si="2150"/>
        <v>#DIV/0!</v>
      </c>
      <c r="JF91" s="164" t="e">
        <f>JE91^2*Q90^2</f>
        <v>#DIV/0!</v>
      </c>
      <c r="JG91" s="164"/>
      <c r="JH91" s="164"/>
      <c r="JI91" s="164"/>
      <c r="JJ91" s="164">
        <f t="shared" ref="JJ91:JJ93" si="2937">FA91</f>
        <v>1</v>
      </c>
      <c r="JK91" s="164" t="e">
        <f>N90/(L90+N90)</f>
        <v>#DIV/0!</v>
      </c>
      <c r="JL91" s="164">
        <f>(L90+N90+JJ91)/(N90+JJ91)</f>
        <v>1</v>
      </c>
      <c r="JM91" s="164" t="e">
        <f t="shared" ref="JM91:JM93" si="2938">HM91*JK91*JL91</f>
        <v>#DIV/0!</v>
      </c>
      <c r="JN91" s="164"/>
      <c r="JO91" s="164"/>
      <c r="JP91" s="164"/>
      <c r="JQ91" s="164"/>
      <c r="JR91" s="164" t="e">
        <f t="shared" ref="JR91:JR93" si="2939">JK91*JL91</f>
        <v>#DIV/0!</v>
      </c>
      <c r="JS91" s="164" t="e">
        <f t="shared" ref="JS91:JS93" si="2940">HU91</f>
        <v>#DIV/0!</v>
      </c>
      <c r="JT91" s="164" t="e">
        <f t="shared" ref="JT91:JT93" si="2941">JS91*JR91</f>
        <v>#DIV/0!</v>
      </c>
      <c r="JU91" s="164" t="e">
        <f t="shared" ref="JU91:JU93" si="2942">JT91^2*E91^2</f>
        <v>#DIV/0!</v>
      </c>
      <c r="JV91" s="164"/>
      <c r="JW91" s="164" t="e">
        <f t="shared" ref="JW91:JW93" si="2943">IA91</f>
        <v>#DIV/0!</v>
      </c>
      <c r="JX91" s="164" t="e">
        <f t="shared" ref="JX91:JX93" si="2944">JW91*JR91</f>
        <v>#DIV/0!</v>
      </c>
      <c r="JY91" s="164" t="e">
        <f t="shared" ref="JY91:JY93" si="2945">JX91^2*V91^2</f>
        <v>#DIV/0!</v>
      </c>
      <c r="JZ91" s="164"/>
      <c r="KA91" s="164" t="e">
        <f>IG91</f>
        <v>#DIV/0!</v>
      </c>
      <c r="KB91" s="164" t="e">
        <f>KA91*JR91</f>
        <v>#DIV/0!</v>
      </c>
      <c r="KC91" s="164" t="e">
        <f>KB91^2*X91^2</f>
        <v>#DIV/0!</v>
      </c>
      <c r="KD91" s="164"/>
      <c r="KE91" s="164" t="e">
        <f>IM91</f>
        <v>#DIV/0!</v>
      </c>
      <c r="KF91" s="164" t="e">
        <f>KE91*JR91</f>
        <v>#DIV/0!</v>
      </c>
      <c r="KG91" s="164" t="e">
        <f>KF91^2*Z91^2</f>
        <v>#DIV/0!</v>
      </c>
      <c r="KH91" s="164"/>
      <c r="KI91" s="164" t="e">
        <f>IS91</f>
        <v>#DIV/0!</v>
      </c>
      <c r="KJ91" s="164" t="e">
        <f>-N90/(L90+N90)^2</f>
        <v>#DIV/0!</v>
      </c>
      <c r="KK91" s="164">
        <f>1/(JJ91+N90)</f>
        <v>1</v>
      </c>
      <c r="KL91" s="164" t="e">
        <f>KI91*JR91+KJ91*HM91*JL91+KK91*JK91*HM91</f>
        <v>#DIV/0!</v>
      </c>
      <c r="KM91" s="164" t="e">
        <f>KL91^2*M90^2</f>
        <v>#DIV/0!</v>
      </c>
      <c r="KN91" s="164"/>
      <c r="KO91" s="164" t="e">
        <f>IY91</f>
        <v>#DIV/0!</v>
      </c>
      <c r="KP91" s="164" t="e">
        <f>L90/(L90+N90)^2</f>
        <v>#DIV/0!</v>
      </c>
      <c r="KQ91" s="164">
        <f>-L90/(JJ91+N90)^2</f>
        <v>0</v>
      </c>
      <c r="KR91" s="164" t="e">
        <f>KO91*JR91+KP91*JL91*HM91+HM91*KQ91*JK91</f>
        <v>#DIV/0!</v>
      </c>
      <c r="KS91" s="164" t="e">
        <f>KR91^2*O90^2</f>
        <v>#DIV/0!</v>
      </c>
      <c r="KT91" s="164"/>
      <c r="KU91" s="164" t="e">
        <f>JE91</f>
        <v>#DIV/0!</v>
      </c>
      <c r="KV91" s="164" t="e">
        <f>KU91*JR91</f>
        <v>#DIV/0!</v>
      </c>
      <c r="KW91" s="164" t="e">
        <f>KV91^2*Q90^2</f>
        <v>#DIV/0!</v>
      </c>
      <c r="KX91" s="164"/>
      <c r="KY91" s="164" t="e">
        <f>HM91* (N90/(L90+N90)) * ((-LN(10)*JJ91*L90)/(N90+JJ91)^2)</f>
        <v>#DIV/0!</v>
      </c>
      <c r="KZ91" s="164" t="e">
        <f>KY91^2*S90^2</f>
        <v>#DIV/0!</v>
      </c>
      <c r="LA91" s="164"/>
      <c r="LB91" s="164"/>
      <c r="LC91" s="170"/>
      <c r="LD91" s="180"/>
      <c r="LE91" s="174"/>
      <c r="LF91" s="174"/>
      <c r="LG91" s="174"/>
      <c r="LH91" s="174"/>
      <c r="LI91" s="174"/>
      <c r="LJ91" s="174"/>
      <c r="LK91" s="174"/>
      <c r="LL91" s="174"/>
      <c r="LM91" s="174"/>
      <c r="LN91" s="174"/>
      <c r="LO91" s="177"/>
    </row>
    <row r="92" spans="1:327" s="87" customFormat="1" ht="15.75" x14ac:dyDescent="0.25">
      <c r="A92" s="171" t="s">
        <v>241</v>
      </c>
      <c r="B92" s="12"/>
      <c r="C92" s="148"/>
      <c r="D92" s="1"/>
      <c r="E92" s="148"/>
      <c r="F92" s="195"/>
      <c r="G92" s="195"/>
      <c r="H92" s="195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6"/>
      <c r="T92" s="167">
        <f t="shared" si="2816"/>
        <v>0</v>
      </c>
      <c r="U92" s="164">
        <f>U90</f>
        <v>0</v>
      </c>
      <c r="V92" s="164">
        <f t="shared" ref="V92:AA92" si="2946">V90</f>
        <v>0</v>
      </c>
      <c r="W92" s="164">
        <f t="shared" si="2946"/>
        <v>0</v>
      </c>
      <c r="X92" s="164">
        <f t="shared" si="2946"/>
        <v>0</v>
      </c>
      <c r="Y92" s="164">
        <f t="shared" si="2946"/>
        <v>0</v>
      </c>
      <c r="Z92" s="164">
        <f t="shared" si="2946"/>
        <v>0</v>
      </c>
      <c r="AA92" s="164" t="e">
        <f t="shared" si="2946"/>
        <v>#DIV/0!</v>
      </c>
      <c r="AB92" s="165" t="e">
        <f t="shared" si="2142"/>
        <v>#DIV/0!</v>
      </c>
      <c r="AC92" s="165"/>
      <c r="AD92" s="165"/>
      <c r="AE92" s="165"/>
      <c r="AF92" s="165"/>
      <c r="AG92" s="164" t="e">
        <f t="shared" si="2143"/>
        <v>#DIV/0!</v>
      </c>
      <c r="AH92" s="164" t="e">
        <f t="shared" si="2823"/>
        <v>#DIV/0!</v>
      </c>
      <c r="AI92" s="164"/>
      <c r="AJ92" s="164" t="e">
        <f t="shared" si="2144"/>
        <v>#DIV/0!</v>
      </c>
      <c r="AK92" s="164" t="e">
        <f>AJ92^2*V90^2</f>
        <v>#DIV/0!</v>
      </c>
      <c r="AL92" s="164"/>
      <c r="AM92" s="164" t="e">
        <f>-AB92/(AA92-U92)*L90/(L90+N90)</f>
        <v>#DIV/0!</v>
      </c>
      <c r="AN92" s="164" t="e">
        <f>AM92^2*X90^2</f>
        <v>#DIV/0!</v>
      </c>
      <c r="AO92" s="164"/>
      <c r="AP92" s="164" t="e">
        <f>-AB92/(AA92-U92)*N90/(L90+N90)</f>
        <v>#DIV/0!</v>
      </c>
      <c r="AQ92" s="164" t="e">
        <f>AP92^2*Z90^2</f>
        <v>#DIV/0!</v>
      </c>
      <c r="AR92" s="164"/>
      <c r="AS92" s="164" t="e">
        <f>-AB92/(AA92-U92)*(W92-AA92)/(L90+N90)</f>
        <v>#DIV/0!</v>
      </c>
      <c r="AT92" s="164" t="e">
        <f>AS92^2*M90^2</f>
        <v>#DIV/0!</v>
      </c>
      <c r="AU92" s="164"/>
      <c r="AV92" s="164" t="e">
        <f>-AB92/(AA92-U92)*(Y92-AA92)/(L90+N90)</f>
        <v>#DIV/0!</v>
      </c>
      <c r="AW92" s="164" t="e">
        <f>AV92^2*O90^2</f>
        <v>#DIV/0!</v>
      </c>
      <c r="AX92" s="164"/>
      <c r="AY92" s="164"/>
      <c r="AZ92" s="164"/>
      <c r="BA92" s="164" t="b">
        <f t="shared" si="2824"/>
        <v>0</v>
      </c>
      <c r="BB92" s="164">
        <f>MAX((1-BA92)*P90,P90*0.99999)</f>
        <v>0</v>
      </c>
      <c r="BC92" s="164" t="e">
        <f>AB92*D92/(L90+N90)</f>
        <v>#DIV/0!</v>
      </c>
      <c r="BD92" s="164" t="e">
        <f t="shared" si="2825"/>
        <v>#DIV/0!</v>
      </c>
      <c r="BE92" s="164" t="e">
        <f t="shared" si="2826"/>
        <v>#DIV/0!</v>
      </c>
      <c r="BF92" s="164" t="e">
        <f t="shared" si="2827"/>
        <v>#DIV/0!</v>
      </c>
      <c r="BG92" s="164" t="e">
        <f t="shared" si="2828"/>
        <v>#DIV/0!</v>
      </c>
      <c r="BH92" s="164" t="e">
        <f t="shared" si="2829"/>
        <v>#DIV/0!</v>
      </c>
      <c r="BI92" s="164"/>
      <c r="BJ92" s="164"/>
      <c r="BK92" s="164"/>
      <c r="BL92" s="164"/>
      <c r="BM92" s="164" t="e">
        <f t="shared" si="2830"/>
        <v>#DIV/0!</v>
      </c>
      <c r="BN92" s="164" t="e">
        <f t="shared" si="2831"/>
        <v>#DIV/0!</v>
      </c>
      <c r="BO92" s="164" t="e">
        <f t="shared" si="2832"/>
        <v>#DIV/0!</v>
      </c>
      <c r="BP92" s="164" t="e">
        <f>BO92^2*Q90^2</f>
        <v>#DIV/0!</v>
      </c>
      <c r="BQ92" s="164"/>
      <c r="BR92" s="164" t="e">
        <f t="shared" si="2833"/>
        <v>#DIV/0!</v>
      </c>
      <c r="BS92" s="164" t="e">
        <f t="shared" si="2834"/>
        <v>#DIV/0!</v>
      </c>
      <c r="BT92" s="164" t="e">
        <f t="shared" si="2835"/>
        <v>#DIV/0!</v>
      </c>
      <c r="BU92" s="164" t="e">
        <f t="shared" si="2836"/>
        <v>#DIV/0!</v>
      </c>
      <c r="BV92" s="164" t="e">
        <f>(BB92-1)/(1-BC92)^(BB92)*(D92/(L90+N90))*BU92</f>
        <v>#DIV/0!</v>
      </c>
      <c r="BW92" s="164" t="e">
        <f>-1/((BB92-1)*BC92^2)*(D92/(L90+N90))*BU92</f>
        <v>#DIV/0!</v>
      </c>
      <c r="BX92" s="164" t="e">
        <f t="shared" si="2837"/>
        <v>#DIV/0!</v>
      </c>
      <c r="BY92" s="164" t="e">
        <f t="shared" si="2838"/>
        <v>#DIV/0!</v>
      </c>
      <c r="BZ92" s="164"/>
      <c r="CA92" s="164" t="e">
        <f t="shared" si="2839"/>
        <v>#DIV/0!</v>
      </c>
      <c r="CB92" s="164" t="e">
        <f>(BB92-1)/(1-BC92)^(BB92)*(D92/(L90+N90))*CA92</f>
        <v>#DIV/0!</v>
      </c>
      <c r="CC92" s="164" t="e">
        <f>-1/((BB92-1)*BC92^2)*(D92/(L90+N90))*CA92</f>
        <v>#DIV/0!</v>
      </c>
      <c r="CD92" s="164" t="e">
        <f t="shared" si="2840"/>
        <v>#DIV/0!</v>
      </c>
      <c r="CE92" s="164" t="e">
        <f t="shared" si="2841"/>
        <v>#DIV/0!</v>
      </c>
      <c r="CF92" s="164"/>
      <c r="CG92" s="164" t="e">
        <f t="shared" si="2842"/>
        <v>#DIV/0!</v>
      </c>
      <c r="CH92" s="164" t="e">
        <f>(BB92-1)/(1-BC92)^(BB92)*(D92/(L90+N90))*CG92</f>
        <v>#DIV/0!</v>
      </c>
      <c r="CI92" s="164" t="e">
        <f>-1/((BB92-1)*BC92^2)*(D92/(L90+N90))*CG92</f>
        <v>#DIV/0!</v>
      </c>
      <c r="CJ92" s="164" t="e">
        <f t="shared" si="2843"/>
        <v>#DIV/0!</v>
      </c>
      <c r="CK92" s="164" t="e">
        <f t="shared" si="2844"/>
        <v>#DIV/0!</v>
      </c>
      <c r="CL92" s="164"/>
      <c r="CM92" s="164" t="e">
        <f t="shared" si="2845"/>
        <v>#DIV/0!</v>
      </c>
      <c r="CN92" s="164">
        <v>0</v>
      </c>
      <c r="CO92" s="164">
        <v>0</v>
      </c>
      <c r="CP92" s="164" t="e">
        <f t="shared" si="2846"/>
        <v>#DIV/0!</v>
      </c>
      <c r="CQ92" s="164" t="e">
        <f>CP92^2*E90^2</f>
        <v>#DIV/0!</v>
      </c>
      <c r="CR92" s="164"/>
      <c r="CS92" s="164" t="e">
        <f t="shared" si="2847"/>
        <v>#DIV/0!</v>
      </c>
      <c r="CT92" s="164" t="e">
        <f>(BB92-1)/(1-BC92)^(BB92)*(-BC92/(L90+N90)+D92/(L90+N90)*CS92)</f>
        <v>#DIV/0!</v>
      </c>
      <c r="CU92" s="164" t="e">
        <f>-1/((BB92-1)*BC92^2)*(-BC92/(L90+N90)+D92/(L90+N90)*CS92)</f>
        <v>#DIV/0!</v>
      </c>
      <c r="CV92" s="164" t="e">
        <f t="shared" si="2848"/>
        <v>#DIV/0!</v>
      </c>
      <c r="CW92" s="164" t="e">
        <f>CV92^2*M90^2</f>
        <v>#DIV/0!</v>
      </c>
      <c r="CX92" s="164"/>
      <c r="CY92" s="164" t="e">
        <f t="shared" si="2849"/>
        <v>#DIV/0!</v>
      </c>
      <c r="CZ92" s="164" t="e">
        <f>(BB92-1)/(1-BC92)^(BB92)*(-BC92/(L90+N90)+D92/(L90+N90)*CY92)</f>
        <v>#DIV/0!</v>
      </c>
      <c r="DA92" s="164" t="e">
        <f>-1/((BB92-1)*BC92^2)*(-BC92/(L90+N90)+D92/(L90+N90)*CY92)</f>
        <v>#DIV/0!</v>
      </c>
      <c r="DB92" s="164" t="e">
        <f t="shared" si="2850"/>
        <v>#DIV/0!</v>
      </c>
      <c r="DC92" s="164" t="e">
        <f>DB92^2*O90^2</f>
        <v>#DIV/0!</v>
      </c>
      <c r="DD92" s="164"/>
      <c r="DE92" s="164"/>
      <c r="DF92" s="164"/>
      <c r="DG92" s="164">
        <f>10^R90</f>
        <v>1</v>
      </c>
      <c r="DH92" s="164" t="e">
        <f>N90/(L90+N90)</f>
        <v>#DIV/0!</v>
      </c>
      <c r="DI92" s="164">
        <f>(DG92+L90+N90)/(N90+DG92)</f>
        <v>1</v>
      </c>
      <c r="DJ92" s="164" t="e">
        <f t="shared" si="2851"/>
        <v>#DIV/0!</v>
      </c>
      <c r="DK92" s="164"/>
      <c r="DL92" s="164"/>
      <c r="DM92" s="164"/>
      <c r="DN92" s="164"/>
      <c r="DO92" s="164" t="e">
        <f t="shared" si="2852"/>
        <v>#DIV/0!</v>
      </c>
      <c r="DP92" s="164" t="e">
        <f t="shared" si="2853"/>
        <v>#DIV/0!</v>
      </c>
      <c r="DQ92" s="164" t="e">
        <f t="shared" si="2854"/>
        <v>#DIV/0!</v>
      </c>
      <c r="DR92" s="164" t="e">
        <f t="shared" si="2855"/>
        <v>#DIV/0!</v>
      </c>
      <c r="DS92" s="164"/>
      <c r="DT92" s="164" t="e">
        <f t="shared" si="2856"/>
        <v>#DIV/0!</v>
      </c>
      <c r="DU92" s="164" t="e">
        <f t="shared" si="2857"/>
        <v>#DIV/0!</v>
      </c>
      <c r="DV92" s="164" t="e">
        <f t="shared" si="2858"/>
        <v>#DIV/0!</v>
      </c>
      <c r="DW92" s="164"/>
      <c r="DX92" s="164" t="e">
        <f t="shared" si="2859"/>
        <v>#DIV/0!</v>
      </c>
      <c r="DY92" s="164" t="e">
        <f t="shared" si="2860"/>
        <v>#DIV/0!</v>
      </c>
      <c r="DZ92" s="164" t="e">
        <f t="shared" si="2861"/>
        <v>#DIV/0!</v>
      </c>
      <c r="EA92" s="164"/>
      <c r="EB92" s="164" t="e">
        <f t="shared" si="2862"/>
        <v>#DIV/0!</v>
      </c>
      <c r="EC92" s="164" t="e">
        <f t="shared" si="2863"/>
        <v>#DIV/0!</v>
      </c>
      <c r="ED92" s="164" t="e">
        <f t="shared" si="2864"/>
        <v>#DIV/0!</v>
      </c>
      <c r="EE92" s="164"/>
      <c r="EF92" s="164" t="e">
        <f t="shared" si="2865"/>
        <v>#DIV/0!</v>
      </c>
      <c r="EG92" s="164" t="e">
        <f t="shared" si="2866"/>
        <v>#DIV/0!</v>
      </c>
      <c r="EH92" s="164" t="e">
        <f t="shared" si="2867"/>
        <v>#DIV/0!</v>
      </c>
      <c r="EI92" s="164" t="e">
        <f>-N90/((N90+L90)^2)</f>
        <v>#DIV/0!</v>
      </c>
      <c r="EJ92" s="164">
        <f>1/(DG92+N90)</f>
        <v>1</v>
      </c>
      <c r="EK92" s="164" t="e">
        <f t="shared" si="2868"/>
        <v>#DIV/0!</v>
      </c>
      <c r="EL92" s="164" t="e">
        <f>EK92^2*M90^2</f>
        <v>#DIV/0!</v>
      </c>
      <c r="EM92" s="164"/>
      <c r="EN92" s="164" t="e">
        <f t="shared" si="2869"/>
        <v>#DIV/0!</v>
      </c>
      <c r="EO92" s="164" t="e">
        <f>L90/((L90+N90)^2)</f>
        <v>#DIV/0!</v>
      </c>
      <c r="EP92" s="164">
        <f>-L90/((N90+DG92)^2)</f>
        <v>0</v>
      </c>
      <c r="EQ92" s="164" t="e">
        <f t="shared" si="2870"/>
        <v>#DIV/0!</v>
      </c>
      <c r="ER92" s="164" t="e">
        <f>EQ92^2*O90^2</f>
        <v>#DIV/0!</v>
      </c>
      <c r="ES92" s="164"/>
      <c r="ET92" s="164">
        <v>0</v>
      </c>
      <c r="EU92" s="164">
        <f>-LN(10)*L90*DG92/((DG92+N90)^2)</f>
        <v>0</v>
      </c>
      <c r="EV92" s="164" t="e">
        <f t="shared" si="2871"/>
        <v>#DIV/0!</v>
      </c>
      <c r="EW92" s="164" t="e">
        <f>EV92^2*S90^2</f>
        <v>#DIV/0!</v>
      </c>
      <c r="EX92" s="164"/>
      <c r="EY92" s="164"/>
      <c r="EZ92" s="164"/>
      <c r="FA92" s="164">
        <f t="shared" si="2872"/>
        <v>1</v>
      </c>
      <c r="FB92" s="164" t="e">
        <f t="shared" si="2873"/>
        <v>#DIV/0!</v>
      </c>
      <c r="FC92" s="164">
        <f t="shared" si="2874"/>
        <v>1</v>
      </c>
      <c r="FD92" s="164" t="e">
        <f t="shared" si="2875"/>
        <v>#DIV/0!</v>
      </c>
      <c r="FE92" s="164"/>
      <c r="FF92" s="164"/>
      <c r="FG92" s="164"/>
      <c r="FH92" s="164"/>
      <c r="FI92" s="164" t="e">
        <f t="shared" si="2876"/>
        <v>#DIV/0!</v>
      </c>
      <c r="FJ92" s="164" t="e">
        <f t="shared" si="2877"/>
        <v>#DIV/0!</v>
      </c>
      <c r="FK92" s="164" t="e">
        <f t="shared" si="2878"/>
        <v>#DIV/0!</v>
      </c>
      <c r="FL92" s="164" t="e">
        <f t="shared" si="2879"/>
        <v>#DIV/0!</v>
      </c>
      <c r="FM92" s="164"/>
      <c r="FN92" s="164" t="e">
        <f t="shared" si="2880"/>
        <v>#DIV/0!</v>
      </c>
      <c r="FO92" s="164" t="e">
        <f t="shared" si="2881"/>
        <v>#DIV/0!</v>
      </c>
      <c r="FP92" s="164" t="e">
        <f t="shared" si="2882"/>
        <v>#DIV/0!</v>
      </c>
      <c r="FQ92" s="164"/>
      <c r="FR92" s="164" t="e">
        <f t="shared" si="2883"/>
        <v>#DIV/0!</v>
      </c>
      <c r="FS92" s="164" t="e">
        <f t="shared" si="2884"/>
        <v>#DIV/0!</v>
      </c>
      <c r="FT92" s="164" t="e">
        <f t="shared" si="2885"/>
        <v>#DIV/0!</v>
      </c>
      <c r="FU92" s="164"/>
      <c r="FV92" s="164" t="e">
        <f t="shared" si="2886"/>
        <v>#DIV/0!</v>
      </c>
      <c r="FW92" s="164" t="e">
        <f t="shared" si="2887"/>
        <v>#DIV/0!</v>
      </c>
      <c r="FX92" s="164" t="e">
        <f t="shared" si="2888"/>
        <v>#DIV/0!</v>
      </c>
      <c r="FY92" s="164"/>
      <c r="FZ92" s="164" t="e">
        <f t="shared" si="2889"/>
        <v>#DIV/0!</v>
      </c>
      <c r="GA92" s="164" t="e">
        <f t="shared" si="2890"/>
        <v>#DIV/0!</v>
      </c>
      <c r="GB92" s="164" t="e">
        <f t="shared" si="2891"/>
        <v>#DIV/0!</v>
      </c>
      <c r="GC92" s="164" t="e">
        <f t="shared" si="2892"/>
        <v>#DIV/0!</v>
      </c>
      <c r="GD92" s="164">
        <f t="shared" si="2893"/>
        <v>1</v>
      </c>
      <c r="GE92" s="164" t="e">
        <f t="shared" si="2894"/>
        <v>#DIV/0!</v>
      </c>
      <c r="GF92" s="164" t="e">
        <f>GE92^2*M90^2</f>
        <v>#DIV/0!</v>
      </c>
      <c r="GG92" s="164"/>
      <c r="GH92" s="164" t="e">
        <f t="shared" si="2895"/>
        <v>#DIV/0!</v>
      </c>
      <c r="GI92" s="164" t="e">
        <f t="shared" si="2896"/>
        <v>#DIV/0!</v>
      </c>
      <c r="GJ92" s="164">
        <f t="shared" si="2897"/>
        <v>0</v>
      </c>
      <c r="GK92" s="164" t="e">
        <f t="shared" si="2898"/>
        <v>#DIV/0!</v>
      </c>
      <c r="GL92" s="164" t="e">
        <f>GK92^2*O90^2</f>
        <v>#DIV/0!</v>
      </c>
      <c r="GM92" s="164"/>
      <c r="GN92" s="164">
        <f t="shared" si="2899"/>
        <v>0</v>
      </c>
      <c r="GO92" s="164">
        <f t="shared" si="2900"/>
        <v>0</v>
      </c>
      <c r="GP92" s="164" t="e">
        <f t="shared" si="2901"/>
        <v>#DIV/0!</v>
      </c>
      <c r="GQ92" s="164" t="e">
        <f>GP92^2*S90^2</f>
        <v>#DIV/0!</v>
      </c>
      <c r="GR92" s="164"/>
      <c r="GS92" s="164" t="e">
        <f t="shared" si="2902"/>
        <v>#DIV/0!</v>
      </c>
      <c r="GT92" s="164" t="e">
        <f t="shared" si="2903"/>
        <v>#DIV/0!</v>
      </c>
      <c r="GU92" s="164" t="e">
        <f>GT92^2*Q90^2</f>
        <v>#DIV/0!</v>
      </c>
      <c r="GV92" s="164"/>
      <c r="GW92" s="164"/>
      <c r="GX92" s="164"/>
      <c r="GY92" s="164">
        <f>P90</f>
        <v>0</v>
      </c>
      <c r="GZ92" s="164">
        <f>L90+N90</f>
        <v>0</v>
      </c>
      <c r="HA92" s="164">
        <f>L90</f>
        <v>0</v>
      </c>
      <c r="HB92" s="164">
        <f>N90</f>
        <v>0</v>
      </c>
      <c r="HC92" s="164">
        <f t="shared" si="2904"/>
        <v>0</v>
      </c>
      <c r="HD92" s="164">
        <f t="shared" si="2905"/>
        <v>0</v>
      </c>
      <c r="HE92" s="164" t="e">
        <f t="shared" si="2906"/>
        <v>#DIV/0!</v>
      </c>
      <c r="HF92" s="164">
        <f t="shared" si="2907"/>
        <v>0</v>
      </c>
      <c r="HG92" s="164">
        <f t="shared" si="2908"/>
        <v>0</v>
      </c>
      <c r="HH92" s="164">
        <f t="shared" si="2909"/>
        <v>0</v>
      </c>
      <c r="HI92" s="164">
        <f t="shared" si="2910"/>
        <v>0</v>
      </c>
      <c r="HJ92" s="164" t="e">
        <f t="shared" si="2911"/>
        <v>#DIV/0!</v>
      </c>
      <c r="HK92" s="164" t="e">
        <f t="shared" si="2912"/>
        <v>#DIV/0!</v>
      </c>
      <c r="HL92" s="164" t="e">
        <f t="shared" si="2913"/>
        <v>#DIV/0!</v>
      </c>
      <c r="HM92" s="164" t="e">
        <f t="shared" si="2914"/>
        <v>#DIV/0!</v>
      </c>
      <c r="HN92" s="164"/>
      <c r="HO92" s="164"/>
      <c r="HP92" s="164"/>
      <c r="HQ92" s="164"/>
      <c r="HR92" s="164" t="e">
        <f t="shared" si="2915"/>
        <v>#DIV/0!</v>
      </c>
      <c r="HS92" s="164" t="e">
        <f t="shared" si="2916"/>
        <v>#DIV/0!</v>
      </c>
      <c r="HT92" s="164" t="e">
        <f t="shared" si="2917"/>
        <v>#DIV/0!</v>
      </c>
      <c r="HU92" s="164" t="e">
        <f t="shared" si="2918"/>
        <v>#DIV/0!</v>
      </c>
      <c r="HV92" s="164" t="e">
        <f t="shared" si="2919"/>
        <v>#DIV/0!</v>
      </c>
      <c r="HW92" s="164"/>
      <c r="HX92" s="164" t="e">
        <f t="shared" si="2920"/>
        <v>#DIV/0!</v>
      </c>
      <c r="HY92" s="164" t="e">
        <f t="shared" si="2921"/>
        <v>#DIV/0!</v>
      </c>
      <c r="HZ92" s="164">
        <v>0</v>
      </c>
      <c r="IA92" s="164" t="e">
        <f t="shared" si="2145"/>
        <v>#DIV/0!</v>
      </c>
      <c r="IB92" s="164" t="e">
        <f t="shared" si="2922"/>
        <v>#DIV/0!</v>
      </c>
      <c r="IC92" s="164"/>
      <c r="ID92" s="164" t="e">
        <f xml:space="preserve"> 1 / (HE92-GY92*HG92)*L90/GZ92</f>
        <v>#DIV/0!</v>
      </c>
      <c r="IE92" s="164" t="e">
        <f t="shared" si="2923"/>
        <v>#DIV/0!</v>
      </c>
      <c r="IF92" s="164">
        <v>0</v>
      </c>
      <c r="IG92" s="164" t="e">
        <f t="shared" si="2146"/>
        <v>#DIV/0!</v>
      </c>
      <c r="IH92" s="164" t="e">
        <f t="shared" si="2924"/>
        <v>#DIV/0!</v>
      </c>
      <c r="II92" s="164"/>
      <c r="IJ92" s="164" t="e">
        <f t="shared" si="2925"/>
        <v>#DIV/0!</v>
      </c>
      <c r="IK92" s="164" t="e">
        <f t="shared" si="2926"/>
        <v>#DIV/0!</v>
      </c>
      <c r="IL92" s="164">
        <v>0</v>
      </c>
      <c r="IM92" s="164" t="e">
        <f t="shared" si="2147"/>
        <v>#DIV/0!</v>
      </c>
      <c r="IN92" s="164" t="e">
        <f t="shared" si="2927"/>
        <v>#DIV/0!</v>
      </c>
      <c r="IO92" s="164"/>
      <c r="IP92" s="164" t="e">
        <f t="shared" si="2928"/>
        <v>#DIV/0!</v>
      </c>
      <c r="IQ92" s="164" t="e">
        <f t="shared" si="2929"/>
        <v>#DIV/0!</v>
      </c>
      <c r="IR92" s="164" t="e">
        <f t="shared" si="2930"/>
        <v>#DIV/0!</v>
      </c>
      <c r="IS92" s="164" t="e">
        <f t="shared" si="2148"/>
        <v>#DIV/0!</v>
      </c>
      <c r="IT92" s="164" t="e">
        <f>IS92^2*M90^2</f>
        <v>#DIV/0!</v>
      </c>
      <c r="IU92" s="164"/>
      <c r="IV92" s="164" t="e">
        <f t="shared" si="2931"/>
        <v>#DIV/0!</v>
      </c>
      <c r="IW92" s="164" t="e">
        <f t="shared" si="2932"/>
        <v>#DIV/0!</v>
      </c>
      <c r="IX92" s="164" t="e">
        <f t="shared" si="2933"/>
        <v>#DIV/0!</v>
      </c>
      <c r="IY92" s="164" t="e">
        <f t="shared" si="2149"/>
        <v>#DIV/0!</v>
      </c>
      <c r="IZ92" s="164" t="e">
        <f>IY92^2*O90^2</f>
        <v>#DIV/0!</v>
      </c>
      <c r="JA92" s="164"/>
      <c r="JB92" s="164" t="e">
        <f t="shared" si="2934"/>
        <v>#DIV/0!</v>
      </c>
      <c r="JC92" s="164" t="e">
        <f t="shared" si="2935"/>
        <v>#DIV/0!</v>
      </c>
      <c r="JD92" s="164" t="e">
        <f t="shared" si="2936"/>
        <v>#DIV/0!</v>
      </c>
      <c r="JE92" s="164" t="e">
        <f t="shared" si="2150"/>
        <v>#DIV/0!</v>
      </c>
      <c r="JF92" s="164" t="e">
        <f>JE92^2*Q90^2</f>
        <v>#DIV/0!</v>
      </c>
      <c r="JG92" s="164"/>
      <c r="JH92" s="164"/>
      <c r="JI92" s="164"/>
      <c r="JJ92" s="164">
        <f t="shared" si="2937"/>
        <v>1</v>
      </c>
      <c r="JK92" s="164" t="e">
        <f>N90/(L90+N90)</f>
        <v>#DIV/0!</v>
      </c>
      <c r="JL92" s="164">
        <f>(L90+N90+JJ92)/(N90+JJ92)</f>
        <v>1</v>
      </c>
      <c r="JM92" s="164" t="e">
        <f t="shared" si="2938"/>
        <v>#DIV/0!</v>
      </c>
      <c r="JN92" s="164"/>
      <c r="JO92" s="164"/>
      <c r="JP92" s="164"/>
      <c r="JQ92" s="164"/>
      <c r="JR92" s="164" t="e">
        <f t="shared" si="2939"/>
        <v>#DIV/0!</v>
      </c>
      <c r="JS92" s="164" t="e">
        <f t="shared" si="2940"/>
        <v>#DIV/0!</v>
      </c>
      <c r="JT92" s="164" t="e">
        <f t="shared" si="2941"/>
        <v>#DIV/0!</v>
      </c>
      <c r="JU92" s="164" t="e">
        <f t="shared" si="2942"/>
        <v>#DIV/0!</v>
      </c>
      <c r="JV92" s="164"/>
      <c r="JW92" s="164" t="e">
        <f t="shared" si="2943"/>
        <v>#DIV/0!</v>
      </c>
      <c r="JX92" s="164" t="e">
        <f t="shared" si="2944"/>
        <v>#DIV/0!</v>
      </c>
      <c r="JY92" s="164" t="e">
        <f t="shared" si="2945"/>
        <v>#DIV/0!</v>
      </c>
      <c r="JZ92" s="164"/>
      <c r="KA92" s="164" t="e">
        <f>IG92</f>
        <v>#DIV/0!</v>
      </c>
      <c r="KB92" s="164" t="e">
        <f>KA92*JR92</f>
        <v>#DIV/0!</v>
      </c>
      <c r="KC92" s="164" t="e">
        <f>KB92^2*X92^2</f>
        <v>#DIV/0!</v>
      </c>
      <c r="KD92" s="164"/>
      <c r="KE92" s="164" t="e">
        <f>IM92</f>
        <v>#DIV/0!</v>
      </c>
      <c r="KF92" s="164" t="e">
        <f>KE92*JR92</f>
        <v>#DIV/0!</v>
      </c>
      <c r="KG92" s="164" t="e">
        <f>KF92^2*Z92^2</f>
        <v>#DIV/0!</v>
      </c>
      <c r="KH92" s="164"/>
      <c r="KI92" s="164" t="e">
        <f>IS92</f>
        <v>#DIV/0!</v>
      </c>
      <c r="KJ92" s="164" t="e">
        <f>-N90/(L90+N90)^2</f>
        <v>#DIV/0!</v>
      </c>
      <c r="KK92" s="164">
        <f>1/(JJ92+N90)</f>
        <v>1</v>
      </c>
      <c r="KL92" s="164" t="e">
        <f>KI92*JR92+KJ92*HM92*JL92+KK92*JK92*HM92</f>
        <v>#DIV/0!</v>
      </c>
      <c r="KM92" s="164" t="e">
        <f>KL92^2*M90^2</f>
        <v>#DIV/0!</v>
      </c>
      <c r="KN92" s="164"/>
      <c r="KO92" s="164" t="e">
        <f>IY92</f>
        <v>#DIV/0!</v>
      </c>
      <c r="KP92" s="164" t="e">
        <f>L90/(L90+N90)^2</f>
        <v>#DIV/0!</v>
      </c>
      <c r="KQ92" s="164">
        <f>-L90/(JJ92+N90)^2</f>
        <v>0</v>
      </c>
      <c r="KR92" s="164" t="e">
        <f>KO92*JR92+KP92*JL92*HM92+HM92*KQ92*JK92</f>
        <v>#DIV/0!</v>
      </c>
      <c r="KS92" s="164" t="e">
        <f>KR92^2*O90^2</f>
        <v>#DIV/0!</v>
      </c>
      <c r="KT92" s="164"/>
      <c r="KU92" s="164" t="e">
        <f>JE92</f>
        <v>#DIV/0!</v>
      </c>
      <c r="KV92" s="164" t="e">
        <f>KU92*JR92</f>
        <v>#DIV/0!</v>
      </c>
      <c r="KW92" s="164" t="e">
        <f>KV92^2*Q90^2</f>
        <v>#DIV/0!</v>
      </c>
      <c r="KX92" s="164"/>
      <c r="KY92" s="164" t="e">
        <f>HM92* (N90/(L90+N90)) * ((-LN(10)*JJ92*L90)/(N90+JJ92)^2)</f>
        <v>#DIV/0!</v>
      </c>
      <c r="KZ92" s="164" t="e">
        <f>KY92^2*S90^2</f>
        <v>#DIV/0!</v>
      </c>
      <c r="LA92" s="164"/>
      <c r="LB92" s="164"/>
      <c r="LC92" s="170"/>
      <c r="LD92" s="180"/>
      <c r="LE92" s="174"/>
      <c r="LF92" s="174"/>
      <c r="LG92" s="174"/>
      <c r="LH92" s="174"/>
      <c r="LI92" s="174"/>
      <c r="LJ92" s="174"/>
      <c r="LK92" s="174"/>
      <c r="LL92" s="174"/>
      <c r="LM92" s="174"/>
      <c r="LN92" s="174"/>
      <c r="LO92" s="177"/>
    </row>
    <row r="93" spans="1:327" s="87" customFormat="1" ht="16.5" thickBot="1" x14ac:dyDescent="0.3">
      <c r="A93" s="171" t="s">
        <v>242</v>
      </c>
      <c r="B93" s="14"/>
      <c r="C93" s="169"/>
      <c r="D93" s="2"/>
      <c r="E93" s="169"/>
      <c r="F93" s="196"/>
      <c r="G93" s="196"/>
      <c r="H93" s="196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7"/>
      <c r="T93" s="167">
        <f t="shared" si="2816"/>
        <v>0</v>
      </c>
      <c r="U93" s="164">
        <f>U90</f>
        <v>0</v>
      </c>
      <c r="V93" s="164">
        <f t="shared" ref="V93:AA93" si="2947">V90</f>
        <v>0</v>
      </c>
      <c r="W93" s="164">
        <f t="shared" si="2947"/>
        <v>0</v>
      </c>
      <c r="X93" s="164">
        <f t="shared" si="2947"/>
        <v>0</v>
      </c>
      <c r="Y93" s="164">
        <f t="shared" si="2947"/>
        <v>0</v>
      </c>
      <c r="Z93" s="164">
        <f t="shared" si="2947"/>
        <v>0</v>
      </c>
      <c r="AA93" s="164" t="e">
        <f t="shared" si="2947"/>
        <v>#DIV/0!</v>
      </c>
      <c r="AB93" s="165" t="e">
        <f t="shared" si="2142"/>
        <v>#DIV/0!</v>
      </c>
      <c r="AC93" s="165"/>
      <c r="AD93" s="165"/>
      <c r="AE93" s="165"/>
      <c r="AF93" s="165"/>
      <c r="AG93" s="164" t="e">
        <f t="shared" si="2143"/>
        <v>#DIV/0!</v>
      </c>
      <c r="AH93" s="164" t="e">
        <f t="shared" si="2823"/>
        <v>#DIV/0!</v>
      </c>
      <c r="AI93" s="164"/>
      <c r="AJ93" s="164" t="e">
        <f t="shared" si="2144"/>
        <v>#DIV/0!</v>
      </c>
      <c r="AK93" s="164" t="e">
        <f>AJ93^2*V90^2</f>
        <v>#DIV/0!</v>
      </c>
      <c r="AL93" s="164"/>
      <c r="AM93" s="164" t="e">
        <f>-AB93/(AA93-U93)*L90/(L90+N90)</f>
        <v>#DIV/0!</v>
      </c>
      <c r="AN93" s="164" t="e">
        <f>AM93^2*X90^2</f>
        <v>#DIV/0!</v>
      </c>
      <c r="AO93" s="164"/>
      <c r="AP93" s="164" t="e">
        <f>-AB93/(AA93-U93)*N90/(L90+N90)</f>
        <v>#DIV/0!</v>
      </c>
      <c r="AQ93" s="164" t="e">
        <f>AP93^2*Z90^2</f>
        <v>#DIV/0!</v>
      </c>
      <c r="AR93" s="164"/>
      <c r="AS93" s="164" t="e">
        <f>-AB93/(AA93-U93)*(W93-AA93)/(L90+N90)</f>
        <v>#DIV/0!</v>
      </c>
      <c r="AT93" s="164" t="e">
        <f>AS93^2*M90^2</f>
        <v>#DIV/0!</v>
      </c>
      <c r="AU93" s="164"/>
      <c r="AV93" s="164" t="e">
        <f>-AB93/(AA93-U93)*(Y93-AA93)/(L90+N90)</f>
        <v>#DIV/0!</v>
      </c>
      <c r="AW93" s="164" t="e">
        <f>AV93^2*O90^2</f>
        <v>#DIV/0!</v>
      </c>
      <c r="AX93" s="164"/>
      <c r="AY93" s="164"/>
      <c r="AZ93" s="164"/>
      <c r="BA93" s="164" t="b">
        <f t="shared" si="2824"/>
        <v>0</v>
      </c>
      <c r="BB93" s="164">
        <f>MAX((1-BA93)*P90,P90*0.99999)</f>
        <v>0</v>
      </c>
      <c r="BC93" s="164" t="e">
        <f>AB93*D93/(L90+N90)</f>
        <v>#DIV/0!</v>
      </c>
      <c r="BD93" s="164" t="e">
        <f t="shared" si="2825"/>
        <v>#DIV/0!</v>
      </c>
      <c r="BE93" s="164" t="e">
        <f t="shared" si="2826"/>
        <v>#DIV/0!</v>
      </c>
      <c r="BF93" s="164" t="e">
        <f t="shared" si="2827"/>
        <v>#DIV/0!</v>
      </c>
      <c r="BG93" s="164" t="e">
        <f t="shared" si="2828"/>
        <v>#DIV/0!</v>
      </c>
      <c r="BH93" s="164" t="e">
        <f t="shared" si="2829"/>
        <v>#DIV/0!</v>
      </c>
      <c r="BI93" s="164"/>
      <c r="BJ93" s="164"/>
      <c r="BK93" s="164"/>
      <c r="BL93" s="164"/>
      <c r="BM93" s="164" t="e">
        <f t="shared" si="2830"/>
        <v>#DIV/0!</v>
      </c>
      <c r="BN93" s="164" t="e">
        <f t="shared" si="2831"/>
        <v>#DIV/0!</v>
      </c>
      <c r="BO93" s="164" t="e">
        <f t="shared" si="2832"/>
        <v>#DIV/0!</v>
      </c>
      <c r="BP93" s="164" t="e">
        <f>BO93^2*Q90^2</f>
        <v>#DIV/0!</v>
      </c>
      <c r="BQ93" s="164"/>
      <c r="BR93" s="164" t="e">
        <f t="shared" si="2833"/>
        <v>#DIV/0!</v>
      </c>
      <c r="BS93" s="164" t="e">
        <f t="shared" si="2834"/>
        <v>#DIV/0!</v>
      </c>
      <c r="BT93" s="164" t="e">
        <f t="shared" si="2835"/>
        <v>#DIV/0!</v>
      </c>
      <c r="BU93" s="164" t="e">
        <f t="shared" si="2836"/>
        <v>#DIV/0!</v>
      </c>
      <c r="BV93" s="164" t="e">
        <f>(BB93-1)/(1-BC93)^(BB93)*(D93/(L90+N90))*BU93</f>
        <v>#DIV/0!</v>
      </c>
      <c r="BW93" s="164" t="e">
        <f>-1/((BB93-1)*BC93^2)*(D93/(L90+N90))*BU93</f>
        <v>#DIV/0!</v>
      </c>
      <c r="BX93" s="164" t="e">
        <f t="shared" si="2837"/>
        <v>#DIV/0!</v>
      </c>
      <c r="BY93" s="164" t="e">
        <f t="shared" si="2838"/>
        <v>#DIV/0!</v>
      </c>
      <c r="BZ93" s="164"/>
      <c r="CA93" s="164" t="e">
        <f t="shared" si="2839"/>
        <v>#DIV/0!</v>
      </c>
      <c r="CB93" s="164" t="e">
        <f>(BB93-1)/(1-BC93)^(BB93)*(D93/(L90+N90))*CA93</f>
        <v>#DIV/0!</v>
      </c>
      <c r="CC93" s="164" t="e">
        <f>-1/((BB93-1)*BC93^2)*(D93/(L90+N90))*CA93</f>
        <v>#DIV/0!</v>
      </c>
      <c r="CD93" s="164" t="e">
        <f t="shared" si="2840"/>
        <v>#DIV/0!</v>
      </c>
      <c r="CE93" s="164" t="e">
        <f t="shared" si="2841"/>
        <v>#DIV/0!</v>
      </c>
      <c r="CF93" s="164"/>
      <c r="CG93" s="164" t="e">
        <f t="shared" si="2842"/>
        <v>#DIV/0!</v>
      </c>
      <c r="CH93" s="164" t="e">
        <f>(BB93-1)/(1-BC93)^(BB93)*(D93/(L90+N90))*CG93</f>
        <v>#DIV/0!</v>
      </c>
      <c r="CI93" s="164" t="e">
        <f>-1/((BB93-1)*BC93^2)*(D93/(L90+N90))*CG93</f>
        <v>#DIV/0!</v>
      </c>
      <c r="CJ93" s="164" t="e">
        <f t="shared" si="2843"/>
        <v>#DIV/0!</v>
      </c>
      <c r="CK93" s="164" t="e">
        <f t="shared" si="2844"/>
        <v>#DIV/0!</v>
      </c>
      <c r="CL93" s="164"/>
      <c r="CM93" s="164" t="e">
        <f t="shared" si="2845"/>
        <v>#DIV/0!</v>
      </c>
      <c r="CN93" s="164">
        <v>0</v>
      </c>
      <c r="CO93" s="164">
        <v>0</v>
      </c>
      <c r="CP93" s="164" t="e">
        <f t="shared" si="2846"/>
        <v>#DIV/0!</v>
      </c>
      <c r="CQ93" s="164" t="e">
        <f>CP93^2*E90^2</f>
        <v>#DIV/0!</v>
      </c>
      <c r="CR93" s="164"/>
      <c r="CS93" s="164" t="e">
        <f t="shared" si="2847"/>
        <v>#DIV/0!</v>
      </c>
      <c r="CT93" s="164" t="e">
        <f>(BB93-1)/(1-BC93)^(BB93)*(-BC93/(L90+N90)+D93/(L90+N90)*CS93)</f>
        <v>#DIV/0!</v>
      </c>
      <c r="CU93" s="164" t="e">
        <f>-1/((BB93-1)*BC93^2)*(-BC93/(L90+N90)+D93/(L90+N90)*CS93)</f>
        <v>#DIV/0!</v>
      </c>
      <c r="CV93" s="164" t="e">
        <f t="shared" si="2848"/>
        <v>#DIV/0!</v>
      </c>
      <c r="CW93" s="164" t="e">
        <f>CV93^2*M90^2</f>
        <v>#DIV/0!</v>
      </c>
      <c r="CX93" s="164"/>
      <c r="CY93" s="164" t="e">
        <f t="shared" si="2849"/>
        <v>#DIV/0!</v>
      </c>
      <c r="CZ93" s="164" t="e">
        <f>(BB93-1)/(1-BC93)^(BB93)*(-BC93/(L90+N90)+D93/(L90+N90)*CY93)</f>
        <v>#DIV/0!</v>
      </c>
      <c r="DA93" s="164" t="e">
        <f>-1/((BB93-1)*BC93^2)*(-BC93/(L90+N90)+D93/(L90+N90)*CY93)</f>
        <v>#DIV/0!</v>
      </c>
      <c r="DB93" s="164" t="e">
        <f t="shared" si="2850"/>
        <v>#DIV/0!</v>
      </c>
      <c r="DC93" s="164" t="e">
        <f>DB93^2*O90^2</f>
        <v>#DIV/0!</v>
      </c>
      <c r="DD93" s="164"/>
      <c r="DE93" s="164"/>
      <c r="DF93" s="164"/>
      <c r="DG93" s="164">
        <f>10^R90</f>
        <v>1</v>
      </c>
      <c r="DH93" s="164" t="e">
        <f>N90/(L90+N90)</f>
        <v>#DIV/0!</v>
      </c>
      <c r="DI93" s="164">
        <f>(DG93+L90+N90)/(N90+DG93)</f>
        <v>1</v>
      </c>
      <c r="DJ93" s="164" t="e">
        <f t="shared" si="2851"/>
        <v>#DIV/0!</v>
      </c>
      <c r="DK93" s="164"/>
      <c r="DL93" s="164"/>
      <c r="DM93" s="164"/>
      <c r="DN93" s="164"/>
      <c r="DO93" s="164" t="e">
        <f t="shared" si="2852"/>
        <v>#DIV/0!</v>
      </c>
      <c r="DP93" s="164" t="e">
        <f t="shared" si="2853"/>
        <v>#DIV/0!</v>
      </c>
      <c r="DQ93" s="164" t="e">
        <f t="shared" si="2854"/>
        <v>#DIV/0!</v>
      </c>
      <c r="DR93" s="164" t="e">
        <f t="shared" si="2855"/>
        <v>#DIV/0!</v>
      </c>
      <c r="DS93" s="164"/>
      <c r="DT93" s="164" t="e">
        <f t="shared" si="2856"/>
        <v>#DIV/0!</v>
      </c>
      <c r="DU93" s="164" t="e">
        <f t="shared" si="2857"/>
        <v>#DIV/0!</v>
      </c>
      <c r="DV93" s="164" t="e">
        <f t="shared" si="2858"/>
        <v>#DIV/0!</v>
      </c>
      <c r="DW93" s="164"/>
      <c r="DX93" s="164" t="e">
        <f t="shared" si="2859"/>
        <v>#DIV/0!</v>
      </c>
      <c r="DY93" s="164" t="e">
        <f t="shared" si="2860"/>
        <v>#DIV/0!</v>
      </c>
      <c r="DZ93" s="164" t="e">
        <f t="shared" si="2861"/>
        <v>#DIV/0!</v>
      </c>
      <c r="EA93" s="164"/>
      <c r="EB93" s="164" t="e">
        <f t="shared" si="2862"/>
        <v>#DIV/0!</v>
      </c>
      <c r="EC93" s="164" t="e">
        <f t="shared" si="2863"/>
        <v>#DIV/0!</v>
      </c>
      <c r="ED93" s="164" t="e">
        <f t="shared" si="2864"/>
        <v>#DIV/0!</v>
      </c>
      <c r="EE93" s="164"/>
      <c r="EF93" s="164" t="e">
        <f t="shared" si="2865"/>
        <v>#DIV/0!</v>
      </c>
      <c r="EG93" s="164" t="e">
        <f t="shared" si="2866"/>
        <v>#DIV/0!</v>
      </c>
      <c r="EH93" s="164" t="e">
        <f t="shared" si="2867"/>
        <v>#DIV/0!</v>
      </c>
      <c r="EI93" s="164" t="e">
        <f>-N90/((N90+L90)^2)</f>
        <v>#DIV/0!</v>
      </c>
      <c r="EJ93" s="164">
        <f>1/(DG93+N90)</f>
        <v>1</v>
      </c>
      <c r="EK93" s="164" t="e">
        <f t="shared" si="2868"/>
        <v>#DIV/0!</v>
      </c>
      <c r="EL93" s="164" t="e">
        <f>EK93^2*M90^2</f>
        <v>#DIV/0!</v>
      </c>
      <c r="EM93" s="164"/>
      <c r="EN93" s="164" t="e">
        <f t="shared" si="2869"/>
        <v>#DIV/0!</v>
      </c>
      <c r="EO93" s="164" t="e">
        <f>L90/((L90+N90)^2)</f>
        <v>#DIV/0!</v>
      </c>
      <c r="EP93" s="164">
        <f>-L90/((N90+DG93)^2)</f>
        <v>0</v>
      </c>
      <c r="EQ93" s="164" t="e">
        <f t="shared" si="2870"/>
        <v>#DIV/0!</v>
      </c>
      <c r="ER93" s="164" t="e">
        <f>EQ93^2*O90^2</f>
        <v>#DIV/0!</v>
      </c>
      <c r="ES93" s="164"/>
      <c r="ET93" s="164">
        <v>0</v>
      </c>
      <c r="EU93" s="164">
        <f>-LN(10)*L90*DG93/((DG93+N90)^2)</f>
        <v>0</v>
      </c>
      <c r="EV93" s="164" t="e">
        <f t="shared" si="2871"/>
        <v>#DIV/0!</v>
      </c>
      <c r="EW93" s="164" t="e">
        <f>EV93^2*S90^2</f>
        <v>#DIV/0!</v>
      </c>
      <c r="EX93" s="164"/>
      <c r="EY93" s="164"/>
      <c r="EZ93" s="164"/>
      <c r="FA93" s="164">
        <f t="shared" si="2872"/>
        <v>1</v>
      </c>
      <c r="FB93" s="164" t="e">
        <f t="shared" si="2873"/>
        <v>#DIV/0!</v>
      </c>
      <c r="FC93" s="164">
        <f t="shared" si="2874"/>
        <v>1</v>
      </c>
      <c r="FD93" s="164" t="e">
        <f t="shared" si="2875"/>
        <v>#DIV/0!</v>
      </c>
      <c r="FE93" s="164"/>
      <c r="FF93" s="164"/>
      <c r="FG93" s="164"/>
      <c r="FH93" s="164"/>
      <c r="FI93" s="164" t="e">
        <f t="shared" si="2876"/>
        <v>#DIV/0!</v>
      </c>
      <c r="FJ93" s="164" t="e">
        <f t="shared" si="2877"/>
        <v>#DIV/0!</v>
      </c>
      <c r="FK93" s="164" t="e">
        <f t="shared" si="2878"/>
        <v>#DIV/0!</v>
      </c>
      <c r="FL93" s="164" t="e">
        <f t="shared" si="2879"/>
        <v>#DIV/0!</v>
      </c>
      <c r="FM93" s="164"/>
      <c r="FN93" s="164" t="e">
        <f t="shared" si="2880"/>
        <v>#DIV/0!</v>
      </c>
      <c r="FO93" s="164" t="e">
        <f t="shared" si="2881"/>
        <v>#DIV/0!</v>
      </c>
      <c r="FP93" s="164" t="e">
        <f t="shared" si="2882"/>
        <v>#DIV/0!</v>
      </c>
      <c r="FQ93" s="164"/>
      <c r="FR93" s="164" t="e">
        <f t="shared" si="2883"/>
        <v>#DIV/0!</v>
      </c>
      <c r="FS93" s="164" t="e">
        <f t="shared" si="2884"/>
        <v>#DIV/0!</v>
      </c>
      <c r="FT93" s="164" t="e">
        <f t="shared" si="2885"/>
        <v>#DIV/0!</v>
      </c>
      <c r="FU93" s="164"/>
      <c r="FV93" s="164" t="e">
        <f t="shared" si="2886"/>
        <v>#DIV/0!</v>
      </c>
      <c r="FW93" s="164" t="e">
        <f t="shared" si="2887"/>
        <v>#DIV/0!</v>
      </c>
      <c r="FX93" s="164" t="e">
        <f t="shared" si="2888"/>
        <v>#DIV/0!</v>
      </c>
      <c r="FY93" s="164"/>
      <c r="FZ93" s="164" t="e">
        <f t="shared" si="2889"/>
        <v>#DIV/0!</v>
      </c>
      <c r="GA93" s="164" t="e">
        <f t="shared" si="2890"/>
        <v>#DIV/0!</v>
      </c>
      <c r="GB93" s="164" t="e">
        <f t="shared" si="2891"/>
        <v>#DIV/0!</v>
      </c>
      <c r="GC93" s="164" t="e">
        <f t="shared" si="2892"/>
        <v>#DIV/0!</v>
      </c>
      <c r="GD93" s="164">
        <f t="shared" si="2893"/>
        <v>1</v>
      </c>
      <c r="GE93" s="164" t="e">
        <f t="shared" si="2894"/>
        <v>#DIV/0!</v>
      </c>
      <c r="GF93" s="164" t="e">
        <f>GE93^2*M90^2</f>
        <v>#DIV/0!</v>
      </c>
      <c r="GG93" s="164"/>
      <c r="GH93" s="164" t="e">
        <f t="shared" si="2895"/>
        <v>#DIV/0!</v>
      </c>
      <c r="GI93" s="164" t="e">
        <f t="shared" si="2896"/>
        <v>#DIV/0!</v>
      </c>
      <c r="GJ93" s="164">
        <f t="shared" si="2897"/>
        <v>0</v>
      </c>
      <c r="GK93" s="164" t="e">
        <f t="shared" si="2898"/>
        <v>#DIV/0!</v>
      </c>
      <c r="GL93" s="164" t="e">
        <f>GK93^2*O90^2</f>
        <v>#DIV/0!</v>
      </c>
      <c r="GM93" s="164"/>
      <c r="GN93" s="164">
        <f t="shared" si="2899"/>
        <v>0</v>
      </c>
      <c r="GO93" s="164">
        <f t="shared" si="2900"/>
        <v>0</v>
      </c>
      <c r="GP93" s="164" t="e">
        <f t="shared" si="2901"/>
        <v>#DIV/0!</v>
      </c>
      <c r="GQ93" s="164" t="e">
        <f>GP93^2*S90^2</f>
        <v>#DIV/0!</v>
      </c>
      <c r="GR93" s="164"/>
      <c r="GS93" s="164" t="e">
        <f t="shared" si="2902"/>
        <v>#DIV/0!</v>
      </c>
      <c r="GT93" s="164" t="e">
        <f t="shared" si="2903"/>
        <v>#DIV/0!</v>
      </c>
      <c r="GU93" s="164" t="e">
        <f>GT93^2*Q90^2</f>
        <v>#DIV/0!</v>
      </c>
      <c r="GV93" s="164"/>
      <c r="GW93" s="164"/>
      <c r="GX93" s="164"/>
      <c r="GY93" s="164">
        <f>P90</f>
        <v>0</v>
      </c>
      <c r="GZ93" s="164">
        <f>L90+N90</f>
        <v>0</v>
      </c>
      <c r="HA93" s="164">
        <f>L90</f>
        <v>0</v>
      </c>
      <c r="HB93" s="164">
        <f>N90</f>
        <v>0</v>
      </c>
      <c r="HC93" s="164">
        <f t="shared" si="2904"/>
        <v>0</v>
      </c>
      <c r="HD93" s="164">
        <f t="shared" si="2905"/>
        <v>0</v>
      </c>
      <c r="HE93" s="164" t="e">
        <f t="shared" si="2906"/>
        <v>#DIV/0!</v>
      </c>
      <c r="HF93" s="164">
        <f t="shared" si="2907"/>
        <v>0</v>
      </c>
      <c r="HG93" s="164">
        <f t="shared" si="2908"/>
        <v>0</v>
      </c>
      <c r="HH93" s="164">
        <f t="shared" si="2909"/>
        <v>0</v>
      </c>
      <c r="HI93" s="164">
        <f t="shared" si="2910"/>
        <v>0</v>
      </c>
      <c r="HJ93" s="164" t="e">
        <f t="shared" si="2911"/>
        <v>#DIV/0!</v>
      </c>
      <c r="HK93" s="164" t="e">
        <f t="shared" si="2912"/>
        <v>#DIV/0!</v>
      </c>
      <c r="HL93" s="164" t="e">
        <f t="shared" si="2913"/>
        <v>#DIV/0!</v>
      </c>
      <c r="HM93" s="164" t="e">
        <f t="shared" si="2914"/>
        <v>#DIV/0!</v>
      </c>
      <c r="HN93" s="164"/>
      <c r="HO93" s="164"/>
      <c r="HP93" s="164"/>
      <c r="HQ93" s="164"/>
      <c r="HR93" s="164" t="e">
        <f t="shared" si="2915"/>
        <v>#DIV/0!</v>
      </c>
      <c r="HS93" s="164" t="e">
        <f t="shared" si="2916"/>
        <v>#DIV/0!</v>
      </c>
      <c r="HT93" s="164" t="e">
        <f t="shared" si="2917"/>
        <v>#DIV/0!</v>
      </c>
      <c r="HU93" s="164" t="e">
        <f t="shared" si="2918"/>
        <v>#DIV/0!</v>
      </c>
      <c r="HV93" s="164" t="e">
        <f t="shared" si="2919"/>
        <v>#DIV/0!</v>
      </c>
      <c r="HW93" s="164"/>
      <c r="HX93" s="164" t="e">
        <f t="shared" si="2920"/>
        <v>#DIV/0!</v>
      </c>
      <c r="HY93" s="164" t="e">
        <f t="shared" si="2921"/>
        <v>#DIV/0!</v>
      </c>
      <c r="HZ93" s="164">
        <v>0</v>
      </c>
      <c r="IA93" s="164" t="e">
        <f t="shared" si="2145"/>
        <v>#DIV/0!</v>
      </c>
      <c r="IB93" s="164" t="e">
        <f t="shared" si="2922"/>
        <v>#DIV/0!</v>
      </c>
      <c r="IC93" s="164"/>
      <c r="ID93" s="164" t="e">
        <f xml:space="preserve"> 1 / (HE93-GY93*HG93)*L90/GZ93</f>
        <v>#DIV/0!</v>
      </c>
      <c r="IE93" s="164" t="e">
        <f t="shared" si="2923"/>
        <v>#DIV/0!</v>
      </c>
      <c r="IF93" s="164">
        <v>0</v>
      </c>
      <c r="IG93" s="164" t="e">
        <f t="shared" si="2146"/>
        <v>#DIV/0!</v>
      </c>
      <c r="IH93" s="164" t="e">
        <f t="shared" si="2924"/>
        <v>#DIV/0!</v>
      </c>
      <c r="II93" s="164"/>
      <c r="IJ93" s="164" t="e">
        <f t="shared" si="2925"/>
        <v>#DIV/0!</v>
      </c>
      <c r="IK93" s="164" t="e">
        <f t="shared" si="2926"/>
        <v>#DIV/0!</v>
      </c>
      <c r="IL93" s="164">
        <v>0</v>
      </c>
      <c r="IM93" s="164" t="e">
        <f t="shared" si="2147"/>
        <v>#DIV/0!</v>
      </c>
      <c r="IN93" s="164" t="e">
        <f t="shared" si="2927"/>
        <v>#DIV/0!</v>
      </c>
      <c r="IO93" s="164"/>
      <c r="IP93" s="164" t="e">
        <f t="shared" si="2928"/>
        <v>#DIV/0!</v>
      </c>
      <c r="IQ93" s="164" t="e">
        <f t="shared" si="2929"/>
        <v>#DIV/0!</v>
      </c>
      <c r="IR93" s="164" t="e">
        <f t="shared" si="2930"/>
        <v>#DIV/0!</v>
      </c>
      <c r="IS93" s="164" t="e">
        <f t="shared" si="2148"/>
        <v>#DIV/0!</v>
      </c>
      <c r="IT93" s="164" t="e">
        <f>IS93^2*M90^2</f>
        <v>#DIV/0!</v>
      </c>
      <c r="IU93" s="164"/>
      <c r="IV93" s="164" t="e">
        <f t="shared" si="2931"/>
        <v>#DIV/0!</v>
      </c>
      <c r="IW93" s="164" t="e">
        <f t="shared" si="2932"/>
        <v>#DIV/0!</v>
      </c>
      <c r="IX93" s="164" t="e">
        <f t="shared" si="2933"/>
        <v>#DIV/0!</v>
      </c>
      <c r="IY93" s="164" t="e">
        <f t="shared" si="2149"/>
        <v>#DIV/0!</v>
      </c>
      <c r="IZ93" s="164" t="e">
        <f>IY93^2*O90^2</f>
        <v>#DIV/0!</v>
      </c>
      <c r="JA93" s="164"/>
      <c r="JB93" s="164" t="e">
        <f t="shared" si="2934"/>
        <v>#DIV/0!</v>
      </c>
      <c r="JC93" s="164" t="e">
        <f t="shared" si="2935"/>
        <v>#DIV/0!</v>
      </c>
      <c r="JD93" s="164" t="e">
        <f t="shared" si="2936"/>
        <v>#DIV/0!</v>
      </c>
      <c r="JE93" s="164" t="e">
        <f t="shared" si="2150"/>
        <v>#DIV/0!</v>
      </c>
      <c r="JF93" s="164" t="e">
        <f>JE93^2*Q90^2</f>
        <v>#DIV/0!</v>
      </c>
      <c r="JG93" s="164"/>
      <c r="JH93" s="164"/>
      <c r="JI93" s="164"/>
      <c r="JJ93" s="164">
        <f t="shared" si="2937"/>
        <v>1</v>
      </c>
      <c r="JK93" s="164" t="e">
        <f>N90/(L90+N90)</f>
        <v>#DIV/0!</v>
      </c>
      <c r="JL93" s="164">
        <f>(L90+N90+JJ93)/(N90+JJ93)</f>
        <v>1</v>
      </c>
      <c r="JM93" s="164" t="e">
        <f t="shared" si="2938"/>
        <v>#DIV/0!</v>
      </c>
      <c r="JN93" s="164"/>
      <c r="JO93" s="164"/>
      <c r="JP93" s="164"/>
      <c r="JQ93" s="164"/>
      <c r="JR93" s="164" t="e">
        <f t="shared" si="2939"/>
        <v>#DIV/0!</v>
      </c>
      <c r="JS93" s="164" t="e">
        <f t="shared" si="2940"/>
        <v>#DIV/0!</v>
      </c>
      <c r="JT93" s="164" t="e">
        <f t="shared" si="2941"/>
        <v>#DIV/0!</v>
      </c>
      <c r="JU93" s="164" t="e">
        <f t="shared" si="2942"/>
        <v>#DIV/0!</v>
      </c>
      <c r="JV93" s="164"/>
      <c r="JW93" s="164" t="e">
        <f t="shared" si="2943"/>
        <v>#DIV/0!</v>
      </c>
      <c r="JX93" s="164" t="e">
        <f t="shared" si="2944"/>
        <v>#DIV/0!</v>
      </c>
      <c r="JY93" s="164" t="e">
        <f t="shared" si="2945"/>
        <v>#DIV/0!</v>
      </c>
      <c r="JZ93" s="164"/>
      <c r="KA93" s="164" t="e">
        <f>IG93</f>
        <v>#DIV/0!</v>
      </c>
      <c r="KB93" s="164" t="e">
        <f>KA93*JR93</f>
        <v>#DIV/0!</v>
      </c>
      <c r="KC93" s="164" t="e">
        <f>KB93^2*X93^2</f>
        <v>#DIV/0!</v>
      </c>
      <c r="KD93" s="164"/>
      <c r="KE93" s="164" t="e">
        <f>IM93</f>
        <v>#DIV/0!</v>
      </c>
      <c r="KF93" s="164" t="e">
        <f>KE93*JR93</f>
        <v>#DIV/0!</v>
      </c>
      <c r="KG93" s="164" t="e">
        <f>KF93^2*Z93^2</f>
        <v>#DIV/0!</v>
      </c>
      <c r="KH93" s="164"/>
      <c r="KI93" s="164" t="e">
        <f>IS93</f>
        <v>#DIV/0!</v>
      </c>
      <c r="KJ93" s="164" t="e">
        <f>-N90/(L90+N90)^2</f>
        <v>#DIV/0!</v>
      </c>
      <c r="KK93" s="164">
        <f>1/(JJ93+N90)</f>
        <v>1</v>
      </c>
      <c r="KL93" s="164" t="e">
        <f>KI93*JR93+KJ93*HM93*JL93+KK93*JK93*HM93</f>
        <v>#DIV/0!</v>
      </c>
      <c r="KM93" s="164" t="e">
        <f>KL93^2*M90^2</f>
        <v>#DIV/0!</v>
      </c>
      <c r="KN93" s="164"/>
      <c r="KO93" s="164" t="e">
        <f>IY93</f>
        <v>#DIV/0!</v>
      </c>
      <c r="KP93" s="164" t="e">
        <f>L90/(L90+N90)^2</f>
        <v>#DIV/0!</v>
      </c>
      <c r="KQ93" s="164">
        <f>-L90/(JJ93+N90)^2</f>
        <v>0</v>
      </c>
      <c r="KR93" s="164" t="e">
        <f>KO93*JR93+KP93*JL93*HM93+HM93*KQ93*JK93</f>
        <v>#DIV/0!</v>
      </c>
      <c r="KS93" s="164" t="e">
        <f>KR93^2*O90^2</f>
        <v>#DIV/0!</v>
      </c>
      <c r="KT93" s="164"/>
      <c r="KU93" s="164" t="e">
        <f>JE93</f>
        <v>#DIV/0!</v>
      </c>
      <c r="KV93" s="164" t="e">
        <f>KU93*JR93</f>
        <v>#DIV/0!</v>
      </c>
      <c r="KW93" s="164" t="e">
        <f>KV93^2*Q90^2</f>
        <v>#DIV/0!</v>
      </c>
      <c r="KX93" s="164"/>
      <c r="KY93" s="164" t="e">
        <f>HM93* (N90/(L90+N90)) * ((-LN(10)*JJ93*L90)/(N90+JJ93)^2)</f>
        <v>#DIV/0!</v>
      </c>
      <c r="KZ93" s="164" t="e">
        <f>KY93^2*S90^2</f>
        <v>#DIV/0!</v>
      </c>
      <c r="LA93" s="164"/>
      <c r="LB93" s="164"/>
      <c r="LC93" s="170"/>
      <c r="LD93" s="181"/>
      <c r="LE93" s="175"/>
      <c r="LF93" s="175"/>
      <c r="LG93" s="175"/>
      <c r="LH93" s="175"/>
      <c r="LI93" s="175"/>
      <c r="LJ93" s="175"/>
      <c r="LK93" s="175"/>
      <c r="LL93" s="175"/>
      <c r="LM93" s="175"/>
      <c r="LN93" s="175"/>
      <c r="LO93" s="178"/>
    </row>
    <row r="94" spans="1:327" s="87" customFormat="1" ht="15.75" x14ac:dyDescent="0.25">
      <c r="A94" s="172" t="s">
        <v>239</v>
      </c>
      <c r="B94" s="136"/>
      <c r="C94" s="168"/>
      <c r="D94" s="137"/>
      <c r="E94" s="168"/>
      <c r="F94" s="206"/>
      <c r="G94" s="206"/>
      <c r="H94" s="206"/>
      <c r="I94" s="197"/>
      <c r="J94" s="197"/>
      <c r="K94" s="197"/>
      <c r="L94" s="197"/>
      <c r="M94" s="197"/>
      <c r="N94" s="197"/>
      <c r="O94" s="197"/>
      <c r="P94" s="197"/>
      <c r="Q94" s="197"/>
      <c r="R94" s="197"/>
      <c r="S94" s="200"/>
      <c r="T94" s="167">
        <f>C94/100</f>
        <v>0</v>
      </c>
      <c r="U94" s="164">
        <f t="shared" ref="U94:Z94" si="2948">F94/100</f>
        <v>0</v>
      </c>
      <c r="V94" s="164">
        <f t="shared" si="2948"/>
        <v>0</v>
      </c>
      <c r="W94" s="164">
        <f t="shared" si="2948"/>
        <v>0</v>
      </c>
      <c r="X94" s="164">
        <f t="shared" si="2948"/>
        <v>0</v>
      </c>
      <c r="Y94" s="164">
        <f t="shared" si="2948"/>
        <v>0</v>
      </c>
      <c r="Z94" s="164">
        <f t="shared" si="2948"/>
        <v>0</v>
      </c>
      <c r="AA94" s="164" t="e">
        <f>(L94*W94+Y94*N94)/(L94+N94)</f>
        <v>#DIV/0!</v>
      </c>
      <c r="AB94" s="165" t="e">
        <f t="shared" si="2142"/>
        <v>#DIV/0!</v>
      </c>
      <c r="AC94" s="165" t="e">
        <f>AVERAGE(AB94:AB97)</f>
        <v>#DIV/0!</v>
      </c>
      <c r="AD94" s="165" t="e">
        <f>STDEV(AB94:AB97)</f>
        <v>#DIV/0!</v>
      </c>
      <c r="AE94" s="165" t="e">
        <f>AD94/SQRT(COUNT(AB94:AB97))</f>
        <v>#DIV/0!</v>
      </c>
      <c r="AF94" s="165" t="e">
        <f>AE94^2</f>
        <v>#DIV/0!</v>
      </c>
      <c r="AG94" s="164" t="e">
        <f t="shared" si="2143"/>
        <v>#DIV/0!</v>
      </c>
      <c r="AH94" s="164" t="e">
        <f>AG94^2*E94^2</f>
        <v>#DIV/0!</v>
      </c>
      <c r="AI94" s="164" t="e">
        <f>AVERAGE(AH94:AH97)</f>
        <v>#DIV/0!</v>
      </c>
      <c r="AJ94" s="164" t="e">
        <f t="shared" si="2144"/>
        <v>#DIV/0!</v>
      </c>
      <c r="AK94" s="164" t="e">
        <f>AJ94^2*V94^2</f>
        <v>#DIV/0!</v>
      </c>
      <c r="AL94" s="164" t="e">
        <f>AVERAGE(AK94:AK97)</f>
        <v>#DIV/0!</v>
      </c>
      <c r="AM94" s="164" t="e">
        <f>-AB94/(AA94-U94)*L94/(L94+N94)</f>
        <v>#DIV/0!</v>
      </c>
      <c r="AN94" s="164" t="e">
        <f>AM94^2*X94^2</f>
        <v>#DIV/0!</v>
      </c>
      <c r="AO94" s="164" t="e">
        <f>AVERAGE(AN94:AN97)</f>
        <v>#DIV/0!</v>
      </c>
      <c r="AP94" s="164" t="e">
        <f>-AB94/(AA94-U94)*N94/(L94+N94)</f>
        <v>#DIV/0!</v>
      </c>
      <c r="AQ94" s="164" t="e">
        <f>AP94^2*Z94^2</f>
        <v>#DIV/0!</v>
      </c>
      <c r="AR94" s="164" t="e">
        <f>AVERAGE(AQ94:AQ97)</f>
        <v>#DIV/0!</v>
      </c>
      <c r="AS94" s="164" t="e">
        <f>-AB94/(AA94-U94)*(W94-AA94)/(L94+N94)</f>
        <v>#DIV/0!</v>
      </c>
      <c r="AT94" s="164" t="e">
        <f>AS94^2*M94^2</f>
        <v>#DIV/0!</v>
      </c>
      <c r="AU94" s="164" t="e">
        <f>AVERAGE(AT94:AT97)</f>
        <v>#DIV/0!</v>
      </c>
      <c r="AV94" s="164" t="e">
        <f>-AB94/(AA94-U94)*(Y94-AA94)/(L94+N94)</f>
        <v>#DIV/0!</v>
      </c>
      <c r="AW94" s="164" t="e">
        <f>AV94^2*O94^2</f>
        <v>#DIV/0!</v>
      </c>
      <c r="AX94" s="164" t="e">
        <f>AVERAGE(AW94:AW97)</f>
        <v>#DIV/0!</v>
      </c>
      <c r="AY94" s="164" t="e">
        <f>SUM(AX94,AU94,AR94,AO94,AL94,AI94,AF94)</f>
        <v>#DIV/0!</v>
      </c>
      <c r="AZ94" s="166" t="e">
        <f>SQRT(AY94)</f>
        <v>#DIV/0!</v>
      </c>
      <c r="BA94" s="164" t="b">
        <f>P94=1</f>
        <v>0</v>
      </c>
      <c r="BB94" s="164">
        <f>MAX((1-BA94)*P94,P94*0.99999)</f>
        <v>0</v>
      </c>
      <c r="BC94" s="164" t="e">
        <f>AB94*D94/(L94+N94)</f>
        <v>#DIV/0!</v>
      </c>
      <c r="BD94" s="164" t="e">
        <f>-1+(1-BC94)^(1-BB94)</f>
        <v>#DIV/0!</v>
      </c>
      <c r="BE94" s="164" t="e">
        <f>1/((BB94-1)*BC94)</f>
        <v>#DIV/0!</v>
      </c>
      <c r="BF94" s="164" t="e">
        <f>(-1/BC94)*LN(1-BC94)*AB94</f>
        <v>#DIV/0!</v>
      </c>
      <c r="BG94" s="164" t="e">
        <f>AB94*BD94*BE94</f>
        <v>#DIV/0!</v>
      </c>
      <c r="BH94" s="164" t="e">
        <f>(BF94*BA94)+(1-BA94)*BG94</f>
        <v>#DIV/0!</v>
      </c>
      <c r="BI94" s="164" t="e">
        <f>AVERAGE(BH94:BH97)</f>
        <v>#DIV/0!</v>
      </c>
      <c r="BJ94" s="164" t="e">
        <f>STDEV(BH94:BH97)</f>
        <v>#DIV/0!</v>
      </c>
      <c r="BK94" s="164" t="e">
        <f>BJ94/SQRT(COUNT(BH94:BH97))</f>
        <v>#DIV/0!</v>
      </c>
      <c r="BL94" s="164" t="e">
        <f>BK94^2</f>
        <v>#DIV/0!</v>
      </c>
      <c r="BM94" s="164" t="e">
        <f>(-LN(1-BC94)*(1-BC94)^(1-BB94))*AB94/((BB94-1)*BC94)</f>
        <v>#DIV/0!</v>
      </c>
      <c r="BN94" s="164" t="e">
        <f>(1-(1-BC94)^(1-BB94))*AB94/(BC94*(BB94-1)^2)</f>
        <v>#DIV/0!</v>
      </c>
      <c r="BO94" s="164" t="e">
        <f>BM94+BN94</f>
        <v>#DIV/0!</v>
      </c>
      <c r="BP94" s="164" t="e">
        <f>BO94^2*Q94^2</f>
        <v>#DIV/0!</v>
      </c>
      <c r="BQ94" s="164" t="e">
        <f>AVERAGE(BP94:BP97)</f>
        <v>#DIV/0!</v>
      </c>
      <c r="BR94" s="164" t="e">
        <f>BD94*BE94</f>
        <v>#DIV/0!</v>
      </c>
      <c r="BS94" s="164" t="e">
        <f>AB94*BE94</f>
        <v>#DIV/0!</v>
      </c>
      <c r="BT94" s="164" t="e">
        <f>AB94*BD94</f>
        <v>#DIV/0!</v>
      </c>
      <c r="BU94" s="164" t="e">
        <f>AJ94</f>
        <v>#DIV/0!</v>
      </c>
      <c r="BV94" s="164" t="e">
        <f>(BB94-1)/(1-BC94)^(BB94)*(D94/(L94+N94))*BU94</f>
        <v>#DIV/0!</v>
      </c>
      <c r="BW94" s="164" t="e">
        <f>-1/((BB94-1)*BC94^2)*(D94/(L94+N94))*BU94</f>
        <v>#DIV/0!</v>
      </c>
      <c r="BX94" s="164" t="e">
        <f>BU94*BR94+BS94*BV94+BT94*BW94</f>
        <v>#DIV/0!</v>
      </c>
      <c r="BY94" s="164" t="e">
        <f>BX94^2*V94^2</f>
        <v>#DIV/0!</v>
      </c>
      <c r="BZ94" s="164" t="e">
        <f>AVERAGE(BY94:BY97)</f>
        <v>#DIV/0!</v>
      </c>
      <c r="CA94" s="164" t="e">
        <f>AM94</f>
        <v>#DIV/0!</v>
      </c>
      <c r="CB94" s="164" t="e">
        <f>(BB94-1)/(1-BC94)^(BB94)*(D94/(L94+N94))*CA94</f>
        <v>#DIV/0!</v>
      </c>
      <c r="CC94" s="164" t="e">
        <f>-1/((BB94-1)*BC94^2)*(D94/(L94+N94))*CA94</f>
        <v>#DIV/0!</v>
      </c>
      <c r="CD94" s="164" t="e">
        <f>BR94*CA94+BS94*CB94+BT94*CC94</f>
        <v>#DIV/0!</v>
      </c>
      <c r="CE94" s="164" t="e">
        <f>CD94^2*X94^2</f>
        <v>#DIV/0!</v>
      </c>
      <c r="CF94" s="164" t="e">
        <f>AVERAGE(CE94:CE97)</f>
        <v>#DIV/0!</v>
      </c>
      <c r="CG94" s="164" t="e">
        <f>AP94</f>
        <v>#DIV/0!</v>
      </c>
      <c r="CH94" s="164" t="e">
        <f>(BB94-1)/(1-BC94)^(BB94)*(D94/(L94+N94))*CG94</f>
        <v>#DIV/0!</v>
      </c>
      <c r="CI94" s="164" t="e">
        <f>-1/((BB94-1)*BC94^2)*(D94/(L94+N94))*CG94</f>
        <v>#DIV/0!</v>
      </c>
      <c r="CJ94" s="164" t="e">
        <f>BR94*CG94+BS94*CH94+BT94*CI94</f>
        <v>#DIV/0!</v>
      </c>
      <c r="CK94" s="164" t="e">
        <f>CJ94^2*Z94^2</f>
        <v>#DIV/0!</v>
      </c>
      <c r="CL94" s="164" t="e">
        <f>AVERAGE(CK94:CK97)</f>
        <v>#DIV/0!</v>
      </c>
      <c r="CM94" s="164" t="e">
        <f>AG94</f>
        <v>#DIV/0!</v>
      </c>
      <c r="CN94" s="164">
        <v>0</v>
      </c>
      <c r="CO94" s="164">
        <v>0</v>
      </c>
      <c r="CP94" s="164" t="e">
        <f>CM94*BR94</f>
        <v>#DIV/0!</v>
      </c>
      <c r="CQ94" s="164" t="e">
        <f>CP94^2*E94^2</f>
        <v>#DIV/0!</v>
      </c>
      <c r="CR94" s="164" t="e">
        <f>AVERAGE(CQ94:CQ97)</f>
        <v>#DIV/0!</v>
      </c>
      <c r="CS94" s="164" t="e">
        <f>AS94</f>
        <v>#DIV/0!</v>
      </c>
      <c r="CT94" s="164" t="e">
        <f>(BB94-1)/(1-BC94)^(BB94)*(-BC94/(L94+N94)+D94/(L94+N94)*CS94)</f>
        <v>#DIV/0!</v>
      </c>
      <c r="CU94" s="164" t="e">
        <f>-1/((BB94-1)*BC94^2)*(-BC94/(L94+N94)+D94/(L94+N94)*CS94)</f>
        <v>#DIV/0!</v>
      </c>
      <c r="CV94" s="164" t="e">
        <f>BR94*CS94+BS94*CT94+BT94*CU94</f>
        <v>#DIV/0!</v>
      </c>
      <c r="CW94" s="164" t="e">
        <f>CV94^2*M94^2</f>
        <v>#DIV/0!</v>
      </c>
      <c r="CX94" s="164" t="e">
        <f>AVERAGE(CW94:CW97)</f>
        <v>#DIV/0!</v>
      </c>
      <c r="CY94" s="164" t="e">
        <f>AV94</f>
        <v>#DIV/0!</v>
      </c>
      <c r="CZ94" s="164" t="e">
        <f>(BB94-1)/(1-BC94)^(BB94)*(-BC94/(L94+N94)+D94/(L94+N94)*CY94)</f>
        <v>#DIV/0!</v>
      </c>
      <c r="DA94" s="164" t="e">
        <f>-1/((BB94-1)*BC94^2)*(-BC94/(L94+N94)+D94/(L94+N94)*CY94)</f>
        <v>#DIV/0!</v>
      </c>
      <c r="DB94" s="164" t="e">
        <f>BR94*CY94+BS94*CZ94+BT94*DA94</f>
        <v>#DIV/0!</v>
      </c>
      <c r="DC94" s="164" t="e">
        <f>DB94^2*O94^2</f>
        <v>#DIV/0!</v>
      </c>
      <c r="DD94" s="164" t="e">
        <f>AVERAGE(DC94:DC97)</f>
        <v>#DIV/0!</v>
      </c>
      <c r="DE94" s="164" t="e">
        <f>SUM(DD94,CX94,CR94,CL94,CF94,BZ94,BQ94,BL94)</f>
        <v>#DIV/0!</v>
      </c>
      <c r="DF94" s="164" t="e">
        <f>SQRT(DE94)</f>
        <v>#DIV/0!</v>
      </c>
      <c r="DG94" s="164">
        <f>10^R94</f>
        <v>1</v>
      </c>
      <c r="DH94" s="164" t="e">
        <f>N94/(L94+N94)</f>
        <v>#DIV/0!</v>
      </c>
      <c r="DI94" s="164">
        <f>(DG94+L94+N94)/(N94+DG94)</f>
        <v>1</v>
      </c>
      <c r="DJ94" s="164" t="e">
        <f>AB94*DH94*DI94</f>
        <v>#DIV/0!</v>
      </c>
      <c r="DK94" s="164" t="e">
        <f>AVERAGE(DJ94:DJ97)</f>
        <v>#DIV/0!</v>
      </c>
      <c r="DL94" s="164" t="e">
        <f>STDEV(DJ94:DJ97)</f>
        <v>#DIV/0!</v>
      </c>
      <c r="DM94" s="164" t="e">
        <f>DL94/SQRT(COUNT(DJ94:DJ97))</f>
        <v>#DIV/0!</v>
      </c>
      <c r="DN94" s="164" t="e">
        <f>DM94^2</f>
        <v>#DIV/0!</v>
      </c>
      <c r="DO94" s="164" t="e">
        <f>DH94*DI94</f>
        <v>#DIV/0!</v>
      </c>
      <c r="DP94" s="164" t="e">
        <f>AG94</f>
        <v>#DIV/0!</v>
      </c>
      <c r="DQ94" s="164" t="e">
        <f>DO94*DP94</f>
        <v>#DIV/0!</v>
      </c>
      <c r="DR94" s="164" t="e">
        <f>DQ94^2*E94^2</f>
        <v>#DIV/0!</v>
      </c>
      <c r="DS94" s="164" t="e">
        <f>AVERAGE(DR94:DR97)</f>
        <v>#DIV/0!</v>
      </c>
      <c r="DT94" s="164" t="e">
        <f>AJ94</f>
        <v>#DIV/0!</v>
      </c>
      <c r="DU94" s="164" t="e">
        <f>DT94*DO94</f>
        <v>#DIV/0!</v>
      </c>
      <c r="DV94" s="164" t="e">
        <f>DU94^2*V94^2</f>
        <v>#DIV/0!</v>
      </c>
      <c r="DW94" s="164" t="e">
        <f>AVERAGE(DV94:DV97)</f>
        <v>#DIV/0!</v>
      </c>
      <c r="DX94" s="164" t="e">
        <f>AM94</f>
        <v>#DIV/0!</v>
      </c>
      <c r="DY94" s="164" t="e">
        <f>DX94*DO94</f>
        <v>#DIV/0!</v>
      </c>
      <c r="DZ94" s="164" t="e">
        <f>DY94^2*X94^2</f>
        <v>#DIV/0!</v>
      </c>
      <c r="EA94" s="164" t="e">
        <f>AVERAGE(DZ94:DZ97)</f>
        <v>#DIV/0!</v>
      </c>
      <c r="EB94" s="164" t="e">
        <f>AP94</f>
        <v>#DIV/0!</v>
      </c>
      <c r="EC94" s="164" t="e">
        <f>EB94*DO94</f>
        <v>#DIV/0!</v>
      </c>
      <c r="ED94" s="164" t="e">
        <f>EC94^2*Z94^2</f>
        <v>#DIV/0!</v>
      </c>
      <c r="EE94" s="164" t="e">
        <f>AVERAGE(ED94:ED97)</f>
        <v>#DIV/0!</v>
      </c>
      <c r="EF94" s="164" t="e">
        <f>DI94*AB94</f>
        <v>#DIV/0!</v>
      </c>
      <c r="EG94" s="164" t="e">
        <f>DH94*AB94</f>
        <v>#DIV/0!</v>
      </c>
      <c r="EH94" s="164" t="e">
        <f>AS94</f>
        <v>#DIV/0!</v>
      </c>
      <c r="EI94" s="164" t="e">
        <f>-N94/((N94+L94)^2)</f>
        <v>#DIV/0!</v>
      </c>
      <c r="EJ94" s="164">
        <f>1/(DG94+N94)</f>
        <v>1</v>
      </c>
      <c r="EK94" s="164" t="e">
        <f>DO94*EH94+EF94*EI94+EG94*EJ94</f>
        <v>#DIV/0!</v>
      </c>
      <c r="EL94" s="164" t="e">
        <f>EK94^2*M94^2</f>
        <v>#DIV/0!</v>
      </c>
      <c r="EM94" s="164" t="e">
        <f>AVERAGE(EL94:EL97)</f>
        <v>#DIV/0!</v>
      </c>
      <c r="EN94" s="164" t="e">
        <f>AV94</f>
        <v>#DIV/0!</v>
      </c>
      <c r="EO94" s="164" t="e">
        <f>L94/((L94+N94)^2)</f>
        <v>#DIV/0!</v>
      </c>
      <c r="EP94" s="164">
        <f>-L94/((N94+DG94)^2)</f>
        <v>0</v>
      </c>
      <c r="EQ94" s="164" t="e">
        <f>DO94*EN94+EF94*EO94+EG94*EP94</f>
        <v>#DIV/0!</v>
      </c>
      <c r="ER94" s="164" t="e">
        <f>EQ94^2*O94^2</f>
        <v>#DIV/0!</v>
      </c>
      <c r="ES94" s="164" t="e">
        <f>AVERAGE(ER94:ER97)</f>
        <v>#DIV/0!</v>
      </c>
      <c r="ET94" s="164">
        <v>0</v>
      </c>
      <c r="EU94" s="164">
        <f>-LN(10)*L94*DG94/((DG94+N94)^2)</f>
        <v>0</v>
      </c>
      <c r="EV94" s="164" t="e">
        <f>EU94*EG94</f>
        <v>#DIV/0!</v>
      </c>
      <c r="EW94" s="164" t="e">
        <f>EV94^2*S94^2</f>
        <v>#DIV/0!</v>
      </c>
      <c r="EX94" s="164" t="e">
        <f>AVERAGE(EW94:EW97)</f>
        <v>#DIV/0!</v>
      </c>
      <c r="EY94" s="164" t="e">
        <f>SUM(EX94,ES94,EM94,EE94,EA94,DW94,DS94,DN94)</f>
        <v>#DIV/0!</v>
      </c>
      <c r="EZ94" s="164" t="e">
        <f>SQRT(EY94)</f>
        <v>#DIV/0!</v>
      </c>
      <c r="FA94" s="164">
        <f>DG94</f>
        <v>1</v>
      </c>
      <c r="FB94" s="164" t="e">
        <f>DH94</f>
        <v>#DIV/0!</v>
      </c>
      <c r="FC94" s="164">
        <f>DI94</f>
        <v>1</v>
      </c>
      <c r="FD94" s="164" t="e">
        <f>FB94*FC94*BH94</f>
        <v>#DIV/0!</v>
      </c>
      <c r="FE94" s="164" t="e">
        <f>AVERAGE(FD94:FD97)</f>
        <v>#DIV/0!</v>
      </c>
      <c r="FF94" s="164" t="e">
        <f>STDEV(FD94:FD97)</f>
        <v>#DIV/0!</v>
      </c>
      <c r="FG94" s="164" t="e">
        <f>FF94/SQRT(COUNT(FD94:FD97))</f>
        <v>#DIV/0!</v>
      </c>
      <c r="FH94" s="164" t="e">
        <f>FG94^2</f>
        <v>#DIV/0!</v>
      </c>
      <c r="FI94" s="164" t="e">
        <f>FB94*FC94</f>
        <v>#DIV/0!</v>
      </c>
      <c r="FJ94" s="164" t="e">
        <f>CP94</f>
        <v>#DIV/0!</v>
      </c>
      <c r="FK94" s="164" t="e">
        <f>FJ94*FI94</f>
        <v>#DIV/0!</v>
      </c>
      <c r="FL94" s="164" t="e">
        <f>FK94^2*E94^2</f>
        <v>#DIV/0!</v>
      </c>
      <c r="FM94" s="164" t="e">
        <f>AVERAGE(FL94:FL97)</f>
        <v>#DIV/0!</v>
      </c>
      <c r="FN94" s="164" t="e">
        <f>BX94</f>
        <v>#DIV/0!</v>
      </c>
      <c r="FO94" s="164" t="e">
        <f>FN94*FI94</f>
        <v>#DIV/0!</v>
      </c>
      <c r="FP94" s="164" t="e">
        <f>FO94^2*V94^2</f>
        <v>#DIV/0!</v>
      </c>
      <c r="FQ94" s="164" t="e">
        <f>AVERAGE(FP94:FP97)</f>
        <v>#DIV/0!</v>
      </c>
      <c r="FR94" s="164" t="e">
        <f>CD94</f>
        <v>#DIV/0!</v>
      </c>
      <c r="FS94" s="164" t="e">
        <f>FR94*FI94</f>
        <v>#DIV/0!</v>
      </c>
      <c r="FT94" s="164" t="e">
        <f>FS94^2*X94^2</f>
        <v>#DIV/0!</v>
      </c>
      <c r="FU94" s="164" t="e">
        <f>AVERAGE(FT94:FT97)</f>
        <v>#DIV/0!</v>
      </c>
      <c r="FV94" s="164" t="e">
        <f>CJ94</f>
        <v>#DIV/0!</v>
      </c>
      <c r="FW94" s="164" t="e">
        <f>FV94*FI94</f>
        <v>#DIV/0!</v>
      </c>
      <c r="FX94" s="164" t="e">
        <f>FW94^2*Z94^2</f>
        <v>#DIV/0!</v>
      </c>
      <c r="FY94" s="164" t="e">
        <f>AVERAGE(FX94:FX97)</f>
        <v>#DIV/0!</v>
      </c>
      <c r="FZ94" s="164" t="e">
        <f>FC94*BH94</f>
        <v>#DIV/0!</v>
      </c>
      <c r="GA94" s="164" t="e">
        <f>FB94*BH94</f>
        <v>#DIV/0!</v>
      </c>
      <c r="GB94" s="164" t="e">
        <f>CV94</f>
        <v>#DIV/0!</v>
      </c>
      <c r="GC94" s="164" t="e">
        <f>EI94</f>
        <v>#DIV/0!</v>
      </c>
      <c r="GD94" s="164">
        <f>EJ94</f>
        <v>1</v>
      </c>
      <c r="GE94" s="164" t="e">
        <f>FI94*GB94+FZ94*GC94+GA94*GD94</f>
        <v>#DIV/0!</v>
      </c>
      <c r="GF94" s="164" t="e">
        <f>GE94^2*M94^2</f>
        <v>#DIV/0!</v>
      </c>
      <c r="GG94" s="164" t="e">
        <f>AVERAGE(GF94:GF97)</f>
        <v>#DIV/0!</v>
      </c>
      <c r="GH94" s="164" t="e">
        <f>DB94</f>
        <v>#DIV/0!</v>
      </c>
      <c r="GI94" s="164" t="e">
        <f>EO94</f>
        <v>#DIV/0!</v>
      </c>
      <c r="GJ94" s="164">
        <f>EP94</f>
        <v>0</v>
      </c>
      <c r="GK94" s="164" t="e">
        <f>FI94*GH94+FZ94*GI94+GA94*GJ94</f>
        <v>#DIV/0!</v>
      </c>
      <c r="GL94" s="164" t="e">
        <f>GK94^2*O94^2</f>
        <v>#DIV/0!</v>
      </c>
      <c r="GM94" s="164" t="e">
        <f>AVERAGE(GL94:GL97)</f>
        <v>#DIV/0!</v>
      </c>
      <c r="GN94" s="164">
        <f>ET94</f>
        <v>0</v>
      </c>
      <c r="GO94" s="164">
        <f>EU94</f>
        <v>0</v>
      </c>
      <c r="GP94" s="164" t="e">
        <f>GO94*GA94</f>
        <v>#DIV/0!</v>
      </c>
      <c r="GQ94" s="164" t="e">
        <f>GP94^2*S94^2</f>
        <v>#DIV/0!</v>
      </c>
      <c r="GR94" s="164" t="e">
        <f>AVERAGE(GQ94:GQ97)</f>
        <v>#DIV/0!</v>
      </c>
      <c r="GS94" s="164" t="e">
        <f>BO94</f>
        <v>#DIV/0!</v>
      </c>
      <c r="GT94" s="164" t="e">
        <f>GS94*FI94</f>
        <v>#DIV/0!</v>
      </c>
      <c r="GU94" s="164" t="e">
        <f>GT94^2*Q94^2</f>
        <v>#DIV/0!</v>
      </c>
      <c r="GV94" s="164" t="e">
        <f>AVERAGE(GU94:GU97)</f>
        <v>#DIV/0!</v>
      </c>
      <c r="GW94" s="164" t="e">
        <f>SUM(GV94,GR94,GM94,GG94,FY94,FU94,FQ94,FM94,FH94)</f>
        <v>#DIV/0!</v>
      </c>
      <c r="GX94" s="164" t="e">
        <f>SQRT(GW94)</f>
        <v>#DIV/0!</v>
      </c>
      <c r="GY94" s="164">
        <f>P94</f>
        <v>0</v>
      </c>
      <c r="GZ94" s="164">
        <f>L94+N94</f>
        <v>0</v>
      </c>
      <c r="HA94" s="164">
        <f>L94</f>
        <v>0</v>
      </c>
      <c r="HB94" s="164">
        <f>N94</f>
        <v>0</v>
      </c>
      <c r="HC94" s="164">
        <f>D94</f>
        <v>0</v>
      </c>
      <c r="HD94" s="164">
        <f>B94</f>
        <v>0</v>
      </c>
      <c r="HE94" s="164" t="e">
        <f>AA94</f>
        <v>#DIV/0!</v>
      </c>
      <c r="HF94" s="164">
        <f>T94</f>
        <v>0</v>
      </c>
      <c r="HG94" s="164">
        <f>U94</f>
        <v>0</v>
      </c>
      <c r="HH94" s="164">
        <f>W94</f>
        <v>0</v>
      </c>
      <c r="HI94" s="164">
        <f>Y94</f>
        <v>0</v>
      </c>
      <c r="HJ94" s="164" t="e">
        <f>LN((HE94-GY94*HG94)/HD94)</f>
        <v>#DIV/0!</v>
      </c>
      <c r="HK94" s="164" t="e">
        <f>LN( (HG94-HF94)/GZ94 + (HE94-GY94*HF94)/HD94)</f>
        <v>#DIV/0!</v>
      </c>
      <c r="HL94" s="164" t="e">
        <f>HD94*GZ94/(HD94+GY94*GZ94)</f>
        <v>#DIV/0!</v>
      </c>
      <c r="HM94" s="164" t="e">
        <f>(HJ94-HK94)*HL94/HC94</f>
        <v>#DIV/0!</v>
      </c>
      <c r="HN94" s="164" t="e">
        <f>AVERAGE(HM94:HM97)</f>
        <v>#DIV/0!</v>
      </c>
      <c r="HO94" s="164" t="e">
        <f>STDEV(HM94:HM97)</f>
        <v>#DIV/0!</v>
      </c>
      <c r="HP94" s="164" t="e">
        <f>HO94/SQRT(COUNT(HM94:HM97))</f>
        <v>#DIV/0!</v>
      </c>
      <c r="HQ94" s="164" t="e">
        <f>HP94^2</f>
        <v>#DIV/0!</v>
      </c>
      <c r="HR94" s="164" t="e">
        <f>-1/HD94</f>
        <v>#DIV/0!</v>
      </c>
      <c r="HS94" s="164" t="e">
        <f>-(HE94-GY94*HF94) / (HD94* ( ( (HG94-HF94)/GZ94)*HD94 + (HE94-GY94*HF94)))</f>
        <v>#DIV/0!</v>
      </c>
      <c r="HT94" s="164" t="e">
        <f>GY94*GZ94^2 / (HD94+GY94*GZ94)^2</f>
        <v>#DIV/0!</v>
      </c>
      <c r="HU94" s="164" t="e">
        <f>-1/HC94*HM94</f>
        <v>#DIV/0!</v>
      </c>
      <c r="HV94" s="164" t="e">
        <f>HU94^2*E94^2</f>
        <v>#DIV/0!</v>
      </c>
      <c r="HW94" s="164" t="e">
        <f>AVERAGE(HV94:HV97)</f>
        <v>#DIV/0!</v>
      </c>
      <c r="HX94" s="164" t="e">
        <f>GY94 / (GY94*HG94-HE94)</f>
        <v>#DIV/0!</v>
      </c>
      <c r="HY94" s="164" t="e">
        <f>HD94 / ( (HG94-HF94)*HD94 + GZ94*(HE94-GY94*HF94))</f>
        <v>#DIV/0!</v>
      </c>
      <c r="HZ94" s="164">
        <v>0</v>
      </c>
      <c r="IA94" s="164" t="e">
        <f t="shared" si="2145"/>
        <v>#DIV/0!</v>
      </c>
      <c r="IB94" s="164" t="e">
        <f>IA94^2*V94^2</f>
        <v>#DIV/0!</v>
      </c>
      <c r="IC94" s="164" t="e">
        <f>AVERAGE(IB94:IB97)</f>
        <v>#DIV/0!</v>
      </c>
      <c r="ID94" s="164" t="e">
        <f xml:space="preserve"> 1 / (HE94-GY94*HG94)*L94/GZ94</f>
        <v>#DIV/0!</v>
      </c>
      <c r="IE94" s="164" t="e">
        <f>HA94 / ((HE94-GY94*HF94)*GZ94 + (HG94-HF94)*HD94)</f>
        <v>#DIV/0!</v>
      </c>
      <c r="IF94" s="164">
        <v>0</v>
      </c>
      <c r="IG94" s="164" t="e">
        <f t="shared" si="2146"/>
        <v>#DIV/0!</v>
      </c>
      <c r="IH94" s="164" t="e">
        <f>IG94^2*X94^2</f>
        <v>#DIV/0!</v>
      </c>
      <c r="II94" s="164" t="e">
        <f>AVERAGE(IH94:IH97)</f>
        <v>#DIV/0!</v>
      </c>
      <c r="IJ94" s="164" t="e">
        <f>1 / (HE94-GY94*HG94) * HB94/GZ94</f>
        <v>#DIV/0!</v>
      </c>
      <c r="IK94" s="164" t="e">
        <f>1 / (HE94 + HD94*((HG94-HF94)/GZ94) - GY94*HF94) * HB94/GZ94</f>
        <v>#DIV/0!</v>
      </c>
      <c r="IL94" s="164">
        <v>0</v>
      </c>
      <c r="IM94" s="164" t="e">
        <f t="shared" si="2147"/>
        <v>#DIV/0!</v>
      </c>
      <c r="IN94" s="164" t="e">
        <f>IM94^2*Z94^2</f>
        <v>#DIV/0!</v>
      </c>
      <c r="IO94" s="164" t="e">
        <f>AVERAGE(IN94:IN97)</f>
        <v>#DIV/0!</v>
      </c>
      <c r="IP94" s="164" t="e">
        <f>(HI94-HH94)*HB94 / (GZ94*((GY94*HG94-HH94)*HA94 + (GY94*HG94-HI94)*HB94))</f>
        <v>#DIV/0!</v>
      </c>
      <c r="IQ94" s="164" t="e">
        <f>-(HD94*HF94+(HH94-HI94)*HB94-HD94*HG94) / (GZ94*((GY94*HF94-HH94)*HA94 + (GY94*HB94+HD94)*HF94 - HI94*HB94 - HD94*HG94) )</f>
        <v>#DIV/0!</v>
      </c>
      <c r="IR94" s="164" t="e">
        <f>HD94^2 / (GY94*HA94 + GY94*HB94 + HD94)^2</f>
        <v>#DIV/0!</v>
      </c>
      <c r="IS94" s="164" t="e">
        <f t="shared" si="2148"/>
        <v>#DIV/0!</v>
      </c>
      <c r="IT94" s="164" t="e">
        <f>IS94^2*M94^2</f>
        <v>#DIV/0!</v>
      </c>
      <c r="IU94" s="164" t="e">
        <f>AVERAGE(IT94:IT97)</f>
        <v>#DIV/0!</v>
      </c>
      <c r="IV94" s="164" t="e">
        <f>-(HI94-HH94)*HA94 / (GZ94*((GY94*HG94-HH94)*HA94 + (GY94*HG94-HI94)*HB94))</f>
        <v>#DIV/0!</v>
      </c>
      <c r="IW94" s="164" t="e">
        <f>-(HD94*HF94+(HI94-HH94)*HA94-HD94*HG94) / (GZ94*((GY94*HF94-HI94)*HB94 + (GY94*HA94+HD94)*HF94 - HH94*HA94 - HD94*HG94))</f>
        <v>#DIV/0!</v>
      </c>
      <c r="IX94" s="164" t="e">
        <f>HD94^2 / (GY94*HA94+GY94*HB94+HD94)^2</f>
        <v>#DIV/0!</v>
      </c>
      <c r="IY94" s="164" t="e">
        <f t="shared" si="2149"/>
        <v>#DIV/0!</v>
      </c>
      <c r="IZ94" s="164" t="e">
        <f>IY94^2*O94^2</f>
        <v>#DIV/0!</v>
      </c>
      <c r="JA94" s="164" t="e">
        <f>AVERAGE(IZ94:IZ97)</f>
        <v>#DIV/0!</v>
      </c>
      <c r="JB94" s="164" t="e">
        <f>HG94/(GY94*HG94-HE94)</f>
        <v>#DIV/0!</v>
      </c>
      <c r="JC94" s="164" t="e">
        <f>HF94/(GY94*HF94-HE94-HD94*(HG94-HF94)/GZ94)</f>
        <v>#DIV/0!</v>
      </c>
      <c r="JD94" s="164" t="e">
        <f>-HD94*GZ94^2 / ((GZ94*GY94+HD94)^2)</f>
        <v>#DIV/0!</v>
      </c>
      <c r="JE94" s="164" t="e">
        <f t="shared" si="2150"/>
        <v>#DIV/0!</v>
      </c>
      <c r="JF94" s="164" t="e">
        <f>JE94^2*Q94^2</f>
        <v>#DIV/0!</v>
      </c>
      <c r="JG94" s="164" t="e">
        <f>AVERAGE(JF94:JF97)</f>
        <v>#DIV/0!</v>
      </c>
      <c r="JH94" s="164" t="e">
        <f>SUM(JG94,JA94,IU94,IO94,II94,IC94,HW94,HQ94)</f>
        <v>#DIV/0!</v>
      </c>
      <c r="JI94" s="164" t="e">
        <f>SQRT(JH94)</f>
        <v>#DIV/0!</v>
      </c>
      <c r="JJ94" s="164">
        <f>FA94</f>
        <v>1</v>
      </c>
      <c r="JK94" s="164" t="e">
        <f>N94/(L94+N94)</f>
        <v>#DIV/0!</v>
      </c>
      <c r="JL94" s="164">
        <f>(L94+N94+JJ94)/(N94+JJ94)</f>
        <v>1</v>
      </c>
      <c r="JM94" s="164" t="e">
        <f>HM94*JK94*JL94</f>
        <v>#DIV/0!</v>
      </c>
      <c r="JN94" s="164" t="e">
        <f>AVERAGE(JM94:JM97)</f>
        <v>#DIV/0!</v>
      </c>
      <c r="JO94" s="164" t="e">
        <f>STDEV(JM94:JM97)</f>
        <v>#DIV/0!</v>
      </c>
      <c r="JP94" s="164" t="e">
        <f>JO94/SQRT(COUNT(JM94:JM97))</f>
        <v>#DIV/0!</v>
      </c>
      <c r="JQ94" s="164" t="e">
        <f>JP94^2</f>
        <v>#DIV/0!</v>
      </c>
      <c r="JR94" s="164" t="e">
        <f>JK94*JL94</f>
        <v>#DIV/0!</v>
      </c>
      <c r="JS94" s="164" t="e">
        <f>HU94</f>
        <v>#DIV/0!</v>
      </c>
      <c r="JT94" s="164" t="e">
        <f>JS94*JR94</f>
        <v>#DIV/0!</v>
      </c>
      <c r="JU94" s="164" t="e">
        <f>JT94^2*E94^2</f>
        <v>#DIV/0!</v>
      </c>
      <c r="JV94" s="164" t="e">
        <f>AVERAGE(JU94:JU97)</f>
        <v>#DIV/0!</v>
      </c>
      <c r="JW94" s="164" t="e">
        <f>IA94</f>
        <v>#DIV/0!</v>
      </c>
      <c r="JX94" s="164" t="e">
        <f>JW94*JR94</f>
        <v>#DIV/0!</v>
      </c>
      <c r="JY94" s="164" t="e">
        <f>JX94^2*V94^2</f>
        <v>#DIV/0!</v>
      </c>
      <c r="JZ94" s="164" t="e">
        <f>AVERAGE(JY94:JY97)</f>
        <v>#DIV/0!</v>
      </c>
      <c r="KA94" s="164" t="e">
        <f>IG94</f>
        <v>#DIV/0!</v>
      </c>
      <c r="KB94" s="164" t="e">
        <f>KA94*JR94</f>
        <v>#DIV/0!</v>
      </c>
      <c r="KC94" s="164" t="e">
        <f>KB94^2*X94^2</f>
        <v>#DIV/0!</v>
      </c>
      <c r="KD94" s="164" t="e">
        <f>AVERAGE(KC94:KC97)</f>
        <v>#DIV/0!</v>
      </c>
      <c r="KE94" s="164" t="e">
        <f>IM94</f>
        <v>#DIV/0!</v>
      </c>
      <c r="KF94" s="164" t="e">
        <f>KE94*JR94</f>
        <v>#DIV/0!</v>
      </c>
      <c r="KG94" s="164" t="e">
        <f>KF94^2*Z94^2</f>
        <v>#DIV/0!</v>
      </c>
      <c r="KH94" s="164" t="e">
        <f>AVERAGE(KG94:KG97)</f>
        <v>#DIV/0!</v>
      </c>
      <c r="KI94" s="164" t="e">
        <f>IS94</f>
        <v>#DIV/0!</v>
      </c>
      <c r="KJ94" s="164" t="e">
        <f>-N94/(L94+N94)^2</f>
        <v>#DIV/0!</v>
      </c>
      <c r="KK94" s="164">
        <f>1/(JJ94+N94)</f>
        <v>1</v>
      </c>
      <c r="KL94" s="164" t="e">
        <f>KI94*JR94+KJ94*HM94*JL94+KK94*JK94*HM94</f>
        <v>#DIV/0!</v>
      </c>
      <c r="KM94" s="164" t="e">
        <f>KL94^2*M94^2</f>
        <v>#DIV/0!</v>
      </c>
      <c r="KN94" s="164" t="e">
        <f>AVERAGE(KM94:KM97)</f>
        <v>#DIV/0!</v>
      </c>
      <c r="KO94" s="164" t="e">
        <f>IY94</f>
        <v>#DIV/0!</v>
      </c>
      <c r="KP94" s="164" t="e">
        <f>L94/(L94+N94)^2</f>
        <v>#DIV/0!</v>
      </c>
      <c r="KQ94" s="164">
        <f>-L94/(JJ94+N94)^2</f>
        <v>0</v>
      </c>
      <c r="KR94" s="164" t="e">
        <f>KO94*JR94+KP94*JL94*HM94+HM94*KQ94*JK94</f>
        <v>#DIV/0!</v>
      </c>
      <c r="KS94" s="164" t="e">
        <f>KR94^2*O94^2</f>
        <v>#DIV/0!</v>
      </c>
      <c r="KT94" s="164" t="e">
        <f>AVERAGE(KS94:KS97)</f>
        <v>#DIV/0!</v>
      </c>
      <c r="KU94" s="164" t="e">
        <f>JE94</f>
        <v>#DIV/0!</v>
      </c>
      <c r="KV94" s="164" t="e">
        <f>KU94*JR94</f>
        <v>#DIV/0!</v>
      </c>
      <c r="KW94" s="164" t="e">
        <f>KV94^2*Q94^2</f>
        <v>#DIV/0!</v>
      </c>
      <c r="KX94" s="164" t="e">
        <f>AVERAGE(KW94:KW97)</f>
        <v>#DIV/0!</v>
      </c>
      <c r="KY94" s="164" t="e">
        <f>HM94* (N94/(L94+N94)) * ((-LN(10)*JJ94*L94)/(N94+JJ94)^2)</f>
        <v>#DIV/0!</v>
      </c>
      <c r="KZ94" s="164" t="e">
        <f>KY94^2*S94^2</f>
        <v>#DIV/0!</v>
      </c>
      <c r="LA94" s="164" t="e">
        <f>AVERAGE(KZ94:KZ97)</f>
        <v>#DIV/0!</v>
      </c>
      <c r="LB94" s="164" t="e">
        <f>SUM(LA94,KX94,KT94,KN94,KD94,JZ94,JV94,JQ94)</f>
        <v>#DIV/0!</v>
      </c>
      <c r="LC94" s="170" t="e">
        <f>SQRT(LB94)</f>
        <v>#DIV/0!</v>
      </c>
      <c r="LD94" s="203" t="e">
        <f>AC94*1000</f>
        <v>#DIV/0!</v>
      </c>
      <c r="LE94" s="188" t="e">
        <f>AZ94*1000</f>
        <v>#DIV/0!</v>
      </c>
      <c r="LF94" s="188" t="e">
        <f>BI94*1000</f>
        <v>#DIV/0!</v>
      </c>
      <c r="LG94" s="188" t="e">
        <f>DF94*1000</f>
        <v>#DIV/0!</v>
      </c>
      <c r="LH94" s="188" t="e">
        <f>HN94*1000</f>
        <v>#DIV/0!</v>
      </c>
      <c r="LI94" s="188" t="e">
        <f>JI94*1000</f>
        <v>#DIV/0!</v>
      </c>
      <c r="LJ94" s="188" t="e">
        <f>DK94*1000</f>
        <v>#DIV/0!</v>
      </c>
      <c r="LK94" s="188" t="e">
        <f>EZ94*1000</f>
        <v>#DIV/0!</v>
      </c>
      <c r="LL94" s="188" t="e">
        <f>FE94*1000</f>
        <v>#DIV/0!</v>
      </c>
      <c r="LM94" s="188" t="e">
        <f>GX94*1000</f>
        <v>#DIV/0!</v>
      </c>
      <c r="LN94" s="188" t="e">
        <f>JN94*1000</f>
        <v>#DIV/0!</v>
      </c>
      <c r="LO94" s="191" t="e">
        <f>LC94*1000</f>
        <v>#DIV/0!</v>
      </c>
    </row>
    <row r="95" spans="1:327" s="87" customFormat="1" ht="15.75" x14ac:dyDescent="0.25">
      <c r="A95" s="172" t="s">
        <v>240</v>
      </c>
      <c r="B95" s="107"/>
      <c r="C95" s="145"/>
      <c r="D95" s="106"/>
      <c r="E95" s="145"/>
      <c r="F95" s="207"/>
      <c r="G95" s="207"/>
      <c r="H95" s="207"/>
      <c r="I95" s="198"/>
      <c r="J95" s="198"/>
      <c r="K95" s="198"/>
      <c r="L95" s="198"/>
      <c r="M95" s="198"/>
      <c r="N95" s="198"/>
      <c r="O95" s="198"/>
      <c r="P95" s="198"/>
      <c r="Q95" s="198"/>
      <c r="R95" s="198"/>
      <c r="S95" s="201"/>
      <c r="T95" s="167">
        <f t="shared" ref="T95:T97" si="2949">C95/100</f>
        <v>0</v>
      </c>
      <c r="U95" s="164">
        <f>U94</f>
        <v>0</v>
      </c>
      <c r="V95" s="164">
        <f t="shared" ref="V95" si="2950">V94</f>
        <v>0</v>
      </c>
      <c r="W95" s="164">
        <f t="shared" ref="W95" si="2951">W94</f>
        <v>0</v>
      </c>
      <c r="X95" s="164">
        <f t="shared" ref="X95" si="2952">X94</f>
        <v>0</v>
      </c>
      <c r="Y95" s="164">
        <f t="shared" ref="Y95" si="2953">Y94</f>
        <v>0</v>
      </c>
      <c r="Z95" s="164">
        <f t="shared" ref="Z95" si="2954">Z94</f>
        <v>0</v>
      </c>
      <c r="AA95" s="164" t="e">
        <f t="shared" ref="AA95" si="2955">AA94</f>
        <v>#DIV/0!</v>
      </c>
      <c r="AB95" s="165" t="e">
        <f t="shared" si="2142"/>
        <v>#DIV/0!</v>
      </c>
      <c r="AC95" s="165"/>
      <c r="AD95" s="165"/>
      <c r="AE95" s="165"/>
      <c r="AF95" s="165"/>
      <c r="AG95" s="164" t="e">
        <f t="shared" si="2143"/>
        <v>#DIV/0!</v>
      </c>
      <c r="AH95" s="164" t="e">
        <f t="shared" ref="AH95:AH97" si="2956">AG95^2*E95^2</f>
        <v>#DIV/0!</v>
      </c>
      <c r="AI95" s="164"/>
      <c r="AJ95" s="164" t="e">
        <f t="shared" si="2144"/>
        <v>#DIV/0!</v>
      </c>
      <c r="AK95" s="164" t="e">
        <f>AJ95^2*V94^2</f>
        <v>#DIV/0!</v>
      </c>
      <c r="AL95" s="164"/>
      <c r="AM95" s="164" t="e">
        <f>-AB95/(AA95-U95)*L94/(L94+N94)</f>
        <v>#DIV/0!</v>
      </c>
      <c r="AN95" s="164" t="e">
        <f>AM95^2*X94^2</f>
        <v>#DIV/0!</v>
      </c>
      <c r="AO95" s="164"/>
      <c r="AP95" s="164" t="e">
        <f>-AB95/(AA95-U95)*N94/(L94+N94)</f>
        <v>#DIV/0!</v>
      </c>
      <c r="AQ95" s="164" t="e">
        <f>AP95^2*Z94^2</f>
        <v>#DIV/0!</v>
      </c>
      <c r="AR95" s="164"/>
      <c r="AS95" s="164" t="e">
        <f>-AB95/(AA95-U95)*(W95-AA95)/(L94+N94)</f>
        <v>#DIV/0!</v>
      </c>
      <c r="AT95" s="164" t="e">
        <f>AS95^2*M94^2</f>
        <v>#DIV/0!</v>
      </c>
      <c r="AU95" s="164"/>
      <c r="AV95" s="164" t="e">
        <f>-AB95/(AA95-U95)*(Y95-AA95)/(L94+N94)</f>
        <v>#DIV/0!</v>
      </c>
      <c r="AW95" s="164" t="e">
        <f>AV95^2*O94^2</f>
        <v>#DIV/0!</v>
      </c>
      <c r="AX95" s="164"/>
      <c r="AY95" s="164"/>
      <c r="AZ95" s="164"/>
      <c r="BA95" s="164" t="b">
        <f t="shared" ref="BA95:BA97" si="2957">P95=1</f>
        <v>0</v>
      </c>
      <c r="BB95" s="164">
        <f>MAX((1-BA95)*P94,P94*0.99999)</f>
        <v>0</v>
      </c>
      <c r="BC95" s="164" t="e">
        <f>AB95*D95/(L94+N94)</f>
        <v>#DIV/0!</v>
      </c>
      <c r="BD95" s="164" t="e">
        <f t="shared" ref="BD95:BD97" si="2958">-1+(1-BC95)^(1-BB95)</f>
        <v>#DIV/0!</v>
      </c>
      <c r="BE95" s="164" t="e">
        <f t="shared" ref="BE95:BE97" si="2959">1/((BB95-1)*BC95)</f>
        <v>#DIV/0!</v>
      </c>
      <c r="BF95" s="164" t="e">
        <f t="shared" ref="BF95:BF97" si="2960">(-1/BC95)*LN(1-BC95)*AB95</f>
        <v>#DIV/0!</v>
      </c>
      <c r="BG95" s="164" t="e">
        <f t="shared" ref="BG95:BG97" si="2961">AB95*BD95*BE95</f>
        <v>#DIV/0!</v>
      </c>
      <c r="BH95" s="164" t="e">
        <f t="shared" ref="BH95:BH97" si="2962">(BF95*BA95)+(1-BA95)*BG95</f>
        <v>#DIV/0!</v>
      </c>
      <c r="BI95" s="164"/>
      <c r="BJ95" s="164"/>
      <c r="BK95" s="164"/>
      <c r="BL95" s="164"/>
      <c r="BM95" s="164" t="e">
        <f t="shared" ref="BM95:BM97" si="2963">(-LN(1-BC95)*(1-BC95)^(1-BB95))*AB95/((BB95-1)*BC95)</f>
        <v>#DIV/0!</v>
      </c>
      <c r="BN95" s="164" t="e">
        <f t="shared" ref="BN95:BN97" si="2964">(1-(1-BC95)^(1-BB95))*AB95/(BC95*(BB95-1)^2)</f>
        <v>#DIV/0!</v>
      </c>
      <c r="BO95" s="164" t="e">
        <f t="shared" ref="BO95:BO97" si="2965">BM95+BN95</f>
        <v>#DIV/0!</v>
      </c>
      <c r="BP95" s="164" t="e">
        <f>BO95^2*Q94^2</f>
        <v>#DIV/0!</v>
      </c>
      <c r="BQ95" s="164"/>
      <c r="BR95" s="164" t="e">
        <f t="shared" ref="BR95:BR97" si="2966">BD95*BE95</f>
        <v>#DIV/0!</v>
      </c>
      <c r="BS95" s="164" t="e">
        <f t="shared" ref="BS95:BS97" si="2967">AB95*BE95</f>
        <v>#DIV/0!</v>
      </c>
      <c r="BT95" s="164" t="e">
        <f t="shared" ref="BT95:BT97" si="2968">AB95*BD95</f>
        <v>#DIV/0!</v>
      </c>
      <c r="BU95" s="164" t="e">
        <f t="shared" ref="BU95:BU97" si="2969">AJ95</f>
        <v>#DIV/0!</v>
      </c>
      <c r="BV95" s="164" t="e">
        <f>(BB95-1)/(1-BC95)^(BB95)*(D95/(L94+N94))*BU95</f>
        <v>#DIV/0!</v>
      </c>
      <c r="BW95" s="164" t="e">
        <f>-1/((BB95-1)*BC95^2)*(D95/(L94+N94))*BU95</f>
        <v>#DIV/0!</v>
      </c>
      <c r="BX95" s="164" t="e">
        <f t="shared" ref="BX95:BX97" si="2970">BU95*BR95+BS95*BV95+BT95*BW95</f>
        <v>#DIV/0!</v>
      </c>
      <c r="BY95" s="164" t="e">
        <f t="shared" ref="BY95:BY97" si="2971">BX95^2*V95^2</f>
        <v>#DIV/0!</v>
      </c>
      <c r="BZ95" s="164"/>
      <c r="CA95" s="164" t="e">
        <f t="shared" ref="CA95:CA97" si="2972">AM95</f>
        <v>#DIV/0!</v>
      </c>
      <c r="CB95" s="164" t="e">
        <f>(BB95-1)/(1-BC95)^(BB95)*(D95/(L94+N94))*CA95</f>
        <v>#DIV/0!</v>
      </c>
      <c r="CC95" s="164" t="e">
        <f>-1/((BB95-1)*BC95^2)*(D95/(L94+N94))*CA95</f>
        <v>#DIV/0!</v>
      </c>
      <c r="CD95" s="164" t="e">
        <f t="shared" ref="CD95:CD97" si="2973">BR95*CA95+BS95*CB95+BT95*CC95</f>
        <v>#DIV/0!</v>
      </c>
      <c r="CE95" s="164" t="e">
        <f t="shared" ref="CE95:CE97" si="2974">CD95^2*X95^2</f>
        <v>#DIV/0!</v>
      </c>
      <c r="CF95" s="164"/>
      <c r="CG95" s="164" t="e">
        <f t="shared" ref="CG95:CG97" si="2975">AP95</f>
        <v>#DIV/0!</v>
      </c>
      <c r="CH95" s="164" t="e">
        <f>(BB95-1)/(1-BC95)^(BB95)*(D95/(L94+N94))*CG95</f>
        <v>#DIV/0!</v>
      </c>
      <c r="CI95" s="164" t="e">
        <f>-1/((BB95-1)*BC95^2)*(D95/(L94+N94))*CG95</f>
        <v>#DIV/0!</v>
      </c>
      <c r="CJ95" s="164" t="e">
        <f t="shared" ref="CJ95:CJ97" si="2976">BR95*CG95+BS95*CH95+BT95*CI95</f>
        <v>#DIV/0!</v>
      </c>
      <c r="CK95" s="164" t="e">
        <f t="shared" ref="CK95:CK97" si="2977">CJ95^2*Z95^2</f>
        <v>#DIV/0!</v>
      </c>
      <c r="CL95" s="164"/>
      <c r="CM95" s="164" t="e">
        <f t="shared" ref="CM95:CM97" si="2978">AG95</f>
        <v>#DIV/0!</v>
      </c>
      <c r="CN95" s="164">
        <v>0</v>
      </c>
      <c r="CO95" s="164">
        <v>0</v>
      </c>
      <c r="CP95" s="164" t="e">
        <f t="shared" ref="CP95:CP97" si="2979">CM95*BR95</f>
        <v>#DIV/0!</v>
      </c>
      <c r="CQ95" s="164" t="e">
        <f>CP95^2*E94^2</f>
        <v>#DIV/0!</v>
      </c>
      <c r="CR95" s="164"/>
      <c r="CS95" s="164" t="e">
        <f t="shared" ref="CS95:CS97" si="2980">AS95</f>
        <v>#DIV/0!</v>
      </c>
      <c r="CT95" s="164" t="e">
        <f>(BB95-1)/(1-BC95)^(BB95)*(-BC95/(L94+N94)+D95/(L94+N94)*CS95)</f>
        <v>#DIV/0!</v>
      </c>
      <c r="CU95" s="164" t="e">
        <f>-1/((BB95-1)*BC95^2)*(-BC95/(L94+N94)+D95/(L94+N94)*CS95)</f>
        <v>#DIV/0!</v>
      </c>
      <c r="CV95" s="164" t="e">
        <f t="shared" ref="CV95:CV97" si="2981">BR95*CS95+BS95*CT95+BT95*CU95</f>
        <v>#DIV/0!</v>
      </c>
      <c r="CW95" s="164" t="e">
        <f>CV95^2*M94^2</f>
        <v>#DIV/0!</v>
      </c>
      <c r="CX95" s="164"/>
      <c r="CY95" s="164" t="e">
        <f t="shared" ref="CY95:CY97" si="2982">AV95</f>
        <v>#DIV/0!</v>
      </c>
      <c r="CZ95" s="164" t="e">
        <f>(BB95-1)/(1-BC95)^(BB95)*(-BC95/(L94+N94)+D95/(L94+N94)*CY95)</f>
        <v>#DIV/0!</v>
      </c>
      <c r="DA95" s="164" t="e">
        <f>-1/((BB95-1)*BC95^2)*(-BC95/(L94+N94)+D95/(L94+N94)*CY95)</f>
        <v>#DIV/0!</v>
      </c>
      <c r="DB95" s="164" t="e">
        <f t="shared" ref="DB95:DB97" si="2983">BR95*CY95+BS95*CZ95+BT95*DA95</f>
        <v>#DIV/0!</v>
      </c>
      <c r="DC95" s="164" t="e">
        <f>DB95^2*O94^2</f>
        <v>#DIV/0!</v>
      </c>
      <c r="DD95" s="164"/>
      <c r="DE95" s="164"/>
      <c r="DF95" s="164"/>
      <c r="DG95" s="164">
        <f>10^R94</f>
        <v>1</v>
      </c>
      <c r="DH95" s="164" t="e">
        <f>N94/(L94+N94)</f>
        <v>#DIV/0!</v>
      </c>
      <c r="DI95" s="164">
        <f>(DG95+L94+N94)/(N94+DG95)</f>
        <v>1</v>
      </c>
      <c r="DJ95" s="164" t="e">
        <f t="shared" ref="DJ95:DJ97" si="2984">AB95*DH95*DI95</f>
        <v>#DIV/0!</v>
      </c>
      <c r="DK95" s="164"/>
      <c r="DL95" s="164"/>
      <c r="DM95" s="164"/>
      <c r="DN95" s="164"/>
      <c r="DO95" s="164" t="e">
        <f t="shared" ref="DO95:DO97" si="2985">DH95*DI95</f>
        <v>#DIV/0!</v>
      </c>
      <c r="DP95" s="164" t="e">
        <f t="shared" ref="DP95:DP97" si="2986">AG95</f>
        <v>#DIV/0!</v>
      </c>
      <c r="DQ95" s="164" t="e">
        <f t="shared" ref="DQ95:DQ97" si="2987">DO95*DP95</f>
        <v>#DIV/0!</v>
      </c>
      <c r="DR95" s="164" t="e">
        <f t="shared" ref="DR95:DR97" si="2988">DQ95^2*E95^2</f>
        <v>#DIV/0!</v>
      </c>
      <c r="DS95" s="164"/>
      <c r="DT95" s="164" t="e">
        <f t="shared" ref="DT95:DT97" si="2989">AJ95</f>
        <v>#DIV/0!</v>
      </c>
      <c r="DU95" s="164" t="e">
        <f t="shared" ref="DU95:DU97" si="2990">DT95*DO95</f>
        <v>#DIV/0!</v>
      </c>
      <c r="DV95" s="164" t="e">
        <f t="shared" ref="DV95:DV97" si="2991">DU95^2*V95^2</f>
        <v>#DIV/0!</v>
      </c>
      <c r="DW95" s="164"/>
      <c r="DX95" s="164" t="e">
        <f t="shared" ref="DX95:DX97" si="2992">AM95</f>
        <v>#DIV/0!</v>
      </c>
      <c r="DY95" s="164" t="e">
        <f t="shared" ref="DY95:DY97" si="2993">DX95*DO95</f>
        <v>#DIV/0!</v>
      </c>
      <c r="DZ95" s="164" t="e">
        <f t="shared" ref="DZ95:DZ97" si="2994">DY95^2*X95^2</f>
        <v>#DIV/0!</v>
      </c>
      <c r="EA95" s="164"/>
      <c r="EB95" s="164" t="e">
        <f t="shared" ref="EB95:EB97" si="2995">AP95</f>
        <v>#DIV/0!</v>
      </c>
      <c r="EC95" s="164" t="e">
        <f t="shared" ref="EC95:EC97" si="2996">EB95*DO95</f>
        <v>#DIV/0!</v>
      </c>
      <c r="ED95" s="164" t="e">
        <f t="shared" ref="ED95:ED97" si="2997">EC95^2*Z95^2</f>
        <v>#DIV/0!</v>
      </c>
      <c r="EE95" s="164"/>
      <c r="EF95" s="164" t="e">
        <f t="shared" ref="EF95:EF97" si="2998">DI95*AB95</f>
        <v>#DIV/0!</v>
      </c>
      <c r="EG95" s="164" t="e">
        <f t="shared" ref="EG95:EG97" si="2999">DH95*AB95</f>
        <v>#DIV/0!</v>
      </c>
      <c r="EH95" s="164" t="e">
        <f t="shared" ref="EH95:EH97" si="3000">AS95</f>
        <v>#DIV/0!</v>
      </c>
      <c r="EI95" s="164" t="e">
        <f>-N94/((N94+L94)^2)</f>
        <v>#DIV/0!</v>
      </c>
      <c r="EJ95" s="164">
        <f>1/(DG95+N94)</f>
        <v>1</v>
      </c>
      <c r="EK95" s="164" t="e">
        <f t="shared" ref="EK95:EK97" si="3001">DO95*EH95+EF95*EI95+EG95*EJ95</f>
        <v>#DIV/0!</v>
      </c>
      <c r="EL95" s="164" t="e">
        <f>EK95^2*M94^2</f>
        <v>#DIV/0!</v>
      </c>
      <c r="EM95" s="164"/>
      <c r="EN95" s="164" t="e">
        <f t="shared" ref="EN95:EN97" si="3002">AV95</f>
        <v>#DIV/0!</v>
      </c>
      <c r="EO95" s="164" t="e">
        <f>L94/((L94+N94)^2)</f>
        <v>#DIV/0!</v>
      </c>
      <c r="EP95" s="164">
        <f>-L94/((N94+DG95)^2)</f>
        <v>0</v>
      </c>
      <c r="EQ95" s="164" t="e">
        <f t="shared" ref="EQ95:EQ97" si="3003">DO95*EN95+EF95*EO95+EG95*EP95</f>
        <v>#DIV/0!</v>
      </c>
      <c r="ER95" s="164" t="e">
        <f>EQ95^2*O94^2</f>
        <v>#DIV/0!</v>
      </c>
      <c r="ES95" s="164"/>
      <c r="ET95" s="164">
        <v>0</v>
      </c>
      <c r="EU95" s="164">
        <f>-LN(10)*L94*DG95/((DG95+N94)^2)</f>
        <v>0</v>
      </c>
      <c r="EV95" s="164" t="e">
        <f t="shared" ref="EV95:EV97" si="3004">EU95*EG95</f>
        <v>#DIV/0!</v>
      </c>
      <c r="EW95" s="164" t="e">
        <f>EV95^2*S94^2</f>
        <v>#DIV/0!</v>
      </c>
      <c r="EX95" s="164"/>
      <c r="EY95" s="164"/>
      <c r="EZ95" s="164"/>
      <c r="FA95" s="164">
        <f t="shared" ref="FA95:FA97" si="3005">DG95</f>
        <v>1</v>
      </c>
      <c r="FB95" s="164" t="e">
        <f t="shared" ref="FB95:FB97" si="3006">DH95</f>
        <v>#DIV/0!</v>
      </c>
      <c r="FC95" s="164">
        <f t="shared" ref="FC95:FC97" si="3007">DI95</f>
        <v>1</v>
      </c>
      <c r="FD95" s="164" t="e">
        <f t="shared" ref="FD95:FD97" si="3008">FB95*FC95*BH95</f>
        <v>#DIV/0!</v>
      </c>
      <c r="FE95" s="164"/>
      <c r="FF95" s="164"/>
      <c r="FG95" s="164"/>
      <c r="FH95" s="164"/>
      <c r="FI95" s="164" t="e">
        <f t="shared" ref="FI95:FI97" si="3009">FB95*FC95</f>
        <v>#DIV/0!</v>
      </c>
      <c r="FJ95" s="164" t="e">
        <f t="shared" ref="FJ95:FJ97" si="3010">CP95</f>
        <v>#DIV/0!</v>
      </c>
      <c r="FK95" s="164" t="e">
        <f t="shared" ref="FK95:FK97" si="3011">FJ95*FI95</f>
        <v>#DIV/0!</v>
      </c>
      <c r="FL95" s="164" t="e">
        <f t="shared" ref="FL95:FL97" si="3012">FK95^2*E95^2</f>
        <v>#DIV/0!</v>
      </c>
      <c r="FM95" s="164"/>
      <c r="FN95" s="164" t="e">
        <f t="shared" ref="FN95:FN97" si="3013">BX95</f>
        <v>#DIV/0!</v>
      </c>
      <c r="FO95" s="164" t="e">
        <f t="shared" ref="FO95:FO97" si="3014">FN95*FI95</f>
        <v>#DIV/0!</v>
      </c>
      <c r="FP95" s="164" t="e">
        <f t="shared" ref="FP95:FP97" si="3015">FO95^2*V95^2</f>
        <v>#DIV/0!</v>
      </c>
      <c r="FQ95" s="164"/>
      <c r="FR95" s="164" t="e">
        <f t="shared" ref="FR95:FR97" si="3016">CD95</f>
        <v>#DIV/0!</v>
      </c>
      <c r="FS95" s="164" t="e">
        <f t="shared" ref="FS95:FS97" si="3017">FR95*FI95</f>
        <v>#DIV/0!</v>
      </c>
      <c r="FT95" s="164" t="e">
        <f t="shared" ref="FT95:FT97" si="3018">FS95^2*X95^2</f>
        <v>#DIV/0!</v>
      </c>
      <c r="FU95" s="164"/>
      <c r="FV95" s="164" t="e">
        <f t="shared" ref="FV95:FV97" si="3019">CJ95</f>
        <v>#DIV/0!</v>
      </c>
      <c r="FW95" s="164" t="e">
        <f t="shared" ref="FW95:FW97" si="3020">FV95*FI95</f>
        <v>#DIV/0!</v>
      </c>
      <c r="FX95" s="164" t="e">
        <f t="shared" ref="FX95:FX97" si="3021">FW95^2*Z95^2</f>
        <v>#DIV/0!</v>
      </c>
      <c r="FY95" s="164"/>
      <c r="FZ95" s="164" t="e">
        <f t="shared" ref="FZ95:FZ97" si="3022">FC95*BH95</f>
        <v>#DIV/0!</v>
      </c>
      <c r="GA95" s="164" t="e">
        <f t="shared" ref="GA95:GA97" si="3023">FB95*BH95</f>
        <v>#DIV/0!</v>
      </c>
      <c r="GB95" s="164" t="e">
        <f t="shared" ref="GB95:GB97" si="3024">CV95</f>
        <v>#DIV/0!</v>
      </c>
      <c r="GC95" s="164" t="e">
        <f t="shared" ref="GC95:GC97" si="3025">EI95</f>
        <v>#DIV/0!</v>
      </c>
      <c r="GD95" s="164">
        <f t="shared" ref="GD95:GD97" si="3026">EJ95</f>
        <v>1</v>
      </c>
      <c r="GE95" s="164" t="e">
        <f t="shared" ref="GE95:GE97" si="3027">FI95*GB95+FZ95*GC95+GA95*GD95</f>
        <v>#DIV/0!</v>
      </c>
      <c r="GF95" s="164" t="e">
        <f>GE95^2*M94^2</f>
        <v>#DIV/0!</v>
      </c>
      <c r="GG95" s="164"/>
      <c r="GH95" s="164" t="e">
        <f t="shared" ref="GH95:GH97" si="3028">DB95</f>
        <v>#DIV/0!</v>
      </c>
      <c r="GI95" s="164" t="e">
        <f t="shared" ref="GI95:GI97" si="3029">EO95</f>
        <v>#DIV/0!</v>
      </c>
      <c r="GJ95" s="164">
        <f t="shared" ref="GJ95:GJ97" si="3030">EP95</f>
        <v>0</v>
      </c>
      <c r="GK95" s="164" t="e">
        <f t="shared" ref="GK95:GK97" si="3031">FI95*GH95+FZ95*GI95+GA95*GJ95</f>
        <v>#DIV/0!</v>
      </c>
      <c r="GL95" s="164" t="e">
        <f>GK95^2*O94^2</f>
        <v>#DIV/0!</v>
      </c>
      <c r="GM95" s="164"/>
      <c r="GN95" s="164">
        <f t="shared" ref="GN95:GN97" si="3032">ET95</f>
        <v>0</v>
      </c>
      <c r="GO95" s="164">
        <f t="shared" ref="GO95:GO97" si="3033">EU95</f>
        <v>0</v>
      </c>
      <c r="GP95" s="164" t="e">
        <f t="shared" ref="GP95:GP97" si="3034">GO95*GA95</f>
        <v>#DIV/0!</v>
      </c>
      <c r="GQ95" s="164" t="e">
        <f>GP95^2*S94^2</f>
        <v>#DIV/0!</v>
      </c>
      <c r="GR95" s="164"/>
      <c r="GS95" s="164" t="e">
        <f t="shared" ref="GS95:GS97" si="3035">BO95</f>
        <v>#DIV/0!</v>
      </c>
      <c r="GT95" s="164" t="e">
        <f t="shared" ref="GT95:GT97" si="3036">GS95*FI95</f>
        <v>#DIV/0!</v>
      </c>
      <c r="GU95" s="164" t="e">
        <f>GT95^2*Q94^2</f>
        <v>#DIV/0!</v>
      </c>
      <c r="GV95" s="164"/>
      <c r="GW95" s="164"/>
      <c r="GX95" s="164"/>
      <c r="GY95" s="164">
        <f>P94</f>
        <v>0</v>
      </c>
      <c r="GZ95" s="164">
        <f>L94+N94</f>
        <v>0</v>
      </c>
      <c r="HA95" s="164">
        <f>L94</f>
        <v>0</v>
      </c>
      <c r="HB95" s="164">
        <f>N94</f>
        <v>0</v>
      </c>
      <c r="HC95" s="164">
        <f t="shared" ref="HC95:HC97" si="3037">D95</f>
        <v>0</v>
      </c>
      <c r="HD95" s="164">
        <f t="shared" ref="HD95:HD97" si="3038">B95</f>
        <v>0</v>
      </c>
      <c r="HE95" s="164" t="e">
        <f t="shared" ref="HE95:HE97" si="3039">AA95</f>
        <v>#DIV/0!</v>
      </c>
      <c r="HF95" s="164">
        <f t="shared" ref="HF95:HF97" si="3040">T95</f>
        <v>0</v>
      </c>
      <c r="HG95" s="164">
        <f t="shared" ref="HG95:HG97" si="3041">U95</f>
        <v>0</v>
      </c>
      <c r="HH95" s="164">
        <f t="shared" ref="HH95:HH97" si="3042">W95</f>
        <v>0</v>
      </c>
      <c r="HI95" s="164">
        <f t="shared" ref="HI95:HI97" si="3043">Y95</f>
        <v>0</v>
      </c>
      <c r="HJ95" s="164" t="e">
        <f t="shared" ref="HJ95:HJ97" si="3044">LN((HE95-GY95*HG95)/HD95)</f>
        <v>#DIV/0!</v>
      </c>
      <c r="HK95" s="164" t="e">
        <f t="shared" ref="HK95:HK97" si="3045">LN( (HG95-HF95)/GZ95 + (HE95-GY95*HF95)/HD95)</f>
        <v>#DIV/0!</v>
      </c>
      <c r="HL95" s="164" t="e">
        <f t="shared" ref="HL95:HL97" si="3046">HD95*GZ95/(HD95+GY95*GZ95)</f>
        <v>#DIV/0!</v>
      </c>
      <c r="HM95" s="164" t="e">
        <f t="shared" ref="HM95:HM97" si="3047">(HJ95-HK95)*HL95/HC95</f>
        <v>#DIV/0!</v>
      </c>
      <c r="HN95" s="164"/>
      <c r="HO95" s="164"/>
      <c r="HP95" s="164"/>
      <c r="HQ95" s="164"/>
      <c r="HR95" s="164" t="e">
        <f t="shared" ref="HR95:HR97" si="3048">-1/HD95</f>
        <v>#DIV/0!</v>
      </c>
      <c r="HS95" s="164" t="e">
        <f t="shared" ref="HS95:HS97" si="3049">-(HE95-GY95*HF95) / (HD95* ( ( (HG95-HF95)/GZ95)*HD95 + (HE95-GY95*HF95)))</f>
        <v>#DIV/0!</v>
      </c>
      <c r="HT95" s="164" t="e">
        <f t="shared" ref="HT95:HT97" si="3050">GY95*GZ95^2 / (HD95+GY95*GZ95)^2</f>
        <v>#DIV/0!</v>
      </c>
      <c r="HU95" s="164" t="e">
        <f t="shared" ref="HU95:HU97" si="3051">-1/HC95*HM95</f>
        <v>#DIV/0!</v>
      </c>
      <c r="HV95" s="164" t="e">
        <f t="shared" ref="HV95:HV97" si="3052">HU95^2*E95^2</f>
        <v>#DIV/0!</v>
      </c>
      <c r="HW95" s="164"/>
      <c r="HX95" s="164" t="e">
        <f t="shared" ref="HX95:HX97" si="3053">GY95 / (GY95*HG95-HE95)</f>
        <v>#DIV/0!</v>
      </c>
      <c r="HY95" s="164" t="e">
        <f t="shared" ref="HY95:HY97" si="3054">HD95 / ( (HG95-HF95)*HD95 + GZ95*(HE95-GY95*HF95))</f>
        <v>#DIV/0!</v>
      </c>
      <c r="HZ95" s="164">
        <v>0</v>
      </c>
      <c r="IA95" s="164" t="e">
        <f t="shared" si="2145"/>
        <v>#DIV/0!</v>
      </c>
      <c r="IB95" s="164" t="e">
        <f t="shared" ref="IB95:IB97" si="3055">IA95^2*V95^2</f>
        <v>#DIV/0!</v>
      </c>
      <c r="IC95" s="164"/>
      <c r="ID95" s="164" t="e">
        <f xml:space="preserve"> 1 / (HE95-GY95*HG95)*L94/GZ95</f>
        <v>#DIV/0!</v>
      </c>
      <c r="IE95" s="164" t="e">
        <f t="shared" ref="IE95:IE97" si="3056">HA95 / ((HE95-GY95*HF95)*GZ95 + (HG95-HF95)*HD95)</f>
        <v>#DIV/0!</v>
      </c>
      <c r="IF95" s="164">
        <v>0</v>
      </c>
      <c r="IG95" s="164" t="e">
        <f t="shared" si="2146"/>
        <v>#DIV/0!</v>
      </c>
      <c r="IH95" s="164" t="e">
        <f t="shared" ref="IH95:IH97" si="3057">IG95^2*X95^2</f>
        <v>#DIV/0!</v>
      </c>
      <c r="II95" s="164"/>
      <c r="IJ95" s="164" t="e">
        <f t="shared" ref="IJ95:IJ97" si="3058">1 / (HE95-GY95*HG95) * HB95/GZ95</f>
        <v>#DIV/0!</v>
      </c>
      <c r="IK95" s="164" t="e">
        <f t="shared" ref="IK95:IK97" si="3059">1 / (HE95 + HD95*((HG95-HF95)/GZ95) - GY95*HF95) * HB95/GZ95</f>
        <v>#DIV/0!</v>
      </c>
      <c r="IL95" s="164">
        <v>0</v>
      </c>
      <c r="IM95" s="164" t="e">
        <f t="shared" si="2147"/>
        <v>#DIV/0!</v>
      </c>
      <c r="IN95" s="164" t="e">
        <f t="shared" ref="IN95:IN97" si="3060">IM95^2*Z95^2</f>
        <v>#DIV/0!</v>
      </c>
      <c r="IO95" s="164"/>
      <c r="IP95" s="164" t="e">
        <f t="shared" ref="IP95:IP97" si="3061">(HI95-HH95)*HB95 / (GZ95*((GY95*HG95-HH95)*HA95 + (GY95*HG95-HI95)*HB95))</f>
        <v>#DIV/0!</v>
      </c>
      <c r="IQ95" s="164" t="e">
        <f t="shared" ref="IQ95:IQ97" si="3062">-(HD95*HF95+(HH95-HI95)*HB95-HD95*HG95) / (GZ95*((GY95*HF95-HH95)*HA95 + (GY95*HB95+HD95)*HF95 - HI95*HB95 - HD95*HG95) )</f>
        <v>#DIV/0!</v>
      </c>
      <c r="IR95" s="164" t="e">
        <f t="shared" ref="IR95:IR97" si="3063">HD95^2 / (GY95*HA95 + GY95*HB95 + HD95)^2</f>
        <v>#DIV/0!</v>
      </c>
      <c r="IS95" s="164" t="e">
        <f t="shared" si="2148"/>
        <v>#DIV/0!</v>
      </c>
      <c r="IT95" s="164" t="e">
        <f>IS95^2*M94^2</f>
        <v>#DIV/0!</v>
      </c>
      <c r="IU95" s="164"/>
      <c r="IV95" s="164" t="e">
        <f t="shared" ref="IV95:IV97" si="3064">-(HI95-HH95)*HA95 / (GZ95*((GY95*HG95-HH95)*HA95 + (GY95*HG95-HI95)*HB95))</f>
        <v>#DIV/0!</v>
      </c>
      <c r="IW95" s="164" t="e">
        <f t="shared" ref="IW95:IW97" si="3065">-(HD95*HF95+(HI95-HH95)*HA95-HD95*HG95) / (GZ95*((GY95*HF95-HI95)*HB95 + (GY95*HA95+HD95)*HF95 - HH95*HA95 - HD95*HG95))</f>
        <v>#DIV/0!</v>
      </c>
      <c r="IX95" s="164" t="e">
        <f t="shared" ref="IX95:IX97" si="3066">HD95^2 / (GY95*HA95+GY95*HB95+HD95)^2</f>
        <v>#DIV/0!</v>
      </c>
      <c r="IY95" s="164" t="e">
        <f t="shared" si="2149"/>
        <v>#DIV/0!</v>
      </c>
      <c r="IZ95" s="164" t="e">
        <f>IY95^2*O94^2</f>
        <v>#DIV/0!</v>
      </c>
      <c r="JA95" s="164"/>
      <c r="JB95" s="164" t="e">
        <f t="shared" ref="JB95:JB97" si="3067">HG95/(GY95*HG95-HE95)</f>
        <v>#DIV/0!</v>
      </c>
      <c r="JC95" s="164" t="e">
        <f t="shared" ref="JC95:JC97" si="3068">HF95/(GY95*HF95-HE95-HD95*(HG95-HF95)/GZ95)</f>
        <v>#DIV/0!</v>
      </c>
      <c r="JD95" s="164" t="e">
        <f t="shared" ref="JD95:JD97" si="3069">-HD95*GZ95^2 / ((GZ95*GY95+HD95)^2)</f>
        <v>#DIV/0!</v>
      </c>
      <c r="JE95" s="164" t="e">
        <f t="shared" si="2150"/>
        <v>#DIV/0!</v>
      </c>
      <c r="JF95" s="164" t="e">
        <f>JE95^2*Q94^2</f>
        <v>#DIV/0!</v>
      </c>
      <c r="JG95" s="164"/>
      <c r="JH95" s="164"/>
      <c r="JI95" s="164"/>
      <c r="JJ95" s="164">
        <f t="shared" ref="JJ95:JJ97" si="3070">FA95</f>
        <v>1</v>
      </c>
      <c r="JK95" s="164" t="e">
        <f>N94/(L94+N94)</f>
        <v>#DIV/0!</v>
      </c>
      <c r="JL95" s="164">
        <f>(L94+N94+JJ95)/(N94+JJ95)</f>
        <v>1</v>
      </c>
      <c r="JM95" s="164" t="e">
        <f t="shared" ref="JM95:JM97" si="3071">HM95*JK95*JL95</f>
        <v>#DIV/0!</v>
      </c>
      <c r="JN95" s="164"/>
      <c r="JO95" s="164"/>
      <c r="JP95" s="164"/>
      <c r="JQ95" s="164"/>
      <c r="JR95" s="164" t="e">
        <f t="shared" ref="JR95:JR97" si="3072">JK95*JL95</f>
        <v>#DIV/0!</v>
      </c>
      <c r="JS95" s="164" t="e">
        <f t="shared" ref="JS95:JS97" si="3073">HU95</f>
        <v>#DIV/0!</v>
      </c>
      <c r="JT95" s="164" t="e">
        <f t="shared" ref="JT95:JT97" si="3074">JS95*JR95</f>
        <v>#DIV/0!</v>
      </c>
      <c r="JU95" s="164" t="e">
        <f t="shared" ref="JU95:JU97" si="3075">JT95^2*E95^2</f>
        <v>#DIV/0!</v>
      </c>
      <c r="JV95" s="164"/>
      <c r="JW95" s="164" t="e">
        <f t="shared" ref="JW95:JW97" si="3076">IA95</f>
        <v>#DIV/0!</v>
      </c>
      <c r="JX95" s="164" t="e">
        <f t="shared" ref="JX95:JX97" si="3077">JW95*JR95</f>
        <v>#DIV/0!</v>
      </c>
      <c r="JY95" s="164" t="e">
        <f t="shared" ref="JY95:JY97" si="3078">JX95^2*V95^2</f>
        <v>#DIV/0!</v>
      </c>
      <c r="JZ95" s="164"/>
      <c r="KA95" s="164" t="e">
        <f>IG95</f>
        <v>#DIV/0!</v>
      </c>
      <c r="KB95" s="164" t="e">
        <f>KA95*JR95</f>
        <v>#DIV/0!</v>
      </c>
      <c r="KC95" s="164" t="e">
        <f>KB95^2*X95^2</f>
        <v>#DIV/0!</v>
      </c>
      <c r="KD95" s="164"/>
      <c r="KE95" s="164" t="e">
        <f>IM95</f>
        <v>#DIV/0!</v>
      </c>
      <c r="KF95" s="164" t="e">
        <f>KE95*JR95</f>
        <v>#DIV/0!</v>
      </c>
      <c r="KG95" s="164" t="e">
        <f>KF95^2*Z95^2</f>
        <v>#DIV/0!</v>
      </c>
      <c r="KH95" s="164"/>
      <c r="KI95" s="164" t="e">
        <f>IS95</f>
        <v>#DIV/0!</v>
      </c>
      <c r="KJ95" s="164" t="e">
        <f>-N94/(L94+N94)^2</f>
        <v>#DIV/0!</v>
      </c>
      <c r="KK95" s="164">
        <f>1/(JJ95+N94)</f>
        <v>1</v>
      </c>
      <c r="KL95" s="164" t="e">
        <f>KI95*JR95+KJ95*HM95*JL95+KK95*JK95*HM95</f>
        <v>#DIV/0!</v>
      </c>
      <c r="KM95" s="164" t="e">
        <f>KL95^2*M94^2</f>
        <v>#DIV/0!</v>
      </c>
      <c r="KN95" s="164"/>
      <c r="KO95" s="164" t="e">
        <f>IY95</f>
        <v>#DIV/0!</v>
      </c>
      <c r="KP95" s="164" t="e">
        <f>L94/(L94+N94)^2</f>
        <v>#DIV/0!</v>
      </c>
      <c r="KQ95" s="164">
        <f>-L94/(JJ95+N94)^2</f>
        <v>0</v>
      </c>
      <c r="KR95" s="164" t="e">
        <f>KO95*JR95+KP95*JL95*HM95+HM95*KQ95*JK95</f>
        <v>#DIV/0!</v>
      </c>
      <c r="KS95" s="164" t="e">
        <f>KR95^2*O94^2</f>
        <v>#DIV/0!</v>
      </c>
      <c r="KT95" s="164"/>
      <c r="KU95" s="164" t="e">
        <f>JE95</f>
        <v>#DIV/0!</v>
      </c>
      <c r="KV95" s="164" t="e">
        <f>KU95*JR95</f>
        <v>#DIV/0!</v>
      </c>
      <c r="KW95" s="164" t="e">
        <f>KV95^2*Q94^2</f>
        <v>#DIV/0!</v>
      </c>
      <c r="KX95" s="164"/>
      <c r="KY95" s="164" t="e">
        <f>HM95* (N94/(L94+N94)) * ((-LN(10)*JJ95*L94)/(N94+JJ95)^2)</f>
        <v>#DIV/0!</v>
      </c>
      <c r="KZ95" s="164" t="e">
        <f>KY95^2*S94^2</f>
        <v>#DIV/0!</v>
      </c>
      <c r="LA95" s="164"/>
      <c r="LB95" s="164"/>
      <c r="LC95" s="170"/>
      <c r="LD95" s="204"/>
      <c r="LE95" s="189"/>
      <c r="LF95" s="189"/>
      <c r="LG95" s="189"/>
      <c r="LH95" s="189"/>
      <c r="LI95" s="189"/>
      <c r="LJ95" s="189"/>
      <c r="LK95" s="189"/>
      <c r="LL95" s="189"/>
      <c r="LM95" s="189"/>
      <c r="LN95" s="189"/>
      <c r="LO95" s="192"/>
    </row>
    <row r="96" spans="1:327" s="87" customFormat="1" ht="15.75" x14ac:dyDescent="0.25">
      <c r="A96" s="172" t="s">
        <v>241</v>
      </c>
      <c r="B96" s="107"/>
      <c r="C96" s="145"/>
      <c r="D96" s="106"/>
      <c r="E96" s="145"/>
      <c r="F96" s="207"/>
      <c r="G96" s="207"/>
      <c r="H96" s="207"/>
      <c r="I96" s="198"/>
      <c r="J96" s="198"/>
      <c r="K96" s="198"/>
      <c r="L96" s="198"/>
      <c r="M96" s="198"/>
      <c r="N96" s="198"/>
      <c r="O96" s="198"/>
      <c r="P96" s="198"/>
      <c r="Q96" s="198"/>
      <c r="R96" s="198"/>
      <c r="S96" s="201"/>
      <c r="T96" s="167">
        <f t="shared" si="2949"/>
        <v>0</v>
      </c>
      <c r="U96" s="164">
        <f>U94</f>
        <v>0</v>
      </c>
      <c r="V96" s="164">
        <f t="shared" ref="V96:AA96" si="3079">V94</f>
        <v>0</v>
      </c>
      <c r="W96" s="164">
        <f t="shared" si="3079"/>
        <v>0</v>
      </c>
      <c r="X96" s="164">
        <f t="shared" si="3079"/>
        <v>0</v>
      </c>
      <c r="Y96" s="164">
        <f t="shared" si="3079"/>
        <v>0</v>
      </c>
      <c r="Z96" s="164">
        <f t="shared" si="3079"/>
        <v>0</v>
      </c>
      <c r="AA96" s="164" t="e">
        <f t="shared" si="3079"/>
        <v>#DIV/0!</v>
      </c>
      <c r="AB96" s="165" t="e">
        <f t="shared" si="2142"/>
        <v>#DIV/0!</v>
      </c>
      <c r="AC96" s="165"/>
      <c r="AD96" s="165"/>
      <c r="AE96" s="165"/>
      <c r="AF96" s="165"/>
      <c r="AG96" s="164" t="e">
        <f t="shared" si="2143"/>
        <v>#DIV/0!</v>
      </c>
      <c r="AH96" s="164" t="e">
        <f t="shared" si="2956"/>
        <v>#DIV/0!</v>
      </c>
      <c r="AI96" s="164"/>
      <c r="AJ96" s="164" t="e">
        <f t="shared" si="2144"/>
        <v>#DIV/0!</v>
      </c>
      <c r="AK96" s="164" t="e">
        <f>AJ96^2*V94^2</f>
        <v>#DIV/0!</v>
      </c>
      <c r="AL96" s="164"/>
      <c r="AM96" s="164" t="e">
        <f>-AB96/(AA96-U96)*L94/(L94+N94)</f>
        <v>#DIV/0!</v>
      </c>
      <c r="AN96" s="164" t="e">
        <f>AM96^2*X94^2</f>
        <v>#DIV/0!</v>
      </c>
      <c r="AO96" s="164"/>
      <c r="AP96" s="164" t="e">
        <f>-AB96/(AA96-U96)*N94/(L94+N94)</f>
        <v>#DIV/0!</v>
      </c>
      <c r="AQ96" s="164" t="e">
        <f>AP96^2*Z94^2</f>
        <v>#DIV/0!</v>
      </c>
      <c r="AR96" s="164"/>
      <c r="AS96" s="164" t="e">
        <f>-AB96/(AA96-U96)*(W96-AA96)/(L94+N94)</f>
        <v>#DIV/0!</v>
      </c>
      <c r="AT96" s="164" t="e">
        <f>AS96^2*M94^2</f>
        <v>#DIV/0!</v>
      </c>
      <c r="AU96" s="164"/>
      <c r="AV96" s="164" t="e">
        <f>-AB96/(AA96-U96)*(Y96-AA96)/(L94+N94)</f>
        <v>#DIV/0!</v>
      </c>
      <c r="AW96" s="164" t="e">
        <f>AV96^2*O94^2</f>
        <v>#DIV/0!</v>
      </c>
      <c r="AX96" s="164"/>
      <c r="AY96" s="164"/>
      <c r="AZ96" s="164"/>
      <c r="BA96" s="164" t="b">
        <f t="shared" si="2957"/>
        <v>0</v>
      </c>
      <c r="BB96" s="164">
        <f>MAX((1-BA96)*P94,P94*0.99999)</f>
        <v>0</v>
      </c>
      <c r="BC96" s="164" t="e">
        <f>AB96*D96/(L94+N94)</f>
        <v>#DIV/0!</v>
      </c>
      <c r="BD96" s="164" t="e">
        <f t="shared" si="2958"/>
        <v>#DIV/0!</v>
      </c>
      <c r="BE96" s="164" t="e">
        <f t="shared" si="2959"/>
        <v>#DIV/0!</v>
      </c>
      <c r="BF96" s="164" t="e">
        <f t="shared" si="2960"/>
        <v>#DIV/0!</v>
      </c>
      <c r="BG96" s="164" t="e">
        <f t="shared" si="2961"/>
        <v>#DIV/0!</v>
      </c>
      <c r="BH96" s="164" t="e">
        <f t="shared" si="2962"/>
        <v>#DIV/0!</v>
      </c>
      <c r="BI96" s="164"/>
      <c r="BJ96" s="164"/>
      <c r="BK96" s="164"/>
      <c r="BL96" s="164"/>
      <c r="BM96" s="164" t="e">
        <f t="shared" si="2963"/>
        <v>#DIV/0!</v>
      </c>
      <c r="BN96" s="164" t="e">
        <f t="shared" si="2964"/>
        <v>#DIV/0!</v>
      </c>
      <c r="BO96" s="164" t="e">
        <f t="shared" si="2965"/>
        <v>#DIV/0!</v>
      </c>
      <c r="BP96" s="164" t="e">
        <f>BO96^2*Q94^2</f>
        <v>#DIV/0!</v>
      </c>
      <c r="BQ96" s="164"/>
      <c r="BR96" s="164" t="e">
        <f t="shared" si="2966"/>
        <v>#DIV/0!</v>
      </c>
      <c r="BS96" s="164" t="e">
        <f t="shared" si="2967"/>
        <v>#DIV/0!</v>
      </c>
      <c r="BT96" s="164" t="e">
        <f t="shared" si="2968"/>
        <v>#DIV/0!</v>
      </c>
      <c r="BU96" s="164" t="e">
        <f t="shared" si="2969"/>
        <v>#DIV/0!</v>
      </c>
      <c r="BV96" s="164" t="e">
        <f>(BB96-1)/(1-BC96)^(BB96)*(D96/(L94+N94))*BU96</f>
        <v>#DIV/0!</v>
      </c>
      <c r="BW96" s="164" t="e">
        <f>-1/((BB96-1)*BC96^2)*(D96/(L94+N94))*BU96</f>
        <v>#DIV/0!</v>
      </c>
      <c r="BX96" s="164" t="e">
        <f t="shared" si="2970"/>
        <v>#DIV/0!</v>
      </c>
      <c r="BY96" s="164" t="e">
        <f t="shared" si="2971"/>
        <v>#DIV/0!</v>
      </c>
      <c r="BZ96" s="164"/>
      <c r="CA96" s="164" t="e">
        <f t="shared" si="2972"/>
        <v>#DIV/0!</v>
      </c>
      <c r="CB96" s="164" t="e">
        <f>(BB96-1)/(1-BC96)^(BB96)*(D96/(L94+N94))*CA96</f>
        <v>#DIV/0!</v>
      </c>
      <c r="CC96" s="164" t="e">
        <f>-1/((BB96-1)*BC96^2)*(D96/(L94+N94))*CA96</f>
        <v>#DIV/0!</v>
      </c>
      <c r="CD96" s="164" t="e">
        <f t="shared" si="2973"/>
        <v>#DIV/0!</v>
      </c>
      <c r="CE96" s="164" t="e">
        <f t="shared" si="2974"/>
        <v>#DIV/0!</v>
      </c>
      <c r="CF96" s="164"/>
      <c r="CG96" s="164" t="e">
        <f t="shared" si="2975"/>
        <v>#DIV/0!</v>
      </c>
      <c r="CH96" s="164" t="e">
        <f>(BB96-1)/(1-BC96)^(BB96)*(D96/(L94+N94))*CG96</f>
        <v>#DIV/0!</v>
      </c>
      <c r="CI96" s="164" t="e">
        <f>-1/((BB96-1)*BC96^2)*(D96/(L94+N94))*CG96</f>
        <v>#DIV/0!</v>
      </c>
      <c r="CJ96" s="164" t="e">
        <f t="shared" si="2976"/>
        <v>#DIV/0!</v>
      </c>
      <c r="CK96" s="164" t="e">
        <f t="shared" si="2977"/>
        <v>#DIV/0!</v>
      </c>
      <c r="CL96" s="164"/>
      <c r="CM96" s="164" t="e">
        <f t="shared" si="2978"/>
        <v>#DIV/0!</v>
      </c>
      <c r="CN96" s="164">
        <v>0</v>
      </c>
      <c r="CO96" s="164">
        <v>0</v>
      </c>
      <c r="CP96" s="164" t="e">
        <f t="shared" si="2979"/>
        <v>#DIV/0!</v>
      </c>
      <c r="CQ96" s="164" t="e">
        <f>CP96^2*E94^2</f>
        <v>#DIV/0!</v>
      </c>
      <c r="CR96" s="164"/>
      <c r="CS96" s="164" t="e">
        <f t="shared" si="2980"/>
        <v>#DIV/0!</v>
      </c>
      <c r="CT96" s="164" t="e">
        <f>(BB96-1)/(1-BC96)^(BB96)*(-BC96/(L94+N94)+D96/(L94+N94)*CS96)</f>
        <v>#DIV/0!</v>
      </c>
      <c r="CU96" s="164" t="e">
        <f>-1/((BB96-1)*BC96^2)*(-BC96/(L94+N94)+D96/(L94+N94)*CS96)</f>
        <v>#DIV/0!</v>
      </c>
      <c r="CV96" s="164" t="e">
        <f t="shared" si="2981"/>
        <v>#DIV/0!</v>
      </c>
      <c r="CW96" s="164" t="e">
        <f>CV96^2*M94^2</f>
        <v>#DIV/0!</v>
      </c>
      <c r="CX96" s="164"/>
      <c r="CY96" s="164" t="e">
        <f t="shared" si="2982"/>
        <v>#DIV/0!</v>
      </c>
      <c r="CZ96" s="164" t="e">
        <f>(BB96-1)/(1-BC96)^(BB96)*(-BC96/(L94+N94)+D96/(L94+N94)*CY96)</f>
        <v>#DIV/0!</v>
      </c>
      <c r="DA96" s="164" t="e">
        <f>-1/((BB96-1)*BC96^2)*(-BC96/(L94+N94)+D96/(L94+N94)*CY96)</f>
        <v>#DIV/0!</v>
      </c>
      <c r="DB96" s="164" t="e">
        <f t="shared" si="2983"/>
        <v>#DIV/0!</v>
      </c>
      <c r="DC96" s="164" t="e">
        <f>DB96^2*O94^2</f>
        <v>#DIV/0!</v>
      </c>
      <c r="DD96" s="164"/>
      <c r="DE96" s="164"/>
      <c r="DF96" s="164"/>
      <c r="DG96" s="164">
        <f>10^R94</f>
        <v>1</v>
      </c>
      <c r="DH96" s="164" t="e">
        <f>N94/(L94+N94)</f>
        <v>#DIV/0!</v>
      </c>
      <c r="DI96" s="164">
        <f>(DG96+L94+N94)/(N94+DG96)</f>
        <v>1</v>
      </c>
      <c r="DJ96" s="164" t="e">
        <f t="shared" si="2984"/>
        <v>#DIV/0!</v>
      </c>
      <c r="DK96" s="164"/>
      <c r="DL96" s="164"/>
      <c r="DM96" s="164"/>
      <c r="DN96" s="164"/>
      <c r="DO96" s="164" t="e">
        <f t="shared" si="2985"/>
        <v>#DIV/0!</v>
      </c>
      <c r="DP96" s="164" t="e">
        <f t="shared" si="2986"/>
        <v>#DIV/0!</v>
      </c>
      <c r="DQ96" s="164" t="e">
        <f t="shared" si="2987"/>
        <v>#DIV/0!</v>
      </c>
      <c r="DR96" s="164" t="e">
        <f t="shared" si="2988"/>
        <v>#DIV/0!</v>
      </c>
      <c r="DS96" s="164"/>
      <c r="DT96" s="164" t="e">
        <f t="shared" si="2989"/>
        <v>#DIV/0!</v>
      </c>
      <c r="DU96" s="164" t="e">
        <f t="shared" si="2990"/>
        <v>#DIV/0!</v>
      </c>
      <c r="DV96" s="164" t="e">
        <f t="shared" si="2991"/>
        <v>#DIV/0!</v>
      </c>
      <c r="DW96" s="164"/>
      <c r="DX96" s="164" t="e">
        <f t="shared" si="2992"/>
        <v>#DIV/0!</v>
      </c>
      <c r="DY96" s="164" t="e">
        <f t="shared" si="2993"/>
        <v>#DIV/0!</v>
      </c>
      <c r="DZ96" s="164" t="e">
        <f t="shared" si="2994"/>
        <v>#DIV/0!</v>
      </c>
      <c r="EA96" s="164"/>
      <c r="EB96" s="164" t="e">
        <f t="shared" si="2995"/>
        <v>#DIV/0!</v>
      </c>
      <c r="EC96" s="164" t="e">
        <f t="shared" si="2996"/>
        <v>#DIV/0!</v>
      </c>
      <c r="ED96" s="164" t="e">
        <f t="shared" si="2997"/>
        <v>#DIV/0!</v>
      </c>
      <c r="EE96" s="164"/>
      <c r="EF96" s="164" t="e">
        <f t="shared" si="2998"/>
        <v>#DIV/0!</v>
      </c>
      <c r="EG96" s="164" t="e">
        <f t="shared" si="2999"/>
        <v>#DIV/0!</v>
      </c>
      <c r="EH96" s="164" t="e">
        <f t="shared" si="3000"/>
        <v>#DIV/0!</v>
      </c>
      <c r="EI96" s="164" t="e">
        <f>-N94/((N94+L94)^2)</f>
        <v>#DIV/0!</v>
      </c>
      <c r="EJ96" s="164">
        <f>1/(DG96+N94)</f>
        <v>1</v>
      </c>
      <c r="EK96" s="164" t="e">
        <f t="shared" si="3001"/>
        <v>#DIV/0!</v>
      </c>
      <c r="EL96" s="164" t="e">
        <f>EK96^2*M94^2</f>
        <v>#DIV/0!</v>
      </c>
      <c r="EM96" s="164"/>
      <c r="EN96" s="164" t="e">
        <f t="shared" si="3002"/>
        <v>#DIV/0!</v>
      </c>
      <c r="EO96" s="164" t="e">
        <f>L94/((L94+N94)^2)</f>
        <v>#DIV/0!</v>
      </c>
      <c r="EP96" s="164">
        <f>-L94/((N94+DG96)^2)</f>
        <v>0</v>
      </c>
      <c r="EQ96" s="164" t="e">
        <f t="shared" si="3003"/>
        <v>#DIV/0!</v>
      </c>
      <c r="ER96" s="164" t="e">
        <f>EQ96^2*O94^2</f>
        <v>#DIV/0!</v>
      </c>
      <c r="ES96" s="164"/>
      <c r="ET96" s="164">
        <v>0</v>
      </c>
      <c r="EU96" s="164">
        <f>-LN(10)*L94*DG96/((DG96+N94)^2)</f>
        <v>0</v>
      </c>
      <c r="EV96" s="164" t="e">
        <f t="shared" si="3004"/>
        <v>#DIV/0!</v>
      </c>
      <c r="EW96" s="164" t="e">
        <f>EV96^2*S94^2</f>
        <v>#DIV/0!</v>
      </c>
      <c r="EX96" s="164"/>
      <c r="EY96" s="164"/>
      <c r="EZ96" s="164"/>
      <c r="FA96" s="164">
        <f t="shared" si="3005"/>
        <v>1</v>
      </c>
      <c r="FB96" s="164" t="e">
        <f t="shared" si="3006"/>
        <v>#DIV/0!</v>
      </c>
      <c r="FC96" s="164">
        <f t="shared" si="3007"/>
        <v>1</v>
      </c>
      <c r="FD96" s="164" t="e">
        <f t="shared" si="3008"/>
        <v>#DIV/0!</v>
      </c>
      <c r="FE96" s="164"/>
      <c r="FF96" s="164"/>
      <c r="FG96" s="164"/>
      <c r="FH96" s="164"/>
      <c r="FI96" s="164" t="e">
        <f t="shared" si="3009"/>
        <v>#DIV/0!</v>
      </c>
      <c r="FJ96" s="164" t="e">
        <f t="shared" si="3010"/>
        <v>#DIV/0!</v>
      </c>
      <c r="FK96" s="164" t="e">
        <f t="shared" si="3011"/>
        <v>#DIV/0!</v>
      </c>
      <c r="FL96" s="164" t="e">
        <f t="shared" si="3012"/>
        <v>#DIV/0!</v>
      </c>
      <c r="FM96" s="164"/>
      <c r="FN96" s="164" t="e">
        <f t="shared" si="3013"/>
        <v>#DIV/0!</v>
      </c>
      <c r="FO96" s="164" t="e">
        <f t="shared" si="3014"/>
        <v>#DIV/0!</v>
      </c>
      <c r="FP96" s="164" t="e">
        <f t="shared" si="3015"/>
        <v>#DIV/0!</v>
      </c>
      <c r="FQ96" s="164"/>
      <c r="FR96" s="164" t="e">
        <f t="shared" si="3016"/>
        <v>#DIV/0!</v>
      </c>
      <c r="FS96" s="164" t="e">
        <f t="shared" si="3017"/>
        <v>#DIV/0!</v>
      </c>
      <c r="FT96" s="164" t="e">
        <f t="shared" si="3018"/>
        <v>#DIV/0!</v>
      </c>
      <c r="FU96" s="164"/>
      <c r="FV96" s="164" t="e">
        <f t="shared" si="3019"/>
        <v>#DIV/0!</v>
      </c>
      <c r="FW96" s="164" t="e">
        <f t="shared" si="3020"/>
        <v>#DIV/0!</v>
      </c>
      <c r="FX96" s="164" t="e">
        <f t="shared" si="3021"/>
        <v>#DIV/0!</v>
      </c>
      <c r="FY96" s="164"/>
      <c r="FZ96" s="164" t="e">
        <f t="shared" si="3022"/>
        <v>#DIV/0!</v>
      </c>
      <c r="GA96" s="164" t="e">
        <f t="shared" si="3023"/>
        <v>#DIV/0!</v>
      </c>
      <c r="GB96" s="164" t="e">
        <f t="shared" si="3024"/>
        <v>#DIV/0!</v>
      </c>
      <c r="GC96" s="164" t="e">
        <f t="shared" si="3025"/>
        <v>#DIV/0!</v>
      </c>
      <c r="GD96" s="164">
        <f t="shared" si="3026"/>
        <v>1</v>
      </c>
      <c r="GE96" s="164" t="e">
        <f t="shared" si="3027"/>
        <v>#DIV/0!</v>
      </c>
      <c r="GF96" s="164" t="e">
        <f>GE96^2*M94^2</f>
        <v>#DIV/0!</v>
      </c>
      <c r="GG96" s="164"/>
      <c r="GH96" s="164" t="e">
        <f t="shared" si="3028"/>
        <v>#DIV/0!</v>
      </c>
      <c r="GI96" s="164" t="e">
        <f t="shared" si="3029"/>
        <v>#DIV/0!</v>
      </c>
      <c r="GJ96" s="164">
        <f t="shared" si="3030"/>
        <v>0</v>
      </c>
      <c r="GK96" s="164" t="e">
        <f t="shared" si="3031"/>
        <v>#DIV/0!</v>
      </c>
      <c r="GL96" s="164" t="e">
        <f>GK96^2*O94^2</f>
        <v>#DIV/0!</v>
      </c>
      <c r="GM96" s="164"/>
      <c r="GN96" s="164">
        <f t="shared" si="3032"/>
        <v>0</v>
      </c>
      <c r="GO96" s="164">
        <f t="shared" si="3033"/>
        <v>0</v>
      </c>
      <c r="GP96" s="164" t="e">
        <f t="shared" si="3034"/>
        <v>#DIV/0!</v>
      </c>
      <c r="GQ96" s="164" t="e">
        <f>GP96^2*S94^2</f>
        <v>#DIV/0!</v>
      </c>
      <c r="GR96" s="164"/>
      <c r="GS96" s="164" t="e">
        <f t="shared" si="3035"/>
        <v>#DIV/0!</v>
      </c>
      <c r="GT96" s="164" t="e">
        <f t="shared" si="3036"/>
        <v>#DIV/0!</v>
      </c>
      <c r="GU96" s="164" t="e">
        <f>GT96^2*Q94^2</f>
        <v>#DIV/0!</v>
      </c>
      <c r="GV96" s="164"/>
      <c r="GW96" s="164"/>
      <c r="GX96" s="164"/>
      <c r="GY96" s="164">
        <f>P94</f>
        <v>0</v>
      </c>
      <c r="GZ96" s="164">
        <f>L94+N94</f>
        <v>0</v>
      </c>
      <c r="HA96" s="164">
        <f>L94</f>
        <v>0</v>
      </c>
      <c r="HB96" s="164">
        <f>N94</f>
        <v>0</v>
      </c>
      <c r="HC96" s="164">
        <f t="shared" si="3037"/>
        <v>0</v>
      </c>
      <c r="HD96" s="164">
        <f t="shared" si="3038"/>
        <v>0</v>
      </c>
      <c r="HE96" s="164" t="e">
        <f t="shared" si="3039"/>
        <v>#DIV/0!</v>
      </c>
      <c r="HF96" s="164">
        <f t="shared" si="3040"/>
        <v>0</v>
      </c>
      <c r="HG96" s="164">
        <f t="shared" si="3041"/>
        <v>0</v>
      </c>
      <c r="HH96" s="164">
        <f t="shared" si="3042"/>
        <v>0</v>
      </c>
      <c r="HI96" s="164">
        <f t="shared" si="3043"/>
        <v>0</v>
      </c>
      <c r="HJ96" s="164" t="e">
        <f t="shared" si="3044"/>
        <v>#DIV/0!</v>
      </c>
      <c r="HK96" s="164" t="e">
        <f t="shared" si="3045"/>
        <v>#DIV/0!</v>
      </c>
      <c r="HL96" s="164" t="e">
        <f t="shared" si="3046"/>
        <v>#DIV/0!</v>
      </c>
      <c r="HM96" s="164" t="e">
        <f t="shared" si="3047"/>
        <v>#DIV/0!</v>
      </c>
      <c r="HN96" s="164"/>
      <c r="HO96" s="164"/>
      <c r="HP96" s="164"/>
      <c r="HQ96" s="164"/>
      <c r="HR96" s="164" t="e">
        <f t="shared" si="3048"/>
        <v>#DIV/0!</v>
      </c>
      <c r="HS96" s="164" t="e">
        <f t="shared" si="3049"/>
        <v>#DIV/0!</v>
      </c>
      <c r="HT96" s="164" t="e">
        <f t="shared" si="3050"/>
        <v>#DIV/0!</v>
      </c>
      <c r="HU96" s="164" t="e">
        <f t="shared" si="3051"/>
        <v>#DIV/0!</v>
      </c>
      <c r="HV96" s="164" t="e">
        <f t="shared" si="3052"/>
        <v>#DIV/0!</v>
      </c>
      <c r="HW96" s="164"/>
      <c r="HX96" s="164" t="e">
        <f t="shared" si="3053"/>
        <v>#DIV/0!</v>
      </c>
      <c r="HY96" s="164" t="e">
        <f t="shared" si="3054"/>
        <v>#DIV/0!</v>
      </c>
      <c r="HZ96" s="164">
        <v>0</v>
      </c>
      <c r="IA96" s="164" t="e">
        <f t="shared" si="2145"/>
        <v>#DIV/0!</v>
      </c>
      <c r="IB96" s="164" t="e">
        <f t="shared" si="3055"/>
        <v>#DIV/0!</v>
      </c>
      <c r="IC96" s="164"/>
      <c r="ID96" s="164" t="e">
        <f xml:space="preserve"> 1 / (HE96-GY96*HG96)*L94/GZ96</f>
        <v>#DIV/0!</v>
      </c>
      <c r="IE96" s="164" t="e">
        <f t="shared" si="3056"/>
        <v>#DIV/0!</v>
      </c>
      <c r="IF96" s="164">
        <v>0</v>
      </c>
      <c r="IG96" s="164" t="e">
        <f t="shared" si="2146"/>
        <v>#DIV/0!</v>
      </c>
      <c r="IH96" s="164" t="e">
        <f t="shared" si="3057"/>
        <v>#DIV/0!</v>
      </c>
      <c r="II96" s="164"/>
      <c r="IJ96" s="164" t="e">
        <f t="shared" si="3058"/>
        <v>#DIV/0!</v>
      </c>
      <c r="IK96" s="164" t="e">
        <f t="shared" si="3059"/>
        <v>#DIV/0!</v>
      </c>
      <c r="IL96" s="164">
        <v>0</v>
      </c>
      <c r="IM96" s="164" t="e">
        <f t="shared" si="2147"/>
        <v>#DIV/0!</v>
      </c>
      <c r="IN96" s="164" t="e">
        <f t="shared" si="3060"/>
        <v>#DIV/0!</v>
      </c>
      <c r="IO96" s="164"/>
      <c r="IP96" s="164" t="e">
        <f t="shared" si="3061"/>
        <v>#DIV/0!</v>
      </c>
      <c r="IQ96" s="164" t="e">
        <f t="shared" si="3062"/>
        <v>#DIV/0!</v>
      </c>
      <c r="IR96" s="164" t="e">
        <f t="shared" si="3063"/>
        <v>#DIV/0!</v>
      </c>
      <c r="IS96" s="164" t="e">
        <f t="shared" si="2148"/>
        <v>#DIV/0!</v>
      </c>
      <c r="IT96" s="164" t="e">
        <f>IS96^2*M94^2</f>
        <v>#DIV/0!</v>
      </c>
      <c r="IU96" s="164"/>
      <c r="IV96" s="164" t="e">
        <f t="shared" si="3064"/>
        <v>#DIV/0!</v>
      </c>
      <c r="IW96" s="164" t="e">
        <f t="shared" si="3065"/>
        <v>#DIV/0!</v>
      </c>
      <c r="IX96" s="164" t="e">
        <f t="shared" si="3066"/>
        <v>#DIV/0!</v>
      </c>
      <c r="IY96" s="164" t="e">
        <f t="shared" si="2149"/>
        <v>#DIV/0!</v>
      </c>
      <c r="IZ96" s="164" t="e">
        <f>IY96^2*O94^2</f>
        <v>#DIV/0!</v>
      </c>
      <c r="JA96" s="164"/>
      <c r="JB96" s="164" t="e">
        <f t="shared" si="3067"/>
        <v>#DIV/0!</v>
      </c>
      <c r="JC96" s="164" t="e">
        <f t="shared" si="3068"/>
        <v>#DIV/0!</v>
      </c>
      <c r="JD96" s="164" t="e">
        <f t="shared" si="3069"/>
        <v>#DIV/0!</v>
      </c>
      <c r="JE96" s="164" t="e">
        <f t="shared" si="2150"/>
        <v>#DIV/0!</v>
      </c>
      <c r="JF96" s="164" t="e">
        <f>JE96^2*Q94^2</f>
        <v>#DIV/0!</v>
      </c>
      <c r="JG96" s="164"/>
      <c r="JH96" s="164"/>
      <c r="JI96" s="164"/>
      <c r="JJ96" s="164">
        <f t="shared" si="3070"/>
        <v>1</v>
      </c>
      <c r="JK96" s="164" t="e">
        <f>N94/(L94+N94)</f>
        <v>#DIV/0!</v>
      </c>
      <c r="JL96" s="164">
        <f>(L94+N94+JJ96)/(N94+JJ96)</f>
        <v>1</v>
      </c>
      <c r="JM96" s="164" t="e">
        <f t="shared" si="3071"/>
        <v>#DIV/0!</v>
      </c>
      <c r="JN96" s="164"/>
      <c r="JO96" s="164"/>
      <c r="JP96" s="164"/>
      <c r="JQ96" s="164"/>
      <c r="JR96" s="164" t="e">
        <f t="shared" si="3072"/>
        <v>#DIV/0!</v>
      </c>
      <c r="JS96" s="164" t="e">
        <f t="shared" si="3073"/>
        <v>#DIV/0!</v>
      </c>
      <c r="JT96" s="164" t="e">
        <f t="shared" si="3074"/>
        <v>#DIV/0!</v>
      </c>
      <c r="JU96" s="164" t="e">
        <f t="shared" si="3075"/>
        <v>#DIV/0!</v>
      </c>
      <c r="JV96" s="164"/>
      <c r="JW96" s="164" t="e">
        <f t="shared" si="3076"/>
        <v>#DIV/0!</v>
      </c>
      <c r="JX96" s="164" t="e">
        <f t="shared" si="3077"/>
        <v>#DIV/0!</v>
      </c>
      <c r="JY96" s="164" t="e">
        <f t="shared" si="3078"/>
        <v>#DIV/0!</v>
      </c>
      <c r="JZ96" s="164"/>
      <c r="KA96" s="164" t="e">
        <f>IG96</f>
        <v>#DIV/0!</v>
      </c>
      <c r="KB96" s="164" t="e">
        <f>KA96*JR96</f>
        <v>#DIV/0!</v>
      </c>
      <c r="KC96" s="164" t="e">
        <f>KB96^2*X96^2</f>
        <v>#DIV/0!</v>
      </c>
      <c r="KD96" s="164"/>
      <c r="KE96" s="164" t="e">
        <f>IM96</f>
        <v>#DIV/0!</v>
      </c>
      <c r="KF96" s="164" t="e">
        <f>KE96*JR96</f>
        <v>#DIV/0!</v>
      </c>
      <c r="KG96" s="164" t="e">
        <f>KF96^2*Z96^2</f>
        <v>#DIV/0!</v>
      </c>
      <c r="KH96" s="164"/>
      <c r="KI96" s="164" t="e">
        <f>IS96</f>
        <v>#DIV/0!</v>
      </c>
      <c r="KJ96" s="164" t="e">
        <f>-N94/(L94+N94)^2</f>
        <v>#DIV/0!</v>
      </c>
      <c r="KK96" s="164">
        <f>1/(JJ96+N94)</f>
        <v>1</v>
      </c>
      <c r="KL96" s="164" t="e">
        <f>KI96*JR96+KJ96*HM96*JL96+KK96*JK96*HM96</f>
        <v>#DIV/0!</v>
      </c>
      <c r="KM96" s="164" t="e">
        <f>KL96^2*M94^2</f>
        <v>#DIV/0!</v>
      </c>
      <c r="KN96" s="164"/>
      <c r="KO96" s="164" t="e">
        <f>IY96</f>
        <v>#DIV/0!</v>
      </c>
      <c r="KP96" s="164" t="e">
        <f>L94/(L94+N94)^2</f>
        <v>#DIV/0!</v>
      </c>
      <c r="KQ96" s="164">
        <f>-L94/(JJ96+N94)^2</f>
        <v>0</v>
      </c>
      <c r="KR96" s="164" t="e">
        <f>KO96*JR96+KP96*JL96*HM96+HM96*KQ96*JK96</f>
        <v>#DIV/0!</v>
      </c>
      <c r="KS96" s="164" t="e">
        <f>KR96^2*O94^2</f>
        <v>#DIV/0!</v>
      </c>
      <c r="KT96" s="164"/>
      <c r="KU96" s="164" t="e">
        <f>JE96</f>
        <v>#DIV/0!</v>
      </c>
      <c r="KV96" s="164" t="e">
        <f>KU96*JR96</f>
        <v>#DIV/0!</v>
      </c>
      <c r="KW96" s="164" t="e">
        <f>KV96^2*Q94^2</f>
        <v>#DIV/0!</v>
      </c>
      <c r="KX96" s="164"/>
      <c r="KY96" s="164" t="e">
        <f>HM96* (N94/(L94+N94)) * ((-LN(10)*JJ96*L94)/(N94+JJ96)^2)</f>
        <v>#DIV/0!</v>
      </c>
      <c r="KZ96" s="164" t="e">
        <f>KY96^2*S94^2</f>
        <v>#DIV/0!</v>
      </c>
      <c r="LA96" s="164"/>
      <c r="LB96" s="164"/>
      <c r="LC96" s="170"/>
      <c r="LD96" s="204"/>
      <c r="LE96" s="189"/>
      <c r="LF96" s="189"/>
      <c r="LG96" s="189"/>
      <c r="LH96" s="189"/>
      <c r="LI96" s="189"/>
      <c r="LJ96" s="189"/>
      <c r="LK96" s="189"/>
      <c r="LL96" s="189"/>
      <c r="LM96" s="189"/>
      <c r="LN96" s="189"/>
      <c r="LO96" s="192"/>
    </row>
    <row r="97" spans="1:327" s="87" customFormat="1" ht="16.5" thickBot="1" x14ac:dyDescent="0.3">
      <c r="A97" s="172" t="s">
        <v>242</v>
      </c>
      <c r="B97" s="138"/>
      <c r="C97" s="146"/>
      <c r="D97" s="139"/>
      <c r="E97" s="146"/>
      <c r="F97" s="208"/>
      <c r="G97" s="208"/>
      <c r="H97" s="208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202"/>
      <c r="T97" s="167">
        <f t="shared" si="2949"/>
        <v>0</v>
      </c>
      <c r="U97" s="164">
        <f>U94</f>
        <v>0</v>
      </c>
      <c r="V97" s="164">
        <f t="shared" ref="V97:AA97" si="3080">V94</f>
        <v>0</v>
      </c>
      <c r="W97" s="164">
        <f t="shared" si="3080"/>
        <v>0</v>
      </c>
      <c r="X97" s="164">
        <f t="shared" si="3080"/>
        <v>0</v>
      </c>
      <c r="Y97" s="164">
        <f t="shared" si="3080"/>
        <v>0</v>
      </c>
      <c r="Z97" s="164">
        <f t="shared" si="3080"/>
        <v>0</v>
      </c>
      <c r="AA97" s="164" t="e">
        <f t="shared" si="3080"/>
        <v>#DIV/0!</v>
      </c>
      <c r="AB97" s="165" t="e">
        <f t="shared" si="2142"/>
        <v>#DIV/0!</v>
      </c>
      <c r="AC97" s="165"/>
      <c r="AD97" s="165"/>
      <c r="AE97" s="165"/>
      <c r="AF97" s="165"/>
      <c r="AG97" s="164" t="e">
        <f t="shared" si="2143"/>
        <v>#DIV/0!</v>
      </c>
      <c r="AH97" s="164" t="e">
        <f t="shared" si="2956"/>
        <v>#DIV/0!</v>
      </c>
      <c r="AI97" s="164"/>
      <c r="AJ97" s="164" t="e">
        <f t="shared" si="2144"/>
        <v>#DIV/0!</v>
      </c>
      <c r="AK97" s="164" t="e">
        <f>AJ97^2*V94^2</f>
        <v>#DIV/0!</v>
      </c>
      <c r="AL97" s="164"/>
      <c r="AM97" s="164" t="e">
        <f>-AB97/(AA97-U97)*L94/(L94+N94)</f>
        <v>#DIV/0!</v>
      </c>
      <c r="AN97" s="164" t="e">
        <f>AM97^2*X94^2</f>
        <v>#DIV/0!</v>
      </c>
      <c r="AO97" s="164"/>
      <c r="AP97" s="164" t="e">
        <f>-AB97/(AA97-U97)*N94/(L94+N94)</f>
        <v>#DIV/0!</v>
      </c>
      <c r="AQ97" s="164" t="e">
        <f>AP97^2*Z94^2</f>
        <v>#DIV/0!</v>
      </c>
      <c r="AR97" s="164"/>
      <c r="AS97" s="164" t="e">
        <f>-AB97/(AA97-U97)*(W97-AA97)/(L94+N94)</f>
        <v>#DIV/0!</v>
      </c>
      <c r="AT97" s="164" t="e">
        <f>AS97^2*M94^2</f>
        <v>#DIV/0!</v>
      </c>
      <c r="AU97" s="164"/>
      <c r="AV97" s="164" t="e">
        <f>-AB97/(AA97-U97)*(Y97-AA97)/(L94+N94)</f>
        <v>#DIV/0!</v>
      </c>
      <c r="AW97" s="164" t="e">
        <f>AV97^2*O94^2</f>
        <v>#DIV/0!</v>
      </c>
      <c r="AX97" s="164"/>
      <c r="AY97" s="164"/>
      <c r="AZ97" s="164"/>
      <c r="BA97" s="164" t="b">
        <f t="shared" si="2957"/>
        <v>0</v>
      </c>
      <c r="BB97" s="164">
        <f>MAX((1-BA97)*P94,P94*0.99999)</f>
        <v>0</v>
      </c>
      <c r="BC97" s="164" t="e">
        <f>AB97*D97/(L94+N94)</f>
        <v>#DIV/0!</v>
      </c>
      <c r="BD97" s="164" t="e">
        <f t="shared" si="2958"/>
        <v>#DIV/0!</v>
      </c>
      <c r="BE97" s="164" t="e">
        <f t="shared" si="2959"/>
        <v>#DIV/0!</v>
      </c>
      <c r="BF97" s="164" t="e">
        <f t="shared" si="2960"/>
        <v>#DIV/0!</v>
      </c>
      <c r="BG97" s="164" t="e">
        <f t="shared" si="2961"/>
        <v>#DIV/0!</v>
      </c>
      <c r="BH97" s="164" t="e">
        <f t="shared" si="2962"/>
        <v>#DIV/0!</v>
      </c>
      <c r="BI97" s="164"/>
      <c r="BJ97" s="164"/>
      <c r="BK97" s="164"/>
      <c r="BL97" s="164"/>
      <c r="BM97" s="164" t="e">
        <f t="shared" si="2963"/>
        <v>#DIV/0!</v>
      </c>
      <c r="BN97" s="164" t="e">
        <f t="shared" si="2964"/>
        <v>#DIV/0!</v>
      </c>
      <c r="BO97" s="164" t="e">
        <f t="shared" si="2965"/>
        <v>#DIV/0!</v>
      </c>
      <c r="BP97" s="164" t="e">
        <f>BO97^2*Q94^2</f>
        <v>#DIV/0!</v>
      </c>
      <c r="BQ97" s="164"/>
      <c r="BR97" s="164" t="e">
        <f t="shared" si="2966"/>
        <v>#DIV/0!</v>
      </c>
      <c r="BS97" s="164" t="e">
        <f t="shared" si="2967"/>
        <v>#DIV/0!</v>
      </c>
      <c r="BT97" s="164" t="e">
        <f t="shared" si="2968"/>
        <v>#DIV/0!</v>
      </c>
      <c r="BU97" s="164" t="e">
        <f t="shared" si="2969"/>
        <v>#DIV/0!</v>
      </c>
      <c r="BV97" s="164" t="e">
        <f>(BB97-1)/(1-BC97)^(BB97)*(D97/(L94+N94))*BU97</f>
        <v>#DIV/0!</v>
      </c>
      <c r="BW97" s="164" t="e">
        <f>-1/((BB97-1)*BC97^2)*(D97/(L94+N94))*BU97</f>
        <v>#DIV/0!</v>
      </c>
      <c r="BX97" s="164" t="e">
        <f t="shared" si="2970"/>
        <v>#DIV/0!</v>
      </c>
      <c r="BY97" s="164" t="e">
        <f t="shared" si="2971"/>
        <v>#DIV/0!</v>
      </c>
      <c r="BZ97" s="164"/>
      <c r="CA97" s="164" t="e">
        <f t="shared" si="2972"/>
        <v>#DIV/0!</v>
      </c>
      <c r="CB97" s="164" t="e">
        <f>(BB97-1)/(1-BC97)^(BB97)*(D97/(L94+N94))*CA97</f>
        <v>#DIV/0!</v>
      </c>
      <c r="CC97" s="164" t="e">
        <f>-1/((BB97-1)*BC97^2)*(D97/(L94+N94))*CA97</f>
        <v>#DIV/0!</v>
      </c>
      <c r="CD97" s="164" t="e">
        <f t="shared" si="2973"/>
        <v>#DIV/0!</v>
      </c>
      <c r="CE97" s="164" t="e">
        <f t="shared" si="2974"/>
        <v>#DIV/0!</v>
      </c>
      <c r="CF97" s="164"/>
      <c r="CG97" s="164" t="e">
        <f t="shared" si="2975"/>
        <v>#DIV/0!</v>
      </c>
      <c r="CH97" s="164" t="e">
        <f>(BB97-1)/(1-BC97)^(BB97)*(D97/(L94+N94))*CG97</f>
        <v>#DIV/0!</v>
      </c>
      <c r="CI97" s="164" t="e">
        <f>-1/((BB97-1)*BC97^2)*(D97/(L94+N94))*CG97</f>
        <v>#DIV/0!</v>
      </c>
      <c r="CJ97" s="164" t="e">
        <f t="shared" si="2976"/>
        <v>#DIV/0!</v>
      </c>
      <c r="CK97" s="164" t="e">
        <f t="shared" si="2977"/>
        <v>#DIV/0!</v>
      </c>
      <c r="CL97" s="164"/>
      <c r="CM97" s="164" t="e">
        <f t="shared" si="2978"/>
        <v>#DIV/0!</v>
      </c>
      <c r="CN97" s="164">
        <v>0</v>
      </c>
      <c r="CO97" s="164">
        <v>0</v>
      </c>
      <c r="CP97" s="164" t="e">
        <f t="shared" si="2979"/>
        <v>#DIV/0!</v>
      </c>
      <c r="CQ97" s="164" t="e">
        <f>CP97^2*E94^2</f>
        <v>#DIV/0!</v>
      </c>
      <c r="CR97" s="164"/>
      <c r="CS97" s="164" t="e">
        <f t="shared" si="2980"/>
        <v>#DIV/0!</v>
      </c>
      <c r="CT97" s="164" t="e">
        <f>(BB97-1)/(1-BC97)^(BB97)*(-BC97/(L94+N94)+D97/(L94+N94)*CS97)</f>
        <v>#DIV/0!</v>
      </c>
      <c r="CU97" s="164" t="e">
        <f>-1/((BB97-1)*BC97^2)*(-BC97/(L94+N94)+D97/(L94+N94)*CS97)</f>
        <v>#DIV/0!</v>
      </c>
      <c r="CV97" s="164" t="e">
        <f t="shared" si="2981"/>
        <v>#DIV/0!</v>
      </c>
      <c r="CW97" s="164" t="e">
        <f>CV97^2*M94^2</f>
        <v>#DIV/0!</v>
      </c>
      <c r="CX97" s="164"/>
      <c r="CY97" s="164" t="e">
        <f t="shared" si="2982"/>
        <v>#DIV/0!</v>
      </c>
      <c r="CZ97" s="164" t="e">
        <f>(BB97-1)/(1-BC97)^(BB97)*(-BC97/(L94+N94)+D97/(L94+N94)*CY97)</f>
        <v>#DIV/0!</v>
      </c>
      <c r="DA97" s="164" t="e">
        <f>-1/((BB97-1)*BC97^2)*(-BC97/(L94+N94)+D97/(L94+N94)*CY97)</f>
        <v>#DIV/0!</v>
      </c>
      <c r="DB97" s="164" t="e">
        <f t="shared" si="2983"/>
        <v>#DIV/0!</v>
      </c>
      <c r="DC97" s="164" t="e">
        <f>DB97^2*O94^2</f>
        <v>#DIV/0!</v>
      </c>
      <c r="DD97" s="164"/>
      <c r="DE97" s="164"/>
      <c r="DF97" s="164"/>
      <c r="DG97" s="164">
        <f>10^R94</f>
        <v>1</v>
      </c>
      <c r="DH97" s="164" t="e">
        <f>N94/(L94+N94)</f>
        <v>#DIV/0!</v>
      </c>
      <c r="DI97" s="164">
        <f>(DG97+L94+N94)/(N94+DG97)</f>
        <v>1</v>
      </c>
      <c r="DJ97" s="164" t="e">
        <f t="shared" si="2984"/>
        <v>#DIV/0!</v>
      </c>
      <c r="DK97" s="164"/>
      <c r="DL97" s="164"/>
      <c r="DM97" s="164"/>
      <c r="DN97" s="164"/>
      <c r="DO97" s="164" t="e">
        <f t="shared" si="2985"/>
        <v>#DIV/0!</v>
      </c>
      <c r="DP97" s="164" t="e">
        <f t="shared" si="2986"/>
        <v>#DIV/0!</v>
      </c>
      <c r="DQ97" s="164" t="e">
        <f t="shared" si="2987"/>
        <v>#DIV/0!</v>
      </c>
      <c r="DR97" s="164" t="e">
        <f t="shared" si="2988"/>
        <v>#DIV/0!</v>
      </c>
      <c r="DS97" s="164"/>
      <c r="DT97" s="164" t="e">
        <f t="shared" si="2989"/>
        <v>#DIV/0!</v>
      </c>
      <c r="DU97" s="164" t="e">
        <f t="shared" si="2990"/>
        <v>#DIV/0!</v>
      </c>
      <c r="DV97" s="164" t="e">
        <f t="shared" si="2991"/>
        <v>#DIV/0!</v>
      </c>
      <c r="DW97" s="164"/>
      <c r="DX97" s="164" t="e">
        <f t="shared" si="2992"/>
        <v>#DIV/0!</v>
      </c>
      <c r="DY97" s="164" t="e">
        <f t="shared" si="2993"/>
        <v>#DIV/0!</v>
      </c>
      <c r="DZ97" s="164" t="e">
        <f t="shared" si="2994"/>
        <v>#DIV/0!</v>
      </c>
      <c r="EA97" s="164"/>
      <c r="EB97" s="164" t="e">
        <f t="shared" si="2995"/>
        <v>#DIV/0!</v>
      </c>
      <c r="EC97" s="164" t="e">
        <f t="shared" si="2996"/>
        <v>#DIV/0!</v>
      </c>
      <c r="ED97" s="164" t="e">
        <f t="shared" si="2997"/>
        <v>#DIV/0!</v>
      </c>
      <c r="EE97" s="164"/>
      <c r="EF97" s="164" t="e">
        <f t="shared" si="2998"/>
        <v>#DIV/0!</v>
      </c>
      <c r="EG97" s="164" t="e">
        <f t="shared" si="2999"/>
        <v>#DIV/0!</v>
      </c>
      <c r="EH97" s="164" t="e">
        <f t="shared" si="3000"/>
        <v>#DIV/0!</v>
      </c>
      <c r="EI97" s="164" t="e">
        <f>-N94/((N94+L94)^2)</f>
        <v>#DIV/0!</v>
      </c>
      <c r="EJ97" s="164">
        <f>1/(DG97+N94)</f>
        <v>1</v>
      </c>
      <c r="EK97" s="164" t="e">
        <f t="shared" si="3001"/>
        <v>#DIV/0!</v>
      </c>
      <c r="EL97" s="164" t="e">
        <f>EK97^2*M94^2</f>
        <v>#DIV/0!</v>
      </c>
      <c r="EM97" s="164"/>
      <c r="EN97" s="164" t="e">
        <f t="shared" si="3002"/>
        <v>#DIV/0!</v>
      </c>
      <c r="EO97" s="164" t="e">
        <f>L94/((L94+N94)^2)</f>
        <v>#DIV/0!</v>
      </c>
      <c r="EP97" s="164">
        <f>-L94/((N94+DG97)^2)</f>
        <v>0</v>
      </c>
      <c r="EQ97" s="164" t="e">
        <f t="shared" si="3003"/>
        <v>#DIV/0!</v>
      </c>
      <c r="ER97" s="164" t="e">
        <f>EQ97^2*O94^2</f>
        <v>#DIV/0!</v>
      </c>
      <c r="ES97" s="164"/>
      <c r="ET97" s="164">
        <v>0</v>
      </c>
      <c r="EU97" s="164">
        <f>-LN(10)*L94*DG97/((DG97+N94)^2)</f>
        <v>0</v>
      </c>
      <c r="EV97" s="164" t="e">
        <f t="shared" si="3004"/>
        <v>#DIV/0!</v>
      </c>
      <c r="EW97" s="164" t="e">
        <f>EV97^2*S94^2</f>
        <v>#DIV/0!</v>
      </c>
      <c r="EX97" s="164"/>
      <c r="EY97" s="164"/>
      <c r="EZ97" s="164"/>
      <c r="FA97" s="164">
        <f t="shared" si="3005"/>
        <v>1</v>
      </c>
      <c r="FB97" s="164" t="e">
        <f t="shared" si="3006"/>
        <v>#DIV/0!</v>
      </c>
      <c r="FC97" s="164">
        <f t="shared" si="3007"/>
        <v>1</v>
      </c>
      <c r="FD97" s="164" t="e">
        <f t="shared" si="3008"/>
        <v>#DIV/0!</v>
      </c>
      <c r="FE97" s="164"/>
      <c r="FF97" s="164"/>
      <c r="FG97" s="164"/>
      <c r="FH97" s="164"/>
      <c r="FI97" s="164" t="e">
        <f t="shared" si="3009"/>
        <v>#DIV/0!</v>
      </c>
      <c r="FJ97" s="164" t="e">
        <f t="shared" si="3010"/>
        <v>#DIV/0!</v>
      </c>
      <c r="FK97" s="164" t="e">
        <f t="shared" si="3011"/>
        <v>#DIV/0!</v>
      </c>
      <c r="FL97" s="164" t="e">
        <f t="shared" si="3012"/>
        <v>#DIV/0!</v>
      </c>
      <c r="FM97" s="164"/>
      <c r="FN97" s="164" t="e">
        <f t="shared" si="3013"/>
        <v>#DIV/0!</v>
      </c>
      <c r="FO97" s="164" t="e">
        <f t="shared" si="3014"/>
        <v>#DIV/0!</v>
      </c>
      <c r="FP97" s="164" t="e">
        <f t="shared" si="3015"/>
        <v>#DIV/0!</v>
      </c>
      <c r="FQ97" s="164"/>
      <c r="FR97" s="164" t="e">
        <f t="shared" si="3016"/>
        <v>#DIV/0!</v>
      </c>
      <c r="FS97" s="164" t="e">
        <f t="shared" si="3017"/>
        <v>#DIV/0!</v>
      </c>
      <c r="FT97" s="164" t="e">
        <f t="shared" si="3018"/>
        <v>#DIV/0!</v>
      </c>
      <c r="FU97" s="164"/>
      <c r="FV97" s="164" t="e">
        <f t="shared" si="3019"/>
        <v>#DIV/0!</v>
      </c>
      <c r="FW97" s="164" t="e">
        <f t="shared" si="3020"/>
        <v>#DIV/0!</v>
      </c>
      <c r="FX97" s="164" t="e">
        <f t="shared" si="3021"/>
        <v>#DIV/0!</v>
      </c>
      <c r="FY97" s="164"/>
      <c r="FZ97" s="164" t="e">
        <f t="shared" si="3022"/>
        <v>#DIV/0!</v>
      </c>
      <c r="GA97" s="164" t="e">
        <f t="shared" si="3023"/>
        <v>#DIV/0!</v>
      </c>
      <c r="GB97" s="164" t="e">
        <f t="shared" si="3024"/>
        <v>#DIV/0!</v>
      </c>
      <c r="GC97" s="164" t="e">
        <f t="shared" si="3025"/>
        <v>#DIV/0!</v>
      </c>
      <c r="GD97" s="164">
        <f t="shared" si="3026"/>
        <v>1</v>
      </c>
      <c r="GE97" s="164" t="e">
        <f t="shared" si="3027"/>
        <v>#DIV/0!</v>
      </c>
      <c r="GF97" s="164" t="e">
        <f>GE97^2*M94^2</f>
        <v>#DIV/0!</v>
      </c>
      <c r="GG97" s="164"/>
      <c r="GH97" s="164" t="e">
        <f t="shared" si="3028"/>
        <v>#DIV/0!</v>
      </c>
      <c r="GI97" s="164" t="e">
        <f t="shared" si="3029"/>
        <v>#DIV/0!</v>
      </c>
      <c r="GJ97" s="164">
        <f t="shared" si="3030"/>
        <v>0</v>
      </c>
      <c r="GK97" s="164" t="e">
        <f t="shared" si="3031"/>
        <v>#DIV/0!</v>
      </c>
      <c r="GL97" s="164" t="e">
        <f>GK97^2*O94^2</f>
        <v>#DIV/0!</v>
      </c>
      <c r="GM97" s="164"/>
      <c r="GN97" s="164">
        <f t="shared" si="3032"/>
        <v>0</v>
      </c>
      <c r="GO97" s="164">
        <f t="shared" si="3033"/>
        <v>0</v>
      </c>
      <c r="GP97" s="164" t="e">
        <f t="shared" si="3034"/>
        <v>#DIV/0!</v>
      </c>
      <c r="GQ97" s="164" t="e">
        <f>GP97^2*S94^2</f>
        <v>#DIV/0!</v>
      </c>
      <c r="GR97" s="164"/>
      <c r="GS97" s="164" t="e">
        <f t="shared" si="3035"/>
        <v>#DIV/0!</v>
      </c>
      <c r="GT97" s="164" t="e">
        <f t="shared" si="3036"/>
        <v>#DIV/0!</v>
      </c>
      <c r="GU97" s="164" t="e">
        <f>GT97^2*Q94^2</f>
        <v>#DIV/0!</v>
      </c>
      <c r="GV97" s="164"/>
      <c r="GW97" s="164"/>
      <c r="GX97" s="164"/>
      <c r="GY97" s="164">
        <f>P94</f>
        <v>0</v>
      </c>
      <c r="GZ97" s="164">
        <f>L94+N94</f>
        <v>0</v>
      </c>
      <c r="HA97" s="164">
        <f>L94</f>
        <v>0</v>
      </c>
      <c r="HB97" s="164">
        <f>N94</f>
        <v>0</v>
      </c>
      <c r="HC97" s="164">
        <f t="shared" si="3037"/>
        <v>0</v>
      </c>
      <c r="HD97" s="164">
        <f t="shared" si="3038"/>
        <v>0</v>
      </c>
      <c r="HE97" s="164" t="e">
        <f t="shared" si="3039"/>
        <v>#DIV/0!</v>
      </c>
      <c r="HF97" s="164">
        <f t="shared" si="3040"/>
        <v>0</v>
      </c>
      <c r="HG97" s="164">
        <f t="shared" si="3041"/>
        <v>0</v>
      </c>
      <c r="HH97" s="164">
        <f t="shared" si="3042"/>
        <v>0</v>
      </c>
      <c r="HI97" s="164">
        <f t="shared" si="3043"/>
        <v>0</v>
      </c>
      <c r="HJ97" s="164" t="e">
        <f t="shared" si="3044"/>
        <v>#DIV/0!</v>
      </c>
      <c r="HK97" s="164" t="e">
        <f t="shared" si="3045"/>
        <v>#DIV/0!</v>
      </c>
      <c r="HL97" s="164" t="e">
        <f t="shared" si="3046"/>
        <v>#DIV/0!</v>
      </c>
      <c r="HM97" s="164" t="e">
        <f t="shared" si="3047"/>
        <v>#DIV/0!</v>
      </c>
      <c r="HN97" s="164"/>
      <c r="HO97" s="164"/>
      <c r="HP97" s="164"/>
      <c r="HQ97" s="164"/>
      <c r="HR97" s="164" t="e">
        <f t="shared" si="3048"/>
        <v>#DIV/0!</v>
      </c>
      <c r="HS97" s="164" t="e">
        <f t="shared" si="3049"/>
        <v>#DIV/0!</v>
      </c>
      <c r="HT97" s="164" t="e">
        <f t="shared" si="3050"/>
        <v>#DIV/0!</v>
      </c>
      <c r="HU97" s="164" t="e">
        <f t="shared" si="3051"/>
        <v>#DIV/0!</v>
      </c>
      <c r="HV97" s="164" t="e">
        <f t="shared" si="3052"/>
        <v>#DIV/0!</v>
      </c>
      <c r="HW97" s="164"/>
      <c r="HX97" s="164" t="e">
        <f t="shared" si="3053"/>
        <v>#DIV/0!</v>
      </c>
      <c r="HY97" s="164" t="e">
        <f t="shared" si="3054"/>
        <v>#DIV/0!</v>
      </c>
      <c r="HZ97" s="164">
        <v>0</v>
      </c>
      <c r="IA97" s="164" t="e">
        <f t="shared" si="2145"/>
        <v>#DIV/0!</v>
      </c>
      <c r="IB97" s="164" t="e">
        <f t="shared" si="3055"/>
        <v>#DIV/0!</v>
      </c>
      <c r="IC97" s="164"/>
      <c r="ID97" s="164" t="e">
        <f xml:space="preserve"> 1 / (HE97-GY97*HG97)*L94/GZ97</f>
        <v>#DIV/0!</v>
      </c>
      <c r="IE97" s="164" t="e">
        <f t="shared" si="3056"/>
        <v>#DIV/0!</v>
      </c>
      <c r="IF97" s="164">
        <v>0</v>
      </c>
      <c r="IG97" s="164" t="e">
        <f t="shared" si="2146"/>
        <v>#DIV/0!</v>
      </c>
      <c r="IH97" s="164" t="e">
        <f t="shared" si="3057"/>
        <v>#DIV/0!</v>
      </c>
      <c r="II97" s="164"/>
      <c r="IJ97" s="164" t="e">
        <f t="shared" si="3058"/>
        <v>#DIV/0!</v>
      </c>
      <c r="IK97" s="164" t="e">
        <f t="shared" si="3059"/>
        <v>#DIV/0!</v>
      </c>
      <c r="IL97" s="164">
        <v>0</v>
      </c>
      <c r="IM97" s="164" t="e">
        <f t="shared" si="2147"/>
        <v>#DIV/0!</v>
      </c>
      <c r="IN97" s="164" t="e">
        <f t="shared" si="3060"/>
        <v>#DIV/0!</v>
      </c>
      <c r="IO97" s="164"/>
      <c r="IP97" s="164" t="e">
        <f t="shared" si="3061"/>
        <v>#DIV/0!</v>
      </c>
      <c r="IQ97" s="164" t="e">
        <f t="shared" si="3062"/>
        <v>#DIV/0!</v>
      </c>
      <c r="IR97" s="164" t="e">
        <f t="shared" si="3063"/>
        <v>#DIV/0!</v>
      </c>
      <c r="IS97" s="164" t="e">
        <f t="shared" si="2148"/>
        <v>#DIV/0!</v>
      </c>
      <c r="IT97" s="164" t="e">
        <f>IS97^2*M94^2</f>
        <v>#DIV/0!</v>
      </c>
      <c r="IU97" s="164"/>
      <c r="IV97" s="164" t="e">
        <f t="shared" si="3064"/>
        <v>#DIV/0!</v>
      </c>
      <c r="IW97" s="164" t="e">
        <f t="shared" si="3065"/>
        <v>#DIV/0!</v>
      </c>
      <c r="IX97" s="164" t="e">
        <f t="shared" si="3066"/>
        <v>#DIV/0!</v>
      </c>
      <c r="IY97" s="164" t="e">
        <f t="shared" si="2149"/>
        <v>#DIV/0!</v>
      </c>
      <c r="IZ97" s="164" t="e">
        <f>IY97^2*O94^2</f>
        <v>#DIV/0!</v>
      </c>
      <c r="JA97" s="164"/>
      <c r="JB97" s="164" t="e">
        <f t="shared" si="3067"/>
        <v>#DIV/0!</v>
      </c>
      <c r="JC97" s="164" t="e">
        <f t="shared" si="3068"/>
        <v>#DIV/0!</v>
      </c>
      <c r="JD97" s="164" t="e">
        <f t="shared" si="3069"/>
        <v>#DIV/0!</v>
      </c>
      <c r="JE97" s="164" t="e">
        <f t="shared" si="2150"/>
        <v>#DIV/0!</v>
      </c>
      <c r="JF97" s="164" t="e">
        <f>JE97^2*Q94^2</f>
        <v>#DIV/0!</v>
      </c>
      <c r="JG97" s="164"/>
      <c r="JH97" s="164"/>
      <c r="JI97" s="164"/>
      <c r="JJ97" s="164">
        <f t="shared" si="3070"/>
        <v>1</v>
      </c>
      <c r="JK97" s="164" t="e">
        <f>N94/(L94+N94)</f>
        <v>#DIV/0!</v>
      </c>
      <c r="JL97" s="164">
        <f>(L94+N94+JJ97)/(N94+JJ97)</f>
        <v>1</v>
      </c>
      <c r="JM97" s="164" t="e">
        <f t="shared" si="3071"/>
        <v>#DIV/0!</v>
      </c>
      <c r="JN97" s="164"/>
      <c r="JO97" s="164"/>
      <c r="JP97" s="164"/>
      <c r="JQ97" s="164"/>
      <c r="JR97" s="164" t="e">
        <f t="shared" si="3072"/>
        <v>#DIV/0!</v>
      </c>
      <c r="JS97" s="164" t="e">
        <f t="shared" si="3073"/>
        <v>#DIV/0!</v>
      </c>
      <c r="JT97" s="164" t="e">
        <f t="shared" si="3074"/>
        <v>#DIV/0!</v>
      </c>
      <c r="JU97" s="164" t="e">
        <f t="shared" si="3075"/>
        <v>#DIV/0!</v>
      </c>
      <c r="JV97" s="164"/>
      <c r="JW97" s="164" t="e">
        <f t="shared" si="3076"/>
        <v>#DIV/0!</v>
      </c>
      <c r="JX97" s="164" t="e">
        <f t="shared" si="3077"/>
        <v>#DIV/0!</v>
      </c>
      <c r="JY97" s="164" t="e">
        <f t="shared" si="3078"/>
        <v>#DIV/0!</v>
      </c>
      <c r="JZ97" s="164"/>
      <c r="KA97" s="164" t="e">
        <f>IG97</f>
        <v>#DIV/0!</v>
      </c>
      <c r="KB97" s="164" t="e">
        <f>KA97*JR97</f>
        <v>#DIV/0!</v>
      </c>
      <c r="KC97" s="164" t="e">
        <f>KB97^2*X97^2</f>
        <v>#DIV/0!</v>
      </c>
      <c r="KD97" s="164"/>
      <c r="KE97" s="164" t="e">
        <f>IM97</f>
        <v>#DIV/0!</v>
      </c>
      <c r="KF97" s="164" t="e">
        <f>KE97*JR97</f>
        <v>#DIV/0!</v>
      </c>
      <c r="KG97" s="164" t="e">
        <f>KF97^2*Z97^2</f>
        <v>#DIV/0!</v>
      </c>
      <c r="KH97" s="164"/>
      <c r="KI97" s="164" t="e">
        <f>IS97</f>
        <v>#DIV/0!</v>
      </c>
      <c r="KJ97" s="164" t="e">
        <f>-N94/(L94+N94)^2</f>
        <v>#DIV/0!</v>
      </c>
      <c r="KK97" s="164">
        <f>1/(JJ97+N94)</f>
        <v>1</v>
      </c>
      <c r="KL97" s="164" t="e">
        <f>KI97*JR97+KJ97*HM97*JL97+KK97*JK97*HM97</f>
        <v>#DIV/0!</v>
      </c>
      <c r="KM97" s="164" t="e">
        <f>KL97^2*M94^2</f>
        <v>#DIV/0!</v>
      </c>
      <c r="KN97" s="164"/>
      <c r="KO97" s="164" t="e">
        <f>IY97</f>
        <v>#DIV/0!</v>
      </c>
      <c r="KP97" s="164" t="e">
        <f>L94/(L94+N94)^2</f>
        <v>#DIV/0!</v>
      </c>
      <c r="KQ97" s="164">
        <f>-L94/(JJ97+N94)^2</f>
        <v>0</v>
      </c>
      <c r="KR97" s="164" t="e">
        <f>KO97*JR97+KP97*JL97*HM97+HM97*KQ97*JK97</f>
        <v>#DIV/0!</v>
      </c>
      <c r="KS97" s="164" t="e">
        <f>KR97^2*O94^2</f>
        <v>#DIV/0!</v>
      </c>
      <c r="KT97" s="164"/>
      <c r="KU97" s="164" t="e">
        <f>JE97</f>
        <v>#DIV/0!</v>
      </c>
      <c r="KV97" s="164" t="e">
        <f>KU97*JR97</f>
        <v>#DIV/0!</v>
      </c>
      <c r="KW97" s="164" t="e">
        <f>KV97^2*Q94^2</f>
        <v>#DIV/0!</v>
      </c>
      <c r="KX97" s="164"/>
      <c r="KY97" s="164" t="e">
        <f>HM97* (N94/(L94+N94)) * ((-LN(10)*JJ97*L94)/(N94+JJ97)^2)</f>
        <v>#DIV/0!</v>
      </c>
      <c r="KZ97" s="164" t="e">
        <f>KY97^2*S94^2</f>
        <v>#DIV/0!</v>
      </c>
      <c r="LA97" s="164"/>
      <c r="LB97" s="164"/>
      <c r="LC97" s="170"/>
      <c r="LD97" s="205"/>
      <c r="LE97" s="190"/>
      <c r="LF97" s="190"/>
      <c r="LG97" s="190"/>
      <c r="LH97" s="190"/>
      <c r="LI97" s="190"/>
      <c r="LJ97" s="190"/>
      <c r="LK97" s="190"/>
      <c r="LL97" s="190"/>
      <c r="LM97" s="190"/>
      <c r="LN97" s="190"/>
      <c r="LO97" s="193"/>
    </row>
    <row r="98" spans="1:327" s="87" customFormat="1" ht="15.75" x14ac:dyDescent="0.25">
      <c r="A98" s="171" t="s">
        <v>239</v>
      </c>
      <c r="B98" s="142"/>
      <c r="C98" s="147"/>
      <c r="D98" s="143"/>
      <c r="E98" s="147"/>
      <c r="F98" s="194"/>
      <c r="G98" s="194"/>
      <c r="H98" s="194"/>
      <c r="I98" s="182"/>
      <c r="J98" s="182"/>
      <c r="K98" s="182"/>
      <c r="L98" s="182"/>
      <c r="M98" s="182"/>
      <c r="N98" s="182"/>
      <c r="O98" s="182"/>
      <c r="P98" s="182"/>
      <c r="Q98" s="182"/>
      <c r="R98" s="182"/>
      <c r="S98" s="185"/>
      <c r="T98" s="167">
        <f>C98/100</f>
        <v>0</v>
      </c>
      <c r="U98" s="164">
        <f t="shared" ref="U98:Z98" si="3081">F98/100</f>
        <v>0</v>
      </c>
      <c r="V98" s="164">
        <f t="shared" si="3081"/>
        <v>0</v>
      </c>
      <c r="W98" s="164">
        <f t="shared" si="3081"/>
        <v>0</v>
      </c>
      <c r="X98" s="164">
        <f t="shared" si="3081"/>
        <v>0</v>
      </c>
      <c r="Y98" s="164">
        <f t="shared" si="3081"/>
        <v>0</v>
      </c>
      <c r="Z98" s="164">
        <f t="shared" si="3081"/>
        <v>0</v>
      </c>
      <c r="AA98" s="164" t="e">
        <f>(L98*W98+Y98*N98)/(L98+N98)</f>
        <v>#DIV/0!</v>
      </c>
      <c r="AB98" s="165" t="e">
        <f t="shared" si="2142"/>
        <v>#DIV/0!</v>
      </c>
      <c r="AC98" s="165" t="e">
        <f>AVERAGE(AB98:AB101)</f>
        <v>#DIV/0!</v>
      </c>
      <c r="AD98" s="165" t="e">
        <f>STDEV(AB98:AB101)</f>
        <v>#DIV/0!</v>
      </c>
      <c r="AE98" s="165" t="e">
        <f>AD98/SQRT(COUNT(AB98:AB101))</f>
        <v>#DIV/0!</v>
      </c>
      <c r="AF98" s="165" t="e">
        <f>AE98^2</f>
        <v>#DIV/0!</v>
      </c>
      <c r="AG98" s="164" t="e">
        <f t="shared" si="2143"/>
        <v>#DIV/0!</v>
      </c>
      <c r="AH98" s="164" t="e">
        <f>AG98^2*E98^2</f>
        <v>#DIV/0!</v>
      </c>
      <c r="AI98" s="164" t="e">
        <f>AVERAGE(AH98:AH101)</f>
        <v>#DIV/0!</v>
      </c>
      <c r="AJ98" s="164" t="e">
        <f t="shared" si="2144"/>
        <v>#DIV/0!</v>
      </c>
      <c r="AK98" s="164" t="e">
        <f>AJ98^2*V98^2</f>
        <v>#DIV/0!</v>
      </c>
      <c r="AL98" s="164" t="e">
        <f>AVERAGE(AK98:AK101)</f>
        <v>#DIV/0!</v>
      </c>
      <c r="AM98" s="164" t="e">
        <f>-AB98/(AA98-U98)*L98/(L98+N98)</f>
        <v>#DIV/0!</v>
      </c>
      <c r="AN98" s="164" t="e">
        <f>AM98^2*X98^2</f>
        <v>#DIV/0!</v>
      </c>
      <c r="AO98" s="164" t="e">
        <f>AVERAGE(AN98:AN101)</f>
        <v>#DIV/0!</v>
      </c>
      <c r="AP98" s="164" t="e">
        <f>-AB98/(AA98-U98)*N98/(L98+N98)</f>
        <v>#DIV/0!</v>
      </c>
      <c r="AQ98" s="164" t="e">
        <f>AP98^2*Z98^2</f>
        <v>#DIV/0!</v>
      </c>
      <c r="AR98" s="164" t="e">
        <f>AVERAGE(AQ98:AQ101)</f>
        <v>#DIV/0!</v>
      </c>
      <c r="AS98" s="164" t="e">
        <f>-AB98/(AA98-U98)*(W98-AA98)/(L98+N98)</f>
        <v>#DIV/0!</v>
      </c>
      <c r="AT98" s="164" t="e">
        <f>AS98^2*M98^2</f>
        <v>#DIV/0!</v>
      </c>
      <c r="AU98" s="164" t="e">
        <f>AVERAGE(AT98:AT101)</f>
        <v>#DIV/0!</v>
      </c>
      <c r="AV98" s="164" t="e">
        <f>-AB98/(AA98-U98)*(Y98-AA98)/(L98+N98)</f>
        <v>#DIV/0!</v>
      </c>
      <c r="AW98" s="164" t="e">
        <f>AV98^2*O98^2</f>
        <v>#DIV/0!</v>
      </c>
      <c r="AX98" s="164" t="e">
        <f>AVERAGE(AW98:AW101)</f>
        <v>#DIV/0!</v>
      </c>
      <c r="AY98" s="164" t="e">
        <f>SUM(AX98,AU98,AR98,AO98,AL98,AI98,AF98)</f>
        <v>#DIV/0!</v>
      </c>
      <c r="AZ98" s="166" t="e">
        <f>SQRT(AY98)</f>
        <v>#DIV/0!</v>
      </c>
      <c r="BA98" s="164" t="b">
        <f>P98=1</f>
        <v>0</v>
      </c>
      <c r="BB98" s="164">
        <f>MAX((1-BA98)*P98,P98*0.99999)</f>
        <v>0</v>
      </c>
      <c r="BC98" s="164" t="e">
        <f>AB98*D98/(L98+N98)</f>
        <v>#DIV/0!</v>
      </c>
      <c r="BD98" s="164" t="e">
        <f>-1+(1-BC98)^(1-BB98)</f>
        <v>#DIV/0!</v>
      </c>
      <c r="BE98" s="164" t="e">
        <f>1/((BB98-1)*BC98)</f>
        <v>#DIV/0!</v>
      </c>
      <c r="BF98" s="164" t="e">
        <f>(-1/BC98)*LN(1-BC98)*AB98</f>
        <v>#DIV/0!</v>
      </c>
      <c r="BG98" s="164" t="e">
        <f>AB98*BD98*BE98</f>
        <v>#DIV/0!</v>
      </c>
      <c r="BH98" s="164" t="e">
        <f>(BF98*BA98)+(1-BA98)*BG98</f>
        <v>#DIV/0!</v>
      </c>
      <c r="BI98" s="164" t="e">
        <f>AVERAGE(BH98:BH101)</f>
        <v>#DIV/0!</v>
      </c>
      <c r="BJ98" s="164" t="e">
        <f>STDEV(BH98:BH101)</f>
        <v>#DIV/0!</v>
      </c>
      <c r="BK98" s="164" t="e">
        <f>BJ98/SQRT(COUNT(BH98:BH101))</f>
        <v>#DIV/0!</v>
      </c>
      <c r="BL98" s="164" t="e">
        <f>BK98^2</f>
        <v>#DIV/0!</v>
      </c>
      <c r="BM98" s="164" t="e">
        <f>(-LN(1-BC98)*(1-BC98)^(1-BB98))*AB98/((BB98-1)*BC98)</f>
        <v>#DIV/0!</v>
      </c>
      <c r="BN98" s="164" t="e">
        <f>(1-(1-BC98)^(1-BB98))*AB98/(BC98*(BB98-1)^2)</f>
        <v>#DIV/0!</v>
      </c>
      <c r="BO98" s="164" t="e">
        <f>BM98+BN98</f>
        <v>#DIV/0!</v>
      </c>
      <c r="BP98" s="164" t="e">
        <f>BO98^2*Q98^2</f>
        <v>#DIV/0!</v>
      </c>
      <c r="BQ98" s="164" t="e">
        <f>AVERAGE(BP98:BP101)</f>
        <v>#DIV/0!</v>
      </c>
      <c r="BR98" s="164" t="e">
        <f>BD98*BE98</f>
        <v>#DIV/0!</v>
      </c>
      <c r="BS98" s="164" t="e">
        <f>AB98*BE98</f>
        <v>#DIV/0!</v>
      </c>
      <c r="BT98" s="164" t="e">
        <f>AB98*BD98</f>
        <v>#DIV/0!</v>
      </c>
      <c r="BU98" s="164" t="e">
        <f>AJ98</f>
        <v>#DIV/0!</v>
      </c>
      <c r="BV98" s="164" t="e">
        <f>(BB98-1)/(1-BC98)^(BB98)*(D98/(L98+N98))*BU98</f>
        <v>#DIV/0!</v>
      </c>
      <c r="BW98" s="164" t="e">
        <f>-1/((BB98-1)*BC98^2)*(D98/(L98+N98))*BU98</f>
        <v>#DIV/0!</v>
      </c>
      <c r="BX98" s="164" t="e">
        <f>BU98*BR98+BS98*BV98+BT98*BW98</f>
        <v>#DIV/0!</v>
      </c>
      <c r="BY98" s="164" t="e">
        <f>BX98^2*V98^2</f>
        <v>#DIV/0!</v>
      </c>
      <c r="BZ98" s="164" t="e">
        <f>AVERAGE(BY98:BY101)</f>
        <v>#DIV/0!</v>
      </c>
      <c r="CA98" s="164" t="e">
        <f>AM98</f>
        <v>#DIV/0!</v>
      </c>
      <c r="CB98" s="164" t="e">
        <f>(BB98-1)/(1-BC98)^(BB98)*(D98/(L98+N98))*CA98</f>
        <v>#DIV/0!</v>
      </c>
      <c r="CC98" s="164" t="e">
        <f>-1/((BB98-1)*BC98^2)*(D98/(L98+N98))*CA98</f>
        <v>#DIV/0!</v>
      </c>
      <c r="CD98" s="164" t="e">
        <f>BR98*CA98+BS98*CB98+BT98*CC98</f>
        <v>#DIV/0!</v>
      </c>
      <c r="CE98" s="164" t="e">
        <f>CD98^2*X98^2</f>
        <v>#DIV/0!</v>
      </c>
      <c r="CF98" s="164" t="e">
        <f>AVERAGE(CE98:CE101)</f>
        <v>#DIV/0!</v>
      </c>
      <c r="CG98" s="164" t="e">
        <f>AP98</f>
        <v>#DIV/0!</v>
      </c>
      <c r="CH98" s="164" t="e">
        <f>(BB98-1)/(1-BC98)^(BB98)*(D98/(L98+N98))*CG98</f>
        <v>#DIV/0!</v>
      </c>
      <c r="CI98" s="164" t="e">
        <f>-1/((BB98-1)*BC98^2)*(D98/(L98+N98))*CG98</f>
        <v>#DIV/0!</v>
      </c>
      <c r="CJ98" s="164" t="e">
        <f>BR98*CG98+BS98*CH98+BT98*CI98</f>
        <v>#DIV/0!</v>
      </c>
      <c r="CK98" s="164" t="e">
        <f>CJ98^2*Z98^2</f>
        <v>#DIV/0!</v>
      </c>
      <c r="CL98" s="164" t="e">
        <f>AVERAGE(CK98:CK101)</f>
        <v>#DIV/0!</v>
      </c>
      <c r="CM98" s="164" t="e">
        <f>AG98</f>
        <v>#DIV/0!</v>
      </c>
      <c r="CN98" s="164">
        <v>0</v>
      </c>
      <c r="CO98" s="164">
        <v>0</v>
      </c>
      <c r="CP98" s="164" t="e">
        <f>CM98*BR98</f>
        <v>#DIV/0!</v>
      </c>
      <c r="CQ98" s="164" t="e">
        <f>CP98^2*E98^2</f>
        <v>#DIV/0!</v>
      </c>
      <c r="CR98" s="164" t="e">
        <f>AVERAGE(CQ98:CQ101)</f>
        <v>#DIV/0!</v>
      </c>
      <c r="CS98" s="164" t="e">
        <f>AS98</f>
        <v>#DIV/0!</v>
      </c>
      <c r="CT98" s="164" t="e">
        <f>(BB98-1)/(1-BC98)^(BB98)*(-BC98/(L98+N98)+D98/(L98+N98)*CS98)</f>
        <v>#DIV/0!</v>
      </c>
      <c r="CU98" s="164" t="e">
        <f>-1/((BB98-1)*BC98^2)*(-BC98/(L98+N98)+D98/(L98+N98)*CS98)</f>
        <v>#DIV/0!</v>
      </c>
      <c r="CV98" s="164" t="e">
        <f>BR98*CS98+BS98*CT98+BT98*CU98</f>
        <v>#DIV/0!</v>
      </c>
      <c r="CW98" s="164" t="e">
        <f>CV98^2*M98^2</f>
        <v>#DIV/0!</v>
      </c>
      <c r="CX98" s="164" t="e">
        <f>AVERAGE(CW98:CW101)</f>
        <v>#DIV/0!</v>
      </c>
      <c r="CY98" s="164" t="e">
        <f>AV98</f>
        <v>#DIV/0!</v>
      </c>
      <c r="CZ98" s="164" t="e">
        <f>(BB98-1)/(1-BC98)^(BB98)*(-BC98/(L98+N98)+D98/(L98+N98)*CY98)</f>
        <v>#DIV/0!</v>
      </c>
      <c r="DA98" s="164" t="e">
        <f>-1/((BB98-1)*BC98^2)*(-BC98/(L98+N98)+D98/(L98+N98)*CY98)</f>
        <v>#DIV/0!</v>
      </c>
      <c r="DB98" s="164" t="e">
        <f>BR98*CY98+BS98*CZ98+BT98*DA98</f>
        <v>#DIV/0!</v>
      </c>
      <c r="DC98" s="164" t="e">
        <f>DB98^2*O98^2</f>
        <v>#DIV/0!</v>
      </c>
      <c r="DD98" s="164" t="e">
        <f>AVERAGE(DC98:DC101)</f>
        <v>#DIV/0!</v>
      </c>
      <c r="DE98" s="164" t="e">
        <f>SUM(DD98,CX98,CR98,CL98,CF98,BZ98,BQ98,BL98)</f>
        <v>#DIV/0!</v>
      </c>
      <c r="DF98" s="164" t="e">
        <f>SQRT(DE98)</f>
        <v>#DIV/0!</v>
      </c>
      <c r="DG98" s="164">
        <f>10^R98</f>
        <v>1</v>
      </c>
      <c r="DH98" s="164" t="e">
        <f>N98/(L98+N98)</f>
        <v>#DIV/0!</v>
      </c>
      <c r="DI98" s="164">
        <f>(DG98+L98+N98)/(N98+DG98)</f>
        <v>1</v>
      </c>
      <c r="DJ98" s="164" t="e">
        <f>AB98*DH98*DI98</f>
        <v>#DIV/0!</v>
      </c>
      <c r="DK98" s="164" t="e">
        <f>AVERAGE(DJ98:DJ101)</f>
        <v>#DIV/0!</v>
      </c>
      <c r="DL98" s="164" t="e">
        <f>STDEV(DJ98:DJ101)</f>
        <v>#DIV/0!</v>
      </c>
      <c r="DM98" s="164" t="e">
        <f>DL98/SQRT(COUNT(DJ98:DJ101))</f>
        <v>#DIV/0!</v>
      </c>
      <c r="DN98" s="164" t="e">
        <f>DM98^2</f>
        <v>#DIV/0!</v>
      </c>
      <c r="DO98" s="164" t="e">
        <f>DH98*DI98</f>
        <v>#DIV/0!</v>
      </c>
      <c r="DP98" s="164" t="e">
        <f>AG98</f>
        <v>#DIV/0!</v>
      </c>
      <c r="DQ98" s="164" t="e">
        <f>DO98*DP98</f>
        <v>#DIV/0!</v>
      </c>
      <c r="DR98" s="164" t="e">
        <f>DQ98^2*E98^2</f>
        <v>#DIV/0!</v>
      </c>
      <c r="DS98" s="164" t="e">
        <f>AVERAGE(DR98:DR101)</f>
        <v>#DIV/0!</v>
      </c>
      <c r="DT98" s="164" t="e">
        <f>AJ98</f>
        <v>#DIV/0!</v>
      </c>
      <c r="DU98" s="164" t="e">
        <f>DT98*DO98</f>
        <v>#DIV/0!</v>
      </c>
      <c r="DV98" s="164" t="e">
        <f>DU98^2*V98^2</f>
        <v>#DIV/0!</v>
      </c>
      <c r="DW98" s="164" t="e">
        <f>AVERAGE(DV98:DV101)</f>
        <v>#DIV/0!</v>
      </c>
      <c r="DX98" s="164" t="e">
        <f>AM98</f>
        <v>#DIV/0!</v>
      </c>
      <c r="DY98" s="164" t="e">
        <f>DX98*DO98</f>
        <v>#DIV/0!</v>
      </c>
      <c r="DZ98" s="164" t="e">
        <f>DY98^2*X98^2</f>
        <v>#DIV/0!</v>
      </c>
      <c r="EA98" s="164" t="e">
        <f>AVERAGE(DZ98:DZ101)</f>
        <v>#DIV/0!</v>
      </c>
      <c r="EB98" s="164" t="e">
        <f>AP98</f>
        <v>#DIV/0!</v>
      </c>
      <c r="EC98" s="164" t="e">
        <f>EB98*DO98</f>
        <v>#DIV/0!</v>
      </c>
      <c r="ED98" s="164" t="e">
        <f>EC98^2*Z98^2</f>
        <v>#DIV/0!</v>
      </c>
      <c r="EE98" s="164" t="e">
        <f>AVERAGE(ED98:ED101)</f>
        <v>#DIV/0!</v>
      </c>
      <c r="EF98" s="164" t="e">
        <f>DI98*AB98</f>
        <v>#DIV/0!</v>
      </c>
      <c r="EG98" s="164" t="e">
        <f>DH98*AB98</f>
        <v>#DIV/0!</v>
      </c>
      <c r="EH98" s="164" t="e">
        <f>AS98</f>
        <v>#DIV/0!</v>
      </c>
      <c r="EI98" s="164" t="e">
        <f>-N98/((N98+L98)^2)</f>
        <v>#DIV/0!</v>
      </c>
      <c r="EJ98" s="164">
        <f>1/(DG98+N98)</f>
        <v>1</v>
      </c>
      <c r="EK98" s="164" t="e">
        <f>DO98*EH98+EF98*EI98+EG98*EJ98</f>
        <v>#DIV/0!</v>
      </c>
      <c r="EL98" s="164" t="e">
        <f>EK98^2*M98^2</f>
        <v>#DIV/0!</v>
      </c>
      <c r="EM98" s="164" t="e">
        <f>AVERAGE(EL98:EL101)</f>
        <v>#DIV/0!</v>
      </c>
      <c r="EN98" s="164" t="e">
        <f>AV98</f>
        <v>#DIV/0!</v>
      </c>
      <c r="EO98" s="164" t="e">
        <f>L98/((L98+N98)^2)</f>
        <v>#DIV/0!</v>
      </c>
      <c r="EP98" s="164">
        <f>-L98/((N98+DG98)^2)</f>
        <v>0</v>
      </c>
      <c r="EQ98" s="164" t="e">
        <f>DO98*EN98+EF98*EO98+EG98*EP98</f>
        <v>#DIV/0!</v>
      </c>
      <c r="ER98" s="164" t="e">
        <f>EQ98^2*O98^2</f>
        <v>#DIV/0!</v>
      </c>
      <c r="ES98" s="164" t="e">
        <f>AVERAGE(ER98:ER101)</f>
        <v>#DIV/0!</v>
      </c>
      <c r="ET98" s="164">
        <v>0</v>
      </c>
      <c r="EU98" s="164">
        <f>-LN(10)*L98*DG98/((DG98+N98)^2)</f>
        <v>0</v>
      </c>
      <c r="EV98" s="164" t="e">
        <f>EU98*EG98</f>
        <v>#DIV/0!</v>
      </c>
      <c r="EW98" s="164" t="e">
        <f>EV98^2*S98^2</f>
        <v>#DIV/0!</v>
      </c>
      <c r="EX98" s="164" t="e">
        <f>AVERAGE(EW98:EW101)</f>
        <v>#DIV/0!</v>
      </c>
      <c r="EY98" s="164" t="e">
        <f>SUM(EX98,ES98,EM98,EE98,EA98,DW98,DS98,DN98)</f>
        <v>#DIV/0!</v>
      </c>
      <c r="EZ98" s="164" t="e">
        <f>SQRT(EY98)</f>
        <v>#DIV/0!</v>
      </c>
      <c r="FA98" s="164">
        <f>DG98</f>
        <v>1</v>
      </c>
      <c r="FB98" s="164" t="e">
        <f>DH98</f>
        <v>#DIV/0!</v>
      </c>
      <c r="FC98" s="164">
        <f>DI98</f>
        <v>1</v>
      </c>
      <c r="FD98" s="164" t="e">
        <f>FB98*FC98*BH98</f>
        <v>#DIV/0!</v>
      </c>
      <c r="FE98" s="164" t="e">
        <f>AVERAGE(FD98:FD101)</f>
        <v>#DIV/0!</v>
      </c>
      <c r="FF98" s="164" t="e">
        <f>STDEV(FD98:FD101)</f>
        <v>#DIV/0!</v>
      </c>
      <c r="FG98" s="164" t="e">
        <f>FF98/SQRT(COUNT(FD98:FD101))</f>
        <v>#DIV/0!</v>
      </c>
      <c r="FH98" s="164" t="e">
        <f>FG98^2</f>
        <v>#DIV/0!</v>
      </c>
      <c r="FI98" s="164" t="e">
        <f>FB98*FC98</f>
        <v>#DIV/0!</v>
      </c>
      <c r="FJ98" s="164" t="e">
        <f>CP98</f>
        <v>#DIV/0!</v>
      </c>
      <c r="FK98" s="164" t="e">
        <f>FJ98*FI98</f>
        <v>#DIV/0!</v>
      </c>
      <c r="FL98" s="164" t="e">
        <f>FK98^2*E98^2</f>
        <v>#DIV/0!</v>
      </c>
      <c r="FM98" s="164" t="e">
        <f>AVERAGE(FL98:FL101)</f>
        <v>#DIV/0!</v>
      </c>
      <c r="FN98" s="164" t="e">
        <f>BX98</f>
        <v>#DIV/0!</v>
      </c>
      <c r="FO98" s="164" t="e">
        <f>FN98*FI98</f>
        <v>#DIV/0!</v>
      </c>
      <c r="FP98" s="164" t="e">
        <f>FO98^2*V98^2</f>
        <v>#DIV/0!</v>
      </c>
      <c r="FQ98" s="164" t="e">
        <f>AVERAGE(FP98:FP101)</f>
        <v>#DIV/0!</v>
      </c>
      <c r="FR98" s="164" t="e">
        <f>CD98</f>
        <v>#DIV/0!</v>
      </c>
      <c r="FS98" s="164" t="e">
        <f>FR98*FI98</f>
        <v>#DIV/0!</v>
      </c>
      <c r="FT98" s="164" t="e">
        <f>FS98^2*X98^2</f>
        <v>#DIV/0!</v>
      </c>
      <c r="FU98" s="164" t="e">
        <f>AVERAGE(FT98:FT101)</f>
        <v>#DIV/0!</v>
      </c>
      <c r="FV98" s="164" t="e">
        <f>CJ98</f>
        <v>#DIV/0!</v>
      </c>
      <c r="FW98" s="164" t="e">
        <f>FV98*FI98</f>
        <v>#DIV/0!</v>
      </c>
      <c r="FX98" s="164" t="e">
        <f>FW98^2*Z98^2</f>
        <v>#DIV/0!</v>
      </c>
      <c r="FY98" s="164" t="e">
        <f>AVERAGE(FX98:FX101)</f>
        <v>#DIV/0!</v>
      </c>
      <c r="FZ98" s="164" t="e">
        <f>FC98*BH98</f>
        <v>#DIV/0!</v>
      </c>
      <c r="GA98" s="164" t="e">
        <f>FB98*BH98</f>
        <v>#DIV/0!</v>
      </c>
      <c r="GB98" s="164" t="e">
        <f>CV98</f>
        <v>#DIV/0!</v>
      </c>
      <c r="GC98" s="164" t="e">
        <f>EI98</f>
        <v>#DIV/0!</v>
      </c>
      <c r="GD98" s="164">
        <f>EJ98</f>
        <v>1</v>
      </c>
      <c r="GE98" s="164" t="e">
        <f>FI98*GB98+FZ98*GC98+GA98*GD98</f>
        <v>#DIV/0!</v>
      </c>
      <c r="GF98" s="164" t="e">
        <f>GE98^2*M98^2</f>
        <v>#DIV/0!</v>
      </c>
      <c r="GG98" s="164" t="e">
        <f>AVERAGE(GF98:GF101)</f>
        <v>#DIV/0!</v>
      </c>
      <c r="GH98" s="164" t="e">
        <f>DB98</f>
        <v>#DIV/0!</v>
      </c>
      <c r="GI98" s="164" t="e">
        <f>EO98</f>
        <v>#DIV/0!</v>
      </c>
      <c r="GJ98" s="164">
        <f>EP98</f>
        <v>0</v>
      </c>
      <c r="GK98" s="164" t="e">
        <f>FI98*GH98+FZ98*GI98+GA98*GJ98</f>
        <v>#DIV/0!</v>
      </c>
      <c r="GL98" s="164" t="e">
        <f>GK98^2*O98^2</f>
        <v>#DIV/0!</v>
      </c>
      <c r="GM98" s="164" t="e">
        <f>AVERAGE(GL98:GL101)</f>
        <v>#DIV/0!</v>
      </c>
      <c r="GN98" s="164">
        <f>ET98</f>
        <v>0</v>
      </c>
      <c r="GO98" s="164">
        <f>EU98</f>
        <v>0</v>
      </c>
      <c r="GP98" s="164" t="e">
        <f>GO98*GA98</f>
        <v>#DIV/0!</v>
      </c>
      <c r="GQ98" s="164" t="e">
        <f>GP98^2*S98^2</f>
        <v>#DIV/0!</v>
      </c>
      <c r="GR98" s="164" t="e">
        <f>AVERAGE(GQ98:GQ101)</f>
        <v>#DIV/0!</v>
      </c>
      <c r="GS98" s="164" t="e">
        <f>BO98</f>
        <v>#DIV/0!</v>
      </c>
      <c r="GT98" s="164" t="e">
        <f>GS98*FI98</f>
        <v>#DIV/0!</v>
      </c>
      <c r="GU98" s="164" t="e">
        <f>GT98^2*Q98^2</f>
        <v>#DIV/0!</v>
      </c>
      <c r="GV98" s="164" t="e">
        <f>AVERAGE(GU98:GU101)</f>
        <v>#DIV/0!</v>
      </c>
      <c r="GW98" s="164" t="e">
        <f>SUM(GV98,GR98,GM98,GG98,FY98,FU98,FQ98,FM98,FH98)</f>
        <v>#DIV/0!</v>
      </c>
      <c r="GX98" s="164" t="e">
        <f>SQRT(GW98)</f>
        <v>#DIV/0!</v>
      </c>
      <c r="GY98" s="164">
        <f>P98</f>
        <v>0</v>
      </c>
      <c r="GZ98" s="164">
        <f>L98+N98</f>
        <v>0</v>
      </c>
      <c r="HA98" s="164">
        <f>L98</f>
        <v>0</v>
      </c>
      <c r="HB98" s="164">
        <f>N98</f>
        <v>0</v>
      </c>
      <c r="HC98" s="164">
        <f>D98</f>
        <v>0</v>
      </c>
      <c r="HD98" s="164">
        <f>B98</f>
        <v>0</v>
      </c>
      <c r="HE98" s="164" t="e">
        <f>AA98</f>
        <v>#DIV/0!</v>
      </c>
      <c r="HF98" s="164">
        <f>T98</f>
        <v>0</v>
      </c>
      <c r="HG98" s="164">
        <f>U98</f>
        <v>0</v>
      </c>
      <c r="HH98" s="164">
        <f>W98</f>
        <v>0</v>
      </c>
      <c r="HI98" s="164">
        <f>Y98</f>
        <v>0</v>
      </c>
      <c r="HJ98" s="164" t="e">
        <f>LN((HE98-GY98*HG98)/HD98)</f>
        <v>#DIV/0!</v>
      </c>
      <c r="HK98" s="164" t="e">
        <f>LN( (HG98-HF98)/GZ98 + (HE98-GY98*HF98)/HD98)</f>
        <v>#DIV/0!</v>
      </c>
      <c r="HL98" s="164" t="e">
        <f>HD98*GZ98/(HD98+GY98*GZ98)</f>
        <v>#DIV/0!</v>
      </c>
      <c r="HM98" s="164" t="e">
        <f>(HJ98-HK98)*HL98/HC98</f>
        <v>#DIV/0!</v>
      </c>
      <c r="HN98" s="164" t="e">
        <f>AVERAGE(HM98:HM101)</f>
        <v>#DIV/0!</v>
      </c>
      <c r="HO98" s="164" t="e">
        <f>STDEV(HM98:HM101)</f>
        <v>#DIV/0!</v>
      </c>
      <c r="HP98" s="164" t="e">
        <f>HO98/SQRT(COUNT(HM98:HM101))</f>
        <v>#DIV/0!</v>
      </c>
      <c r="HQ98" s="164" t="e">
        <f>HP98^2</f>
        <v>#DIV/0!</v>
      </c>
      <c r="HR98" s="164" t="e">
        <f>-1/HD98</f>
        <v>#DIV/0!</v>
      </c>
      <c r="HS98" s="164" t="e">
        <f>-(HE98-GY98*HF98) / (HD98* ( ( (HG98-HF98)/GZ98)*HD98 + (HE98-GY98*HF98)))</f>
        <v>#DIV/0!</v>
      </c>
      <c r="HT98" s="164" t="e">
        <f>GY98*GZ98^2 / (HD98+GY98*GZ98)^2</f>
        <v>#DIV/0!</v>
      </c>
      <c r="HU98" s="164" t="e">
        <f>-1/HC98*HM98</f>
        <v>#DIV/0!</v>
      </c>
      <c r="HV98" s="164" t="e">
        <f>HU98^2*E98^2</f>
        <v>#DIV/0!</v>
      </c>
      <c r="HW98" s="164" t="e">
        <f>AVERAGE(HV98:HV101)</f>
        <v>#DIV/0!</v>
      </c>
      <c r="HX98" s="164" t="e">
        <f>GY98 / (GY98*HG98-HE98)</f>
        <v>#DIV/0!</v>
      </c>
      <c r="HY98" s="164" t="e">
        <f>HD98 / ( (HG98-HF98)*HD98 + GZ98*(HE98-GY98*HF98))</f>
        <v>#DIV/0!</v>
      </c>
      <c r="HZ98" s="164">
        <v>0</v>
      </c>
      <c r="IA98" s="164" t="e">
        <f t="shared" si="2145"/>
        <v>#DIV/0!</v>
      </c>
      <c r="IB98" s="164" t="e">
        <f>IA98^2*V98^2</f>
        <v>#DIV/0!</v>
      </c>
      <c r="IC98" s="164" t="e">
        <f>AVERAGE(IB98:IB101)</f>
        <v>#DIV/0!</v>
      </c>
      <c r="ID98" s="164" t="e">
        <f xml:space="preserve"> 1 / (HE98-GY98*HG98)*L98/GZ98</f>
        <v>#DIV/0!</v>
      </c>
      <c r="IE98" s="164" t="e">
        <f>HA98 / ((HE98-GY98*HF98)*GZ98 + (HG98-HF98)*HD98)</f>
        <v>#DIV/0!</v>
      </c>
      <c r="IF98" s="164">
        <v>0</v>
      </c>
      <c r="IG98" s="164" t="e">
        <f t="shared" si="2146"/>
        <v>#DIV/0!</v>
      </c>
      <c r="IH98" s="164" t="e">
        <f>IG98^2*X98^2</f>
        <v>#DIV/0!</v>
      </c>
      <c r="II98" s="164" t="e">
        <f>AVERAGE(IH98:IH101)</f>
        <v>#DIV/0!</v>
      </c>
      <c r="IJ98" s="164" t="e">
        <f>1 / (HE98-GY98*HG98) * HB98/GZ98</f>
        <v>#DIV/0!</v>
      </c>
      <c r="IK98" s="164" t="e">
        <f>1 / (HE98 + HD98*((HG98-HF98)/GZ98) - GY98*HF98) * HB98/GZ98</f>
        <v>#DIV/0!</v>
      </c>
      <c r="IL98" s="164">
        <v>0</v>
      </c>
      <c r="IM98" s="164" t="e">
        <f t="shared" si="2147"/>
        <v>#DIV/0!</v>
      </c>
      <c r="IN98" s="164" t="e">
        <f>IM98^2*Z98^2</f>
        <v>#DIV/0!</v>
      </c>
      <c r="IO98" s="164" t="e">
        <f>AVERAGE(IN98:IN101)</f>
        <v>#DIV/0!</v>
      </c>
      <c r="IP98" s="164" t="e">
        <f>(HI98-HH98)*HB98 / (GZ98*((GY98*HG98-HH98)*HA98 + (GY98*HG98-HI98)*HB98))</f>
        <v>#DIV/0!</v>
      </c>
      <c r="IQ98" s="164" t="e">
        <f>-(HD98*HF98+(HH98-HI98)*HB98-HD98*HG98) / (GZ98*((GY98*HF98-HH98)*HA98 + (GY98*HB98+HD98)*HF98 - HI98*HB98 - HD98*HG98) )</f>
        <v>#DIV/0!</v>
      </c>
      <c r="IR98" s="164" t="e">
        <f>HD98^2 / (GY98*HA98 + GY98*HB98 + HD98)^2</f>
        <v>#DIV/0!</v>
      </c>
      <c r="IS98" s="164" t="e">
        <f t="shared" si="2148"/>
        <v>#DIV/0!</v>
      </c>
      <c r="IT98" s="164" t="e">
        <f>IS98^2*M98^2</f>
        <v>#DIV/0!</v>
      </c>
      <c r="IU98" s="164" t="e">
        <f>AVERAGE(IT98:IT101)</f>
        <v>#DIV/0!</v>
      </c>
      <c r="IV98" s="164" t="e">
        <f>-(HI98-HH98)*HA98 / (GZ98*((GY98*HG98-HH98)*HA98 + (GY98*HG98-HI98)*HB98))</f>
        <v>#DIV/0!</v>
      </c>
      <c r="IW98" s="164" t="e">
        <f>-(HD98*HF98+(HI98-HH98)*HA98-HD98*HG98) / (GZ98*((GY98*HF98-HI98)*HB98 + (GY98*HA98+HD98)*HF98 - HH98*HA98 - HD98*HG98))</f>
        <v>#DIV/0!</v>
      </c>
      <c r="IX98" s="164" t="e">
        <f>HD98^2 / (GY98*HA98+GY98*HB98+HD98)^2</f>
        <v>#DIV/0!</v>
      </c>
      <c r="IY98" s="164" t="e">
        <f t="shared" si="2149"/>
        <v>#DIV/0!</v>
      </c>
      <c r="IZ98" s="164" t="e">
        <f>IY98^2*O98^2</f>
        <v>#DIV/0!</v>
      </c>
      <c r="JA98" s="164" t="e">
        <f>AVERAGE(IZ98:IZ101)</f>
        <v>#DIV/0!</v>
      </c>
      <c r="JB98" s="164" t="e">
        <f>HG98/(GY98*HG98-HE98)</f>
        <v>#DIV/0!</v>
      </c>
      <c r="JC98" s="164" t="e">
        <f>HF98/(GY98*HF98-HE98-HD98*(HG98-HF98)/GZ98)</f>
        <v>#DIV/0!</v>
      </c>
      <c r="JD98" s="164" t="e">
        <f>-HD98*GZ98^2 / ((GZ98*GY98+HD98)^2)</f>
        <v>#DIV/0!</v>
      </c>
      <c r="JE98" s="164" t="e">
        <f t="shared" si="2150"/>
        <v>#DIV/0!</v>
      </c>
      <c r="JF98" s="164" t="e">
        <f>JE98^2*Q98^2</f>
        <v>#DIV/0!</v>
      </c>
      <c r="JG98" s="164" t="e">
        <f>AVERAGE(JF98:JF101)</f>
        <v>#DIV/0!</v>
      </c>
      <c r="JH98" s="164" t="e">
        <f>SUM(JG98,JA98,IU98,IO98,II98,IC98,HW98,HQ98)</f>
        <v>#DIV/0!</v>
      </c>
      <c r="JI98" s="164" t="e">
        <f>SQRT(JH98)</f>
        <v>#DIV/0!</v>
      </c>
      <c r="JJ98" s="164">
        <f>FA98</f>
        <v>1</v>
      </c>
      <c r="JK98" s="164" t="e">
        <f>N98/(L98+N98)</f>
        <v>#DIV/0!</v>
      </c>
      <c r="JL98" s="164">
        <f>(L98+N98+JJ98)/(N98+JJ98)</f>
        <v>1</v>
      </c>
      <c r="JM98" s="164" t="e">
        <f>HM98*JK98*JL98</f>
        <v>#DIV/0!</v>
      </c>
      <c r="JN98" s="164" t="e">
        <f>AVERAGE(JM98:JM101)</f>
        <v>#DIV/0!</v>
      </c>
      <c r="JO98" s="164" t="e">
        <f>STDEV(JM98:JM101)</f>
        <v>#DIV/0!</v>
      </c>
      <c r="JP98" s="164" t="e">
        <f>JO98/SQRT(COUNT(JM98:JM101))</f>
        <v>#DIV/0!</v>
      </c>
      <c r="JQ98" s="164" t="e">
        <f>JP98^2</f>
        <v>#DIV/0!</v>
      </c>
      <c r="JR98" s="164" t="e">
        <f>JK98*JL98</f>
        <v>#DIV/0!</v>
      </c>
      <c r="JS98" s="164" t="e">
        <f>HU98</f>
        <v>#DIV/0!</v>
      </c>
      <c r="JT98" s="164" t="e">
        <f>JS98*JR98</f>
        <v>#DIV/0!</v>
      </c>
      <c r="JU98" s="164" t="e">
        <f>JT98^2*E98^2</f>
        <v>#DIV/0!</v>
      </c>
      <c r="JV98" s="164" t="e">
        <f>AVERAGE(JU98:JU101)</f>
        <v>#DIV/0!</v>
      </c>
      <c r="JW98" s="164" t="e">
        <f>IA98</f>
        <v>#DIV/0!</v>
      </c>
      <c r="JX98" s="164" t="e">
        <f>JW98*JR98</f>
        <v>#DIV/0!</v>
      </c>
      <c r="JY98" s="164" t="e">
        <f>JX98^2*V98^2</f>
        <v>#DIV/0!</v>
      </c>
      <c r="JZ98" s="164" t="e">
        <f>AVERAGE(JY98:JY101)</f>
        <v>#DIV/0!</v>
      </c>
      <c r="KA98" s="164" t="e">
        <f>IG98</f>
        <v>#DIV/0!</v>
      </c>
      <c r="KB98" s="164" t="e">
        <f>KA98*JR98</f>
        <v>#DIV/0!</v>
      </c>
      <c r="KC98" s="164" t="e">
        <f>KB98^2*X98^2</f>
        <v>#DIV/0!</v>
      </c>
      <c r="KD98" s="164" t="e">
        <f>AVERAGE(KC98:KC101)</f>
        <v>#DIV/0!</v>
      </c>
      <c r="KE98" s="164" t="e">
        <f>IM98</f>
        <v>#DIV/0!</v>
      </c>
      <c r="KF98" s="164" t="e">
        <f>KE98*JR98</f>
        <v>#DIV/0!</v>
      </c>
      <c r="KG98" s="164" t="e">
        <f>KF98^2*Z98^2</f>
        <v>#DIV/0!</v>
      </c>
      <c r="KH98" s="164" t="e">
        <f>AVERAGE(KG98:KG101)</f>
        <v>#DIV/0!</v>
      </c>
      <c r="KI98" s="164" t="e">
        <f>IS98</f>
        <v>#DIV/0!</v>
      </c>
      <c r="KJ98" s="164" t="e">
        <f>-N98/(L98+N98)^2</f>
        <v>#DIV/0!</v>
      </c>
      <c r="KK98" s="164">
        <f>1/(JJ98+N98)</f>
        <v>1</v>
      </c>
      <c r="KL98" s="164" t="e">
        <f>KI98*JR98+KJ98*HM98*JL98+KK98*JK98*HM98</f>
        <v>#DIV/0!</v>
      </c>
      <c r="KM98" s="164" t="e">
        <f>KL98^2*M98^2</f>
        <v>#DIV/0!</v>
      </c>
      <c r="KN98" s="164" t="e">
        <f>AVERAGE(KM98:KM101)</f>
        <v>#DIV/0!</v>
      </c>
      <c r="KO98" s="164" t="e">
        <f>IY98</f>
        <v>#DIV/0!</v>
      </c>
      <c r="KP98" s="164" t="e">
        <f>L98/(L98+N98)^2</f>
        <v>#DIV/0!</v>
      </c>
      <c r="KQ98" s="164">
        <f>-L98/(JJ98+N98)^2</f>
        <v>0</v>
      </c>
      <c r="KR98" s="164" t="e">
        <f>KO98*JR98+KP98*JL98*HM98+HM98*KQ98*JK98</f>
        <v>#DIV/0!</v>
      </c>
      <c r="KS98" s="164" t="e">
        <f>KR98^2*O98^2</f>
        <v>#DIV/0!</v>
      </c>
      <c r="KT98" s="164" t="e">
        <f>AVERAGE(KS98:KS101)</f>
        <v>#DIV/0!</v>
      </c>
      <c r="KU98" s="164" t="e">
        <f>JE98</f>
        <v>#DIV/0!</v>
      </c>
      <c r="KV98" s="164" t="e">
        <f>KU98*JR98</f>
        <v>#DIV/0!</v>
      </c>
      <c r="KW98" s="164" t="e">
        <f>KV98^2*Q98^2</f>
        <v>#DIV/0!</v>
      </c>
      <c r="KX98" s="164" t="e">
        <f>AVERAGE(KW98:KW101)</f>
        <v>#DIV/0!</v>
      </c>
      <c r="KY98" s="164" t="e">
        <f>HM98* (N98/(L98+N98)) * ((-LN(10)*JJ98*L98)/(N98+JJ98)^2)</f>
        <v>#DIV/0!</v>
      </c>
      <c r="KZ98" s="164" t="e">
        <f>KY98^2*S98^2</f>
        <v>#DIV/0!</v>
      </c>
      <c r="LA98" s="164" t="e">
        <f>AVERAGE(KZ98:KZ101)</f>
        <v>#DIV/0!</v>
      </c>
      <c r="LB98" s="164" t="e">
        <f>SUM(LA98,KX98,KT98,KN98,KD98,JZ98,JV98,JQ98)</f>
        <v>#DIV/0!</v>
      </c>
      <c r="LC98" s="170" t="e">
        <f>SQRT(LB98)</f>
        <v>#DIV/0!</v>
      </c>
      <c r="LD98" s="179" t="e">
        <f>AC98*1000</f>
        <v>#DIV/0!</v>
      </c>
      <c r="LE98" s="173" t="e">
        <f>AZ98*1000</f>
        <v>#DIV/0!</v>
      </c>
      <c r="LF98" s="173" t="e">
        <f>BI98*1000</f>
        <v>#DIV/0!</v>
      </c>
      <c r="LG98" s="173" t="e">
        <f>DF98*1000</f>
        <v>#DIV/0!</v>
      </c>
      <c r="LH98" s="173" t="e">
        <f>HN98*1000</f>
        <v>#DIV/0!</v>
      </c>
      <c r="LI98" s="173" t="e">
        <f>JI98*1000</f>
        <v>#DIV/0!</v>
      </c>
      <c r="LJ98" s="173" t="e">
        <f>DK98*1000</f>
        <v>#DIV/0!</v>
      </c>
      <c r="LK98" s="173" t="e">
        <f>EZ98*1000</f>
        <v>#DIV/0!</v>
      </c>
      <c r="LL98" s="173" t="e">
        <f>FE98*1000</f>
        <v>#DIV/0!</v>
      </c>
      <c r="LM98" s="173" t="e">
        <f>GX98*1000</f>
        <v>#DIV/0!</v>
      </c>
      <c r="LN98" s="173" t="e">
        <f>JN98*1000</f>
        <v>#DIV/0!</v>
      </c>
      <c r="LO98" s="176" t="e">
        <f>LC98*1000</f>
        <v>#DIV/0!</v>
      </c>
    </row>
    <row r="99" spans="1:327" s="87" customFormat="1" ht="15.75" x14ac:dyDescent="0.25">
      <c r="A99" s="171" t="s">
        <v>240</v>
      </c>
      <c r="B99" s="12"/>
      <c r="C99" s="148"/>
      <c r="D99" s="1"/>
      <c r="E99" s="148"/>
      <c r="F99" s="195"/>
      <c r="G99" s="195"/>
      <c r="H99" s="195"/>
      <c r="I99" s="183"/>
      <c r="J99" s="183"/>
      <c r="K99" s="183"/>
      <c r="L99" s="183"/>
      <c r="M99" s="183"/>
      <c r="N99" s="183"/>
      <c r="O99" s="183"/>
      <c r="P99" s="183"/>
      <c r="Q99" s="183"/>
      <c r="R99" s="183"/>
      <c r="S99" s="186"/>
      <c r="T99" s="167">
        <f t="shared" ref="T99:T101" si="3082">C99/100</f>
        <v>0</v>
      </c>
      <c r="U99" s="164">
        <f>U98</f>
        <v>0</v>
      </c>
      <c r="V99" s="164">
        <f t="shared" ref="V99" si="3083">V98</f>
        <v>0</v>
      </c>
      <c r="W99" s="164">
        <f t="shared" ref="W99" si="3084">W98</f>
        <v>0</v>
      </c>
      <c r="X99" s="164">
        <f t="shared" ref="X99" si="3085">X98</f>
        <v>0</v>
      </c>
      <c r="Y99" s="164">
        <f t="shared" ref="Y99" si="3086">Y98</f>
        <v>0</v>
      </c>
      <c r="Z99" s="164">
        <f t="shared" ref="Z99" si="3087">Z98</f>
        <v>0</v>
      </c>
      <c r="AA99" s="164" t="e">
        <f t="shared" ref="AA99" si="3088">AA98</f>
        <v>#DIV/0!</v>
      </c>
      <c r="AB99" s="165" t="e">
        <f t="shared" si="2142"/>
        <v>#DIV/0!</v>
      </c>
      <c r="AC99" s="165"/>
      <c r="AD99" s="165"/>
      <c r="AE99" s="165"/>
      <c r="AF99" s="165"/>
      <c r="AG99" s="164" t="e">
        <f t="shared" si="2143"/>
        <v>#DIV/0!</v>
      </c>
      <c r="AH99" s="164" t="e">
        <f t="shared" ref="AH99:AH101" si="3089">AG99^2*E99^2</f>
        <v>#DIV/0!</v>
      </c>
      <c r="AI99" s="164"/>
      <c r="AJ99" s="164" t="e">
        <f t="shared" si="2144"/>
        <v>#DIV/0!</v>
      </c>
      <c r="AK99" s="164" t="e">
        <f>AJ99^2*V98^2</f>
        <v>#DIV/0!</v>
      </c>
      <c r="AL99" s="164"/>
      <c r="AM99" s="164" t="e">
        <f>-AB99/(AA99-U99)*L98/(L98+N98)</f>
        <v>#DIV/0!</v>
      </c>
      <c r="AN99" s="164" t="e">
        <f>AM99^2*X98^2</f>
        <v>#DIV/0!</v>
      </c>
      <c r="AO99" s="164"/>
      <c r="AP99" s="164" t="e">
        <f>-AB99/(AA99-U99)*N98/(L98+N98)</f>
        <v>#DIV/0!</v>
      </c>
      <c r="AQ99" s="164" t="e">
        <f>AP99^2*Z98^2</f>
        <v>#DIV/0!</v>
      </c>
      <c r="AR99" s="164"/>
      <c r="AS99" s="164" t="e">
        <f>-AB99/(AA99-U99)*(W99-AA99)/(L98+N98)</f>
        <v>#DIV/0!</v>
      </c>
      <c r="AT99" s="164" t="e">
        <f>AS99^2*M98^2</f>
        <v>#DIV/0!</v>
      </c>
      <c r="AU99" s="164"/>
      <c r="AV99" s="164" t="e">
        <f>-AB99/(AA99-U99)*(Y99-AA99)/(L98+N98)</f>
        <v>#DIV/0!</v>
      </c>
      <c r="AW99" s="164" t="e">
        <f>AV99^2*O98^2</f>
        <v>#DIV/0!</v>
      </c>
      <c r="AX99" s="164"/>
      <c r="AY99" s="164"/>
      <c r="AZ99" s="164"/>
      <c r="BA99" s="164" t="b">
        <f t="shared" ref="BA99:BA101" si="3090">P99=1</f>
        <v>0</v>
      </c>
      <c r="BB99" s="164">
        <f>MAX((1-BA99)*P98,P98*0.99999)</f>
        <v>0</v>
      </c>
      <c r="BC99" s="164" t="e">
        <f>AB99*D99/(L98+N98)</f>
        <v>#DIV/0!</v>
      </c>
      <c r="BD99" s="164" t="e">
        <f t="shared" ref="BD99:BD101" si="3091">-1+(1-BC99)^(1-BB99)</f>
        <v>#DIV/0!</v>
      </c>
      <c r="BE99" s="164" t="e">
        <f t="shared" ref="BE99:BE101" si="3092">1/((BB99-1)*BC99)</f>
        <v>#DIV/0!</v>
      </c>
      <c r="BF99" s="164" t="e">
        <f t="shared" ref="BF99:BF101" si="3093">(-1/BC99)*LN(1-BC99)*AB99</f>
        <v>#DIV/0!</v>
      </c>
      <c r="BG99" s="164" t="e">
        <f t="shared" ref="BG99:BG101" si="3094">AB99*BD99*BE99</f>
        <v>#DIV/0!</v>
      </c>
      <c r="BH99" s="164" t="e">
        <f t="shared" ref="BH99:BH101" si="3095">(BF99*BA99)+(1-BA99)*BG99</f>
        <v>#DIV/0!</v>
      </c>
      <c r="BI99" s="164"/>
      <c r="BJ99" s="164"/>
      <c r="BK99" s="164"/>
      <c r="BL99" s="164"/>
      <c r="BM99" s="164" t="e">
        <f t="shared" ref="BM99:BM101" si="3096">(-LN(1-BC99)*(1-BC99)^(1-BB99))*AB99/((BB99-1)*BC99)</f>
        <v>#DIV/0!</v>
      </c>
      <c r="BN99" s="164" t="e">
        <f t="shared" ref="BN99:BN101" si="3097">(1-(1-BC99)^(1-BB99))*AB99/(BC99*(BB99-1)^2)</f>
        <v>#DIV/0!</v>
      </c>
      <c r="BO99" s="164" t="e">
        <f t="shared" ref="BO99:BO101" si="3098">BM99+BN99</f>
        <v>#DIV/0!</v>
      </c>
      <c r="BP99" s="164" t="e">
        <f>BO99^2*Q98^2</f>
        <v>#DIV/0!</v>
      </c>
      <c r="BQ99" s="164"/>
      <c r="BR99" s="164" t="e">
        <f t="shared" ref="BR99:BR101" si="3099">BD99*BE99</f>
        <v>#DIV/0!</v>
      </c>
      <c r="BS99" s="164" t="e">
        <f t="shared" ref="BS99:BS101" si="3100">AB99*BE99</f>
        <v>#DIV/0!</v>
      </c>
      <c r="BT99" s="164" t="e">
        <f t="shared" ref="BT99:BT101" si="3101">AB99*BD99</f>
        <v>#DIV/0!</v>
      </c>
      <c r="BU99" s="164" t="e">
        <f t="shared" ref="BU99:BU101" si="3102">AJ99</f>
        <v>#DIV/0!</v>
      </c>
      <c r="BV99" s="164" t="e">
        <f>(BB99-1)/(1-BC99)^(BB99)*(D99/(L98+N98))*BU99</f>
        <v>#DIV/0!</v>
      </c>
      <c r="BW99" s="164" t="e">
        <f>-1/((BB99-1)*BC99^2)*(D99/(L98+N98))*BU99</f>
        <v>#DIV/0!</v>
      </c>
      <c r="BX99" s="164" t="e">
        <f t="shared" ref="BX99:BX101" si="3103">BU99*BR99+BS99*BV99+BT99*BW99</f>
        <v>#DIV/0!</v>
      </c>
      <c r="BY99" s="164" t="e">
        <f t="shared" ref="BY99:BY101" si="3104">BX99^2*V99^2</f>
        <v>#DIV/0!</v>
      </c>
      <c r="BZ99" s="164"/>
      <c r="CA99" s="164" t="e">
        <f t="shared" ref="CA99:CA101" si="3105">AM99</f>
        <v>#DIV/0!</v>
      </c>
      <c r="CB99" s="164" t="e">
        <f>(BB99-1)/(1-BC99)^(BB99)*(D99/(L98+N98))*CA99</f>
        <v>#DIV/0!</v>
      </c>
      <c r="CC99" s="164" t="e">
        <f>-1/((BB99-1)*BC99^2)*(D99/(L98+N98))*CA99</f>
        <v>#DIV/0!</v>
      </c>
      <c r="CD99" s="164" t="e">
        <f t="shared" ref="CD99:CD101" si="3106">BR99*CA99+BS99*CB99+BT99*CC99</f>
        <v>#DIV/0!</v>
      </c>
      <c r="CE99" s="164" t="e">
        <f t="shared" ref="CE99:CE101" si="3107">CD99^2*X99^2</f>
        <v>#DIV/0!</v>
      </c>
      <c r="CF99" s="164"/>
      <c r="CG99" s="164" t="e">
        <f t="shared" ref="CG99:CG101" si="3108">AP99</f>
        <v>#DIV/0!</v>
      </c>
      <c r="CH99" s="164" t="e">
        <f>(BB99-1)/(1-BC99)^(BB99)*(D99/(L98+N98))*CG99</f>
        <v>#DIV/0!</v>
      </c>
      <c r="CI99" s="164" t="e">
        <f>-1/((BB99-1)*BC99^2)*(D99/(L98+N98))*CG99</f>
        <v>#DIV/0!</v>
      </c>
      <c r="CJ99" s="164" t="e">
        <f t="shared" ref="CJ99:CJ101" si="3109">BR99*CG99+BS99*CH99+BT99*CI99</f>
        <v>#DIV/0!</v>
      </c>
      <c r="CK99" s="164" t="e">
        <f t="shared" ref="CK99:CK101" si="3110">CJ99^2*Z99^2</f>
        <v>#DIV/0!</v>
      </c>
      <c r="CL99" s="164"/>
      <c r="CM99" s="164" t="e">
        <f t="shared" ref="CM99:CM101" si="3111">AG99</f>
        <v>#DIV/0!</v>
      </c>
      <c r="CN99" s="164">
        <v>0</v>
      </c>
      <c r="CO99" s="164">
        <v>0</v>
      </c>
      <c r="CP99" s="164" t="e">
        <f t="shared" ref="CP99:CP101" si="3112">CM99*BR99</f>
        <v>#DIV/0!</v>
      </c>
      <c r="CQ99" s="164" t="e">
        <f>CP99^2*E98^2</f>
        <v>#DIV/0!</v>
      </c>
      <c r="CR99" s="164"/>
      <c r="CS99" s="164" t="e">
        <f t="shared" ref="CS99:CS101" si="3113">AS99</f>
        <v>#DIV/0!</v>
      </c>
      <c r="CT99" s="164" t="e">
        <f>(BB99-1)/(1-BC99)^(BB99)*(-BC99/(L98+N98)+D99/(L98+N98)*CS99)</f>
        <v>#DIV/0!</v>
      </c>
      <c r="CU99" s="164" t="e">
        <f>-1/((BB99-1)*BC99^2)*(-BC99/(L98+N98)+D99/(L98+N98)*CS99)</f>
        <v>#DIV/0!</v>
      </c>
      <c r="CV99" s="164" t="e">
        <f t="shared" ref="CV99:CV101" si="3114">BR99*CS99+BS99*CT99+BT99*CU99</f>
        <v>#DIV/0!</v>
      </c>
      <c r="CW99" s="164" t="e">
        <f>CV99^2*M98^2</f>
        <v>#DIV/0!</v>
      </c>
      <c r="CX99" s="164"/>
      <c r="CY99" s="164" t="e">
        <f t="shared" ref="CY99:CY101" si="3115">AV99</f>
        <v>#DIV/0!</v>
      </c>
      <c r="CZ99" s="164" t="e">
        <f>(BB99-1)/(1-BC99)^(BB99)*(-BC99/(L98+N98)+D99/(L98+N98)*CY99)</f>
        <v>#DIV/0!</v>
      </c>
      <c r="DA99" s="164" t="e">
        <f>-1/((BB99-1)*BC99^2)*(-BC99/(L98+N98)+D99/(L98+N98)*CY99)</f>
        <v>#DIV/0!</v>
      </c>
      <c r="DB99" s="164" t="e">
        <f t="shared" ref="DB99:DB101" si="3116">BR99*CY99+BS99*CZ99+BT99*DA99</f>
        <v>#DIV/0!</v>
      </c>
      <c r="DC99" s="164" t="e">
        <f>DB99^2*O98^2</f>
        <v>#DIV/0!</v>
      </c>
      <c r="DD99" s="164"/>
      <c r="DE99" s="164"/>
      <c r="DF99" s="164"/>
      <c r="DG99" s="164">
        <f>10^R98</f>
        <v>1</v>
      </c>
      <c r="DH99" s="164" t="e">
        <f>N98/(L98+N98)</f>
        <v>#DIV/0!</v>
      </c>
      <c r="DI99" s="164">
        <f>(DG99+L98+N98)/(N98+DG99)</f>
        <v>1</v>
      </c>
      <c r="DJ99" s="164" t="e">
        <f t="shared" ref="DJ99:DJ101" si="3117">AB99*DH99*DI99</f>
        <v>#DIV/0!</v>
      </c>
      <c r="DK99" s="164"/>
      <c r="DL99" s="164"/>
      <c r="DM99" s="164"/>
      <c r="DN99" s="164"/>
      <c r="DO99" s="164" t="e">
        <f t="shared" ref="DO99:DO101" si="3118">DH99*DI99</f>
        <v>#DIV/0!</v>
      </c>
      <c r="DP99" s="164" t="e">
        <f t="shared" ref="DP99:DP101" si="3119">AG99</f>
        <v>#DIV/0!</v>
      </c>
      <c r="DQ99" s="164" t="e">
        <f t="shared" ref="DQ99:DQ101" si="3120">DO99*DP99</f>
        <v>#DIV/0!</v>
      </c>
      <c r="DR99" s="164" t="e">
        <f t="shared" ref="DR99:DR101" si="3121">DQ99^2*E99^2</f>
        <v>#DIV/0!</v>
      </c>
      <c r="DS99" s="164"/>
      <c r="DT99" s="164" t="e">
        <f t="shared" ref="DT99:DT101" si="3122">AJ99</f>
        <v>#DIV/0!</v>
      </c>
      <c r="DU99" s="164" t="e">
        <f t="shared" ref="DU99:DU101" si="3123">DT99*DO99</f>
        <v>#DIV/0!</v>
      </c>
      <c r="DV99" s="164" t="e">
        <f t="shared" ref="DV99:DV101" si="3124">DU99^2*V99^2</f>
        <v>#DIV/0!</v>
      </c>
      <c r="DW99" s="164"/>
      <c r="DX99" s="164" t="e">
        <f t="shared" ref="DX99:DX101" si="3125">AM99</f>
        <v>#DIV/0!</v>
      </c>
      <c r="DY99" s="164" t="e">
        <f t="shared" ref="DY99:DY101" si="3126">DX99*DO99</f>
        <v>#DIV/0!</v>
      </c>
      <c r="DZ99" s="164" t="e">
        <f t="shared" ref="DZ99:DZ101" si="3127">DY99^2*X99^2</f>
        <v>#DIV/0!</v>
      </c>
      <c r="EA99" s="164"/>
      <c r="EB99" s="164" t="e">
        <f t="shared" ref="EB99:EB101" si="3128">AP99</f>
        <v>#DIV/0!</v>
      </c>
      <c r="EC99" s="164" t="e">
        <f t="shared" ref="EC99:EC101" si="3129">EB99*DO99</f>
        <v>#DIV/0!</v>
      </c>
      <c r="ED99" s="164" t="e">
        <f t="shared" ref="ED99:ED101" si="3130">EC99^2*Z99^2</f>
        <v>#DIV/0!</v>
      </c>
      <c r="EE99" s="164"/>
      <c r="EF99" s="164" t="e">
        <f t="shared" ref="EF99:EF101" si="3131">DI99*AB99</f>
        <v>#DIV/0!</v>
      </c>
      <c r="EG99" s="164" t="e">
        <f t="shared" ref="EG99:EG101" si="3132">DH99*AB99</f>
        <v>#DIV/0!</v>
      </c>
      <c r="EH99" s="164" t="e">
        <f t="shared" ref="EH99:EH101" si="3133">AS99</f>
        <v>#DIV/0!</v>
      </c>
      <c r="EI99" s="164" t="e">
        <f>-N98/((N98+L98)^2)</f>
        <v>#DIV/0!</v>
      </c>
      <c r="EJ99" s="164">
        <f>1/(DG99+N98)</f>
        <v>1</v>
      </c>
      <c r="EK99" s="164" t="e">
        <f t="shared" ref="EK99:EK101" si="3134">DO99*EH99+EF99*EI99+EG99*EJ99</f>
        <v>#DIV/0!</v>
      </c>
      <c r="EL99" s="164" t="e">
        <f>EK99^2*M98^2</f>
        <v>#DIV/0!</v>
      </c>
      <c r="EM99" s="164"/>
      <c r="EN99" s="164" t="e">
        <f t="shared" ref="EN99:EN101" si="3135">AV99</f>
        <v>#DIV/0!</v>
      </c>
      <c r="EO99" s="164" t="e">
        <f>L98/((L98+N98)^2)</f>
        <v>#DIV/0!</v>
      </c>
      <c r="EP99" s="164">
        <f>-L98/((N98+DG99)^2)</f>
        <v>0</v>
      </c>
      <c r="EQ99" s="164" t="e">
        <f t="shared" ref="EQ99:EQ101" si="3136">DO99*EN99+EF99*EO99+EG99*EP99</f>
        <v>#DIV/0!</v>
      </c>
      <c r="ER99" s="164" t="e">
        <f>EQ99^2*O98^2</f>
        <v>#DIV/0!</v>
      </c>
      <c r="ES99" s="164"/>
      <c r="ET99" s="164">
        <v>0</v>
      </c>
      <c r="EU99" s="164">
        <f>-LN(10)*L98*DG99/((DG99+N98)^2)</f>
        <v>0</v>
      </c>
      <c r="EV99" s="164" t="e">
        <f t="shared" ref="EV99:EV101" si="3137">EU99*EG99</f>
        <v>#DIV/0!</v>
      </c>
      <c r="EW99" s="164" t="e">
        <f>EV99^2*S98^2</f>
        <v>#DIV/0!</v>
      </c>
      <c r="EX99" s="164"/>
      <c r="EY99" s="164"/>
      <c r="EZ99" s="164"/>
      <c r="FA99" s="164">
        <f t="shared" ref="FA99:FA101" si="3138">DG99</f>
        <v>1</v>
      </c>
      <c r="FB99" s="164" t="e">
        <f t="shared" ref="FB99:FB101" si="3139">DH99</f>
        <v>#DIV/0!</v>
      </c>
      <c r="FC99" s="164">
        <f t="shared" ref="FC99:FC101" si="3140">DI99</f>
        <v>1</v>
      </c>
      <c r="FD99" s="164" t="e">
        <f t="shared" ref="FD99:FD101" si="3141">FB99*FC99*BH99</f>
        <v>#DIV/0!</v>
      </c>
      <c r="FE99" s="164"/>
      <c r="FF99" s="164"/>
      <c r="FG99" s="164"/>
      <c r="FH99" s="164"/>
      <c r="FI99" s="164" t="e">
        <f t="shared" ref="FI99:FI101" si="3142">FB99*FC99</f>
        <v>#DIV/0!</v>
      </c>
      <c r="FJ99" s="164" t="e">
        <f t="shared" ref="FJ99:FJ101" si="3143">CP99</f>
        <v>#DIV/0!</v>
      </c>
      <c r="FK99" s="164" t="e">
        <f t="shared" ref="FK99:FK101" si="3144">FJ99*FI99</f>
        <v>#DIV/0!</v>
      </c>
      <c r="FL99" s="164" t="e">
        <f t="shared" ref="FL99:FL101" si="3145">FK99^2*E99^2</f>
        <v>#DIV/0!</v>
      </c>
      <c r="FM99" s="164"/>
      <c r="FN99" s="164" t="e">
        <f t="shared" ref="FN99:FN101" si="3146">BX99</f>
        <v>#DIV/0!</v>
      </c>
      <c r="FO99" s="164" t="e">
        <f t="shared" ref="FO99:FO101" si="3147">FN99*FI99</f>
        <v>#DIV/0!</v>
      </c>
      <c r="FP99" s="164" t="e">
        <f t="shared" ref="FP99:FP101" si="3148">FO99^2*V99^2</f>
        <v>#DIV/0!</v>
      </c>
      <c r="FQ99" s="164"/>
      <c r="FR99" s="164" t="e">
        <f t="shared" ref="FR99:FR101" si="3149">CD99</f>
        <v>#DIV/0!</v>
      </c>
      <c r="FS99" s="164" t="e">
        <f t="shared" ref="FS99:FS101" si="3150">FR99*FI99</f>
        <v>#DIV/0!</v>
      </c>
      <c r="FT99" s="164" t="e">
        <f t="shared" ref="FT99:FT101" si="3151">FS99^2*X99^2</f>
        <v>#DIV/0!</v>
      </c>
      <c r="FU99" s="164"/>
      <c r="FV99" s="164" t="e">
        <f t="shared" ref="FV99:FV101" si="3152">CJ99</f>
        <v>#DIV/0!</v>
      </c>
      <c r="FW99" s="164" t="e">
        <f t="shared" ref="FW99:FW101" si="3153">FV99*FI99</f>
        <v>#DIV/0!</v>
      </c>
      <c r="FX99" s="164" t="e">
        <f t="shared" ref="FX99:FX101" si="3154">FW99^2*Z99^2</f>
        <v>#DIV/0!</v>
      </c>
      <c r="FY99" s="164"/>
      <c r="FZ99" s="164" t="e">
        <f t="shared" ref="FZ99:FZ101" si="3155">FC99*BH99</f>
        <v>#DIV/0!</v>
      </c>
      <c r="GA99" s="164" t="e">
        <f t="shared" ref="GA99:GA101" si="3156">FB99*BH99</f>
        <v>#DIV/0!</v>
      </c>
      <c r="GB99" s="164" t="e">
        <f t="shared" ref="GB99:GB101" si="3157">CV99</f>
        <v>#DIV/0!</v>
      </c>
      <c r="GC99" s="164" t="e">
        <f t="shared" ref="GC99:GC101" si="3158">EI99</f>
        <v>#DIV/0!</v>
      </c>
      <c r="GD99" s="164">
        <f t="shared" ref="GD99:GD101" si="3159">EJ99</f>
        <v>1</v>
      </c>
      <c r="GE99" s="164" t="e">
        <f t="shared" ref="GE99:GE101" si="3160">FI99*GB99+FZ99*GC99+GA99*GD99</f>
        <v>#DIV/0!</v>
      </c>
      <c r="GF99" s="164" t="e">
        <f>GE99^2*M98^2</f>
        <v>#DIV/0!</v>
      </c>
      <c r="GG99" s="164"/>
      <c r="GH99" s="164" t="e">
        <f t="shared" ref="GH99:GH101" si="3161">DB99</f>
        <v>#DIV/0!</v>
      </c>
      <c r="GI99" s="164" t="e">
        <f t="shared" ref="GI99:GI101" si="3162">EO99</f>
        <v>#DIV/0!</v>
      </c>
      <c r="GJ99" s="164">
        <f t="shared" ref="GJ99:GJ101" si="3163">EP99</f>
        <v>0</v>
      </c>
      <c r="GK99" s="164" t="e">
        <f t="shared" ref="GK99:GK101" si="3164">FI99*GH99+FZ99*GI99+GA99*GJ99</f>
        <v>#DIV/0!</v>
      </c>
      <c r="GL99" s="164" t="e">
        <f>GK99^2*O98^2</f>
        <v>#DIV/0!</v>
      </c>
      <c r="GM99" s="164"/>
      <c r="GN99" s="164">
        <f t="shared" ref="GN99:GN101" si="3165">ET99</f>
        <v>0</v>
      </c>
      <c r="GO99" s="164">
        <f t="shared" ref="GO99:GO101" si="3166">EU99</f>
        <v>0</v>
      </c>
      <c r="GP99" s="164" t="e">
        <f t="shared" ref="GP99:GP101" si="3167">GO99*GA99</f>
        <v>#DIV/0!</v>
      </c>
      <c r="GQ99" s="164" t="e">
        <f>GP99^2*S98^2</f>
        <v>#DIV/0!</v>
      </c>
      <c r="GR99" s="164"/>
      <c r="GS99" s="164" t="e">
        <f t="shared" ref="GS99:GS101" si="3168">BO99</f>
        <v>#DIV/0!</v>
      </c>
      <c r="GT99" s="164" t="e">
        <f t="shared" ref="GT99:GT101" si="3169">GS99*FI99</f>
        <v>#DIV/0!</v>
      </c>
      <c r="GU99" s="164" t="e">
        <f>GT99^2*Q98^2</f>
        <v>#DIV/0!</v>
      </c>
      <c r="GV99" s="164"/>
      <c r="GW99" s="164"/>
      <c r="GX99" s="164"/>
      <c r="GY99" s="164">
        <f>P98</f>
        <v>0</v>
      </c>
      <c r="GZ99" s="164">
        <f>L98+N98</f>
        <v>0</v>
      </c>
      <c r="HA99" s="164">
        <f>L98</f>
        <v>0</v>
      </c>
      <c r="HB99" s="164">
        <f>N98</f>
        <v>0</v>
      </c>
      <c r="HC99" s="164">
        <f t="shared" ref="HC99:HC101" si="3170">D99</f>
        <v>0</v>
      </c>
      <c r="HD99" s="164">
        <f t="shared" ref="HD99:HD101" si="3171">B99</f>
        <v>0</v>
      </c>
      <c r="HE99" s="164" t="e">
        <f t="shared" ref="HE99:HE101" si="3172">AA99</f>
        <v>#DIV/0!</v>
      </c>
      <c r="HF99" s="164">
        <f t="shared" ref="HF99:HF101" si="3173">T99</f>
        <v>0</v>
      </c>
      <c r="HG99" s="164">
        <f t="shared" ref="HG99:HG101" si="3174">U99</f>
        <v>0</v>
      </c>
      <c r="HH99" s="164">
        <f t="shared" ref="HH99:HH101" si="3175">W99</f>
        <v>0</v>
      </c>
      <c r="HI99" s="164">
        <f t="shared" ref="HI99:HI101" si="3176">Y99</f>
        <v>0</v>
      </c>
      <c r="HJ99" s="164" t="e">
        <f t="shared" ref="HJ99:HJ101" si="3177">LN((HE99-GY99*HG99)/HD99)</f>
        <v>#DIV/0!</v>
      </c>
      <c r="HK99" s="164" t="e">
        <f t="shared" ref="HK99:HK101" si="3178">LN( (HG99-HF99)/GZ99 + (HE99-GY99*HF99)/HD99)</f>
        <v>#DIV/0!</v>
      </c>
      <c r="HL99" s="164" t="e">
        <f t="shared" ref="HL99:HL101" si="3179">HD99*GZ99/(HD99+GY99*GZ99)</f>
        <v>#DIV/0!</v>
      </c>
      <c r="HM99" s="164" t="e">
        <f t="shared" ref="HM99:HM101" si="3180">(HJ99-HK99)*HL99/HC99</f>
        <v>#DIV/0!</v>
      </c>
      <c r="HN99" s="164"/>
      <c r="HO99" s="164"/>
      <c r="HP99" s="164"/>
      <c r="HQ99" s="164"/>
      <c r="HR99" s="164" t="e">
        <f t="shared" ref="HR99:HR101" si="3181">-1/HD99</f>
        <v>#DIV/0!</v>
      </c>
      <c r="HS99" s="164" t="e">
        <f t="shared" ref="HS99:HS101" si="3182">-(HE99-GY99*HF99) / (HD99* ( ( (HG99-HF99)/GZ99)*HD99 + (HE99-GY99*HF99)))</f>
        <v>#DIV/0!</v>
      </c>
      <c r="HT99" s="164" t="e">
        <f t="shared" ref="HT99:HT101" si="3183">GY99*GZ99^2 / (HD99+GY99*GZ99)^2</f>
        <v>#DIV/0!</v>
      </c>
      <c r="HU99" s="164" t="e">
        <f t="shared" ref="HU99:HU101" si="3184">-1/HC99*HM99</f>
        <v>#DIV/0!</v>
      </c>
      <c r="HV99" s="164" t="e">
        <f t="shared" ref="HV99:HV101" si="3185">HU99^2*E99^2</f>
        <v>#DIV/0!</v>
      </c>
      <c r="HW99" s="164"/>
      <c r="HX99" s="164" t="e">
        <f t="shared" ref="HX99:HX101" si="3186">GY99 / (GY99*HG99-HE99)</f>
        <v>#DIV/0!</v>
      </c>
      <c r="HY99" s="164" t="e">
        <f t="shared" ref="HY99:HY101" si="3187">HD99 / ( (HG99-HF99)*HD99 + GZ99*(HE99-GY99*HF99))</f>
        <v>#DIV/0!</v>
      </c>
      <c r="HZ99" s="164">
        <v>0</v>
      </c>
      <c r="IA99" s="164" t="e">
        <f t="shared" si="2145"/>
        <v>#DIV/0!</v>
      </c>
      <c r="IB99" s="164" t="e">
        <f t="shared" ref="IB99:IB101" si="3188">IA99^2*V99^2</f>
        <v>#DIV/0!</v>
      </c>
      <c r="IC99" s="164"/>
      <c r="ID99" s="164" t="e">
        <f xml:space="preserve"> 1 / (HE99-GY99*HG99)*L98/GZ99</f>
        <v>#DIV/0!</v>
      </c>
      <c r="IE99" s="164" t="e">
        <f t="shared" ref="IE99:IE101" si="3189">HA99 / ((HE99-GY99*HF99)*GZ99 + (HG99-HF99)*HD99)</f>
        <v>#DIV/0!</v>
      </c>
      <c r="IF99" s="164">
        <v>0</v>
      </c>
      <c r="IG99" s="164" t="e">
        <f t="shared" si="2146"/>
        <v>#DIV/0!</v>
      </c>
      <c r="IH99" s="164" t="e">
        <f t="shared" ref="IH99:IH101" si="3190">IG99^2*X99^2</f>
        <v>#DIV/0!</v>
      </c>
      <c r="II99" s="164"/>
      <c r="IJ99" s="164" t="e">
        <f t="shared" ref="IJ99:IJ101" si="3191">1 / (HE99-GY99*HG99) * HB99/GZ99</f>
        <v>#DIV/0!</v>
      </c>
      <c r="IK99" s="164" t="e">
        <f t="shared" ref="IK99:IK101" si="3192">1 / (HE99 + HD99*((HG99-HF99)/GZ99) - GY99*HF99) * HB99/GZ99</f>
        <v>#DIV/0!</v>
      </c>
      <c r="IL99" s="164">
        <v>0</v>
      </c>
      <c r="IM99" s="164" t="e">
        <f t="shared" si="2147"/>
        <v>#DIV/0!</v>
      </c>
      <c r="IN99" s="164" t="e">
        <f t="shared" ref="IN99:IN101" si="3193">IM99^2*Z99^2</f>
        <v>#DIV/0!</v>
      </c>
      <c r="IO99" s="164"/>
      <c r="IP99" s="164" t="e">
        <f t="shared" ref="IP99:IP101" si="3194">(HI99-HH99)*HB99 / (GZ99*((GY99*HG99-HH99)*HA99 + (GY99*HG99-HI99)*HB99))</f>
        <v>#DIV/0!</v>
      </c>
      <c r="IQ99" s="164" t="e">
        <f t="shared" ref="IQ99:IQ101" si="3195">-(HD99*HF99+(HH99-HI99)*HB99-HD99*HG99) / (GZ99*((GY99*HF99-HH99)*HA99 + (GY99*HB99+HD99)*HF99 - HI99*HB99 - HD99*HG99) )</f>
        <v>#DIV/0!</v>
      </c>
      <c r="IR99" s="164" t="e">
        <f t="shared" ref="IR99:IR101" si="3196">HD99^2 / (GY99*HA99 + GY99*HB99 + HD99)^2</f>
        <v>#DIV/0!</v>
      </c>
      <c r="IS99" s="164" t="e">
        <f t="shared" si="2148"/>
        <v>#DIV/0!</v>
      </c>
      <c r="IT99" s="164" t="e">
        <f>IS99^2*M98^2</f>
        <v>#DIV/0!</v>
      </c>
      <c r="IU99" s="164"/>
      <c r="IV99" s="164" t="e">
        <f t="shared" ref="IV99:IV101" si="3197">-(HI99-HH99)*HA99 / (GZ99*((GY99*HG99-HH99)*HA99 + (GY99*HG99-HI99)*HB99))</f>
        <v>#DIV/0!</v>
      </c>
      <c r="IW99" s="164" t="e">
        <f t="shared" ref="IW99:IW101" si="3198">-(HD99*HF99+(HI99-HH99)*HA99-HD99*HG99) / (GZ99*((GY99*HF99-HI99)*HB99 + (GY99*HA99+HD99)*HF99 - HH99*HA99 - HD99*HG99))</f>
        <v>#DIV/0!</v>
      </c>
      <c r="IX99" s="164" t="e">
        <f t="shared" ref="IX99:IX101" si="3199">HD99^2 / (GY99*HA99+GY99*HB99+HD99)^2</f>
        <v>#DIV/0!</v>
      </c>
      <c r="IY99" s="164" t="e">
        <f t="shared" si="2149"/>
        <v>#DIV/0!</v>
      </c>
      <c r="IZ99" s="164" t="e">
        <f>IY99^2*O98^2</f>
        <v>#DIV/0!</v>
      </c>
      <c r="JA99" s="164"/>
      <c r="JB99" s="164" t="e">
        <f t="shared" ref="JB99:JB101" si="3200">HG99/(GY99*HG99-HE99)</f>
        <v>#DIV/0!</v>
      </c>
      <c r="JC99" s="164" t="e">
        <f t="shared" ref="JC99:JC101" si="3201">HF99/(GY99*HF99-HE99-HD99*(HG99-HF99)/GZ99)</f>
        <v>#DIV/0!</v>
      </c>
      <c r="JD99" s="164" t="e">
        <f t="shared" ref="JD99:JD101" si="3202">-HD99*GZ99^2 / ((GZ99*GY99+HD99)^2)</f>
        <v>#DIV/0!</v>
      </c>
      <c r="JE99" s="164" t="e">
        <f t="shared" si="2150"/>
        <v>#DIV/0!</v>
      </c>
      <c r="JF99" s="164" t="e">
        <f>JE99^2*Q98^2</f>
        <v>#DIV/0!</v>
      </c>
      <c r="JG99" s="164"/>
      <c r="JH99" s="164"/>
      <c r="JI99" s="164"/>
      <c r="JJ99" s="164">
        <f t="shared" ref="JJ99:JJ101" si="3203">FA99</f>
        <v>1</v>
      </c>
      <c r="JK99" s="164" t="e">
        <f>N98/(L98+N98)</f>
        <v>#DIV/0!</v>
      </c>
      <c r="JL99" s="164">
        <f>(L98+N98+JJ99)/(N98+JJ99)</f>
        <v>1</v>
      </c>
      <c r="JM99" s="164" t="e">
        <f t="shared" ref="JM99:JM101" si="3204">HM99*JK99*JL99</f>
        <v>#DIV/0!</v>
      </c>
      <c r="JN99" s="164"/>
      <c r="JO99" s="164"/>
      <c r="JP99" s="164"/>
      <c r="JQ99" s="164"/>
      <c r="JR99" s="164" t="e">
        <f t="shared" ref="JR99:JR101" si="3205">JK99*JL99</f>
        <v>#DIV/0!</v>
      </c>
      <c r="JS99" s="164" t="e">
        <f t="shared" ref="JS99:JS101" si="3206">HU99</f>
        <v>#DIV/0!</v>
      </c>
      <c r="JT99" s="164" t="e">
        <f t="shared" ref="JT99:JT101" si="3207">JS99*JR99</f>
        <v>#DIV/0!</v>
      </c>
      <c r="JU99" s="164" t="e">
        <f t="shared" ref="JU99:JU101" si="3208">JT99^2*E99^2</f>
        <v>#DIV/0!</v>
      </c>
      <c r="JV99" s="164"/>
      <c r="JW99" s="164" t="e">
        <f t="shared" ref="JW99:JW101" si="3209">IA99</f>
        <v>#DIV/0!</v>
      </c>
      <c r="JX99" s="164" t="e">
        <f t="shared" ref="JX99:JX101" si="3210">JW99*JR99</f>
        <v>#DIV/0!</v>
      </c>
      <c r="JY99" s="164" t="e">
        <f t="shared" ref="JY99:JY101" si="3211">JX99^2*V99^2</f>
        <v>#DIV/0!</v>
      </c>
      <c r="JZ99" s="164"/>
      <c r="KA99" s="164" t="e">
        <f>IG99</f>
        <v>#DIV/0!</v>
      </c>
      <c r="KB99" s="164" t="e">
        <f>KA99*JR99</f>
        <v>#DIV/0!</v>
      </c>
      <c r="KC99" s="164" t="e">
        <f>KB99^2*X99^2</f>
        <v>#DIV/0!</v>
      </c>
      <c r="KD99" s="164"/>
      <c r="KE99" s="164" t="e">
        <f>IM99</f>
        <v>#DIV/0!</v>
      </c>
      <c r="KF99" s="164" t="e">
        <f>KE99*JR99</f>
        <v>#DIV/0!</v>
      </c>
      <c r="KG99" s="164" t="e">
        <f>KF99^2*Z99^2</f>
        <v>#DIV/0!</v>
      </c>
      <c r="KH99" s="164"/>
      <c r="KI99" s="164" t="e">
        <f>IS99</f>
        <v>#DIV/0!</v>
      </c>
      <c r="KJ99" s="164" t="e">
        <f>-N98/(L98+N98)^2</f>
        <v>#DIV/0!</v>
      </c>
      <c r="KK99" s="164">
        <f>1/(JJ99+N98)</f>
        <v>1</v>
      </c>
      <c r="KL99" s="164" t="e">
        <f>KI99*JR99+KJ99*HM99*JL99+KK99*JK99*HM99</f>
        <v>#DIV/0!</v>
      </c>
      <c r="KM99" s="164" t="e">
        <f>KL99^2*M98^2</f>
        <v>#DIV/0!</v>
      </c>
      <c r="KN99" s="164"/>
      <c r="KO99" s="164" t="e">
        <f>IY99</f>
        <v>#DIV/0!</v>
      </c>
      <c r="KP99" s="164" t="e">
        <f>L98/(L98+N98)^2</f>
        <v>#DIV/0!</v>
      </c>
      <c r="KQ99" s="164">
        <f>-L98/(JJ99+N98)^2</f>
        <v>0</v>
      </c>
      <c r="KR99" s="164" t="e">
        <f>KO99*JR99+KP99*JL99*HM99+HM99*KQ99*JK99</f>
        <v>#DIV/0!</v>
      </c>
      <c r="KS99" s="164" t="e">
        <f>KR99^2*O98^2</f>
        <v>#DIV/0!</v>
      </c>
      <c r="KT99" s="164"/>
      <c r="KU99" s="164" t="e">
        <f>JE99</f>
        <v>#DIV/0!</v>
      </c>
      <c r="KV99" s="164" t="e">
        <f>KU99*JR99</f>
        <v>#DIV/0!</v>
      </c>
      <c r="KW99" s="164" t="e">
        <f>KV99^2*Q98^2</f>
        <v>#DIV/0!</v>
      </c>
      <c r="KX99" s="164"/>
      <c r="KY99" s="164" t="e">
        <f>HM99* (N98/(L98+N98)) * ((-LN(10)*JJ99*L98)/(N98+JJ99)^2)</f>
        <v>#DIV/0!</v>
      </c>
      <c r="KZ99" s="164" t="e">
        <f>KY99^2*S98^2</f>
        <v>#DIV/0!</v>
      </c>
      <c r="LA99" s="164"/>
      <c r="LB99" s="164"/>
      <c r="LC99" s="170"/>
      <c r="LD99" s="180"/>
      <c r="LE99" s="174"/>
      <c r="LF99" s="174"/>
      <c r="LG99" s="174"/>
      <c r="LH99" s="174"/>
      <c r="LI99" s="174"/>
      <c r="LJ99" s="174"/>
      <c r="LK99" s="174"/>
      <c r="LL99" s="174"/>
      <c r="LM99" s="174"/>
      <c r="LN99" s="174"/>
      <c r="LO99" s="177"/>
    </row>
    <row r="100" spans="1:327" s="87" customFormat="1" ht="15.75" x14ac:dyDescent="0.25">
      <c r="A100" s="171" t="s">
        <v>241</v>
      </c>
      <c r="B100" s="12"/>
      <c r="C100" s="148"/>
      <c r="D100" s="1"/>
      <c r="E100" s="148"/>
      <c r="F100" s="195"/>
      <c r="G100" s="195"/>
      <c r="H100" s="195"/>
      <c r="I100" s="183"/>
      <c r="J100" s="183"/>
      <c r="K100" s="183"/>
      <c r="L100" s="183"/>
      <c r="M100" s="183"/>
      <c r="N100" s="183"/>
      <c r="O100" s="183"/>
      <c r="P100" s="183"/>
      <c r="Q100" s="183"/>
      <c r="R100" s="183"/>
      <c r="S100" s="186"/>
      <c r="T100" s="167">
        <f t="shared" si="3082"/>
        <v>0</v>
      </c>
      <c r="U100" s="164">
        <f>U98</f>
        <v>0</v>
      </c>
      <c r="V100" s="164">
        <f t="shared" ref="V100:AA100" si="3212">V98</f>
        <v>0</v>
      </c>
      <c r="W100" s="164">
        <f t="shared" si="3212"/>
        <v>0</v>
      </c>
      <c r="X100" s="164">
        <f t="shared" si="3212"/>
        <v>0</v>
      </c>
      <c r="Y100" s="164">
        <f t="shared" si="3212"/>
        <v>0</v>
      </c>
      <c r="Z100" s="164">
        <f t="shared" si="3212"/>
        <v>0</v>
      </c>
      <c r="AA100" s="164" t="e">
        <f t="shared" si="3212"/>
        <v>#DIV/0!</v>
      </c>
      <c r="AB100" s="165" t="e">
        <f t="shared" si="2142"/>
        <v>#DIV/0!</v>
      </c>
      <c r="AC100" s="165"/>
      <c r="AD100" s="165"/>
      <c r="AE100" s="165"/>
      <c r="AF100" s="165"/>
      <c r="AG100" s="164" t="e">
        <f t="shared" si="2143"/>
        <v>#DIV/0!</v>
      </c>
      <c r="AH100" s="164" t="e">
        <f t="shared" si="3089"/>
        <v>#DIV/0!</v>
      </c>
      <c r="AI100" s="164"/>
      <c r="AJ100" s="164" t="e">
        <f t="shared" si="2144"/>
        <v>#DIV/0!</v>
      </c>
      <c r="AK100" s="164" t="e">
        <f>AJ100^2*V98^2</f>
        <v>#DIV/0!</v>
      </c>
      <c r="AL100" s="164"/>
      <c r="AM100" s="164" t="e">
        <f>-AB100/(AA100-U100)*L98/(L98+N98)</f>
        <v>#DIV/0!</v>
      </c>
      <c r="AN100" s="164" t="e">
        <f>AM100^2*X98^2</f>
        <v>#DIV/0!</v>
      </c>
      <c r="AO100" s="164"/>
      <c r="AP100" s="164" t="e">
        <f>-AB100/(AA100-U100)*N98/(L98+N98)</f>
        <v>#DIV/0!</v>
      </c>
      <c r="AQ100" s="164" t="e">
        <f>AP100^2*Z98^2</f>
        <v>#DIV/0!</v>
      </c>
      <c r="AR100" s="164"/>
      <c r="AS100" s="164" t="e">
        <f>-AB100/(AA100-U100)*(W100-AA100)/(L98+N98)</f>
        <v>#DIV/0!</v>
      </c>
      <c r="AT100" s="164" t="e">
        <f>AS100^2*M98^2</f>
        <v>#DIV/0!</v>
      </c>
      <c r="AU100" s="164"/>
      <c r="AV100" s="164" t="e">
        <f>-AB100/(AA100-U100)*(Y100-AA100)/(L98+N98)</f>
        <v>#DIV/0!</v>
      </c>
      <c r="AW100" s="164" t="e">
        <f>AV100^2*O98^2</f>
        <v>#DIV/0!</v>
      </c>
      <c r="AX100" s="164"/>
      <c r="AY100" s="164"/>
      <c r="AZ100" s="164"/>
      <c r="BA100" s="164" t="b">
        <f t="shared" si="3090"/>
        <v>0</v>
      </c>
      <c r="BB100" s="164">
        <f>MAX((1-BA100)*P98,P98*0.99999)</f>
        <v>0</v>
      </c>
      <c r="BC100" s="164" t="e">
        <f>AB100*D100/(L98+N98)</f>
        <v>#DIV/0!</v>
      </c>
      <c r="BD100" s="164" t="e">
        <f t="shared" si="3091"/>
        <v>#DIV/0!</v>
      </c>
      <c r="BE100" s="164" t="e">
        <f t="shared" si="3092"/>
        <v>#DIV/0!</v>
      </c>
      <c r="BF100" s="164" t="e">
        <f t="shared" si="3093"/>
        <v>#DIV/0!</v>
      </c>
      <c r="BG100" s="164" t="e">
        <f t="shared" si="3094"/>
        <v>#DIV/0!</v>
      </c>
      <c r="BH100" s="164" t="e">
        <f t="shared" si="3095"/>
        <v>#DIV/0!</v>
      </c>
      <c r="BI100" s="164"/>
      <c r="BJ100" s="164"/>
      <c r="BK100" s="164"/>
      <c r="BL100" s="164"/>
      <c r="BM100" s="164" t="e">
        <f t="shared" si="3096"/>
        <v>#DIV/0!</v>
      </c>
      <c r="BN100" s="164" t="e">
        <f t="shared" si="3097"/>
        <v>#DIV/0!</v>
      </c>
      <c r="BO100" s="164" t="e">
        <f t="shared" si="3098"/>
        <v>#DIV/0!</v>
      </c>
      <c r="BP100" s="164" t="e">
        <f>BO100^2*Q98^2</f>
        <v>#DIV/0!</v>
      </c>
      <c r="BQ100" s="164"/>
      <c r="BR100" s="164" t="e">
        <f t="shared" si="3099"/>
        <v>#DIV/0!</v>
      </c>
      <c r="BS100" s="164" t="e">
        <f t="shared" si="3100"/>
        <v>#DIV/0!</v>
      </c>
      <c r="BT100" s="164" t="e">
        <f t="shared" si="3101"/>
        <v>#DIV/0!</v>
      </c>
      <c r="BU100" s="164" t="e">
        <f t="shared" si="3102"/>
        <v>#DIV/0!</v>
      </c>
      <c r="BV100" s="164" t="e">
        <f>(BB100-1)/(1-BC100)^(BB100)*(D100/(L98+N98))*BU100</f>
        <v>#DIV/0!</v>
      </c>
      <c r="BW100" s="164" t="e">
        <f>-1/((BB100-1)*BC100^2)*(D100/(L98+N98))*BU100</f>
        <v>#DIV/0!</v>
      </c>
      <c r="BX100" s="164" t="e">
        <f t="shared" si="3103"/>
        <v>#DIV/0!</v>
      </c>
      <c r="BY100" s="164" t="e">
        <f t="shared" si="3104"/>
        <v>#DIV/0!</v>
      </c>
      <c r="BZ100" s="164"/>
      <c r="CA100" s="164" t="e">
        <f t="shared" si="3105"/>
        <v>#DIV/0!</v>
      </c>
      <c r="CB100" s="164" t="e">
        <f>(BB100-1)/(1-BC100)^(BB100)*(D100/(L98+N98))*CA100</f>
        <v>#DIV/0!</v>
      </c>
      <c r="CC100" s="164" t="e">
        <f>-1/((BB100-1)*BC100^2)*(D100/(L98+N98))*CA100</f>
        <v>#DIV/0!</v>
      </c>
      <c r="CD100" s="164" t="e">
        <f t="shared" si="3106"/>
        <v>#DIV/0!</v>
      </c>
      <c r="CE100" s="164" t="e">
        <f t="shared" si="3107"/>
        <v>#DIV/0!</v>
      </c>
      <c r="CF100" s="164"/>
      <c r="CG100" s="164" t="e">
        <f t="shared" si="3108"/>
        <v>#DIV/0!</v>
      </c>
      <c r="CH100" s="164" t="e">
        <f>(BB100-1)/(1-BC100)^(BB100)*(D100/(L98+N98))*CG100</f>
        <v>#DIV/0!</v>
      </c>
      <c r="CI100" s="164" t="e">
        <f>-1/((BB100-1)*BC100^2)*(D100/(L98+N98))*CG100</f>
        <v>#DIV/0!</v>
      </c>
      <c r="CJ100" s="164" t="e">
        <f t="shared" si="3109"/>
        <v>#DIV/0!</v>
      </c>
      <c r="CK100" s="164" t="e">
        <f t="shared" si="3110"/>
        <v>#DIV/0!</v>
      </c>
      <c r="CL100" s="164"/>
      <c r="CM100" s="164" t="e">
        <f t="shared" si="3111"/>
        <v>#DIV/0!</v>
      </c>
      <c r="CN100" s="164">
        <v>0</v>
      </c>
      <c r="CO100" s="164">
        <v>0</v>
      </c>
      <c r="CP100" s="164" t="e">
        <f t="shared" si="3112"/>
        <v>#DIV/0!</v>
      </c>
      <c r="CQ100" s="164" t="e">
        <f>CP100^2*E98^2</f>
        <v>#DIV/0!</v>
      </c>
      <c r="CR100" s="164"/>
      <c r="CS100" s="164" t="e">
        <f t="shared" si="3113"/>
        <v>#DIV/0!</v>
      </c>
      <c r="CT100" s="164" t="e">
        <f>(BB100-1)/(1-BC100)^(BB100)*(-BC100/(L98+N98)+D100/(L98+N98)*CS100)</f>
        <v>#DIV/0!</v>
      </c>
      <c r="CU100" s="164" t="e">
        <f>-1/((BB100-1)*BC100^2)*(-BC100/(L98+N98)+D100/(L98+N98)*CS100)</f>
        <v>#DIV/0!</v>
      </c>
      <c r="CV100" s="164" t="e">
        <f t="shared" si="3114"/>
        <v>#DIV/0!</v>
      </c>
      <c r="CW100" s="164" t="e">
        <f>CV100^2*M98^2</f>
        <v>#DIV/0!</v>
      </c>
      <c r="CX100" s="164"/>
      <c r="CY100" s="164" t="e">
        <f t="shared" si="3115"/>
        <v>#DIV/0!</v>
      </c>
      <c r="CZ100" s="164" t="e">
        <f>(BB100-1)/(1-BC100)^(BB100)*(-BC100/(L98+N98)+D100/(L98+N98)*CY100)</f>
        <v>#DIV/0!</v>
      </c>
      <c r="DA100" s="164" t="e">
        <f>-1/((BB100-1)*BC100^2)*(-BC100/(L98+N98)+D100/(L98+N98)*CY100)</f>
        <v>#DIV/0!</v>
      </c>
      <c r="DB100" s="164" t="e">
        <f t="shared" si="3116"/>
        <v>#DIV/0!</v>
      </c>
      <c r="DC100" s="164" t="e">
        <f>DB100^2*O98^2</f>
        <v>#DIV/0!</v>
      </c>
      <c r="DD100" s="164"/>
      <c r="DE100" s="164"/>
      <c r="DF100" s="164"/>
      <c r="DG100" s="164">
        <f>10^R98</f>
        <v>1</v>
      </c>
      <c r="DH100" s="164" t="e">
        <f>N98/(L98+N98)</f>
        <v>#DIV/0!</v>
      </c>
      <c r="DI100" s="164">
        <f>(DG100+L98+N98)/(N98+DG100)</f>
        <v>1</v>
      </c>
      <c r="DJ100" s="164" t="e">
        <f t="shared" si="3117"/>
        <v>#DIV/0!</v>
      </c>
      <c r="DK100" s="164"/>
      <c r="DL100" s="164"/>
      <c r="DM100" s="164"/>
      <c r="DN100" s="164"/>
      <c r="DO100" s="164" t="e">
        <f t="shared" si="3118"/>
        <v>#DIV/0!</v>
      </c>
      <c r="DP100" s="164" t="e">
        <f t="shared" si="3119"/>
        <v>#DIV/0!</v>
      </c>
      <c r="DQ100" s="164" t="e">
        <f t="shared" si="3120"/>
        <v>#DIV/0!</v>
      </c>
      <c r="DR100" s="164" t="e">
        <f t="shared" si="3121"/>
        <v>#DIV/0!</v>
      </c>
      <c r="DS100" s="164"/>
      <c r="DT100" s="164" t="e">
        <f t="shared" si="3122"/>
        <v>#DIV/0!</v>
      </c>
      <c r="DU100" s="164" t="e">
        <f t="shared" si="3123"/>
        <v>#DIV/0!</v>
      </c>
      <c r="DV100" s="164" t="e">
        <f t="shared" si="3124"/>
        <v>#DIV/0!</v>
      </c>
      <c r="DW100" s="164"/>
      <c r="DX100" s="164" t="e">
        <f t="shared" si="3125"/>
        <v>#DIV/0!</v>
      </c>
      <c r="DY100" s="164" t="e">
        <f t="shared" si="3126"/>
        <v>#DIV/0!</v>
      </c>
      <c r="DZ100" s="164" t="e">
        <f t="shared" si="3127"/>
        <v>#DIV/0!</v>
      </c>
      <c r="EA100" s="164"/>
      <c r="EB100" s="164" t="e">
        <f t="shared" si="3128"/>
        <v>#DIV/0!</v>
      </c>
      <c r="EC100" s="164" t="e">
        <f t="shared" si="3129"/>
        <v>#DIV/0!</v>
      </c>
      <c r="ED100" s="164" t="e">
        <f t="shared" si="3130"/>
        <v>#DIV/0!</v>
      </c>
      <c r="EE100" s="164"/>
      <c r="EF100" s="164" t="e">
        <f t="shared" si="3131"/>
        <v>#DIV/0!</v>
      </c>
      <c r="EG100" s="164" t="e">
        <f t="shared" si="3132"/>
        <v>#DIV/0!</v>
      </c>
      <c r="EH100" s="164" t="e">
        <f t="shared" si="3133"/>
        <v>#DIV/0!</v>
      </c>
      <c r="EI100" s="164" t="e">
        <f>-N98/((N98+L98)^2)</f>
        <v>#DIV/0!</v>
      </c>
      <c r="EJ100" s="164">
        <f>1/(DG100+N98)</f>
        <v>1</v>
      </c>
      <c r="EK100" s="164" t="e">
        <f t="shared" si="3134"/>
        <v>#DIV/0!</v>
      </c>
      <c r="EL100" s="164" t="e">
        <f>EK100^2*M98^2</f>
        <v>#DIV/0!</v>
      </c>
      <c r="EM100" s="164"/>
      <c r="EN100" s="164" t="e">
        <f t="shared" si="3135"/>
        <v>#DIV/0!</v>
      </c>
      <c r="EO100" s="164" t="e">
        <f>L98/((L98+N98)^2)</f>
        <v>#DIV/0!</v>
      </c>
      <c r="EP100" s="164">
        <f>-L98/((N98+DG100)^2)</f>
        <v>0</v>
      </c>
      <c r="EQ100" s="164" t="e">
        <f t="shared" si="3136"/>
        <v>#DIV/0!</v>
      </c>
      <c r="ER100" s="164" t="e">
        <f>EQ100^2*O98^2</f>
        <v>#DIV/0!</v>
      </c>
      <c r="ES100" s="164"/>
      <c r="ET100" s="164">
        <v>0</v>
      </c>
      <c r="EU100" s="164">
        <f>-LN(10)*L98*DG100/((DG100+N98)^2)</f>
        <v>0</v>
      </c>
      <c r="EV100" s="164" t="e">
        <f t="shared" si="3137"/>
        <v>#DIV/0!</v>
      </c>
      <c r="EW100" s="164" t="e">
        <f>EV100^2*S98^2</f>
        <v>#DIV/0!</v>
      </c>
      <c r="EX100" s="164"/>
      <c r="EY100" s="164"/>
      <c r="EZ100" s="164"/>
      <c r="FA100" s="164">
        <f t="shared" si="3138"/>
        <v>1</v>
      </c>
      <c r="FB100" s="164" t="e">
        <f t="shared" si="3139"/>
        <v>#DIV/0!</v>
      </c>
      <c r="FC100" s="164">
        <f t="shared" si="3140"/>
        <v>1</v>
      </c>
      <c r="FD100" s="164" t="e">
        <f t="shared" si="3141"/>
        <v>#DIV/0!</v>
      </c>
      <c r="FE100" s="164"/>
      <c r="FF100" s="164"/>
      <c r="FG100" s="164"/>
      <c r="FH100" s="164"/>
      <c r="FI100" s="164" t="e">
        <f t="shared" si="3142"/>
        <v>#DIV/0!</v>
      </c>
      <c r="FJ100" s="164" t="e">
        <f t="shared" si="3143"/>
        <v>#DIV/0!</v>
      </c>
      <c r="FK100" s="164" t="e">
        <f t="shared" si="3144"/>
        <v>#DIV/0!</v>
      </c>
      <c r="FL100" s="164" t="e">
        <f t="shared" si="3145"/>
        <v>#DIV/0!</v>
      </c>
      <c r="FM100" s="164"/>
      <c r="FN100" s="164" t="e">
        <f t="shared" si="3146"/>
        <v>#DIV/0!</v>
      </c>
      <c r="FO100" s="164" t="e">
        <f t="shared" si="3147"/>
        <v>#DIV/0!</v>
      </c>
      <c r="FP100" s="164" t="e">
        <f t="shared" si="3148"/>
        <v>#DIV/0!</v>
      </c>
      <c r="FQ100" s="164"/>
      <c r="FR100" s="164" t="e">
        <f t="shared" si="3149"/>
        <v>#DIV/0!</v>
      </c>
      <c r="FS100" s="164" t="e">
        <f t="shared" si="3150"/>
        <v>#DIV/0!</v>
      </c>
      <c r="FT100" s="164" t="e">
        <f t="shared" si="3151"/>
        <v>#DIV/0!</v>
      </c>
      <c r="FU100" s="164"/>
      <c r="FV100" s="164" t="e">
        <f t="shared" si="3152"/>
        <v>#DIV/0!</v>
      </c>
      <c r="FW100" s="164" t="e">
        <f t="shared" si="3153"/>
        <v>#DIV/0!</v>
      </c>
      <c r="FX100" s="164" t="e">
        <f t="shared" si="3154"/>
        <v>#DIV/0!</v>
      </c>
      <c r="FY100" s="164"/>
      <c r="FZ100" s="164" t="e">
        <f t="shared" si="3155"/>
        <v>#DIV/0!</v>
      </c>
      <c r="GA100" s="164" t="e">
        <f t="shared" si="3156"/>
        <v>#DIV/0!</v>
      </c>
      <c r="GB100" s="164" t="e">
        <f t="shared" si="3157"/>
        <v>#DIV/0!</v>
      </c>
      <c r="GC100" s="164" t="e">
        <f t="shared" si="3158"/>
        <v>#DIV/0!</v>
      </c>
      <c r="GD100" s="164">
        <f t="shared" si="3159"/>
        <v>1</v>
      </c>
      <c r="GE100" s="164" t="e">
        <f t="shared" si="3160"/>
        <v>#DIV/0!</v>
      </c>
      <c r="GF100" s="164" t="e">
        <f>GE100^2*M98^2</f>
        <v>#DIV/0!</v>
      </c>
      <c r="GG100" s="164"/>
      <c r="GH100" s="164" t="e">
        <f t="shared" si="3161"/>
        <v>#DIV/0!</v>
      </c>
      <c r="GI100" s="164" t="e">
        <f t="shared" si="3162"/>
        <v>#DIV/0!</v>
      </c>
      <c r="GJ100" s="164">
        <f t="shared" si="3163"/>
        <v>0</v>
      </c>
      <c r="GK100" s="164" t="e">
        <f t="shared" si="3164"/>
        <v>#DIV/0!</v>
      </c>
      <c r="GL100" s="164" t="e">
        <f>GK100^2*O98^2</f>
        <v>#DIV/0!</v>
      </c>
      <c r="GM100" s="164"/>
      <c r="GN100" s="164">
        <f t="shared" si="3165"/>
        <v>0</v>
      </c>
      <c r="GO100" s="164">
        <f t="shared" si="3166"/>
        <v>0</v>
      </c>
      <c r="GP100" s="164" t="e">
        <f t="shared" si="3167"/>
        <v>#DIV/0!</v>
      </c>
      <c r="GQ100" s="164" t="e">
        <f>GP100^2*S98^2</f>
        <v>#DIV/0!</v>
      </c>
      <c r="GR100" s="164"/>
      <c r="GS100" s="164" t="e">
        <f t="shared" si="3168"/>
        <v>#DIV/0!</v>
      </c>
      <c r="GT100" s="164" t="e">
        <f t="shared" si="3169"/>
        <v>#DIV/0!</v>
      </c>
      <c r="GU100" s="164" t="e">
        <f>GT100^2*Q98^2</f>
        <v>#DIV/0!</v>
      </c>
      <c r="GV100" s="164"/>
      <c r="GW100" s="164"/>
      <c r="GX100" s="164"/>
      <c r="GY100" s="164">
        <f>P98</f>
        <v>0</v>
      </c>
      <c r="GZ100" s="164">
        <f>L98+N98</f>
        <v>0</v>
      </c>
      <c r="HA100" s="164">
        <f>L98</f>
        <v>0</v>
      </c>
      <c r="HB100" s="164">
        <f>N98</f>
        <v>0</v>
      </c>
      <c r="HC100" s="164">
        <f t="shared" si="3170"/>
        <v>0</v>
      </c>
      <c r="HD100" s="164">
        <f t="shared" si="3171"/>
        <v>0</v>
      </c>
      <c r="HE100" s="164" t="e">
        <f t="shared" si="3172"/>
        <v>#DIV/0!</v>
      </c>
      <c r="HF100" s="164">
        <f t="shared" si="3173"/>
        <v>0</v>
      </c>
      <c r="HG100" s="164">
        <f t="shared" si="3174"/>
        <v>0</v>
      </c>
      <c r="HH100" s="164">
        <f t="shared" si="3175"/>
        <v>0</v>
      </c>
      <c r="HI100" s="164">
        <f t="shared" si="3176"/>
        <v>0</v>
      </c>
      <c r="HJ100" s="164" t="e">
        <f t="shared" si="3177"/>
        <v>#DIV/0!</v>
      </c>
      <c r="HK100" s="164" t="e">
        <f t="shared" si="3178"/>
        <v>#DIV/0!</v>
      </c>
      <c r="HL100" s="164" t="e">
        <f t="shared" si="3179"/>
        <v>#DIV/0!</v>
      </c>
      <c r="HM100" s="164" t="e">
        <f t="shared" si="3180"/>
        <v>#DIV/0!</v>
      </c>
      <c r="HN100" s="164"/>
      <c r="HO100" s="164"/>
      <c r="HP100" s="164"/>
      <c r="HQ100" s="164"/>
      <c r="HR100" s="164" t="e">
        <f t="shared" si="3181"/>
        <v>#DIV/0!</v>
      </c>
      <c r="HS100" s="164" t="e">
        <f t="shared" si="3182"/>
        <v>#DIV/0!</v>
      </c>
      <c r="HT100" s="164" t="e">
        <f t="shared" si="3183"/>
        <v>#DIV/0!</v>
      </c>
      <c r="HU100" s="164" t="e">
        <f t="shared" si="3184"/>
        <v>#DIV/0!</v>
      </c>
      <c r="HV100" s="164" t="e">
        <f t="shared" si="3185"/>
        <v>#DIV/0!</v>
      </c>
      <c r="HW100" s="164"/>
      <c r="HX100" s="164" t="e">
        <f t="shared" si="3186"/>
        <v>#DIV/0!</v>
      </c>
      <c r="HY100" s="164" t="e">
        <f t="shared" si="3187"/>
        <v>#DIV/0!</v>
      </c>
      <c r="HZ100" s="164">
        <v>0</v>
      </c>
      <c r="IA100" s="164" t="e">
        <f t="shared" si="2145"/>
        <v>#DIV/0!</v>
      </c>
      <c r="IB100" s="164" t="e">
        <f t="shared" si="3188"/>
        <v>#DIV/0!</v>
      </c>
      <c r="IC100" s="164"/>
      <c r="ID100" s="164" t="e">
        <f xml:space="preserve"> 1 / (HE100-GY100*HG100)*L98/GZ100</f>
        <v>#DIV/0!</v>
      </c>
      <c r="IE100" s="164" t="e">
        <f t="shared" si="3189"/>
        <v>#DIV/0!</v>
      </c>
      <c r="IF100" s="164">
        <v>0</v>
      </c>
      <c r="IG100" s="164" t="e">
        <f t="shared" si="2146"/>
        <v>#DIV/0!</v>
      </c>
      <c r="IH100" s="164" t="e">
        <f t="shared" si="3190"/>
        <v>#DIV/0!</v>
      </c>
      <c r="II100" s="164"/>
      <c r="IJ100" s="164" t="e">
        <f t="shared" si="3191"/>
        <v>#DIV/0!</v>
      </c>
      <c r="IK100" s="164" t="e">
        <f t="shared" si="3192"/>
        <v>#DIV/0!</v>
      </c>
      <c r="IL100" s="164">
        <v>0</v>
      </c>
      <c r="IM100" s="164" t="e">
        <f t="shared" si="2147"/>
        <v>#DIV/0!</v>
      </c>
      <c r="IN100" s="164" t="e">
        <f t="shared" si="3193"/>
        <v>#DIV/0!</v>
      </c>
      <c r="IO100" s="164"/>
      <c r="IP100" s="164" t="e">
        <f t="shared" si="3194"/>
        <v>#DIV/0!</v>
      </c>
      <c r="IQ100" s="164" t="e">
        <f t="shared" si="3195"/>
        <v>#DIV/0!</v>
      </c>
      <c r="IR100" s="164" t="e">
        <f t="shared" si="3196"/>
        <v>#DIV/0!</v>
      </c>
      <c r="IS100" s="164" t="e">
        <f t="shared" si="2148"/>
        <v>#DIV/0!</v>
      </c>
      <c r="IT100" s="164" t="e">
        <f>IS100^2*M98^2</f>
        <v>#DIV/0!</v>
      </c>
      <c r="IU100" s="164"/>
      <c r="IV100" s="164" t="e">
        <f t="shared" si="3197"/>
        <v>#DIV/0!</v>
      </c>
      <c r="IW100" s="164" t="e">
        <f t="shared" si="3198"/>
        <v>#DIV/0!</v>
      </c>
      <c r="IX100" s="164" t="e">
        <f t="shared" si="3199"/>
        <v>#DIV/0!</v>
      </c>
      <c r="IY100" s="164" t="e">
        <f t="shared" si="2149"/>
        <v>#DIV/0!</v>
      </c>
      <c r="IZ100" s="164" t="e">
        <f>IY100^2*O98^2</f>
        <v>#DIV/0!</v>
      </c>
      <c r="JA100" s="164"/>
      <c r="JB100" s="164" t="e">
        <f t="shared" si="3200"/>
        <v>#DIV/0!</v>
      </c>
      <c r="JC100" s="164" t="e">
        <f t="shared" si="3201"/>
        <v>#DIV/0!</v>
      </c>
      <c r="JD100" s="164" t="e">
        <f t="shared" si="3202"/>
        <v>#DIV/0!</v>
      </c>
      <c r="JE100" s="164" t="e">
        <f t="shared" si="2150"/>
        <v>#DIV/0!</v>
      </c>
      <c r="JF100" s="164" t="e">
        <f>JE100^2*Q98^2</f>
        <v>#DIV/0!</v>
      </c>
      <c r="JG100" s="164"/>
      <c r="JH100" s="164"/>
      <c r="JI100" s="164"/>
      <c r="JJ100" s="164">
        <f t="shared" si="3203"/>
        <v>1</v>
      </c>
      <c r="JK100" s="164" t="e">
        <f>N98/(L98+N98)</f>
        <v>#DIV/0!</v>
      </c>
      <c r="JL100" s="164">
        <f>(L98+N98+JJ100)/(N98+JJ100)</f>
        <v>1</v>
      </c>
      <c r="JM100" s="164" t="e">
        <f t="shared" si="3204"/>
        <v>#DIV/0!</v>
      </c>
      <c r="JN100" s="164"/>
      <c r="JO100" s="164"/>
      <c r="JP100" s="164"/>
      <c r="JQ100" s="164"/>
      <c r="JR100" s="164" t="e">
        <f t="shared" si="3205"/>
        <v>#DIV/0!</v>
      </c>
      <c r="JS100" s="164" t="e">
        <f t="shared" si="3206"/>
        <v>#DIV/0!</v>
      </c>
      <c r="JT100" s="164" t="e">
        <f t="shared" si="3207"/>
        <v>#DIV/0!</v>
      </c>
      <c r="JU100" s="164" t="e">
        <f t="shared" si="3208"/>
        <v>#DIV/0!</v>
      </c>
      <c r="JV100" s="164"/>
      <c r="JW100" s="164" t="e">
        <f t="shared" si="3209"/>
        <v>#DIV/0!</v>
      </c>
      <c r="JX100" s="164" t="e">
        <f t="shared" si="3210"/>
        <v>#DIV/0!</v>
      </c>
      <c r="JY100" s="164" t="e">
        <f t="shared" si="3211"/>
        <v>#DIV/0!</v>
      </c>
      <c r="JZ100" s="164"/>
      <c r="KA100" s="164" t="e">
        <f>IG100</f>
        <v>#DIV/0!</v>
      </c>
      <c r="KB100" s="164" t="e">
        <f>KA100*JR100</f>
        <v>#DIV/0!</v>
      </c>
      <c r="KC100" s="164" t="e">
        <f>KB100^2*X100^2</f>
        <v>#DIV/0!</v>
      </c>
      <c r="KD100" s="164"/>
      <c r="KE100" s="164" t="e">
        <f>IM100</f>
        <v>#DIV/0!</v>
      </c>
      <c r="KF100" s="164" t="e">
        <f>KE100*JR100</f>
        <v>#DIV/0!</v>
      </c>
      <c r="KG100" s="164" t="e">
        <f>KF100^2*Z100^2</f>
        <v>#DIV/0!</v>
      </c>
      <c r="KH100" s="164"/>
      <c r="KI100" s="164" t="e">
        <f>IS100</f>
        <v>#DIV/0!</v>
      </c>
      <c r="KJ100" s="164" t="e">
        <f>-N98/(L98+N98)^2</f>
        <v>#DIV/0!</v>
      </c>
      <c r="KK100" s="164">
        <f>1/(JJ100+N98)</f>
        <v>1</v>
      </c>
      <c r="KL100" s="164" t="e">
        <f>KI100*JR100+KJ100*HM100*JL100+KK100*JK100*HM100</f>
        <v>#DIV/0!</v>
      </c>
      <c r="KM100" s="164" t="e">
        <f>KL100^2*M98^2</f>
        <v>#DIV/0!</v>
      </c>
      <c r="KN100" s="164"/>
      <c r="KO100" s="164" t="e">
        <f>IY100</f>
        <v>#DIV/0!</v>
      </c>
      <c r="KP100" s="164" t="e">
        <f>L98/(L98+N98)^2</f>
        <v>#DIV/0!</v>
      </c>
      <c r="KQ100" s="164">
        <f>-L98/(JJ100+N98)^2</f>
        <v>0</v>
      </c>
      <c r="KR100" s="164" t="e">
        <f>KO100*JR100+KP100*JL100*HM100+HM100*KQ100*JK100</f>
        <v>#DIV/0!</v>
      </c>
      <c r="KS100" s="164" t="e">
        <f>KR100^2*O98^2</f>
        <v>#DIV/0!</v>
      </c>
      <c r="KT100" s="164"/>
      <c r="KU100" s="164" t="e">
        <f>JE100</f>
        <v>#DIV/0!</v>
      </c>
      <c r="KV100" s="164" t="e">
        <f>KU100*JR100</f>
        <v>#DIV/0!</v>
      </c>
      <c r="KW100" s="164" t="e">
        <f>KV100^2*Q98^2</f>
        <v>#DIV/0!</v>
      </c>
      <c r="KX100" s="164"/>
      <c r="KY100" s="164" t="e">
        <f>HM100* (N98/(L98+N98)) * ((-LN(10)*JJ100*L98)/(N98+JJ100)^2)</f>
        <v>#DIV/0!</v>
      </c>
      <c r="KZ100" s="164" t="e">
        <f>KY100^2*S98^2</f>
        <v>#DIV/0!</v>
      </c>
      <c r="LA100" s="164"/>
      <c r="LB100" s="164"/>
      <c r="LC100" s="170"/>
      <c r="LD100" s="180"/>
      <c r="LE100" s="174"/>
      <c r="LF100" s="174"/>
      <c r="LG100" s="174"/>
      <c r="LH100" s="174"/>
      <c r="LI100" s="174"/>
      <c r="LJ100" s="174"/>
      <c r="LK100" s="174"/>
      <c r="LL100" s="174"/>
      <c r="LM100" s="174"/>
      <c r="LN100" s="174"/>
      <c r="LO100" s="177"/>
    </row>
    <row r="101" spans="1:327" s="87" customFormat="1" ht="16.5" thickBot="1" x14ac:dyDescent="0.3">
      <c r="A101" s="171" t="s">
        <v>242</v>
      </c>
      <c r="B101" s="14"/>
      <c r="C101" s="169"/>
      <c r="D101" s="2"/>
      <c r="E101" s="169"/>
      <c r="F101" s="196"/>
      <c r="G101" s="196"/>
      <c r="H101" s="196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7"/>
      <c r="T101" s="167">
        <f t="shared" si="3082"/>
        <v>0</v>
      </c>
      <c r="U101" s="164">
        <f>U98</f>
        <v>0</v>
      </c>
      <c r="V101" s="164">
        <f t="shared" ref="V101:AA101" si="3213">V98</f>
        <v>0</v>
      </c>
      <c r="W101" s="164">
        <f t="shared" si="3213"/>
        <v>0</v>
      </c>
      <c r="X101" s="164">
        <f t="shared" si="3213"/>
        <v>0</v>
      </c>
      <c r="Y101" s="164">
        <f t="shared" si="3213"/>
        <v>0</v>
      </c>
      <c r="Z101" s="164">
        <f t="shared" si="3213"/>
        <v>0</v>
      </c>
      <c r="AA101" s="164" t="e">
        <f t="shared" si="3213"/>
        <v>#DIV/0!</v>
      </c>
      <c r="AB101" s="165" t="e">
        <f t="shared" si="2142"/>
        <v>#DIV/0!</v>
      </c>
      <c r="AC101" s="165"/>
      <c r="AD101" s="165"/>
      <c r="AE101" s="165"/>
      <c r="AF101" s="165"/>
      <c r="AG101" s="164" t="e">
        <f t="shared" si="2143"/>
        <v>#DIV/0!</v>
      </c>
      <c r="AH101" s="164" t="e">
        <f t="shared" si="3089"/>
        <v>#DIV/0!</v>
      </c>
      <c r="AI101" s="164"/>
      <c r="AJ101" s="164" t="e">
        <f t="shared" si="2144"/>
        <v>#DIV/0!</v>
      </c>
      <c r="AK101" s="164" t="e">
        <f>AJ101^2*V98^2</f>
        <v>#DIV/0!</v>
      </c>
      <c r="AL101" s="164"/>
      <c r="AM101" s="164" t="e">
        <f>-AB101/(AA101-U101)*L98/(L98+N98)</f>
        <v>#DIV/0!</v>
      </c>
      <c r="AN101" s="164" t="e">
        <f>AM101^2*X98^2</f>
        <v>#DIV/0!</v>
      </c>
      <c r="AO101" s="164"/>
      <c r="AP101" s="164" t="e">
        <f>-AB101/(AA101-U101)*N98/(L98+N98)</f>
        <v>#DIV/0!</v>
      </c>
      <c r="AQ101" s="164" t="e">
        <f>AP101^2*Z98^2</f>
        <v>#DIV/0!</v>
      </c>
      <c r="AR101" s="164"/>
      <c r="AS101" s="164" t="e">
        <f>-AB101/(AA101-U101)*(W101-AA101)/(L98+N98)</f>
        <v>#DIV/0!</v>
      </c>
      <c r="AT101" s="164" t="e">
        <f>AS101^2*M98^2</f>
        <v>#DIV/0!</v>
      </c>
      <c r="AU101" s="164"/>
      <c r="AV101" s="164" t="e">
        <f>-AB101/(AA101-U101)*(Y101-AA101)/(L98+N98)</f>
        <v>#DIV/0!</v>
      </c>
      <c r="AW101" s="164" t="e">
        <f>AV101^2*O98^2</f>
        <v>#DIV/0!</v>
      </c>
      <c r="AX101" s="164"/>
      <c r="AY101" s="164"/>
      <c r="AZ101" s="164"/>
      <c r="BA101" s="164" t="b">
        <f t="shared" si="3090"/>
        <v>0</v>
      </c>
      <c r="BB101" s="164">
        <f>MAX((1-BA101)*P98,P98*0.99999)</f>
        <v>0</v>
      </c>
      <c r="BC101" s="164" t="e">
        <f>AB101*D101/(L98+N98)</f>
        <v>#DIV/0!</v>
      </c>
      <c r="BD101" s="164" t="e">
        <f t="shared" si="3091"/>
        <v>#DIV/0!</v>
      </c>
      <c r="BE101" s="164" t="e">
        <f t="shared" si="3092"/>
        <v>#DIV/0!</v>
      </c>
      <c r="BF101" s="164" t="e">
        <f t="shared" si="3093"/>
        <v>#DIV/0!</v>
      </c>
      <c r="BG101" s="164" t="e">
        <f t="shared" si="3094"/>
        <v>#DIV/0!</v>
      </c>
      <c r="BH101" s="164" t="e">
        <f t="shared" si="3095"/>
        <v>#DIV/0!</v>
      </c>
      <c r="BI101" s="164"/>
      <c r="BJ101" s="164"/>
      <c r="BK101" s="164"/>
      <c r="BL101" s="164"/>
      <c r="BM101" s="164" t="e">
        <f t="shared" si="3096"/>
        <v>#DIV/0!</v>
      </c>
      <c r="BN101" s="164" t="e">
        <f t="shared" si="3097"/>
        <v>#DIV/0!</v>
      </c>
      <c r="BO101" s="164" t="e">
        <f t="shared" si="3098"/>
        <v>#DIV/0!</v>
      </c>
      <c r="BP101" s="164" t="e">
        <f>BO101^2*Q98^2</f>
        <v>#DIV/0!</v>
      </c>
      <c r="BQ101" s="164"/>
      <c r="BR101" s="164" t="e">
        <f t="shared" si="3099"/>
        <v>#DIV/0!</v>
      </c>
      <c r="BS101" s="164" t="e">
        <f t="shared" si="3100"/>
        <v>#DIV/0!</v>
      </c>
      <c r="BT101" s="164" t="e">
        <f t="shared" si="3101"/>
        <v>#DIV/0!</v>
      </c>
      <c r="BU101" s="164" t="e">
        <f t="shared" si="3102"/>
        <v>#DIV/0!</v>
      </c>
      <c r="BV101" s="164" t="e">
        <f>(BB101-1)/(1-BC101)^(BB101)*(D101/(L98+N98))*BU101</f>
        <v>#DIV/0!</v>
      </c>
      <c r="BW101" s="164" t="e">
        <f>-1/((BB101-1)*BC101^2)*(D101/(L98+N98))*BU101</f>
        <v>#DIV/0!</v>
      </c>
      <c r="BX101" s="164" t="e">
        <f t="shared" si="3103"/>
        <v>#DIV/0!</v>
      </c>
      <c r="BY101" s="164" t="e">
        <f t="shared" si="3104"/>
        <v>#DIV/0!</v>
      </c>
      <c r="BZ101" s="164"/>
      <c r="CA101" s="164" t="e">
        <f t="shared" si="3105"/>
        <v>#DIV/0!</v>
      </c>
      <c r="CB101" s="164" t="e">
        <f>(BB101-1)/(1-BC101)^(BB101)*(D101/(L98+N98))*CA101</f>
        <v>#DIV/0!</v>
      </c>
      <c r="CC101" s="164" t="e">
        <f>-1/((BB101-1)*BC101^2)*(D101/(L98+N98))*CA101</f>
        <v>#DIV/0!</v>
      </c>
      <c r="CD101" s="164" t="e">
        <f t="shared" si="3106"/>
        <v>#DIV/0!</v>
      </c>
      <c r="CE101" s="164" t="e">
        <f t="shared" si="3107"/>
        <v>#DIV/0!</v>
      </c>
      <c r="CF101" s="164"/>
      <c r="CG101" s="164" t="e">
        <f t="shared" si="3108"/>
        <v>#DIV/0!</v>
      </c>
      <c r="CH101" s="164" t="e">
        <f>(BB101-1)/(1-BC101)^(BB101)*(D101/(L98+N98))*CG101</f>
        <v>#DIV/0!</v>
      </c>
      <c r="CI101" s="164" t="e">
        <f>-1/((BB101-1)*BC101^2)*(D101/(L98+N98))*CG101</f>
        <v>#DIV/0!</v>
      </c>
      <c r="CJ101" s="164" t="e">
        <f t="shared" si="3109"/>
        <v>#DIV/0!</v>
      </c>
      <c r="CK101" s="164" t="e">
        <f t="shared" si="3110"/>
        <v>#DIV/0!</v>
      </c>
      <c r="CL101" s="164"/>
      <c r="CM101" s="164" t="e">
        <f t="shared" si="3111"/>
        <v>#DIV/0!</v>
      </c>
      <c r="CN101" s="164">
        <v>0</v>
      </c>
      <c r="CO101" s="164">
        <v>0</v>
      </c>
      <c r="CP101" s="164" t="e">
        <f t="shared" si="3112"/>
        <v>#DIV/0!</v>
      </c>
      <c r="CQ101" s="164" t="e">
        <f>CP101^2*E98^2</f>
        <v>#DIV/0!</v>
      </c>
      <c r="CR101" s="164"/>
      <c r="CS101" s="164" t="e">
        <f t="shared" si="3113"/>
        <v>#DIV/0!</v>
      </c>
      <c r="CT101" s="164" t="e">
        <f>(BB101-1)/(1-BC101)^(BB101)*(-BC101/(L98+N98)+D101/(L98+N98)*CS101)</f>
        <v>#DIV/0!</v>
      </c>
      <c r="CU101" s="164" t="e">
        <f>-1/((BB101-1)*BC101^2)*(-BC101/(L98+N98)+D101/(L98+N98)*CS101)</f>
        <v>#DIV/0!</v>
      </c>
      <c r="CV101" s="164" t="e">
        <f t="shared" si="3114"/>
        <v>#DIV/0!</v>
      </c>
      <c r="CW101" s="164" t="e">
        <f>CV101^2*M98^2</f>
        <v>#DIV/0!</v>
      </c>
      <c r="CX101" s="164"/>
      <c r="CY101" s="164" t="e">
        <f t="shared" si="3115"/>
        <v>#DIV/0!</v>
      </c>
      <c r="CZ101" s="164" t="e">
        <f>(BB101-1)/(1-BC101)^(BB101)*(-BC101/(L98+N98)+D101/(L98+N98)*CY101)</f>
        <v>#DIV/0!</v>
      </c>
      <c r="DA101" s="164" t="e">
        <f>-1/((BB101-1)*BC101^2)*(-BC101/(L98+N98)+D101/(L98+N98)*CY101)</f>
        <v>#DIV/0!</v>
      </c>
      <c r="DB101" s="164" t="e">
        <f t="shared" si="3116"/>
        <v>#DIV/0!</v>
      </c>
      <c r="DC101" s="164" t="e">
        <f>DB101^2*O98^2</f>
        <v>#DIV/0!</v>
      </c>
      <c r="DD101" s="164"/>
      <c r="DE101" s="164"/>
      <c r="DF101" s="164"/>
      <c r="DG101" s="164">
        <f>10^R98</f>
        <v>1</v>
      </c>
      <c r="DH101" s="164" t="e">
        <f>N98/(L98+N98)</f>
        <v>#DIV/0!</v>
      </c>
      <c r="DI101" s="164">
        <f>(DG101+L98+N98)/(N98+DG101)</f>
        <v>1</v>
      </c>
      <c r="DJ101" s="164" t="e">
        <f t="shared" si="3117"/>
        <v>#DIV/0!</v>
      </c>
      <c r="DK101" s="164"/>
      <c r="DL101" s="164"/>
      <c r="DM101" s="164"/>
      <c r="DN101" s="164"/>
      <c r="DO101" s="164" t="e">
        <f t="shared" si="3118"/>
        <v>#DIV/0!</v>
      </c>
      <c r="DP101" s="164" t="e">
        <f t="shared" si="3119"/>
        <v>#DIV/0!</v>
      </c>
      <c r="DQ101" s="164" t="e">
        <f t="shared" si="3120"/>
        <v>#DIV/0!</v>
      </c>
      <c r="DR101" s="164" t="e">
        <f t="shared" si="3121"/>
        <v>#DIV/0!</v>
      </c>
      <c r="DS101" s="164"/>
      <c r="DT101" s="164" t="e">
        <f t="shared" si="3122"/>
        <v>#DIV/0!</v>
      </c>
      <c r="DU101" s="164" t="e">
        <f t="shared" si="3123"/>
        <v>#DIV/0!</v>
      </c>
      <c r="DV101" s="164" t="e">
        <f t="shared" si="3124"/>
        <v>#DIV/0!</v>
      </c>
      <c r="DW101" s="164"/>
      <c r="DX101" s="164" t="e">
        <f t="shared" si="3125"/>
        <v>#DIV/0!</v>
      </c>
      <c r="DY101" s="164" t="e">
        <f t="shared" si="3126"/>
        <v>#DIV/0!</v>
      </c>
      <c r="DZ101" s="164" t="e">
        <f t="shared" si="3127"/>
        <v>#DIV/0!</v>
      </c>
      <c r="EA101" s="164"/>
      <c r="EB101" s="164" t="e">
        <f t="shared" si="3128"/>
        <v>#DIV/0!</v>
      </c>
      <c r="EC101" s="164" t="e">
        <f t="shared" si="3129"/>
        <v>#DIV/0!</v>
      </c>
      <c r="ED101" s="164" t="e">
        <f t="shared" si="3130"/>
        <v>#DIV/0!</v>
      </c>
      <c r="EE101" s="164"/>
      <c r="EF101" s="164" t="e">
        <f t="shared" si="3131"/>
        <v>#DIV/0!</v>
      </c>
      <c r="EG101" s="164" t="e">
        <f t="shared" si="3132"/>
        <v>#DIV/0!</v>
      </c>
      <c r="EH101" s="164" t="e">
        <f t="shared" si="3133"/>
        <v>#DIV/0!</v>
      </c>
      <c r="EI101" s="164" t="e">
        <f>-N98/((N98+L98)^2)</f>
        <v>#DIV/0!</v>
      </c>
      <c r="EJ101" s="164">
        <f>1/(DG101+N98)</f>
        <v>1</v>
      </c>
      <c r="EK101" s="164" t="e">
        <f t="shared" si="3134"/>
        <v>#DIV/0!</v>
      </c>
      <c r="EL101" s="164" t="e">
        <f>EK101^2*M98^2</f>
        <v>#DIV/0!</v>
      </c>
      <c r="EM101" s="164"/>
      <c r="EN101" s="164" t="e">
        <f t="shared" si="3135"/>
        <v>#DIV/0!</v>
      </c>
      <c r="EO101" s="164" t="e">
        <f>L98/((L98+N98)^2)</f>
        <v>#DIV/0!</v>
      </c>
      <c r="EP101" s="164">
        <f>-L98/((N98+DG101)^2)</f>
        <v>0</v>
      </c>
      <c r="EQ101" s="164" t="e">
        <f t="shared" si="3136"/>
        <v>#DIV/0!</v>
      </c>
      <c r="ER101" s="164" t="e">
        <f>EQ101^2*O98^2</f>
        <v>#DIV/0!</v>
      </c>
      <c r="ES101" s="164"/>
      <c r="ET101" s="164">
        <v>0</v>
      </c>
      <c r="EU101" s="164">
        <f>-LN(10)*L98*DG101/((DG101+N98)^2)</f>
        <v>0</v>
      </c>
      <c r="EV101" s="164" t="e">
        <f t="shared" si="3137"/>
        <v>#DIV/0!</v>
      </c>
      <c r="EW101" s="164" t="e">
        <f>EV101^2*S98^2</f>
        <v>#DIV/0!</v>
      </c>
      <c r="EX101" s="164"/>
      <c r="EY101" s="164"/>
      <c r="EZ101" s="164"/>
      <c r="FA101" s="164">
        <f t="shared" si="3138"/>
        <v>1</v>
      </c>
      <c r="FB101" s="164" t="e">
        <f t="shared" si="3139"/>
        <v>#DIV/0!</v>
      </c>
      <c r="FC101" s="164">
        <f t="shared" si="3140"/>
        <v>1</v>
      </c>
      <c r="FD101" s="164" t="e">
        <f t="shared" si="3141"/>
        <v>#DIV/0!</v>
      </c>
      <c r="FE101" s="164"/>
      <c r="FF101" s="164"/>
      <c r="FG101" s="164"/>
      <c r="FH101" s="164"/>
      <c r="FI101" s="164" t="e">
        <f t="shared" si="3142"/>
        <v>#DIV/0!</v>
      </c>
      <c r="FJ101" s="164" t="e">
        <f t="shared" si="3143"/>
        <v>#DIV/0!</v>
      </c>
      <c r="FK101" s="164" t="e">
        <f t="shared" si="3144"/>
        <v>#DIV/0!</v>
      </c>
      <c r="FL101" s="164" t="e">
        <f t="shared" si="3145"/>
        <v>#DIV/0!</v>
      </c>
      <c r="FM101" s="164"/>
      <c r="FN101" s="164" t="e">
        <f t="shared" si="3146"/>
        <v>#DIV/0!</v>
      </c>
      <c r="FO101" s="164" t="e">
        <f t="shared" si="3147"/>
        <v>#DIV/0!</v>
      </c>
      <c r="FP101" s="164" t="e">
        <f t="shared" si="3148"/>
        <v>#DIV/0!</v>
      </c>
      <c r="FQ101" s="164"/>
      <c r="FR101" s="164" t="e">
        <f t="shared" si="3149"/>
        <v>#DIV/0!</v>
      </c>
      <c r="FS101" s="164" t="e">
        <f t="shared" si="3150"/>
        <v>#DIV/0!</v>
      </c>
      <c r="FT101" s="164" t="e">
        <f t="shared" si="3151"/>
        <v>#DIV/0!</v>
      </c>
      <c r="FU101" s="164"/>
      <c r="FV101" s="164" t="e">
        <f t="shared" si="3152"/>
        <v>#DIV/0!</v>
      </c>
      <c r="FW101" s="164" t="e">
        <f t="shared" si="3153"/>
        <v>#DIV/0!</v>
      </c>
      <c r="FX101" s="164" t="e">
        <f t="shared" si="3154"/>
        <v>#DIV/0!</v>
      </c>
      <c r="FY101" s="164"/>
      <c r="FZ101" s="164" t="e">
        <f t="shared" si="3155"/>
        <v>#DIV/0!</v>
      </c>
      <c r="GA101" s="164" t="e">
        <f t="shared" si="3156"/>
        <v>#DIV/0!</v>
      </c>
      <c r="GB101" s="164" t="e">
        <f t="shared" si="3157"/>
        <v>#DIV/0!</v>
      </c>
      <c r="GC101" s="164" t="e">
        <f t="shared" si="3158"/>
        <v>#DIV/0!</v>
      </c>
      <c r="GD101" s="164">
        <f t="shared" si="3159"/>
        <v>1</v>
      </c>
      <c r="GE101" s="164" t="e">
        <f t="shared" si="3160"/>
        <v>#DIV/0!</v>
      </c>
      <c r="GF101" s="164" t="e">
        <f>GE101^2*M98^2</f>
        <v>#DIV/0!</v>
      </c>
      <c r="GG101" s="164"/>
      <c r="GH101" s="164" t="e">
        <f t="shared" si="3161"/>
        <v>#DIV/0!</v>
      </c>
      <c r="GI101" s="164" t="e">
        <f t="shared" si="3162"/>
        <v>#DIV/0!</v>
      </c>
      <c r="GJ101" s="164">
        <f t="shared" si="3163"/>
        <v>0</v>
      </c>
      <c r="GK101" s="164" t="e">
        <f t="shared" si="3164"/>
        <v>#DIV/0!</v>
      </c>
      <c r="GL101" s="164" t="e">
        <f>GK101^2*O98^2</f>
        <v>#DIV/0!</v>
      </c>
      <c r="GM101" s="164"/>
      <c r="GN101" s="164">
        <f t="shared" si="3165"/>
        <v>0</v>
      </c>
      <c r="GO101" s="164">
        <f t="shared" si="3166"/>
        <v>0</v>
      </c>
      <c r="GP101" s="164" t="e">
        <f t="shared" si="3167"/>
        <v>#DIV/0!</v>
      </c>
      <c r="GQ101" s="164" t="e">
        <f>GP101^2*S98^2</f>
        <v>#DIV/0!</v>
      </c>
      <c r="GR101" s="164"/>
      <c r="GS101" s="164" t="e">
        <f t="shared" si="3168"/>
        <v>#DIV/0!</v>
      </c>
      <c r="GT101" s="164" t="e">
        <f t="shared" si="3169"/>
        <v>#DIV/0!</v>
      </c>
      <c r="GU101" s="164" t="e">
        <f>GT101^2*Q98^2</f>
        <v>#DIV/0!</v>
      </c>
      <c r="GV101" s="164"/>
      <c r="GW101" s="164"/>
      <c r="GX101" s="164"/>
      <c r="GY101" s="164">
        <f>P98</f>
        <v>0</v>
      </c>
      <c r="GZ101" s="164">
        <f>L98+N98</f>
        <v>0</v>
      </c>
      <c r="HA101" s="164">
        <f>L98</f>
        <v>0</v>
      </c>
      <c r="HB101" s="164">
        <f>N98</f>
        <v>0</v>
      </c>
      <c r="HC101" s="164">
        <f t="shared" si="3170"/>
        <v>0</v>
      </c>
      <c r="HD101" s="164">
        <f t="shared" si="3171"/>
        <v>0</v>
      </c>
      <c r="HE101" s="164" t="e">
        <f t="shared" si="3172"/>
        <v>#DIV/0!</v>
      </c>
      <c r="HF101" s="164">
        <f t="shared" si="3173"/>
        <v>0</v>
      </c>
      <c r="HG101" s="164">
        <f t="shared" si="3174"/>
        <v>0</v>
      </c>
      <c r="HH101" s="164">
        <f t="shared" si="3175"/>
        <v>0</v>
      </c>
      <c r="HI101" s="164">
        <f t="shared" si="3176"/>
        <v>0</v>
      </c>
      <c r="HJ101" s="164" t="e">
        <f t="shared" si="3177"/>
        <v>#DIV/0!</v>
      </c>
      <c r="HK101" s="164" t="e">
        <f t="shared" si="3178"/>
        <v>#DIV/0!</v>
      </c>
      <c r="HL101" s="164" t="e">
        <f t="shared" si="3179"/>
        <v>#DIV/0!</v>
      </c>
      <c r="HM101" s="164" t="e">
        <f t="shared" si="3180"/>
        <v>#DIV/0!</v>
      </c>
      <c r="HN101" s="164"/>
      <c r="HO101" s="164"/>
      <c r="HP101" s="164"/>
      <c r="HQ101" s="164"/>
      <c r="HR101" s="164" t="e">
        <f t="shared" si="3181"/>
        <v>#DIV/0!</v>
      </c>
      <c r="HS101" s="164" t="e">
        <f t="shared" si="3182"/>
        <v>#DIV/0!</v>
      </c>
      <c r="HT101" s="164" t="e">
        <f t="shared" si="3183"/>
        <v>#DIV/0!</v>
      </c>
      <c r="HU101" s="164" t="e">
        <f t="shared" si="3184"/>
        <v>#DIV/0!</v>
      </c>
      <c r="HV101" s="164" t="e">
        <f t="shared" si="3185"/>
        <v>#DIV/0!</v>
      </c>
      <c r="HW101" s="164"/>
      <c r="HX101" s="164" t="e">
        <f t="shared" si="3186"/>
        <v>#DIV/0!</v>
      </c>
      <c r="HY101" s="164" t="e">
        <f t="shared" si="3187"/>
        <v>#DIV/0!</v>
      </c>
      <c r="HZ101" s="164">
        <v>0</v>
      </c>
      <c r="IA101" s="164" t="e">
        <f t="shared" si="2145"/>
        <v>#DIV/0!</v>
      </c>
      <c r="IB101" s="164" t="e">
        <f t="shared" si="3188"/>
        <v>#DIV/0!</v>
      </c>
      <c r="IC101" s="164"/>
      <c r="ID101" s="164" t="e">
        <f xml:space="preserve"> 1 / (HE101-GY101*HG101)*L98/GZ101</f>
        <v>#DIV/0!</v>
      </c>
      <c r="IE101" s="164" t="e">
        <f t="shared" si="3189"/>
        <v>#DIV/0!</v>
      </c>
      <c r="IF101" s="164">
        <v>0</v>
      </c>
      <c r="IG101" s="164" t="e">
        <f t="shared" si="2146"/>
        <v>#DIV/0!</v>
      </c>
      <c r="IH101" s="164" t="e">
        <f t="shared" si="3190"/>
        <v>#DIV/0!</v>
      </c>
      <c r="II101" s="164"/>
      <c r="IJ101" s="164" t="e">
        <f t="shared" si="3191"/>
        <v>#DIV/0!</v>
      </c>
      <c r="IK101" s="164" t="e">
        <f t="shared" si="3192"/>
        <v>#DIV/0!</v>
      </c>
      <c r="IL101" s="164">
        <v>0</v>
      </c>
      <c r="IM101" s="164" t="e">
        <f t="shared" si="2147"/>
        <v>#DIV/0!</v>
      </c>
      <c r="IN101" s="164" t="e">
        <f t="shared" si="3193"/>
        <v>#DIV/0!</v>
      </c>
      <c r="IO101" s="164"/>
      <c r="IP101" s="164" t="e">
        <f t="shared" si="3194"/>
        <v>#DIV/0!</v>
      </c>
      <c r="IQ101" s="164" t="e">
        <f t="shared" si="3195"/>
        <v>#DIV/0!</v>
      </c>
      <c r="IR101" s="164" t="e">
        <f t="shared" si="3196"/>
        <v>#DIV/0!</v>
      </c>
      <c r="IS101" s="164" t="e">
        <f t="shared" si="2148"/>
        <v>#DIV/0!</v>
      </c>
      <c r="IT101" s="164" t="e">
        <f>IS101^2*M98^2</f>
        <v>#DIV/0!</v>
      </c>
      <c r="IU101" s="164"/>
      <c r="IV101" s="164" t="e">
        <f t="shared" si="3197"/>
        <v>#DIV/0!</v>
      </c>
      <c r="IW101" s="164" t="e">
        <f t="shared" si="3198"/>
        <v>#DIV/0!</v>
      </c>
      <c r="IX101" s="164" t="e">
        <f t="shared" si="3199"/>
        <v>#DIV/0!</v>
      </c>
      <c r="IY101" s="164" t="e">
        <f t="shared" si="2149"/>
        <v>#DIV/0!</v>
      </c>
      <c r="IZ101" s="164" t="e">
        <f>IY101^2*O98^2</f>
        <v>#DIV/0!</v>
      </c>
      <c r="JA101" s="164"/>
      <c r="JB101" s="164" t="e">
        <f t="shared" si="3200"/>
        <v>#DIV/0!</v>
      </c>
      <c r="JC101" s="164" t="e">
        <f t="shared" si="3201"/>
        <v>#DIV/0!</v>
      </c>
      <c r="JD101" s="164" t="e">
        <f t="shared" si="3202"/>
        <v>#DIV/0!</v>
      </c>
      <c r="JE101" s="164" t="e">
        <f t="shared" si="2150"/>
        <v>#DIV/0!</v>
      </c>
      <c r="JF101" s="164" t="e">
        <f>JE101^2*Q98^2</f>
        <v>#DIV/0!</v>
      </c>
      <c r="JG101" s="164"/>
      <c r="JH101" s="164"/>
      <c r="JI101" s="164"/>
      <c r="JJ101" s="164">
        <f t="shared" si="3203"/>
        <v>1</v>
      </c>
      <c r="JK101" s="164" t="e">
        <f>N98/(L98+N98)</f>
        <v>#DIV/0!</v>
      </c>
      <c r="JL101" s="164">
        <f>(L98+N98+JJ101)/(N98+JJ101)</f>
        <v>1</v>
      </c>
      <c r="JM101" s="164" t="e">
        <f t="shared" si="3204"/>
        <v>#DIV/0!</v>
      </c>
      <c r="JN101" s="164"/>
      <c r="JO101" s="164"/>
      <c r="JP101" s="164"/>
      <c r="JQ101" s="164"/>
      <c r="JR101" s="164" t="e">
        <f t="shared" si="3205"/>
        <v>#DIV/0!</v>
      </c>
      <c r="JS101" s="164" t="e">
        <f t="shared" si="3206"/>
        <v>#DIV/0!</v>
      </c>
      <c r="JT101" s="164" t="e">
        <f t="shared" si="3207"/>
        <v>#DIV/0!</v>
      </c>
      <c r="JU101" s="164" t="e">
        <f t="shared" si="3208"/>
        <v>#DIV/0!</v>
      </c>
      <c r="JV101" s="164"/>
      <c r="JW101" s="164" t="e">
        <f t="shared" si="3209"/>
        <v>#DIV/0!</v>
      </c>
      <c r="JX101" s="164" t="e">
        <f t="shared" si="3210"/>
        <v>#DIV/0!</v>
      </c>
      <c r="JY101" s="164" t="e">
        <f t="shared" si="3211"/>
        <v>#DIV/0!</v>
      </c>
      <c r="JZ101" s="164"/>
      <c r="KA101" s="164" t="e">
        <f>IG101</f>
        <v>#DIV/0!</v>
      </c>
      <c r="KB101" s="164" t="e">
        <f>KA101*JR101</f>
        <v>#DIV/0!</v>
      </c>
      <c r="KC101" s="164" t="e">
        <f>KB101^2*X101^2</f>
        <v>#DIV/0!</v>
      </c>
      <c r="KD101" s="164"/>
      <c r="KE101" s="164" t="e">
        <f>IM101</f>
        <v>#DIV/0!</v>
      </c>
      <c r="KF101" s="164" t="e">
        <f>KE101*JR101</f>
        <v>#DIV/0!</v>
      </c>
      <c r="KG101" s="164" t="e">
        <f>KF101^2*Z101^2</f>
        <v>#DIV/0!</v>
      </c>
      <c r="KH101" s="164"/>
      <c r="KI101" s="164" t="e">
        <f>IS101</f>
        <v>#DIV/0!</v>
      </c>
      <c r="KJ101" s="164" t="e">
        <f>-N98/(L98+N98)^2</f>
        <v>#DIV/0!</v>
      </c>
      <c r="KK101" s="164">
        <f>1/(JJ101+N98)</f>
        <v>1</v>
      </c>
      <c r="KL101" s="164" t="e">
        <f>KI101*JR101+KJ101*HM101*JL101+KK101*JK101*HM101</f>
        <v>#DIV/0!</v>
      </c>
      <c r="KM101" s="164" t="e">
        <f>KL101^2*M98^2</f>
        <v>#DIV/0!</v>
      </c>
      <c r="KN101" s="164"/>
      <c r="KO101" s="164" t="e">
        <f>IY101</f>
        <v>#DIV/0!</v>
      </c>
      <c r="KP101" s="164" t="e">
        <f>L98/(L98+N98)^2</f>
        <v>#DIV/0!</v>
      </c>
      <c r="KQ101" s="164">
        <f>-L98/(JJ101+N98)^2</f>
        <v>0</v>
      </c>
      <c r="KR101" s="164" t="e">
        <f>KO101*JR101+KP101*JL101*HM101+HM101*KQ101*JK101</f>
        <v>#DIV/0!</v>
      </c>
      <c r="KS101" s="164" t="e">
        <f>KR101^2*O98^2</f>
        <v>#DIV/0!</v>
      </c>
      <c r="KT101" s="164"/>
      <c r="KU101" s="164" t="e">
        <f>JE101</f>
        <v>#DIV/0!</v>
      </c>
      <c r="KV101" s="164" t="e">
        <f>KU101*JR101</f>
        <v>#DIV/0!</v>
      </c>
      <c r="KW101" s="164" t="e">
        <f>KV101^2*Q98^2</f>
        <v>#DIV/0!</v>
      </c>
      <c r="KX101" s="164"/>
      <c r="KY101" s="164" t="e">
        <f>HM101* (N98/(L98+N98)) * ((-LN(10)*JJ101*L98)/(N98+JJ101)^2)</f>
        <v>#DIV/0!</v>
      </c>
      <c r="KZ101" s="164" t="e">
        <f>KY101^2*S98^2</f>
        <v>#DIV/0!</v>
      </c>
      <c r="LA101" s="164"/>
      <c r="LB101" s="164"/>
      <c r="LC101" s="170"/>
      <c r="LD101" s="181"/>
      <c r="LE101" s="175"/>
      <c r="LF101" s="175"/>
      <c r="LG101" s="175"/>
      <c r="LH101" s="175"/>
      <c r="LI101" s="175"/>
      <c r="LJ101" s="175"/>
      <c r="LK101" s="175"/>
      <c r="LL101" s="175"/>
      <c r="LM101" s="175"/>
      <c r="LN101" s="175"/>
      <c r="LO101" s="178"/>
    </row>
    <row r="102" spans="1:327" s="87" customFormat="1" ht="15.75" x14ac:dyDescent="0.25">
      <c r="A102" s="172" t="s">
        <v>239</v>
      </c>
      <c r="B102" s="136"/>
      <c r="C102" s="168"/>
      <c r="D102" s="137"/>
      <c r="E102" s="168"/>
      <c r="F102" s="206"/>
      <c r="G102" s="206"/>
      <c r="H102" s="206"/>
      <c r="I102" s="197"/>
      <c r="J102" s="197"/>
      <c r="K102" s="197"/>
      <c r="L102" s="197"/>
      <c r="M102" s="197"/>
      <c r="N102" s="197"/>
      <c r="O102" s="197"/>
      <c r="P102" s="197"/>
      <c r="Q102" s="197"/>
      <c r="R102" s="197"/>
      <c r="S102" s="200"/>
      <c r="T102" s="167">
        <f>C102/100</f>
        <v>0</v>
      </c>
      <c r="U102" s="164">
        <f t="shared" ref="U102:Z102" si="3214">F102/100</f>
        <v>0</v>
      </c>
      <c r="V102" s="164">
        <f t="shared" si="3214"/>
        <v>0</v>
      </c>
      <c r="W102" s="164">
        <f t="shared" si="3214"/>
        <v>0</v>
      </c>
      <c r="X102" s="164">
        <f t="shared" si="3214"/>
        <v>0</v>
      </c>
      <c r="Y102" s="164">
        <f t="shared" si="3214"/>
        <v>0</v>
      </c>
      <c r="Z102" s="164">
        <f t="shared" si="3214"/>
        <v>0</v>
      </c>
      <c r="AA102" s="164" t="e">
        <f>(L102*W102+Y102*N102)/(L102+N102)</f>
        <v>#DIV/0!</v>
      </c>
      <c r="AB102" s="165" t="e">
        <f t="shared" ref="AB102:AB117" si="3215">B102/D102*(T102-U102)/(AA102-U102)</f>
        <v>#DIV/0!</v>
      </c>
      <c r="AC102" s="165" t="e">
        <f>AVERAGE(AB102:AB105)</f>
        <v>#DIV/0!</v>
      </c>
      <c r="AD102" s="165" t="e">
        <f>STDEV(AB102:AB105)</f>
        <v>#DIV/0!</v>
      </c>
      <c r="AE102" s="165" t="e">
        <f>AD102/SQRT(COUNT(AB102:AB105))</f>
        <v>#DIV/0!</v>
      </c>
      <c r="AF102" s="165" t="e">
        <f>AE102^2</f>
        <v>#DIV/0!</v>
      </c>
      <c r="AG102" s="164" t="e">
        <f t="shared" ref="AG102:AG117" si="3216">-AB102/D102</f>
        <v>#DIV/0!</v>
      </c>
      <c r="AH102" s="164" t="e">
        <f>AG102^2*E102^2</f>
        <v>#DIV/0!</v>
      </c>
      <c r="AI102" s="164" t="e">
        <f>AVERAGE(AH102:AH105)</f>
        <v>#DIV/0!</v>
      </c>
      <c r="AJ102" s="164" t="e">
        <f t="shared" ref="AJ102:AJ117" si="3217">AB102/(AA102-U102)-B102/D102/(AA102-U102)</f>
        <v>#DIV/0!</v>
      </c>
      <c r="AK102" s="164" t="e">
        <f>AJ102^2*V102^2</f>
        <v>#DIV/0!</v>
      </c>
      <c r="AL102" s="164" t="e">
        <f>AVERAGE(AK102:AK105)</f>
        <v>#DIV/0!</v>
      </c>
      <c r="AM102" s="164" t="e">
        <f>-AB102/(AA102-U102)*L102/(L102+N102)</f>
        <v>#DIV/0!</v>
      </c>
      <c r="AN102" s="164" t="e">
        <f>AM102^2*X102^2</f>
        <v>#DIV/0!</v>
      </c>
      <c r="AO102" s="164" t="e">
        <f>AVERAGE(AN102:AN105)</f>
        <v>#DIV/0!</v>
      </c>
      <c r="AP102" s="164" t="e">
        <f>-AB102/(AA102-U102)*N102/(L102+N102)</f>
        <v>#DIV/0!</v>
      </c>
      <c r="AQ102" s="164" t="e">
        <f>AP102^2*Z102^2</f>
        <v>#DIV/0!</v>
      </c>
      <c r="AR102" s="164" t="e">
        <f>AVERAGE(AQ102:AQ105)</f>
        <v>#DIV/0!</v>
      </c>
      <c r="AS102" s="164" t="e">
        <f>-AB102/(AA102-U102)*(W102-AA102)/(L102+N102)</f>
        <v>#DIV/0!</v>
      </c>
      <c r="AT102" s="164" t="e">
        <f>AS102^2*M102^2</f>
        <v>#DIV/0!</v>
      </c>
      <c r="AU102" s="164" t="e">
        <f>AVERAGE(AT102:AT105)</f>
        <v>#DIV/0!</v>
      </c>
      <c r="AV102" s="164" t="e">
        <f>-AB102/(AA102-U102)*(Y102-AA102)/(L102+N102)</f>
        <v>#DIV/0!</v>
      </c>
      <c r="AW102" s="164" t="e">
        <f>AV102^2*O102^2</f>
        <v>#DIV/0!</v>
      </c>
      <c r="AX102" s="164" t="e">
        <f>AVERAGE(AW102:AW105)</f>
        <v>#DIV/0!</v>
      </c>
      <c r="AY102" s="164" t="e">
        <f>SUM(AX102,AU102,AR102,AO102,AL102,AI102,AF102)</f>
        <v>#DIV/0!</v>
      </c>
      <c r="AZ102" s="166" t="e">
        <f>SQRT(AY102)</f>
        <v>#DIV/0!</v>
      </c>
      <c r="BA102" s="164" t="b">
        <f>P102=1</f>
        <v>0</v>
      </c>
      <c r="BB102" s="164">
        <f>MAX((1-BA102)*P102,P102*0.99999)</f>
        <v>0</v>
      </c>
      <c r="BC102" s="164" t="e">
        <f>AB102*D102/(L102+N102)</f>
        <v>#DIV/0!</v>
      </c>
      <c r="BD102" s="164" t="e">
        <f>-1+(1-BC102)^(1-BB102)</f>
        <v>#DIV/0!</v>
      </c>
      <c r="BE102" s="164" t="e">
        <f>1/((BB102-1)*BC102)</f>
        <v>#DIV/0!</v>
      </c>
      <c r="BF102" s="164" t="e">
        <f>(-1/BC102)*LN(1-BC102)*AB102</f>
        <v>#DIV/0!</v>
      </c>
      <c r="BG102" s="164" t="e">
        <f>AB102*BD102*BE102</f>
        <v>#DIV/0!</v>
      </c>
      <c r="BH102" s="164" t="e">
        <f>(BF102*BA102)+(1-BA102)*BG102</f>
        <v>#DIV/0!</v>
      </c>
      <c r="BI102" s="164" t="e">
        <f>AVERAGE(BH102:BH105)</f>
        <v>#DIV/0!</v>
      </c>
      <c r="BJ102" s="164" t="e">
        <f>STDEV(BH102:BH105)</f>
        <v>#DIV/0!</v>
      </c>
      <c r="BK102" s="164" t="e">
        <f>BJ102/SQRT(COUNT(BH102:BH105))</f>
        <v>#DIV/0!</v>
      </c>
      <c r="BL102" s="164" t="e">
        <f>BK102^2</f>
        <v>#DIV/0!</v>
      </c>
      <c r="BM102" s="164" t="e">
        <f>(-LN(1-BC102)*(1-BC102)^(1-BB102))*AB102/((BB102-1)*BC102)</f>
        <v>#DIV/0!</v>
      </c>
      <c r="BN102" s="164" t="e">
        <f>(1-(1-BC102)^(1-BB102))*AB102/(BC102*(BB102-1)^2)</f>
        <v>#DIV/0!</v>
      </c>
      <c r="BO102" s="164" t="e">
        <f>BM102+BN102</f>
        <v>#DIV/0!</v>
      </c>
      <c r="BP102" s="164" t="e">
        <f>BO102^2*Q102^2</f>
        <v>#DIV/0!</v>
      </c>
      <c r="BQ102" s="164" t="e">
        <f>AVERAGE(BP102:BP105)</f>
        <v>#DIV/0!</v>
      </c>
      <c r="BR102" s="164" t="e">
        <f>BD102*BE102</f>
        <v>#DIV/0!</v>
      </c>
      <c r="BS102" s="164" t="e">
        <f>AB102*BE102</f>
        <v>#DIV/0!</v>
      </c>
      <c r="BT102" s="164" t="e">
        <f>AB102*BD102</f>
        <v>#DIV/0!</v>
      </c>
      <c r="BU102" s="164" t="e">
        <f>AJ102</f>
        <v>#DIV/0!</v>
      </c>
      <c r="BV102" s="164" t="e">
        <f>(BB102-1)/(1-BC102)^(BB102)*(D102/(L102+N102))*BU102</f>
        <v>#DIV/0!</v>
      </c>
      <c r="BW102" s="164" t="e">
        <f>-1/((BB102-1)*BC102^2)*(D102/(L102+N102))*BU102</f>
        <v>#DIV/0!</v>
      </c>
      <c r="BX102" s="164" t="e">
        <f>BU102*BR102+BS102*BV102+BT102*BW102</f>
        <v>#DIV/0!</v>
      </c>
      <c r="BY102" s="164" t="e">
        <f>BX102^2*V102^2</f>
        <v>#DIV/0!</v>
      </c>
      <c r="BZ102" s="164" t="e">
        <f>AVERAGE(BY102:BY105)</f>
        <v>#DIV/0!</v>
      </c>
      <c r="CA102" s="164" t="e">
        <f>AM102</f>
        <v>#DIV/0!</v>
      </c>
      <c r="CB102" s="164" t="e">
        <f>(BB102-1)/(1-BC102)^(BB102)*(D102/(L102+N102))*CA102</f>
        <v>#DIV/0!</v>
      </c>
      <c r="CC102" s="164" t="e">
        <f>-1/((BB102-1)*BC102^2)*(D102/(L102+N102))*CA102</f>
        <v>#DIV/0!</v>
      </c>
      <c r="CD102" s="164" t="e">
        <f>BR102*CA102+BS102*CB102+BT102*CC102</f>
        <v>#DIV/0!</v>
      </c>
      <c r="CE102" s="164" t="e">
        <f>CD102^2*X102^2</f>
        <v>#DIV/0!</v>
      </c>
      <c r="CF102" s="164" t="e">
        <f>AVERAGE(CE102:CE105)</f>
        <v>#DIV/0!</v>
      </c>
      <c r="CG102" s="164" t="e">
        <f>AP102</f>
        <v>#DIV/0!</v>
      </c>
      <c r="CH102" s="164" t="e">
        <f>(BB102-1)/(1-BC102)^(BB102)*(D102/(L102+N102))*CG102</f>
        <v>#DIV/0!</v>
      </c>
      <c r="CI102" s="164" t="e">
        <f>-1/((BB102-1)*BC102^2)*(D102/(L102+N102))*CG102</f>
        <v>#DIV/0!</v>
      </c>
      <c r="CJ102" s="164" t="e">
        <f>BR102*CG102+BS102*CH102+BT102*CI102</f>
        <v>#DIV/0!</v>
      </c>
      <c r="CK102" s="164" t="e">
        <f>CJ102^2*Z102^2</f>
        <v>#DIV/0!</v>
      </c>
      <c r="CL102" s="164" t="e">
        <f>AVERAGE(CK102:CK105)</f>
        <v>#DIV/0!</v>
      </c>
      <c r="CM102" s="164" t="e">
        <f>AG102</f>
        <v>#DIV/0!</v>
      </c>
      <c r="CN102" s="164">
        <v>0</v>
      </c>
      <c r="CO102" s="164">
        <v>0</v>
      </c>
      <c r="CP102" s="164" t="e">
        <f>CM102*BR102</f>
        <v>#DIV/0!</v>
      </c>
      <c r="CQ102" s="164" t="e">
        <f>CP102^2*E102^2</f>
        <v>#DIV/0!</v>
      </c>
      <c r="CR102" s="164" t="e">
        <f>AVERAGE(CQ102:CQ105)</f>
        <v>#DIV/0!</v>
      </c>
      <c r="CS102" s="164" t="e">
        <f>AS102</f>
        <v>#DIV/0!</v>
      </c>
      <c r="CT102" s="164" t="e">
        <f>(BB102-1)/(1-BC102)^(BB102)*(-BC102/(L102+N102)+D102/(L102+N102)*CS102)</f>
        <v>#DIV/0!</v>
      </c>
      <c r="CU102" s="164" t="e">
        <f>-1/((BB102-1)*BC102^2)*(-BC102/(L102+N102)+D102/(L102+N102)*CS102)</f>
        <v>#DIV/0!</v>
      </c>
      <c r="CV102" s="164" t="e">
        <f>BR102*CS102+BS102*CT102+BT102*CU102</f>
        <v>#DIV/0!</v>
      </c>
      <c r="CW102" s="164" t="e">
        <f>CV102^2*M102^2</f>
        <v>#DIV/0!</v>
      </c>
      <c r="CX102" s="164" t="e">
        <f>AVERAGE(CW102:CW105)</f>
        <v>#DIV/0!</v>
      </c>
      <c r="CY102" s="164" t="e">
        <f>AV102</f>
        <v>#DIV/0!</v>
      </c>
      <c r="CZ102" s="164" t="e">
        <f>(BB102-1)/(1-BC102)^(BB102)*(-BC102/(L102+N102)+D102/(L102+N102)*CY102)</f>
        <v>#DIV/0!</v>
      </c>
      <c r="DA102" s="164" t="e">
        <f>-1/((BB102-1)*BC102^2)*(-BC102/(L102+N102)+D102/(L102+N102)*CY102)</f>
        <v>#DIV/0!</v>
      </c>
      <c r="DB102" s="164" t="e">
        <f>BR102*CY102+BS102*CZ102+BT102*DA102</f>
        <v>#DIV/0!</v>
      </c>
      <c r="DC102" s="164" t="e">
        <f>DB102^2*O102^2</f>
        <v>#DIV/0!</v>
      </c>
      <c r="DD102" s="164" t="e">
        <f>AVERAGE(DC102:DC105)</f>
        <v>#DIV/0!</v>
      </c>
      <c r="DE102" s="164" t="e">
        <f>SUM(DD102,CX102,CR102,CL102,CF102,BZ102,BQ102,BL102)</f>
        <v>#DIV/0!</v>
      </c>
      <c r="DF102" s="164" t="e">
        <f>SQRT(DE102)</f>
        <v>#DIV/0!</v>
      </c>
      <c r="DG102" s="164">
        <f>10^R102</f>
        <v>1</v>
      </c>
      <c r="DH102" s="164" t="e">
        <f>N102/(L102+N102)</f>
        <v>#DIV/0!</v>
      </c>
      <c r="DI102" s="164">
        <f>(DG102+L102+N102)/(N102+DG102)</f>
        <v>1</v>
      </c>
      <c r="DJ102" s="164" t="e">
        <f>AB102*DH102*DI102</f>
        <v>#DIV/0!</v>
      </c>
      <c r="DK102" s="164" t="e">
        <f>AVERAGE(DJ102:DJ105)</f>
        <v>#DIV/0!</v>
      </c>
      <c r="DL102" s="164" t="e">
        <f>STDEV(DJ102:DJ105)</f>
        <v>#DIV/0!</v>
      </c>
      <c r="DM102" s="164" t="e">
        <f>DL102/SQRT(COUNT(DJ102:DJ105))</f>
        <v>#DIV/0!</v>
      </c>
      <c r="DN102" s="164" t="e">
        <f>DM102^2</f>
        <v>#DIV/0!</v>
      </c>
      <c r="DO102" s="164" t="e">
        <f>DH102*DI102</f>
        <v>#DIV/0!</v>
      </c>
      <c r="DP102" s="164" t="e">
        <f>AG102</f>
        <v>#DIV/0!</v>
      </c>
      <c r="DQ102" s="164" t="e">
        <f>DO102*DP102</f>
        <v>#DIV/0!</v>
      </c>
      <c r="DR102" s="164" t="e">
        <f>DQ102^2*E102^2</f>
        <v>#DIV/0!</v>
      </c>
      <c r="DS102" s="164" t="e">
        <f>AVERAGE(DR102:DR105)</f>
        <v>#DIV/0!</v>
      </c>
      <c r="DT102" s="164" t="e">
        <f>AJ102</f>
        <v>#DIV/0!</v>
      </c>
      <c r="DU102" s="164" t="e">
        <f>DT102*DO102</f>
        <v>#DIV/0!</v>
      </c>
      <c r="DV102" s="164" t="e">
        <f>DU102^2*V102^2</f>
        <v>#DIV/0!</v>
      </c>
      <c r="DW102" s="164" t="e">
        <f>AVERAGE(DV102:DV105)</f>
        <v>#DIV/0!</v>
      </c>
      <c r="DX102" s="164" t="e">
        <f>AM102</f>
        <v>#DIV/0!</v>
      </c>
      <c r="DY102" s="164" t="e">
        <f>DX102*DO102</f>
        <v>#DIV/0!</v>
      </c>
      <c r="DZ102" s="164" t="e">
        <f>DY102^2*X102^2</f>
        <v>#DIV/0!</v>
      </c>
      <c r="EA102" s="164" t="e">
        <f>AVERAGE(DZ102:DZ105)</f>
        <v>#DIV/0!</v>
      </c>
      <c r="EB102" s="164" t="e">
        <f>AP102</f>
        <v>#DIV/0!</v>
      </c>
      <c r="EC102" s="164" t="e">
        <f>EB102*DO102</f>
        <v>#DIV/0!</v>
      </c>
      <c r="ED102" s="164" t="e">
        <f>EC102^2*Z102^2</f>
        <v>#DIV/0!</v>
      </c>
      <c r="EE102" s="164" t="e">
        <f>AVERAGE(ED102:ED105)</f>
        <v>#DIV/0!</v>
      </c>
      <c r="EF102" s="164" t="e">
        <f>DI102*AB102</f>
        <v>#DIV/0!</v>
      </c>
      <c r="EG102" s="164" t="e">
        <f>DH102*AB102</f>
        <v>#DIV/0!</v>
      </c>
      <c r="EH102" s="164" t="e">
        <f>AS102</f>
        <v>#DIV/0!</v>
      </c>
      <c r="EI102" s="164" t="e">
        <f>-N102/((N102+L102)^2)</f>
        <v>#DIV/0!</v>
      </c>
      <c r="EJ102" s="164">
        <f>1/(DG102+N102)</f>
        <v>1</v>
      </c>
      <c r="EK102" s="164" t="e">
        <f>DO102*EH102+EF102*EI102+EG102*EJ102</f>
        <v>#DIV/0!</v>
      </c>
      <c r="EL102" s="164" t="e">
        <f>EK102^2*M102^2</f>
        <v>#DIV/0!</v>
      </c>
      <c r="EM102" s="164" t="e">
        <f>AVERAGE(EL102:EL105)</f>
        <v>#DIV/0!</v>
      </c>
      <c r="EN102" s="164" t="e">
        <f>AV102</f>
        <v>#DIV/0!</v>
      </c>
      <c r="EO102" s="164" t="e">
        <f>L102/((L102+N102)^2)</f>
        <v>#DIV/0!</v>
      </c>
      <c r="EP102" s="164">
        <f>-L102/((N102+DG102)^2)</f>
        <v>0</v>
      </c>
      <c r="EQ102" s="164" t="e">
        <f>DO102*EN102+EF102*EO102+EG102*EP102</f>
        <v>#DIV/0!</v>
      </c>
      <c r="ER102" s="164" t="e">
        <f>EQ102^2*O102^2</f>
        <v>#DIV/0!</v>
      </c>
      <c r="ES102" s="164" t="e">
        <f>AVERAGE(ER102:ER105)</f>
        <v>#DIV/0!</v>
      </c>
      <c r="ET102" s="164">
        <v>0</v>
      </c>
      <c r="EU102" s="164">
        <f>-LN(10)*L102*DG102/((DG102+N102)^2)</f>
        <v>0</v>
      </c>
      <c r="EV102" s="164" t="e">
        <f>EU102*EG102</f>
        <v>#DIV/0!</v>
      </c>
      <c r="EW102" s="164" t="e">
        <f>EV102^2*S102^2</f>
        <v>#DIV/0!</v>
      </c>
      <c r="EX102" s="164" t="e">
        <f>AVERAGE(EW102:EW105)</f>
        <v>#DIV/0!</v>
      </c>
      <c r="EY102" s="164" t="e">
        <f>SUM(EX102,ES102,EM102,EE102,EA102,DW102,DS102,DN102)</f>
        <v>#DIV/0!</v>
      </c>
      <c r="EZ102" s="164" t="e">
        <f>SQRT(EY102)</f>
        <v>#DIV/0!</v>
      </c>
      <c r="FA102" s="164">
        <f>DG102</f>
        <v>1</v>
      </c>
      <c r="FB102" s="164" t="e">
        <f>DH102</f>
        <v>#DIV/0!</v>
      </c>
      <c r="FC102" s="164">
        <f>DI102</f>
        <v>1</v>
      </c>
      <c r="FD102" s="164" t="e">
        <f>FB102*FC102*BH102</f>
        <v>#DIV/0!</v>
      </c>
      <c r="FE102" s="164" t="e">
        <f>AVERAGE(FD102:FD105)</f>
        <v>#DIV/0!</v>
      </c>
      <c r="FF102" s="164" t="e">
        <f>STDEV(FD102:FD105)</f>
        <v>#DIV/0!</v>
      </c>
      <c r="FG102" s="164" t="e">
        <f>FF102/SQRT(COUNT(FD102:FD105))</f>
        <v>#DIV/0!</v>
      </c>
      <c r="FH102" s="164" t="e">
        <f>FG102^2</f>
        <v>#DIV/0!</v>
      </c>
      <c r="FI102" s="164" t="e">
        <f>FB102*FC102</f>
        <v>#DIV/0!</v>
      </c>
      <c r="FJ102" s="164" t="e">
        <f>CP102</f>
        <v>#DIV/0!</v>
      </c>
      <c r="FK102" s="164" t="e">
        <f>FJ102*FI102</f>
        <v>#DIV/0!</v>
      </c>
      <c r="FL102" s="164" t="e">
        <f>FK102^2*E102^2</f>
        <v>#DIV/0!</v>
      </c>
      <c r="FM102" s="164" t="e">
        <f>AVERAGE(FL102:FL105)</f>
        <v>#DIV/0!</v>
      </c>
      <c r="FN102" s="164" t="e">
        <f>BX102</f>
        <v>#DIV/0!</v>
      </c>
      <c r="FO102" s="164" t="e">
        <f>FN102*FI102</f>
        <v>#DIV/0!</v>
      </c>
      <c r="FP102" s="164" t="e">
        <f>FO102^2*V102^2</f>
        <v>#DIV/0!</v>
      </c>
      <c r="FQ102" s="164" t="e">
        <f>AVERAGE(FP102:FP105)</f>
        <v>#DIV/0!</v>
      </c>
      <c r="FR102" s="164" t="e">
        <f>CD102</f>
        <v>#DIV/0!</v>
      </c>
      <c r="FS102" s="164" t="e">
        <f>FR102*FI102</f>
        <v>#DIV/0!</v>
      </c>
      <c r="FT102" s="164" t="e">
        <f>FS102^2*X102^2</f>
        <v>#DIV/0!</v>
      </c>
      <c r="FU102" s="164" t="e">
        <f>AVERAGE(FT102:FT105)</f>
        <v>#DIV/0!</v>
      </c>
      <c r="FV102" s="164" t="e">
        <f>CJ102</f>
        <v>#DIV/0!</v>
      </c>
      <c r="FW102" s="164" t="e">
        <f>FV102*FI102</f>
        <v>#DIV/0!</v>
      </c>
      <c r="FX102" s="164" t="e">
        <f>FW102^2*Z102^2</f>
        <v>#DIV/0!</v>
      </c>
      <c r="FY102" s="164" t="e">
        <f>AVERAGE(FX102:FX105)</f>
        <v>#DIV/0!</v>
      </c>
      <c r="FZ102" s="164" t="e">
        <f>FC102*BH102</f>
        <v>#DIV/0!</v>
      </c>
      <c r="GA102" s="164" t="e">
        <f>FB102*BH102</f>
        <v>#DIV/0!</v>
      </c>
      <c r="GB102" s="164" t="e">
        <f>CV102</f>
        <v>#DIV/0!</v>
      </c>
      <c r="GC102" s="164" t="e">
        <f>EI102</f>
        <v>#DIV/0!</v>
      </c>
      <c r="GD102" s="164">
        <f>EJ102</f>
        <v>1</v>
      </c>
      <c r="GE102" s="164" t="e">
        <f>FI102*GB102+FZ102*GC102+GA102*GD102</f>
        <v>#DIV/0!</v>
      </c>
      <c r="GF102" s="164" t="e">
        <f>GE102^2*M102^2</f>
        <v>#DIV/0!</v>
      </c>
      <c r="GG102" s="164" t="e">
        <f>AVERAGE(GF102:GF105)</f>
        <v>#DIV/0!</v>
      </c>
      <c r="GH102" s="164" t="e">
        <f>DB102</f>
        <v>#DIV/0!</v>
      </c>
      <c r="GI102" s="164" t="e">
        <f>EO102</f>
        <v>#DIV/0!</v>
      </c>
      <c r="GJ102" s="164">
        <f>EP102</f>
        <v>0</v>
      </c>
      <c r="GK102" s="164" t="e">
        <f>FI102*GH102+FZ102*GI102+GA102*GJ102</f>
        <v>#DIV/0!</v>
      </c>
      <c r="GL102" s="164" t="e">
        <f>GK102^2*O102^2</f>
        <v>#DIV/0!</v>
      </c>
      <c r="GM102" s="164" t="e">
        <f>AVERAGE(GL102:GL105)</f>
        <v>#DIV/0!</v>
      </c>
      <c r="GN102" s="164">
        <f>ET102</f>
        <v>0</v>
      </c>
      <c r="GO102" s="164">
        <f>EU102</f>
        <v>0</v>
      </c>
      <c r="GP102" s="164" t="e">
        <f>GO102*GA102</f>
        <v>#DIV/0!</v>
      </c>
      <c r="GQ102" s="164" t="e">
        <f>GP102^2*S102^2</f>
        <v>#DIV/0!</v>
      </c>
      <c r="GR102" s="164" t="e">
        <f>AVERAGE(GQ102:GQ105)</f>
        <v>#DIV/0!</v>
      </c>
      <c r="GS102" s="164" t="e">
        <f>BO102</f>
        <v>#DIV/0!</v>
      </c>
      <c r="GT102" s="164" t="e">
        <f>GS102*FI102</f>
        <v>#DIV/0!</v>
      </c>
      <c r="GU102" s="164" t="e">
        <f>GT102^2*Q102^2</f>
        <v>#DIV/0!</v>
      </c>
      <c r="GV102" s="164" t="e">
        <f>AVERAGE(GU102:GU105)</f>
        <v>#DIV/0!</v>
      </c>
      <c r="GW102" s="164" t="e">
        <f>SUM(GV102,GR102,GM102,GG102,FY102,FU102,FQ102,FM102,FH102)</f>
        <v>#DIV/0!</v>
      </c>
      <c r="GX102" s="164" t="e">
        <f>SQRT(GW102)</f>
        <v>#DIV/0!</v>
      </c>
      <c r="GY102" s="164">
        <f>P102</f>
        <v>0</v>
      </c>
      <c r="GZ102" s="164">
        <f>L102+N102</f>
        <v>0</v>
      </c>
      <c r="HA102" s="164">
        <f>L102</f>
        <v>0</v>
      </c>
      <c r="HB102" s="164">
        <f>N102</f>
        <v>0</v>
      </c>
      <c r="HC102" s="164">
        <f>D102</f>
        <v>0</v>
      </c>
      <c r="HD102" s="164">
        <f>B102</f>
        <v>0</v>
      </c>
      <c r="HE102" s="164" t="e">
        <f>AA102</f>
        <v>#DIV/0!</v>
      </c>
      <c r="HF102" s="164">
        <f>T102</f>
        <v>0</v>
      </c>
      <c r="HG102" s="164">
        <f>U102</f>
        <v>0</v>
      </c>
      <c r="HH102" s="164">
        <f>W102</f>
        <v>0</v>
      </c>
      <c r="HI102" s="164">
        <f>Y102</f>
        <v>0</v>
      </c>
      <c r="HJ102" s="164" t="e">
        <f>LN((HE102-GY102*HG102)/HD102)</f>
        <v>#DIV/0!</v>
      </c>
      <c r="HK102" s="164" t="e">
        <f>LN( (HG102-HF102)/GZ102 + (HE102-GY102*HF102)/HD102)</f>
        <v>#DIV/0!</v>
      </c>
      <c r="HL102" s="164" t="e">
        <f>HD102*GZ102/(HD102+GY102*GZ102)</f>
        <v>#DIV/0!</v>
      </c>
      <c r="HM102" s="164" t="e">
        <f>(HJ102-HK102)*HL102/HC102</f>
        <v>#DIV/0!</v>
      </c>
      <c r="HN102" s="164" t="e">
        <f>AVERAGE(HM102:HM105)</f>
        <v>#DIV/0!</v>
      </c>
      <c r="HO102" s="164" t="e">
        <f>STDEV(HM102:HM105)</f>
        <v>#DIV/0!</v>
      </c>
      <c r="HP102" s="164" t="e">
        <f>HO102/SQRT(COUNT(HM102:HM105))</f>
        <v>#DIV/0!</v>
      </c>
      <c r="HQ102" s="164" t="e">
        <f>HP102^2</f>
        <v>#DIV/0!</v>
      </c>
      <c r="HR102" s="164" t="e">
        <f>-1/HD102</f>
        <v>#DIV/0!</v>
      </c>
      <c r="HS102" s="164" t="e">
        <f>-(HE102-GY102*HF102) / (HD102* ( ( (HG102-HF102)/GZ102)*HD102 + (HE102-GY102*HF102)))</f>
        <v>#DIV/0!</v>
      </c>
      <c r="HT102" s="164" t="e">
        <f>GY102*GZ102^2 / (HD102+GY102*GZ102)^2</f>
        <v>#DIV/0!</v>
      </c>
      <c r="HU102" s="164" t="e">
        <f>-1/HC102*HM102</f>
        <v>#DIV/0!</v>
      </c>
      <c r="HV102" s="164" t="e">
        <f>HU102^2*E102^2</f>
        <v>#DIV/0!</v>
      </c>
      <c r="HW102" s="164" t="e">
        <f>AVERAGE(HV102:HV105)</f>
        <v>#DIV/0!</v>
      </c>
      <c r="HX102" s="164" t="e">
        <f>GY102 / (GY102*HG102-HE102)</f>
        <v>#DIV/0!</v>
      </c>
      <c r="HY102" s="164" t="e">
        <f>HD102 / ( (HG102-HF102)*HD102 + GZ102*(HE102-GY102*HF102))</f>
        <v>#DIV/0!</v>
      </c>
      <c r="HZ102" s="164">
        <v>0</v>
      </c>
      <c r="IA102" s="164" t="e">
        <f t="shared" ref="IA102:IA117" si="3218">(HX102-HY102)*HL102/HC102 + (HJ102-HK102)*HZ102/HC102</f>
        <v>#DIV/0!</v>
      </c>
      <c r="IB102" s="164" t="e">
        <f>IA102^2*V102^2</f>
        <v>#DIV/0!</v>
      </c>
      <c r="IC102" s="164" t="e">
        <f>AVERAGE(IB102:IB105)</f>
        <v>#DIV/0!</v>
      </c>
      <c r="ID102" s="164" t="e">
        <f xml:space="preserve"> 1 / (HE102-GY102*HG102)*L102/GZ102</f>
        <v>#DIV/0!</v>
      </c>
      <c r="IE102" s="164" t="e">
        <f>HA102 / ((HE102-GY102*HF102)*GZ102 + (HG102-HF102)*HD102)</f>
        <v>#DIV/0!</v>
      </c>
      <c r="IF102" s="164">
        <v>0</v>
      </c>
      <c r="IG102" s="164" t="e">
        <f t="shared" ref="IG102:IG117" si="3219">(ID102-IE102)*HL102/HC102 + (HJ102-HK102)*IF102/HC102</f>
        <v>#DIV/0!</v>
      </c>
      <c r="IH102" s="164" t="e">
        <f>IG102^2*X102^2</f>
        <v>#DIV/0!</v>
      </c>
      <c r="II102" s="164" t="e">
        <f>AVERAGE(IH102:IH105)</f>
        <v>#DIV/0!</v>
      </c>
      <c r="IJ102" s="164" t="e">
        <f>1 / (HE102-GY102*HG102) * HB102/GZ102</f>
        <v>#DIV/0!</v>
      </c>
      <c r="IK102" s="164" t="e">
        <f>1 / (HE102 + HD102*((HG102-HF102)/GZ102) - GY102*HF102) * HB102/GZ102</f>
        <v>#DIV/0!</v>
      </c>
      <c r="IL102" s="164">
        <v>0</v>
      </c>
      <c r="IM102" s="164" t="e">
        <f t="shared" ref="IM102:IM117" si="3220">(IJ102-IK102)*HL102/HC102 + (HJ102-HK102)*IL102/HC102</f>
        <v>#DIV/0!</v>
      </c>
      <c r="IN102" s="164" t="e">
        <f>IM102^2*Z102^2</f>
        <v>#DIV/0!</v>
      </c>
      <c r="IO102" s="164" t="e">
        <f>AVERAGE(IN102:IN105)</f>
        <v>#DIV/0!</v>
      </c>
      <c r="IP102" s="164" t="e">
        <f>(HI102-HH102)*HB102 / (GZ102*((GY102*HG102-HH102)*HA102 + (GY102*HG102-HI102)*HB102))</f>
        <v>#DIV/0!</v>
      </c>
      <c r="IQ102" s="164" t="e">
        <f>-(HD102*HF102+(HH102-HI102)*HB102-HD102*HG102) / (GZ102*((GY102*HF102-HH102)*HA102 + (GY102*HB102+HD102)*HF102 - HI102*HB102 - HD102*HG102) )</f>
        <v>#DIV/0!</v>
      </c>
      <c r="IR102" s="164" t="e">
        <f>HD102^2 / (GY102*HA102 + GY102*HB102 + HD102)^2</f>
        <v>#DIV/0!</v>
      </c>
      <c r="IS102" s="164" t="e">
        <f t="shared" ref="IS102:IS117" si="3221">(IP102-IQ102)*HL102/HC102 + (HJ102-HK102)*IR102/HC102</f>
        <v>#DIV/0!</v>
      </c>
      <c r="IT102" s="164" t="e">
        <f>IS102^2*M102^2</f>
        <v>#DIV/0!</v>
      </c>
      <c r="IU102" s="164" t="e">
        <f>AVERAGE(IT102:IT105)</f>
        <v>#DIV/0!</v>
      </c>
      <c r="IV102" s="164" t="e">
        <f>-(HI102-HH102)*HA102 / (GZ102*((GY102*HG102-HH102)*HA102 + (GY102*HG102-HI102)*HB102))</f>
        <v>#DIV/0!</v>
      </c>
      <c r="IW102" s="164" t="e">
        <f>-(HD102*HF102+(HI102-HH102)*HA102-HD102*HG102) / (GZ102*((GY102*HF102-HI102)*HB102 + (GY102*HA102+HD102)*HF102 - HH102*HA102 - HD102*HG102))</f>
        <v>#DIV/0!</v>
      </c>
      <c r="IX102" s="164" t="e">
        <f>HD102^2 / (GY102*HA102+GY102*HB102+HD102)^2</f>
        <v>#DIV/0!</v>
      </c>
      <c r="IY102" s="164" t="e">
        <f t="shared" ref="IY102:IY117" si="3222">(IV102-IW102)*HL102/HC102 + (HJ102-HK102)*IX102/HC102</f>
        <v>#DIV/0!</v>
      </c>
      <c r="IZ102" s="164" t="e">
        <f>IY102^2*O102^2</f>
        <v>#DIV/0!</v>
      </c>
      <c r="JA102" s="164" t="e">
        <f>AVERAGE(IZ102:IZ105)</f>
        <v>#DIV/0!</v>
      </c>
      <c r="JB102" s="164" t="e">
        <f>HG102/(GY102*HG102-HE102)</f>
        <v>#DIV/0!</v>
      </c>
      <c r="JC102" s="164" t="e">
        <f>HF102/(GY102*HF102-HE102-HD102*(HG102-HF102)/GZ102)</f>
        <v>#DIV/0!</v>
      </c>
      <c r="JD102" s="164" t="e">
        <f>-HD102*GZ102^2 / ((GZ102*GY102+HD102)^2)</f>
        <v>#DIV/0!</v>
      </c>
      <c r="JE102" s="164" t="e">
        <f t="shared" ref="JE102:JE117" si="3223">(JB102-JC102)*HL102/HC102 + (HJ102-HK102)*JD102/HC102</f>
        <v>#DIV/0!</v>
      </c>
      <c r="JF102" s="164" t="e">
        <f>JE102^2*Q102^2</f>
        <v>#DIV/0!</v>
      </c>
      <c r="JG102" s="164" t="e">
        <f>AVERAGE(JF102:JF105)</f>
        <v>#DIV/0!</v>
      </c>
      <c r="JH102" s="164" t="e">
        <f>SUM(JG102,JA102,IU102,IO102,II102,IC102,HW102,HQ102)</f>
        <v>#DIV/0!</v>
      </c>
      <c r="JI102" s="164" t="e">
        <f>SQRT(JH102)</f>
        <v>#DIV/0!</v>
      </c>
      <c r="JJ102" s="164">
        <f>FA102</f>
        <v>1</v>
      </c>
      <c r="JK102" s="164" t="e">
        <f>N102/(L102+N102)</f>
        <v>#DIV/0!</v>
      </c>
      <c r="JL102" s="164">
        <f>(L102+N102+JJ102)/(N102+JJ102)</f>
        <v>1</v>
      </c>
      <c r="JM102" s="164" t="e">
        <f>HM102*JK102*JL102</f>
        <v>#DIV/0!</v>
      </c>
      <c r="JN102" s="164" t="e">
        <f>AVERAGE(JM102:JM105)</f>
        <v>#DIV/0!</v>
      </c>
      <c r="JO102" s="164" t="e">
        <f>STDEV(JM102:JM105)</f>
        <v>#DIV/0!</v>
      </c>
      <c r="JP102" s="164" t="e">
        <f>JO102/SQRT(COUNT(JM102:JM105))</f>
        <v>#DIV/0!</v>
      </c>
      <c r="JQ102" s="164" t="e">
        <f>JP102^2</f>
        <v>#DIV/0!</v>
      </c>
      <c r="JR102" s="164" t="e">
        <f>JK102*JL102</f>
        <v>#DIV/0!</v>
      </c>
      <c r="JS102" s="164" t="e">
        <f>HU102</f>
        <v>#DIV/0!</v>
      </c>
      <c r="JT102" s="164" t="e">
        <f>JS102*JR102</f>
        <v>#DIV/0!</v>
      </c>
      <c r="JU102" s="164" t="e">
        <f>JT102^2*E102^2</f>
        <v>#DIV/0!</v>
      </c>
      <c r="JV102" s="164" t="e">
        <f>AVERAGE(JU102:JU105)</f>
        <v>#DIV/0!</v>
      </c>
      <c r="JW102" s="164" t="e">
        <f>IA102</f>
        <v>#DIV/0!</v>
      </c>
      <c r="JX102" s="164" t="e">
        <f>JW102*JR102</f>
        <v>#DIV/0!</v>
      </c>
      <c r="JY102" s="164" t="e">
        <f>JX102^2*V102^2</f>
        <v>#DIV/0!</v>
      </c>
      <c r="JZ102" s="164" t="e">
        <f>AVERAGE(JY102:JY105)</f>
        <v>#DIV/0!</v>
      </c>
      <c r="KA102" s="164" t="e">
        <f>IG102</f>
        <v>#DIV/0!</v>
      </c>
      <c r="KB102" s="164" t="e">
        <f>KA102*JR102</f>
        <v>#DIV/0!</v>
      </c>
      <c r="KC102" s="164" t="e">
        <f>KB102^2*X102^2</f>
        <v>#DIV/0!</v>
      </c>
      <c r="KD102" s="164" t="e">
        <f>AVERAGE(KC102:KC105)</f>
        <v>#DIV/0!</v>
      </c>
      <c r="KE102" s="164" t="e">
        <f>IM102</f>
        <v>#DIV/0!</v>
      </c>
      <c r="KF102" s="164" t="e">
        <f>KE102*JR102</f>
        <v>#DIV/0!</v>
      </c>
      <c r="KG102" s="164" t="e">
        <f>KF102^2*Z102^2</f>
        <v>#DIV/0!</v>
      </c>
      <c r="KH102" s="164" t="e">
        <f>AVERAGE(KG102:KG105)</f>
        <v>#DIV/0!</v>
      </c>
      <c r="KI102" s="164" t="e">
        <f>IS102</f>
        <v>#DIV/0!</v>
      </c>
      <c r="KJ102" s="164" t="e">
        <f>-N102/(L102+N102)^2</f>
        <v>#DIV/0!</v>
      </c>
      <c r="KK102" s="164">
        <f>1/(JJ102+N102)</f>
        <v>1</v>
      </c>
      <c r="KL102" s="164" t="e">
        <f>KI102*JR102+KJ102*HM102*JL102+KK102*JK102*HM102</f>
        <v>#DIV/0!</v>
      </c>
      <c r="KM102" s="164" t="e">
        <f>KL102^2*M102^2</f>
        <v>#DIV/0!</v>
      </c>
      <c r="KN102" s="164" t="e">
        <f>AVERAGE(KM102:KM105)</f>
        <v>#DIV/0!</v>
      </c>
      <c r="KO102" s="164" t="e">
        <f>IY102</f>
        <v>#DIV/0!</v>
      </c>
      <c r="KP102" s="164" t="e">
        <f>L102/(L102+N102)^2</f>
        <v>#DIV/0!</v>
      </c>
      <c r="KQ102" s="164">
        <f>-L102/(JJ102+N102)^2</f>
        <v>0</v>
      </c>
      <c r="KR102" s="164" t="e">
        <f>KO102*JR102+KP102*JL102*HM102+HM102*KQ102*JK102</f>
        <v>#DIV/0!</v>
      </c>
      <c r="KS102" s="164" t="e">
        <f>KR102^2*O102^2</f>
        <v>#DIV/0!</v>
      </c>
      <c r="KT102" s="164" t="e">
        <f>AVERAGE(KS102:KS105)</f>
        <v>#DIV/0!</v>
      </c>
      <c r="KU102" s="164" t="e">
        <f>JE102</f>
        <v>#DIV/0!</v>
      </c>
      <c r="KV102" s="164" t="e">
        <f>KU102*JR102</f>
        <v>#DIV/0!</v>
      </c>
      <c r="KW102" s="164" t="e">
        <f>KV102^2*Q102^2</f>
        <v>#DIV/0!</v>
      </c>
      <c r="KX102" s="164" t="e">
        <f>AVERAGE(KW102:KW105)</f>
        <v>#DIV/0!</v>
      </c>
      <c r="KY102" s="164" t="e">
        <f>HM102* (N102/(L102+N102)) * ((-LN(10)*JJ102*L102)/(N102+JJ102)^2)</f>
        <v>#DIV/0!</v>
      </c>
      <c r="KZ102" s="164" t="e">
        <f>KY102^2*S102^2</f>
        <v>#DIV/0!</v>
      </c>
      <c r="LA102" s="164" t="e">
        <f>AVERAGE(KZ102:KZ105)</f>
        <v>#DIV/0!</v>
      </c>
      <c r="LB102" s="164" t="e">
        <f>SUM(LA102,KX102,KT102,KN102,KD102,JZ102,JV102,JQ102)</f>
        <v>#DIV/0!</v>
      </c>
      <c r="LC102" s="170" t="e">
        <f>SQRT(LB102)</f>
        <v>#DIV/0!</v>
      </c>
      <c r="LD102" s="203" t="e">
        <f>AC102*1000</f>
        <v>#DIV/0!</v>
      </c>
      <c r="LE102" s="188" t="e">
        <f>AZ102*1000</f>
        <v>#DIV/0!</v>
      </c>
      <c r="LF102" s="188" t="e">
        <f>BI102*1000</f>
        <v>#DIV/0!</v>
      </c>
      <c r="LG102" s="188" t="e">
        <f>DF102*1000</f>
        <v>#DIV/0!</v>
      </c>
      <c r="LH102" s="188" t="e">
        <f>HN102*1000</f>
        <v>#DIV/0!</v>
      </c>
      <c r="LI102" s="188" t="e">
        <f>JI102*1000</f>
        <v>#DIV/0!</v>
      </c>
      <c r="LJ102" s="188" t="e">
        <f>DK102*1000</f>
        <v>#DIV/0!</v>
      </c>
      <c r="LK102" s="188" t="e">
        <f>EZ102*1000</f>
        <v>#DIV/0!</v>
      </c>
      <c r="LL102" s="188" t="e">
        <f>FE102*1000</f>
        <v>#DIV/0!</v>
      </c>
      <c r="LM102" s="188" t="e">
        <f>GX102*1000</f>
        <v>#DIV/0!</v>
      </c>
      <c r="LN102" s="188" t="e">
        <f>JN102*1000</f>
        <v>#DIV/0!</v>
      </c>
      <c r="LO102" s="191" t="e">
        <f>LC102*1000</f>
        <v>#DIV/0!</v>
      </c>
    </row>
    <row r="103" spans="1:327" s="87" customFormat="1" ht="15.75" x14ac:dyDescent="0.25">
      <c r="A103" s="172" t="s">
        <v>240</v>
      </c>
      <c r="B103" s="107"/>
      <c r="C103" s="145"/>
      <c r="D103" s="106"/>
      <c r="E103" s="145"/>
      <c r="F103" s="207"/>
      <c r="G103" s="207"/>
      <c r="H103" s="207"/>
      <c r="I103" s="198"/>
      <c r="J103" s="198"/>
      <c r="K103" s="198"/>
      <c r="L103" s="198"/>
      <c r="M103" s="198"/>
      <c r="N103" s="198"/>
      <c r="O103" s="198"/>
      <c r="P103" s="198"/>
      <c r="Q103" s="198"/>
      <c r="R103" s="198"/>
      <c r="S103" s="201"/>
      <c r="T103" s="167">
        <f t="shared" ref="T103:T105" si="3224">C103/100</f>
        <v>0</v>
      </c>
      <c r="U103" s="164">
        <f>U102</f>
        <v>0</v>
      </c>
      <c r="V103" s="164">
        <f t="shared" ref="V103" si="3225">V102</f>
        <v>0</v>
      </c>
      <c r="W103" s="164">
        <f t="shared" ref="W103" si="3226">W102</f>
        <v>0</v>
      </c>
      <c r="X103" s="164">
        <f t="shared" ref="X103" si="3227">X102</f>
        <v>0</v>
      </c>
      <c r="Y103" s="164">
        <f t="shared" ref="Y103" si="3228">Y102</f>
        <v>0</v>
      </c>
      <c r="Z103" s="164">
        <f t="shared" ref="Z103" si="3229">Z102</f>
        <v>0</v>
      </c>
      <c r="AA103" s="164" t="e">
        <f t="shared" ref="AA103" si="3230">AA102</f>
        <v>#DIV/0!</v>
      </c>
      <c r="AB103" s="165" t="e">
        <f t="shared" si="3215"/>
        <v>#DIV/0!</v>
      </c>
      <c r="AC103" s="165"/>
      <c r="AD103" s="165"/>
      <c r="AE103" s="165"/>
      <c r="AF103" s="165"/>
      <c r="AG103" s="164" t="e">
        <f t="shared" si="3216"/>
        <v>#DIV/0!</v>
      </c>
      <c r="AH103" s="164" t="e">
        <f t="shared" ref="AH103:AH105" si="3231">AG103^2*E103^2</f>
        <v>#DIV/0!</v>
      </c>
      <c r="AI103" s="164"/>
      <c r="AJ103" s="164" t="e">
        <f t="shared" si="3217"/>
        <v>#DIV/0!</v>
      </c>
      <c r="AK103" s="164" t="e">
        <f>AJ103^2*V102^2</f>
        <v>#DIV/0!</v>
      </c>
      <c r="AL103" s="164"/>
      <c r="AM103" s="164" t="e">
        <f>-AB103/(AA103-U103)*L102/(L102+N102)</f>
        <v>#DIV/0!</v>
      </c>
      <c r="AN103" s="164" t="e">
        <f>AM103^2*X102^2</f>
        <v>#DIV/0!</v>
      </c>
      <c r="AO103" s="164"/>
      <c r="AP103" s="164" t="e">
        <f>-AB103/(AA103-U103)*N102/(L102+N102)</f>
        <v>#DIV/0!</v>
      </c>
      <c r="AQ103" s="164" t="e">
        <f>AP103^2*Z102^2</f>
        <v>#DIV/0!</v>
      </c>
      <c r="AR103" s="164"/>
      <c r="AS103" s="164" t="e">
        <f>-AB103/(AA103-U103)*(W103-AA103)/(L102+N102)</f>
        <v>#DIV/0!</v>
      </c>
      <c r="AT103" s="164" t="e">
        <f>AS103^2*M102^2</f>
        <v>#DIV/0!</v>
      </c>
      <c r="AU103" s="164"/>
      <c r="AV103" s="164" t="e">
        <f>-AB103/(AA103-U103)*(Y103-AA103)/(L102+N102)</f>
        <v>#DIV/0!</v>
      </c>
      <c r="AW103" s="164" t="e">
        <f>AV103^2*O102^2</f>
        <v>#DIV/0!</v>
      </c>
      <c r="AX103" s="164"/>
      <c r="AY103" s="164"/>
      <c r="AZ103" s="164"/>
      <c r="BA103" s="164" t="b">
        <f t="shared" ref="BA103:BA105" si="3232">P103=1</f>
        <v>0</v>
      </c>
      <c r="BB103" s="164">
        <f>MAX((1-BA103)*P102,P102*0.99999)</f>
        <v>0</v>
      </c>
      <c r="BC103" s="164" t="e">
        <f>AB103*D103/(L102+N102)</f>
        <v>#DIV/0!</v>
      </c>
      <c r="BD103" s="164" t="e">
        <f t="shared" ref="BD103:BD105" si="3233">-1+(1-BC103)^(1-BB103)</f>
        <v>#DIV/0!</v>
      </c>
      <c r="BE103" s="164" t="e">
        <f t="shared" ref="BE103:BE105" si="3234">1/((BB103-1)*BC103)</f>
        <v>#DIV/0!</v>
      </c>
      <c r="BF103" s="164" t="e">
        <f t="shared" ref="BF103:BF105" si="3235">(-1/BC103)*LN(1-BC103)*AB103</f>
        <v>#DIV/0!</v>
      </c>
      <c r="BG103" s="164" t="e">
        <f t="shared" ref="BG103:BG105" si="3236">AB103*BD103*BE103</f>
        <v>#DIV/0!</v>
      </c>
      <c r="BH103" s="164" t="e">
        <f t="shared" ref="BH103:BH105" si="3237">(BF103*BA103)+(1-BA103)*BG103</f>
        <v>#DIV/0!</v>
      </c>
      <c r="BI103" s="164"/>
      <c r="BJ103" s="164"/>
      <c r="BK103" s="164"/>
      <c r="BL103" s="164"/>
      <c r="BM103" s="164" t="e">
        <f t="shared" ref="BM103:BM105" si="3238">(-LN(1-BC103)*(1-BC103)^(1-BB103))*AB103/((BB103-1)*BC103)</f>
        <v>#DIV/0!</v>
      </c>
      <c r="BN103" s="164" t="e">
        <f t="shared" ref="BN103:BN105" si="3239">(1-(1-BC103)^(1-BB103))*AB103/(BC103*(BB103-1)^2)</f>
        <v>#DIV/0!</v>
      </c>
      <c r="BO103" s="164" t="e">
        <f t="shared" ref="BO103:BO105" si="3240">BM103+BN103</f>
        <v>#DIV/0!</v>
      </c>
      <c r="BP103" s="164" t="e">
        <f>BO103^2*Q102^2</f>
        <v>#DIV/0!</v>
      </c>
      <c r="BQ103" s="164"/>
      <c r="BR103" s="164" t="e">
        <f t="shared" ref="BR103:BR105" si="3241">BD103*BE103</f>
        <v>#DIV/0!</v>
      </c>
      <c r="BS103" s="164" t="e">
        <f t="shared" ref="BS103:BS105" si="3242">AB103*BE103</f>
        <v>#DIV/0!</v>
      </c>
      <c r="BT103" s="164" t="e">
        <f t="shared" ref="BT103:BT105" si="3243">AB103*BD103</f>
        <v>#DIV/0!</v>
      </c>
      <c r="BU103" s="164" t="e">
        <f t="shared" ref="BU103:BU105" si="3244">AJ103</f>
        <v>#DIV/0!</v>
      </c>
      <c r="BV103" s="164" t="e">
        <f>(BB103-1)/(1-BC103)^(BB103)*(D103/(L102+N102))*BU103</f>
        <v>#DIV/0!</v>
      </c>
      <c r="BW103" s="164" t="e">
        <f>-1/((BB103-1)*BC103^2)*(D103/(L102+N102))*BU103</f>
        <v>#DIV/0!</v>
      </c>
      <c r="BX103" s="164" t="e">
        <f t="shared" ref="BX103:BX105" si="3245">BU103*BR103+BS103*BV103+BT103*BW103</f>
        <v>#DIV/0!</v>
      </c>
      <c r="BY103" s="164" t="e">
        <f t="shared" ref="BY103:BY105" si="3246">BX103^2*V103^2</f>
        <v>#DIV/0!</v>
      </c>
      <c r="BZ103" s="164"/>
      <c r="CA103" s="164" t="e">
        <f t="shared" ref="CA103:CA105" si="3247">AM103</f>
        <v>#DIV/0!</v>
      </c>
      <c r="CB103" s="164" t="e">
        <f>(BB103-1)/(1-BC103)^(BB103)*(D103/(L102+N102))*CA103</f>
        <v>#DIV/0!</v>
      </c>
      <c r="CC103" s="164" t="e">
        <f>-1/((BB103-1)*BC103^2)*(D103/(L102+N102))*CA103</f>
        <v>#DIV/0!</v>
      </c>
      <c r="CD103" s="164" t="e">
        <f t="shared" ref="CD103:CD105" si="3248">BR103*CA103+BS103*CB103+BT103*CC103</f>
        <v>#DIV/0!</v>
      </c>
      <c r="CE103" s="164" t="e">
        <f t="shared" ref="CE103:CE105" si="3249">CD103^2*X103^2</f>
        <v>#DIV/0!</v>
      </c>
      <c r="CF103" s="164"/>
      <c r="CG103" s="164" t="e">
        <f t="shared" ref="CG103:CG105" si="3250">AP103</f>
        <v>#DIV/0!</v>
      </c>
      <c r="CH103" s="164" t="e">
        <f>(BB103-1)/(1-BC103)^(BB103)*(D103/(L102+N102))*CG103</f>
        <v>#DIV/0!</v>
      </c>
      <c r="CI103" s="164" t="e">
        <f>-1/((BB103-1)*BC103^2)*(D103/(L102+N102))*CG103</f>
        <v>#DIV/0!</v>
      </c>
      <c r="CJ103" s="164" t="e">
        <f t="shared" ref="CJ103:CJ105" si="3251">BR103*CG103+BS103*CH103+BT103*CI103</f>
        <v>#DIV/0!</v>
      </c>
      <c r="CK103" s="164" t="e">
        <f t="shared" ref="CK103:CK105" si="3252">CJ103^2*Z103^2</f>
        <v>#DIV/0!</v>
      </c>
      <c r="CL103" s="164"/>
      <c r="CM103" s="164" t="e">
        <f t="shared" ref="CM103:CM105" si="3253">AG103</f>
        <v>#DIV/0!</v>
      </c>
      <c r="CN103" s="164">
        <v>0</v>
      </c>
      <c r="CO103" s="164">
        <v>0</v>
      </c>
      <c r="CP103" s="164" t="e">
        <f t="shared" ref="CP103:CP105" si="3254">CM103*BR103</f>
        <v>#DIV/0!</v>
      </c>
      <c r="CQ103" s="164" t="e">
        <f>CP103^2*E102^2</f>
        <v>#DIV/0!</v>
      </c>
      <c r="CR103" s="164"/>
      <c r="CS103" s="164" t="e">
        <f t="shared" ref="CS103:CS105" si="3255">AS103</f>
        <v>#DIV/0!</v>
      </c>
      <c r="CT103" s="164" t="e">
        <f>(BB103-1)/(1-BC103)^(BB103)*(-BC103/(L102+N102)+D103/(L102+N102)*CS103)</f>
        <v>#DIV/0!</v>
      </c>
      <c r="CU103" s="164" t="e">
        <f>-1/((BB103-1)*BC103^2)*(-BC103/(L102+N102)+D103/(L102+N102)*CS103)</f>
        <v>#DIV/0!</v>
      </c>
      <c r="CV103" s="164" t="e">
        <f t="shared" ref="CV103:CV105" si="3256">BR103*CS103+BS103*CT103+BT103*CU103</f>
        <v>#DIV/0!</v>
      </c>
      <c r="CW103" s="164" t="e">
        <f>CV103^2*M102^2</f>
        <v>#DIV/0!</v>
      </c>
      <c r="CX103" s="164"/>
      <c r="CY103" s="164" t="e">
        <f t="shared" ref="CY103:CY105" si="3257">AV103</f>
        <v>#DIV/0!</v>
      </c>
      <c r="CZ103" s="164" t="e">
        <f>(BB103-1)/(1-BC103)^(BB103)*(-BC103/(L102+N102)+D103/(L102+N102)*CY103)</f>
        <v>#DIV/0!</v>
      </c>
      <c r="DA103" s="164" t="e">
        <f>-1/((BB103-1)*BC103^2)*(-BC103/(L102+N102)+D103/(L102+N102)*CY103)</f>
        <v>#DIV/0!</v>
      </c>
      <c r="DB103" s="164" t="e">
        <f t="shared" ref="DB103:DB105" si="3258">BR103*CY103+BS103*CZ103+BT103*DA103</f>
        <v>#DIV/0!</v>
      </c>
      <c r="DC103" s="164" t="e">
        <f>DB103^2*O102^2</f>
        <v>#DIV/0!</v>
      </c>
      <c r="DD103" s="164"/>
      <c r="DE103" s="164"/>
      <c r="DF103" s="164"/>
      <c r="DG103" s="164">
        <f>10^R102</f>
        <v>1</v>
      </c>
      <c r="DH103" s="164" t="e">
        <f>N102/(L102+N102)</f>
        <v>#DIV/0!</v>
      </c>
      <c r="DI103" s="164">
        <f>(DG103+L102+N102)/(N102+DG103)</f>
        <v>1</v>
      </c>
      <c r="DJ103" s="164" t="e">
        <f t="shared" ref="DJ103:DJ105" si="3259">AB103*DH103*DI103</f>
        <v>#DIV/0!</v>
      </c>
      <c r="DK103" s="164"/>
      <c r="DL103" s="164"/>
      <c r="DM103" s="164"/>
      <c r="DN103" s="164"/>
      <c r="DO103" s="164" t="e">
        <f t="shared" ref="DO103:DO105" si="3260">DH103*DI103</f>
        <v>#DIV/0!</v>
      </c>
      <c r="DP103" s="164" t="e">
        <f t="shared" ref="DP103:DP105" si="3261">AG103</f>
        <v>#DIV/0!</v>
      </c>
      <c r="DQ103" s="164" t="e">
        <f t="shared" ref="DQ103:DQ105" si="3262">DO103*DP103</f>
        <v>#DIV/0!</v>
      </c>
      <c r="DR103" s="164" t="e">
        <f t="shared" ref="DR103:DR105" si="3263">DQ103^2*E103^2</f>
        <v>#DIV/0!</v>
      </c>
      <c r="DS103" s="164"/>
      <c r="DT103" s="164" t="e">
        <f t="shared" ref="DT103:DT105" si="3264">AJ103</f>
        <v>#DIV/0!</v>
      </c>
      <c r="DU103" s="164" t="e">
        <f t="shared" ref="DU103:DU105" si="3265">DT103*DO103</f>
        <v>#DIV/0!</v>
      </c>
      <c r="DV103" s="164" t="e">
        <f t="shared" ref="DV103:DV105" si="3266">DU103^2*V103^2</f>
        <v>#DIV/0!</v>
      </c>
      <c r="DW103" s="164"/>
      <c r="DX103" s="164" t="e">
        <f t="shared" ref="DX103:DX105" si="3267">AM103</f>
        <v>#DIV/0!</v>
      </c>
      <c r="DY103" s="164" t="e">
        <f t="shared" ref="DY103:DY105" si="3268">DX103*DO103</f>
        <v>#DIV/0!</v>
      </c>
      <c r="DZ103" s="164" t="e">
        <f t="shared" ref="DZ103:DZ105" si="3269">DY103^2*X103^2</f>
        <v>#DIV/0!</v>
      </c>
      <c r="EA103" s="164"/>
      <c r="EB103" s="164" t="e">
        <f t="shared" ref="EB103:EB105" si="3270">AP103</f>
        <v>#DIV/0!</v>
      </c>
      <c r="EC103" s="164" t="e">
        <f t="shared" ref="EC103:EC105" si="3271">EB103*DO103</f>
        <v>#DIV/0!</v>
      </c>
      <c r="ED103" s="164" t="e">
        <f t="shared" ref="ED103:ED105" si="3272">EC103^2*Z103^2</f>
        <v>#DIV/0!</v>
      </c>
      <c r="EE103" s="164"/>
      <c r="EF103" s="164" t="e">
        <f t="shared" ref="EF103:EF105" si="3273">DI103*AB103</f>
        <v>#DIV/0!</v>
      </c>
      <c r="EG103" s="164" t="e">
        <f t="shared" ref="EG103:EG105" si="3274">DH103*AB103</f>
        <v>#DIV/0!</v>
      </c>
      <c r="EH103" s="164" t="e">
        <f t="shared" ref="EH103:EH105" si="3275">AS103</f>
        <v>#DIV/0!</v>
      </c>
      <c r="EI103" s="164" t="e">
        <f>-N102/((N102+L102)^2)</f>
        <v>#DIV/0!</v>
      </c>
      <c r="EJ103" s="164">
        <f>1/(DG103+N102)</f>
        <v>1</v>
      </c>
      <c r="EK103" s="164" t="e">
        <f t="shared" ref="EK103:EK105" si="3276">DO103*EH103+EF103*EI103+EG103*EJ103</f>
        <v>#DIV/0!</v>
      </c>
      <c r="EL103" s="164" t="e">
        <f>EK103^2*M102^2</f>
        <v>#DIV/0!</v>
      </c>
      <c r="EM103" s="164"/>
      <c r="EN103" s="164" t="e">
        <f t="shared" ref="EN103:EN105" si="3277">AV103</f>
        <v>#DIV/0!</v>
      </c>
      <c r="EO103" s="164" t="e">
        <f>L102/((L102+N102)^2)</f>
        <v>#DIV/0!</v>
      </c>
      <c r="EP103" s="164">
        <f>-L102/((N102+DG103)^2)</f>
        <v>0</v>
      </c>
      <c r="EQ103" s="164" t="e">
        <f t="shared" ref="EQ103:EQ105" si="3278">DO103*EN103+EF103*EO103+EG103*EP103</f>
        <v>#DIV/0!</v>
      </c>
      <c r="ER103" s="164" t="e">
        <f>EQ103^2*O102^2</f>
        <v>#DIV/0!</v>
      </c>
      <c r="ES103" s="164"/>
      <c r="ET103" s="164">
        <v>0</v>
      </c>
      <c r="EU103" s="164">
        <f>-LN(10)*L102*DG103/((DG103+N102)^2)</f>
        <v>0</v>
      </c>
      <c r="EV103" s="164" t="e">
        <f t="shared" ref="EV103:EV105" si="3279">EU103*EG103</f>
        <v>#DIV/0!</v>
      </c>
      <c r="EW103" s="164" t="e">
        <f>EV103^2*S102^2</f>
        <v>#DIV/0!</v>
      </c>
      <c r="EX103" s="164"/>
      <c r="EY103" s="164"/>
      <c r="EZ103" s="164"/>
      <c r="FA103" s="164">
        <f t="shared" ref="FA103:FA105" si="3280">DG103</f>
        <v>1</v>
      </c>
      <c r="FB103" s="164" t="e">
        <f t="shared" ref="FB103:FB105" si="3281">DH103</f>
        <v>#DIV/0!</v>
      </c>
      <c r="FC103" s="164">
        <f t="shared" ref="FC103:FC105" si="3282">DI103</f>
        <v>1</v>
      </c>
      <c r="FD103" s="164" t="e">
        <f t="shared" ref="FD103:FD105" si="3283">FB103*FC103*BH103</f>
        <v>#DIV/0!</v>
      </c>
      <c r="FE103" s="164"/>
      <c r="FF103" s="164"/>
      <c r="FG103" s="164"/>
      <c r="FH103" s="164"/>
      <c r="FI103" s="164" t="e">
        <f t="shared" ref="FI103:FI105" si="3284">FB103*FC103</f>
        <v>#DIV/0!</v>
      </c>
      <c r="FJ103" s="164" t="e">
        <f t="shared" ref="FJ103:FJ105" si="3285">CP103</f>
        <v>#DIV/0!</v>
      </c>
      <c r="FK103" s="164" t="e">
        <f t="shared" ref="FK103:FK105" si="3286">FJ103*FI103</f>
        <v>#DIV/0!</v>
      </c>
      <c r="FL103" s="164" t="e">
        <f t="shared" ref="FL103:FL105" si="3287">FK103^2*E103^2</f>
        <v>#DIV/0!</v>
      </c>
      <c r="FM103" s="164"/>
      <c r="FN103" s="164" t="e">
        <f t="shared" ref="FN103:FN105" si="3288">BX103</f>
        <v>#DIV/0!</v>
      </c>
      <c r="FO103" s="164" t="e">
        <f t="shared" ref="FO103:FO105" si="3289">FN103*FI103</f>
        <v>#DIV/0!</v>
      </c>
      <c r="FP103" s="164" t="e">
        <f t="shared" ref="FP103:FP105" si="3290">FO103^2*V103^2</f>
        <v>#DIV/0!</v>
      </c>
      <c r="FQ103" s="164"/>
      <c r="FR103" s="164" t="e">
        <f t="shared" ref="FR103:FR105" si="3291">CD103</f>
        <v>#DIV/0!</v>
      </c>
      <c r="FS103" s="164" t="e">
        <f t="shared" ref="FS103:FS105" si="3292">FR103*FI103</f>
        <v>#DIV/0!</v>
      </c>
      <c r="FT103" s="164" t="e">
        <f t="shared" ref="FT103:FT105" si="3293">FS103^2*X103^2</f>
        <v>#DIV/0!</v>
      </c>
      <c r="FU103" s="164"/>
      <c r="FV103" s="164" t="e">
        <f t="shared" ref="FV103:FV105" si="3294">CJ103</f>
        <v>#DIV/0!</v>
      </c>
      <c r="FW103" s="164" t="e">
        <f t="shared" ref="FW103:FW105" si="3295">FV103*FI103</f>
        <v>#DIV/0!</v>
      </c>
      <c r="FX103" s="164" t="e">
        <f t="shared" ref="FX103:FX105" si="3296">FW103^2*Z103^2</f>
        <v>#DIV/0!</v>
      </c>
      <c r="FY103" s="164"/>
      <c r="FZ103" s="164" t="e">
        <f t="shared" ref="FZ103:FZ105" si="3297">FC103*BH103</f>
        <v>#DIV/0!</v>
      </c>
      <c r="GA103" s="164" t="e">
        <f t="shared" ref="GA103:GA105" si="3298">FB103*BH103</f>
        <v>#DIV/0!</v>
      </c>
      <c r="GB103" s="164" t="e">
        <f t="shared" ref="GB103:GB105" si="3299">CV103</f>
        <v>#DIV/0!</v>
      </c>
      <c r="GC103" s="164" t="e">
        <f t="shared" ref="GC103:GC105" si="3300">EI103</f>
        <v>#DIV/0!</v>
      </c>
      <c r="GD103" s="164">
        <f t="shared" ref="GD103:GD105" si="3301">EJ103</f>
        <v>1</v>
      </c>
      <c r="GE103" s="164" t="e">
        <f t="shared" ref="GE103:GE105" si="3302">FI103*GB103+FZ103*GC103+GA103*GD103</f>
        <v>#DIV/0!</v>
      </c>
      <c r="GF103" s="164" t="e">
        <f>GE103^2*M102^2</f>
        <v>#DIV/0!</v>
      </c>
      <c r="GG103" s="164"/>
      <c r="GH103" s="164" t="e">
        <f t="shared" ref="GH103:GH105" si="3303">DB103</f>
        <v>#DIV/0!</v>
      </c>
      <c r="GI103" s="164" t="e">
        <f t="shared" ref="GI103:GI105" si="3304">EO103</f>
        <v>#DIV/0!</v>
      </c>
      <c r="GJ103" s="164">
        <f t="shared" ref="GJ103:GJ105" si="3305">EP103</f>
        <v>0</v>
      </c>
      <c r="GK103" s="164" t="e">
        <f t="shared" ref="GK103:GK105" si="3306">FI103*GH103+FZ103*GI103+GA103*GJ103</f>
        <v>#DIV/0!</v>
      </c>
      <c r="GL103" s="164" t="e">
        <f>GK103^2*O102^2</f>
        <v>#DIV/0!</v>
      </c>
      <c r="GM103" s="164"/>
      <c r="GN103" s="164">
        <f t="shared" ref="GN103:GN105" si="3307">ET103</f>
        <v>0</v>
      </c>
      <c r="GO103" s="164">
        <f t="shared" ref="GO103:GO105" si="3308">EU103</f>
        <v>0</v>
      </c>
      <c r="GP103" s="164" t="e">
        <f t="shared" ref="GP103:GP105" si="3309">GO103*GA103</f>
        <v>#DIV/0!</v>
      </c>
      <c r="GQ103" s="164" t="e">
        <f>GP103^2*S102^2</f>
        <v>#DIV/0!</v>
      </c>
      <c r="GR103" s="164"/>
      <c r="GS103" s="164" t="e">
        <f t="shared" ref="GS103:GS105" si="3310">BO103</f>
        <v>#DIV/0!</v>
      </c>
      <c r="GT103" s="164" t="e">
        <f t="shared" ref="GT103:GT105" si="3311">GS103*FI103</f>
        <v>#DIV/0!</v>
      </c>
      <c r="GU103" s="164" t="e">
        <f>GT103^2*Q102^2</f>
        <v>#DIV/0!</v>
      </c>
      <c r="GV103" s="164"/>
      <c r="GW103" s="164"/>
      <c r="GX103" s="164"/>
      <c r="GY103" s="164">
        <f>P102</f>
        <v>0</v>
      </c>
      <c r="GZ103" s="164">
        <f>L102+N102</f>
        <v>0</v>
      </c>
      <c r="HA103" s="164">
        <f>L102</f>
        <v>0</v>
      </c>
      <c r="HB103" s="164">
        <f>N102</f>
        <v>0</v>
      </c>
      <c r="HC103" s="164">
        <f t="shared" ref="HC103:HC105" si="3312">D103</f>
        <v>0</v>
      </c>
      <c r="HD103" s="164">
        <f t="shared" ref="HD103:HD105" si="3313">B103</f>
        <v>0</v>
      </c>
      <c r="HE103" s="164" t="e">
        <f t="shared" ref="HE103:HE105" si="3314">AA103</f>
        <v>#DIV/0!</v>
      </c>
      <c r="HF103" s="164">
        <f t="shared" ref="HF103:HF105" si="3315">T103</f>
        <v>0</v>
      </c>
      <c r="HG103" s="164">
        <f t="shared" ref="HG103:HG105" si="3316">U103</f>
        <v>0</v>
      </c>
      <c r="HH103" s="164">
        <f t="shared" ref="HH103:HH105" si="3317">W103</f>
        <v>0</v>
      </c>
      <c r="HI103" s="164">
        <f t="shared" ref="HI103:HI105" si="3318">Y103</f>
        <v>0</v>
      </c>
      <c r="HJ103" s="164" t="e">
        <f t="shared" ref="HJ103:HJ105" si="3319">LN((HE103-GY103*HG103)/HD103)</f>
        <v>#DIV/0!</v>
      </c>
      <c r="HK103" s="164" t="e">
        <f t="shared" ref="HK103:HK105" si="3320">LN( (HG103-HF103)/GZ103 + (HE103-GY103*HF103)/HD103)</f>
        <v>#DIV/0!</v>
      </c>
      <c r="HL103" s="164" t="e">
        <f t="shared" ref="HL103:HL105" si="3321">HD103*GZ103/(HD103+GY103*GZ103)</f>
        <v>#DIV/0!</v>
      </c>
      <c r="HM103" s="164" t="e">
        <f t="shared" ref="HM103:HM105" si="3322">(HJ103-HK103)*HL103/HC103</f>
        <v>#DIV/0!</v>
      </c>
      <c r="HN103" s="164"/>
      <c r="HO103" s="164"/>
      <c r="HP103" s="164"/>
      <c r="HQ103" s="164"/>
      <c r="HR103" s="164" t="e">
        <f t="shared" ref="HR103:HR105" si="3323">-1/HD103</f>
        <v>#DIV/0!</v>
      </c>
      <c r="HS103" s="164" t="e">
        <f t="shared" ref="HS103:HS105" si="3324">-(HE103-GY103*HF103) / (HD103* ( ( (HG103-HF103)/GZ103)*HD103 + (HE103-GY103*HF103)))</f>
        <v>#DIV/0!</v>
      </c>
      <c r="HT103" s="164" t="e">
        <f t="shared" ref="HT103:HT105" si="3325">GY103*GZ103^2 / (HD103+GY103*GZ103)^2</f>
        <v>#DIV/0!</v>
      </c>
      <c r="HU103" s="164" t="e">
        <f t="shared" ref="HU103:HU105" si="3326">-1/HC103*HM103</f>
        <v>#DIV/0!</v>
      </c>
      <c r="HV103" s="164" t="e">
        <f t="shared" ref="HV103:HV105" si="3327">HU103^2*E103^2</f>
        <v>#DIV/0!</v>
      </c>
      <c r="HW103" s="164"/>
      <c r="HX103" s="164" t="e">
        <f t="shared" ref="HX103:HX105" si="3328">GY103 / (GY103*HG103-HE103)</f>
        <v>#DIV/0!</v>
      </c>
      <c r="HY103" s="164" t="e">
        <f t="shared" ref="HY103:HY105" si="3329">HD103 / ( (HG103-HF103)*HD103 + GZ103*(HE103-GY103*HF103))</f>
        <v>#DIV/0!</v>
      </c>
      <c r="HZ103" s="164">
        <v>0</v>
      </c>
      <c r="IA103" s="164" t="e">
        <f t="shared" si="3218"/>
        <v>#DIV/0!</v>
      </c>
      <c r="IB103" s="164" t="e">
        <f t="shared" ref="IB103:IB105" si="3330">IA103^2*V103^2</f>
        <v>#DIV/0!</v>
      </c>
      <c r="IC103" s="164"/>
      <c r="ID103" s="164" t="e">
        <f xml:space="preserve"> 1 / (HE103-GY103*HG103)*L102/GZ103</f>
        <v>#DIV/0!</v>
      </c>
      <c r="IE103" s="164" t="e">
        <f t="shared" ref="IE103:IE105" si="3331">HA103 / ((HE103-GY103*HF103)*GZ103 + (HG103-HF103)*HD103)</f>
        <v>#DIV/0!</v>
      </c>
      <c r="IF103" s="164">
        <v>0</v>
      </c>
      <c r="IG103" s="164" t="e">
        <f t="shared" si="3219"/>
        <v>#DIV/0!</v>
      </c>
      <c r="IH103" s="164" t="e">
        <f t="shared" ref="IH103:IH105" si="3332">IG103^2*X103^2</f>
        <v>#DIV/0!</v>
      </c>
      <c r="II103" s="164"/>
      <c r="IJ103" s="164" t="e">
        <f t="shared" ref="IJ103:IJ105" si="3333">1 / (HE103-GY103*HG103) * HB103/GZ103</f>
        <v>#DIV/0!</v>
      </c>
      <c r="IK103" s="164" t="e">
        <f t="shared" ref="IK103:IK105" si="3334">1 / (HE103 + HD103*((HG103-HF103)/GZ103) - GY103*HF103) * HB103/GZ103</f>
        <v>#DIV/0!</v>
      </c>
      <c r="IL103" s="164">
        <v>0</v>
      </c>
      <c r="IM103" s="164" t="e">
        <f t="shared" si="3220"/>
        <v>#DIV/0!</v>
      </c>
      <c r="IN103" s="164" t="e">
        <f t="shared" ref="IN103:IN105" si="3335">IM103^2*Z103^2</f>
        <v>#DIV/0!</v>
      </c>
      <c r="IO103" s="164"/>
      <c r="IP103" s="164" t="e">
        <f t="shared" ref="IP103:IP105" si="3336">(HI103-HH103)*HB103 / (GZ103*((GY103*HG103-HH103)*HA103 + (GY103*HG103-HI103)*HB103))</f>
        <v>#DIV/0!</v>
      </c>
      <c r="IQ103" s="164" t="e">
        <f t="shared" ref="IQ103:IQ105" si="3337">-(HD103*HF103+(HH103-HI103)*HB103-HD103*HG103) / (GZ103*((GY103*HF103-HH103)*HA103 + (GY103*HB103+HD103)*HF103 - HI103*HB103 - HD103*HG103) )</f>
        <v>#DIV/0!</v>
      </c>
      <c r="IR103" s="164" t="e">
        <f t="shared" ref="IR103:IR105" si="3338">HD103^2 / (GY103*HA103 + GY103*HB103 + HD103)^2</f>
        <v>#DIV/0!</v>
      </c>
      <c r="IS103" s="164" t="e">
        <f t="shared" si="3221"/>
        <v>#DIV/0!</v>
      </c>
      <c r="IT103" s="164" t="e">
        <f>IS103^2*M102^2</f>
        <v>#DIV/0!</v>
      </c>
      <c r="IU103" s="164"/>
      <c r="IV103" s="164" t="e">
        <f t="shared" ref="IV103:IV105" si="3339">-(HI103-HH103)*HA103 / (GZ103*((GY103*HG103-HH103)*HA103 + (GY103*HG103-HI103)*HB103))</f>
        <v>#DIV/0!</v>
      </c>
      <c r="IW103" s="164" t="e">
        <f t="shared" ref="IW103:IW105" si="3340">-(HD103*HF103+(HI103-HH103)*HA103-HD103*HG103) / (GZ103*((GY103*HF103-HI103)*HB103 + (GY103*HA103+HD103)*HF103 - HH103*HA103 - HD103*HG103))</f>
        <v>#DIV/0!</v>
      </c>
      <c r="IX103" s="164" t="e">
        <f t="shared" ref="IX103:IX105" si="3341">HD103^2 / (GY103*HA103+GY103*HB103+HD103)^2</f>
        <v>#DIV/0!</v>
      </c>
      <c r="IY103" s="164" t="e">
        <f t="shared" si="3222"/>
        <v>#DIV/0!</v>
      </c>
      <c r="IZ103" s="164" t="e">
        <f>IY103^2*O102^2</f>
        <v>#DIV/0!</v>
      </c>
      <c r="JA103" s="164"/>
      <c r="JB103" s="164" t="e">
        <f t="shared" ref="JB103:JB105" si="3342">HG103/(GY103*HG103-HE103)</f>
        <v>#DIV/0!</v>
      </c>
      <c r="JC103" s="164" t="e">
        <f t="shared" ref="JC103:JC105" si="3343">HF103/(GY103*HF103-HE103-HD103*(HG103-HF103)/GZ103)</f>
        <v>#DIV/0!</v>
      </c>
      <c r="JD103" s="164" t="e">
        <f t="shared" ref="JD103:JD105" si="3344">-HD103*GZ103^2 / ((GZ103*GY103+HD103)^2)</f>
        <v>#DIV/0!</v>
      </c>
      <c r="JE103" s="164" t="e">
        <f t="shared" si="3223"/>
        <v>#DIV/0!</v>
      </c>
      <c r="JF103" s="164" t="e">
        <f>JE103^2*Q102^2</f>
        <v>#DIV/0!</v>
      </c>
      <c r="JG103" s="164"/>
      <c r="JH103" s="164"/>
      <c r="JI103" s="164"/>
      <c r="JJ103" s="164">
        <f t="shared" ref="JJ103:JJ105" si="3345">FA103</f>
        <v>1</v>
      </c>
      <c r="JK103" s="164" t="e">
        <f>N102/(L102+N102)</f>
        <v>#DIV/0!</v>
      </c>
      <c r="JL103" s="164">
        <f>(L102+N102+JJ103)/(N102+JJ103)</f>
        <v>1</v>
      </c>
      <c r="JM103" s="164" t="e">
        <f t="shared" ref="JM103:JM105" si="3346">HM103*JK103*JL103</f>
        <v>#DIV/0!</v>
      </c>
      <c r="JN103" s="164"/>
      <c r="JO103" s="164"/>
      <c r="JP103" s="164"/>
      <c r="JQ103" s="164"/>
      <c r="JR103" s="164" t="e">
        <f t="shared" ref="JR103:JR105" si="3347">JK103*JL103</f>
        <v>#DIV/0!</v>
      </c>
      <c r="JS103" s="164" t="e">
        <f t="shared" ref="JS103:JS105" si="3348">HU103</f>
        <v>#DIV/0!</v>
      </c>
      <c r="JT103" s="164" t="e">
        <f t="shared" ref="JT103:JT105" si="3349">JS103*JR103</f>
        <v>#DIV/0!</v>
      </c>
      <c r="JU103" s="164" t="e">
        <f t="shared" ref="JU103:JU105" si="3350">JT103^2*E103^2</f>
        <v>#DIV/0!</v>
      </c>
      <c r="JV103" s="164"/>
      <c r="JW103" s="164" t="e">
        <f t="shared" ref="JW103:JW105" si="3351">IA103</f>
        <v>#DIV/0!</v>
      </c>
      <c r="JX103" s="164" t="e">
        <f t="shared" ref="JX103:JX105" si="3352">JW103*JR103</f>
        <v>#DIV/0!</v>
      </c>
      <c r="JY103" s="164" t="e">
        <f t="shared" ref="JY103:JY105" si="3353">JX103^2*V103^2</f>
        <v>#DIV/0!</v>
      </c>
      <c r="JZ103" s="164"/>
      <c r="KA103" s="164" t="e">
        <f>IG103</f>
        <v>#DIV/0!</v>
      </c>
      <c r="KB103" s="164" t="e">
        <f>KA103*JR103</f>
        <v>#DIV/0!</v>
      </c>
      <c r="KC103" s="164" t="e">
        <f>KB103^2*X103^2</f>
        <v>#DIV/0!</v>
      </c>
      <c r="KD103" s="164"/>
      <c r="KE103" s="164" t="e">
        <f>IM103</f>
        <v>#DIV/0!</v>
      </c>
      <c r="KF103" s="164" t="e">
        <f>KE103*JR103</f>
        <v>#DIV/0!</v>
      </c>
      <c r="KG103" s="164" t="e">
        <f>KF103^2*Z103^2</f>
        <v>#DIV/0!</v>
      </c>
      <c r="KH103" s="164"/>
      <c r="KI103" s="164" t="e">
        <f>IS103</f>
        <v>#DIV/0!</v>
      </c>
      <c r="KJ103" s="164" t="e">
        <f>-N102/(L102+N102)^2</f>
        <v>#DIV/0!</v>
      </c>
      <c r="KK103" s="164">
        <f>1/(JJ103+N102)</f>
        <v>1</v>
      </c>
      <c r="KL103" s="164" t="e">
        <f>KI103*JR103+KJ103*HM103*JL103+KK103*JK103*HM103</f>
        <v>#DIV/0!</v>
      </c>
      <c r="KM103" s="164" t="e">
        <f>KL103^2*M102^2</f>
        <v>#DIV/0!</v>
      </c>
      <c r="KN103" s="164"/>
      <c r="KO103" s="164" t="e">
        <f>IY103</f>
        <v>#DIV/0!</v>
      </c>
      <c r="KP103" s="164" t="e">
        <f>L102/(L102+N102)^2</f>
        <v>#DIV/0!</v>
      </c>
      <c r="KQ103" s="164">
        <f>-L102/(JJ103+N102)^2</f>
        <v>0</v>
      </c>
      <c r="KR103" s="164" t="e">
        <f>KO103*JR103+KP103*JL103*HM103+HM103*KQ103*JK103</f>
        <v>#DIV/0!</v>
      </c>
      <c r="KS103" s="164" t="e">
        <f>KR103^2*O102^2</f>
        <v>#DIV/0!</v>
      </c>
      <c r="KT103" s="164"/>
      <c r="KU103" s="164" t="e">
        <f>JE103</f>
        <v>#DIV/0!</v>
      </c>
      <c r="KV103" s="164" t="e">
        <f>KU103*JR103</f>
        <v>#DIV/0!</v>
      </c>
      <c r="KW103" s="164" t="e">
        <f>KV103^2*Q102^2</f>
        <v>#DIV/0!</v>
      </c>
      <c r="KX103" s="164"/>
      <c r="KY103" s="164" t="e">
        <f>HM103* (N102/(L102+N102)) * ((-LN(10)*JJ103*L102)/(N102+JJ103)^2)</f>
        <v>#DIV/0!</v>
      </c>
      <c r="KZ103" s="164" t="e">
        <f>KY103^2*S102^2</f>
        <v>#DIV/0!</v>
      </c>
      <c r="LA103" s="164"/>
      <c r="LB103" s="164"/>
      <c r="LC103" s="170"/>
      <c r="LD103" s="204"/>
      <c r="LE103" s="189"/>
      <c r="LF103" s="189"/>
      <c r="LG103" s="189"/>
      <c r="LH103" s="189"/>
      <c r="LI103" s="189"/>
      <c r="LJ103" s="189"/>
      <c r="LK103" s="189"/>
      <c r="LL103" s="189"/>
      <c r="LM103" s="189"/>
      <c r="LN103" s="189"/>
      <c r="LO103" s="192"/>
    </row>
    <row r="104" spans="1:327" s="87" customFormat="1" ht="15.75" x14ac:dyDescent="0.25">
      <c r="A104" s="172" t="s">
        <v>241</v>
      </c>
      <c r="B104" s="107"/>
      <c r="C104" s="145"/>
      <c r="D104" s="106"/>
      <c r="E104" s="145"/>
      <c r="F104" s="207"/>
      <c r="G104" s="207"/>
      <c r="H104" s="207"/>
      <c r="I104" s="198"/>
      <c r="J104" s="198"/>
      <c r="K104" s="198"/>
      <c r="L104" s="198"/>
      <c r="M104" s="198"/>
      <c r="N104" s="198"/>
      <c r="O104" s="198"/>
      <c r="P104" s="198"/>
      <c r="Q104" s="198"/>
      <c r="R104" s="198"/>
      <c r="S104" s="201"/>
      <c r="T104" s="167">
        <f t="shared" si="3224"/>
        <v>0</v>
      </c>
      <c r="U104" s="164">
        <f>U102</f>
        <v>0</v>
      </c>
      <c r="V104" s="164">
        <f t="shared" ref="V104:AA104" si="3354">V102</f>
        <v>0</v>
      </c>
      <c r="W104" s="164">
        <f t="shared" si="3354"/>
        <v>0</v>
      </c>
      <c r="X104" s="164">
        <f t="shared" si="3354"/>
        <v>0</v>
      </c>
      <c r="Y104" s="164">
        <f t="shared" si="3354"/>
        <v>0</v>
      </c>
      <c r="Z104" s="164">
        <f t="shared" si="3354"/>
        <v>0</v>
      </c>
      <c r="AA104" s="164" t="e">
        <f t="shared" si="3354"/>
        <v>#DIV/0!</v>
      </c>
      <c r="AB104" s="165" t="e">
        <f t="shared" si="3215"/>
        <v>#DIV/0!</v>
      </c>
      <c r="AC104" s="165"/>
      <c r="AD104" s="165"/>
      <c r="AE104" s="165"/>
      <c r="AF104" s="165"/>
      <c r="AG104" s="164" t="e">
        <f t="shared" si="3216"/>
        <v>#DIV/0!</v>
      </c>
      <c r="AH104" s="164" t="e">
        <f t="shared" si="3231"/>
        <v>#DIV/0!</v>
      </c>
      <c r="AI104" s="164"/>
      <c r="AJ104" s="164" t="e">
        <f t="shared" si="3217"/>
        <v>#DIV/0!</v>
      </c>
      <c r="AK104" s="164" t="e">
        <f>AJ104^2*V102^2</f>
        <v>#DIV/0!</v>
      </c>
      <c r="AL104" s="164"/>
      <c r="AM104" s="164" t="e">
        <f>-AB104/(AA104-U104)*L102/(L102+N102)</f>
        <v>#DIV/0!</v>
      </c>
      <c r="AN104" s="164" t="e">
        <f>AM104^2*X102^2</f>
        <v>#DIV/0!</v>
      </c>
      <c r="AO104" s="164"/>
      <c r="AP104" s="164" t="e">
        <f>-AB104/(AA104-U104)*N102/(L102+N102)</f>
        <v>#DIV/0!</v>
      </c>
      <c r="AQ104" s="164" t="e">
        <f>AP104^2*Z102^2</f>
        <v>#DIV/0!</v>
      </c>
      <c r="AR104" s="164"/>
      <c r="AS104" s="164" t="e">
        <f>-AB104/(AA104-U104)*(W104-AA104)/(L102+N102)</f>
        <v>#DIV/0!</v>
      </c>
      <c r="AT104" s="164" t="e">
        <f>AS104^2*M102^2</f>
        <v>#DIV/0!</v>
      </c>
      <c r="AU104" s="164"/>
      <c r="AV104" s="164" t="e">
        <f>-AB104/(AA104-U104)*(Y104-AA104)/(L102+N102)</f>
        <v>#DIV/0!</v>
      </c>
      <c r="AW104" s="164" t="e">
        <f>AV104^2*O102^2</f>
        <v>#DIV/0!</v>
      </c>
      <c r="AX104" s="164"/>
      <c r="AY104" s="164"/>
      <c r="AZ104" s="164"/>
      <c r="BA104" s="164" t="b">
        <f t="shared" si="3232"/>
        <v>0</v>
      </c>
      <c r="BB104" s="164">
        <f>MAX((1-BA104)*P102,P102*0.99999)</f>
        <v>0</v>
      </c>
      <c r="BC104" s="164" t="e">
        <f>AB104*D104/(L102+N102)</f>
        <v>#DIV/0!</v>
      </c>
      <c r="BD104" s="164" t="e">
        <f t="shared" si="3233"/>
        <v>#DIV/0!</v>
      </c>
      <c r="BE104" s="164" t="e">
        <f t="shared" si="3234"/>
        <v>#DIV/0!</v>
      </c>
      <c r="BF104" s="164" t="e">
        <f t="shared" si="3235"/>
        <v>#DIV/0!</v>
      </c>
      <c r="BG104" s="164" t="e">
        <f t="shared" si="3236"/>
        <v>#DIV/0!</v>
      </c>
      <c r="BH104" s="164" t="e">
        <f t="shared" si="3237"/>
        <v>#DIV/0!</v>
      </c>
      <c r="BI104" s="164"/>
      <c r="BJ104" s="164"/>
      <c r="BK104" s="164"/>
      <c r="BL104" s="164"/>
      <c r="BM104" s="164" t="e">
        <f t="shared" si="3238"/>
        <v>#DIV/0!</v>
      </c>
      <c r="BN104" s="164" t="e">
        <f t="shared" si="3239"/>
        <v>#DIV/0!</v>
      </c>
      <c r="BO104" s="164" t="e">
        <f t="shared" si="3240"/>
        <v>#DIV/0!</v>
      </c>
      <c r="BP104" s="164" t="e">
        <f>BO104^2*Q102^2</f>
        <v>#DIV/0!</v>
      </c>
      <c r="BQ104" s="164"/>
      <c r="BR104" s="164" t="e">
        <f t="shared" si="3241"/>
        <v>#DIV/0!</v>
      </c>
      <c r="BS104" s="164" t="e">
        <f t="shared" si="3242"/>
        <v>#DIV/0!</v>
      </c>
      <c r="BT104" s="164" t="e">
        <f t="shared" si="3243"/>
        <v>#DIV/0!</v>
      </c>
      <c r="BU104" s="164" t="e">
        <f t="shared" si="3244"/>
        <v>#DIV/0!</v>
      </c>
      <c r="BV104" s="164" t="e">
        <f>(BB104-1)/(1-BC104)^(BB104)*(D104/(L102+N102))*BU104</f>
        <v>#DIV/0!</v>
      </c>
      <c r="BW104" s="164" t="e">
        <f>-1/((BB104-1)*BC104^2)*(D104/(L102+N102))*BU104</f>
        <v>#DIV/0!</v>
      </c>
      <c r="BX104" s="164" t="e">
        <f t="shared" si="3245"/>
        <v>#DIV/0!</v>
      </c>
      <c r="BY104" s="164" t="e">
        <f t="shared" si="3246"/>
        <v>#DIV/0!</v>
      </c>
      <c r="BZ104" s="164"/>
      <c r="CA104" s="164" t="e">
        <f t="shared" si="3247"/>
        <v>#DIV/0!</v>
      </c>
      <c r="CB104" s="164" t="e">
        <f>(BB104-1)/(1-BC104)^(BB104)*(D104/(L102+N102))*CA104</f>
        <v>#DIV/0!</v>
      </c>
      <c r="CC104" s="164" t="e">
        <f>-1/((BB104-1)*BC104^2)*(D104/(L102+N102))*CA104</f>
        <v>#DIV/0!</v>
      </c>
      <c r="CD104" s="164" t="e">
        <f t="shared" si="3248"/>
        <v>#DIV/0!</v>
      </c>
      <c r="CE104" s="164" t="e">
        <f t="shared" si="3249"/>
        <v>#DIV/0!</v>
      </c>
      <c r="CF104" s="164"/>
      <c r="CG104" s="164" t="e">
        <f t="shared" si="3250"/>
        <v>#DIV/0!</v>
      </c>
      <c r="CH104" s="164" t="e">
        <f>(BB104-1)/(1-BC104)^(BB104)*(D104/(L102+N102))*CG104</f>
        <v>#DIV/0!</v>
      </c>
      <c r="CI104" s="164" t="e">
        <f>-1/((BB104-1)*BC104^2)*(D104/(L102+N102))*CG104</f>
        <v>#DIV/0!</v>
      </c>
      <c r="CJ104" s="164" t="e">
        <f t="shared" si="3251"/>
        <v>#DIV/0!</v>
      </c>
      <c r="CK104" s="164" t="e">
        <f t="shared" si="3252"/>
        <v>#DIV/0!</v>
      </c>
      <c r="CL104" s="164"/>
      <c r="CM104" s="164" t="e">
        <f t="shared" si="3253"/>
        <v>#DIV/0!</v>
      </c>
      <c r="CN104" s="164">
        <v>0</v>
      </c>
      <c r="CO104" s="164">
        <v>0</v>
      </c>
      <c r="CP104" s="164" t="e">
        <f t="shared" si="3254"/>
        <v>#DIV/0!</v>
      </c>
      <c r="CQ104" s="164" t="e">
        <f>CP104^2*E102^2</f>
        <v>#DIV/0!</v>
      </c>
      <c r="CR104" s="164"/>
      <c r="CS104" s="164" t="e">
        <f t="shared" si="3255"/>
        <v>#DIV/0!</v>
      </c>
      <c r="CT104" s="164" t="e">
        <f>(BB104-1)/(1-BC104)^(BB104)*(-BC104/(L102+N102)+D104/(L102+N102)*CS104)</f>
        <v>#DIV/0!</v>
      </c>
      <c r="CU104" s="164" t="e">
        <f>-1/((BB104-1)*BC104^2)*(-BC104/(L102+N102)+D104/(L102+N102)*CS104)</f>
        <v>#DIV/0!</v>
      </c>
      <c r="CV104" s="164" t="e">
        <f t="shared" si="3256"/>
        <v>#DIV/0!</v>
      </c>
      <c r="CW104" s="164" t="e">
        <f>CV104^2*M102^2</f>
        <v>#DIV/0!</v>
      </c>
      <c r="CX104" s="164"/>
      <c r="CY104" s="164" t="e">
        <f t="shared" si="3257"/>
        <v>#DIV/0!</v>
      </c>
      <c r="CZ104" s="164" t="e">
        <f>(BB104-1)/(1-BC104)^(BB104)*(-BC104/(L102+N102)+D104/(L102+N102)*CY104)</f>
        <v>#DIV/0!</v>
      </c>
      <c r="DA104" s="164" t="e">
        <f>-1/((BB104-1)*BC104^2)*(-BC104/(L102+N102)+D104/(L102+N102)*CY104)</f>
        <v>#DIV/0!</v>
      </c>
      <c r="DB104" s="164" t="e">
        <f t="shared" si="3258"/>
        <v>#DIV/0!</v>
      </c>
      <c r="DC104" s="164" t="e">
        <f>DB104^2*O102^2</f>
        <v>#DIV/0!</v>
      </c>
      <c r="DD104" s="164"/>
      <c r="DE104" s="164"/>
      <c r="DF104" s="164"/>
      <c r="DG104" s="164">
        <f>10^R102</f>
        <v>1</v>
      </c>
      <c r="DH104" s="164" t="e">
        <f>N102/(L102+N102)</f>
        <v>#DIV/0!</v>
      </c>
      <c r="DI104" s="164">
        <f>(DG104+L102+N102)/(N102+DG104)</f>
        <v>1</v>
      </c>
      <c r="DJ104" s="164" t="e">
        <f t="shared" si="3259"/>
        <v>#DIV/0!</v>
      </c>
      <c r="DK104" s="164"/>
      <c r="DL104" s="164"/>
      <c r="DM104" s="164"/>
      <c r="DN104" s="164"/>
      <c r="DO104" s="164" t="e">
        <f t="shared" si="3260"/>
        <v>#DIV/0!</v>
      </c>
      <c r="DP104" s="164" t="e">
        <f t="shared" si="3261"/>
        <v>#DIV/0!</v>
      </c>
      <c r="DQ104" s="164" t="e">
        <f t="shared" si="3262"/>
        <v>#DIV/0!</v>
      </c>
      <c r="DR104" s="164" t="e">
        <f t="shared" si="3263"/>
        <v>#DIV/0!</v>
      </c>
      <c r="DS104" s="164"/>
      <c r="DT104" s="164" t="e">
        <f t="shared" si="3264"/>
        <v>#DIV/0!</v>
      </c>
      <c r="DU104" s="164" t="e">
        <f t="shared" si="3265"/>
        <v>#DIV/0!</v>
      </c>
      <c r="DV104" s="164" t="e">
        <f t="shared" si="3266"/>
        <v>#DIV/0!</v>
      </c>
      <c r="DW104" s="164"/>
      <c r="DX104" s="164" t="e">
        <f t="shared" si="3267"/>
        <v>#DIV/0!</v>
      </c>
      <c r="DY104" s="164" t="e">
        <f t="shared" si="3268"/>
        <v>#DIV/0!</v>
      </c>
      <c r="DZ104" s="164" t="e">
        <f t="shared" si="3269"/>
        <v>#DIV/0!</v>
      </c>
      <c r="EA104" s="164"/>
      <c r="EB104" s="164" t="e">
        <f t="shared" si="3270"/>
        <v>#DIV/0!</v>
      </c>
      <c r="EC104" s="164" t="e">
        <f t="shared" si="3271"/>
        <v>#DIV/0!</v>
      </c>
      <c r="ED104" s="164" t="e">
        <f t="shared" si="3272"/>
        <v>#DIV/0!</v>
      </c>
      <c r="EE104" s="164"/>
      <c r="EF104" s="164" t="e">
        <f t="shared" si="3273"/>
        <v>#DIV/0!</v>
      </c>
      <c r="EG104" s="164" t="e">
        <f t="shared" si="3274"/>
        <v>#DIV/0!</v>
      </c>
      <c r="EH104" s="164" t="e">
        <f t="shared" si="3275"/>
        <v>#DIV/0!</v>
      </c>
      <c r="EI104" s="164" t="e">
        <f>-N102/((N102+L102)^2)</f>
        <v>#DIV/0!</v>
      </c>
      <c r="EJ104" s="164">
        <f>1/(DG104+N102)</f>
        <v>1</v>
      </c>
      <c r="EK104" s="164" t="e">
        <f t="shared" si="3276"/>
        <v>#DIV/0!</v>
      </c>
      <c r="EL104" s="164" t="e">
        <f>EK104^2*M102^2</f>
        <v>#DIV/0!</v>
      </c>
      <c r="EM104" s="164"/>
      <c r="EN104" s="164" t="e">
        <f t="shared" si="3277"/>
        <v>#DIV/0!</v>
      </c>
      <c r="EO104" s="164" t="e">
        <f>L102/((L102+N102)^2)</f>
        <v>#DIV/0!</v>
      </c>
      <c r="EP104" s="164">
        <f>-L102/((N102+DG104)^2)</f>
        <v>0</v>
      </c>
      <c r="EQ104" s="164" t="e">
        <f t="shared" si="3278"/>
        <v>#DIV/0!</v>
      </c>
      <c r="ER104" s="164" t="e">
        <f>EQ104^2*O102^2</f>
        <v>#DIV/0!</v>
      </c>
      <c r="ES104" s="164"/>
      <c r="ET104" s="164">
        <v>0</v>
      </c>
      <c r="EU104" s="164">
        <f>-LN(10)*L102*DG104/((DG104+N102)^2)</f>
        <v>0</v>
      </c>
      <c r="EV104" s="164" t="e">
        <f t="shared" si="3279"/>
        <v>#DIV/0!</v>
      </c>
      <c r="EW104" s="164" t="e">
        <f>EV104^2*S102^2</f>
        <v>#DIV/0!</v>
      </c>
      <c r="EX104" s="164"/>
      <c r="EY104" s="164"/>
      <c r="EZ104" s="164"/>
      <c r="FA104" s="164">
        <f t="shared" si="3280"/>
        <v>1</v>
      </c>
      <c r="FB104" s="164" t="e">
        <f t="shared" si="3281"/>
        <v>#DIV/0!</v>
      </c>
      <c r="FC104" s="164">
        <f t="shared" si="3282"/>
        <v>1</v>
      </c>
      <c r="FD104" s="164" t="e">
        <f t="shared" si="3283"/>
        <v>#DIV/0!</v>
      </c>
      <c r="FE104" s="164"/>
      <c r="FF104" s="164"/>
      <c r="FG104" s="164"/>
      <c r="FH104" s="164"/>
      <c r="FI104" s="164" t="e">
        <f t="shared" si="3284"/>
        <v>#DIV/0!</v>
      </c>
      <c r="FJ104" s="164" t="e">
        <f t="shared" si="3285"/>
        <v>#DIV/0!</v>
      </c>
      <c r="FK104" s="164" t="e">
        <f t="shared" si="3286"/>
        <v>#DIV/0!</v>
      </c>
      <c r="FL104" s="164" t="e">
        <f t="shared" si="3287"/>
        <v>#DIV/0!</v>
      </c>
      <c r="FM104" s="164"/>
      <c r="FN104" s="164" t="e">
        <f t="shared" si="3288"/>
        <v>#DIV/0!</v>
      </c>
      <c r="FO104" s="164" t="e">
        <f t="shared" si="3289"/>
        <v>#DIV/0!</v>
      </c>
      <c r="FP104" s="164" t="e">
        <f t="shared" si="3290"/>
        <v>#DIV/0!</v>
      </c>
      <c r="FQ104" s="164"/>
      <c r="FR104" s="164" t="e">
        <f t="shared" si="3291"/>
        <v>#DIV/0!</v>
      </c>
      <c r="FS104" s="164" t="e">
        <f t="shared" si="3292"/>
        <v>#DIV/0!</v>
      </c>
      <c r="FT104" s="164" t="e">
        <f t="shared" si="3293"/>
        <v>#DIV/0!</v>
      </c>
      <c r="FU104" s="164"/>
      <c r="FV104" s="164" t="e">
        <f t="shared" si="3294"/>
        <v>#DIV/0!</v>
      </c>
      <c r="FW104" s="164" t="e">
        <f t="shared" si="3295"/>
        <v>#DIV/0!</v>
      </c>
      <c r="FX104" s="164" t="e">
        <f t="shared" si="3296"/>
        <v>#DIV/0!</v>
      </c>
      <c r="FY104" s="164"/>
      <c r="FZ104" s="164" t="e">
        <f t="shared" si="3297"/>
        <v>#DIV/0!</v>
      </c>
      <c r="GA104" s="164" t="e">
        <f t="shared" si="3298"/>
        <v>#DIV/0!</v>
      </c>
      <c r="GB104" s="164" t="e">
        <f t="shared" si="3299"/>
        <v>#DIV/0!</v>
      </c>
      <c r="GC104" s="164" t="e">
        <f t="shared" si="3300"/>
        <v>#DIV/0!</v>
      </c>
      <c r="GD104" s="164">
        <f t="shared" si="3301"/>
        <v>1</v>
      </c>
      <c r="GE104" s="164" t="e">
        <f t="shared" si="3302"/>
        <v>#DIV/0!</v>
      </c>
      <c r="GF104" s="164" t="e">
        <f>GE104^2*M102^2</f>
        <v>#DIV/0!</v>
      </c>
      <c r="GG104" s="164"/>
      <c r="GH104" s="164" t="e">
        <f t="shared" si="3303"/>
        <v>#DIV/0!</v>
      </c>
      <c r="GI104" s="164" t="e">
        <f t="shared" si="3304"/>
        <v>#DIV/0!</v>
      </c>
      <c r="GJ104" s="164">
        <f t="shared" si="3305"/>
        <v>0</v>
      </c>
      <c r="GK104" s="164" t="e">
        <f t="shared" si="3306"/>
        <v>#DIV/0!</v>
      </c>
      <c r="GL104" s="164" t="e">
        <f>GK104^2*O102^2</f>
        <v>#DIV/0!</v>
      </c>
      <c r="GM104" s="164"/>
      <c r="GN104" s="164">
        <f t="shared" si="3307"/>
        <v>0</v>
      </c>
      <c r="GO104" s="164">
        <f t="shared" si="3308"/>
        <v>0</v>
      </c>
      <c r="GP104" s="164" t="e">
        <f t="shared" si="3309"/>
        <v>#DIV/0!</v>
      </c>
      <c r="GQ104" s="164" t="e">
        <f>GP104^2*S102^2</f>
        <v>#DIV/0!</v>
      </c>
      <c r="GR104" s="164"/>
      <c r="GS104" s="164" t="e">
        <f t="shared" si="3310"/>
        <v>#DIV/0!</v>
      </c>
      <c r="GT104" s="164" t="e">
        <f t="shared" si="3311"/>
        <v>#DIV/0!</v>
      </c>
      <c r="GU104" s="164" t="e">
        <f>GT104^2*Q102^2</f>
        <v>#DIV/0!</v>
      </c>
      <c r="GV104" s="164"/>
      <c r="GW104" s="164"/>
      <c r="GX104" s="164"/>
      <c r="GY104" s="164">
        <f>P102</f>
        <v>0</v>
      </c>
      <c r="GZ104" s="164">
        <f>L102+N102</f>
        <v>0</v>
      </c>
      <c r="HA104" s="164">
        <f>L102</f>
        <v>0</v>
      </c>
      <c r="HB104" s="164">
        <f>N102</f>
        <v>0</v>
      </c>
      <c r="HC104" s="164">
        <f t="shared" si="3312"/>
        <v>0</v>
      </c>
      <c r="HD104" s="164">
        <f t="shared" si="3313"/>
        <v>0</v>
      </c>
      <c r="HE104" s="164" t="e">
        <f t="shared" si="3314"/>
        <v>#DIV/0!</v>
      </c>
      <c r="HF104" s="164">
        <f t="shared" si="3315"/>
        <v>0</v>
      </c>
      <c r="HG104" s="164">
        <f t="shared" si="3316"/>
        <v>0</v>
      </c>
      <c r="HH104" s="164">
        <f t="shared" si="3317"/>
        <v>0</v>
      </c>
      <c r="HI104" s="164">
        <f t="shared" si="3318"/>
        <v>0</v>
      </c>
      <c r="HJ104" s="164" t="e">
        <f t="shared" si="3319"/>
        <v>#DIV/0!</v>
      </c>
      <c r="HK104" s="164" t="e">
        <f t="shared" si="3320"/>
        <v>#DIV/0!</v>
      </c>
      <c r="HL104" s="164" t="e">
        <f t="shared" si="3321"/>
        <v>#DIV/0!</v>
      </c>
      <c r="HM104" s="164" t="e">
        <f t="shared" si="3322"/>
        <v>#DIV/0!</v>
      </c>
      <c r="HN104" s="164"/>
      <c r="HO104" s="164"/>
      <c r="HP104" s="164"/>
      <c r="HQ104" s="164"/>
      <c r="HR104" s="164" t="e">
        <f t="shared" si="3323"/>
        <v>#DIV/0!</v>
      </c>
      <c r="HS104" s="164" t="e">
        <f t="shared" si="3324"/>
        <v>#DIV/0!</v>
      </c>
      <c r="HT104" s="164" t="e">
        <f t="shared" si="3325"/>
        <v>#DIV/0!</v>
      </c>
      <c r="HU104" s="164" t="e">
        <f t="shared" si="3326"/>
        <v>#DIV/0!</v>
      </c>
      <c r="HV104" s="164" t="e">
        <f t="shared" si="3327"/>
        <v>#DIV/0!</v>
      </c>
      <c r="HW104" s="164"/>
      <c r="HX104" s="164" t="e">
        <f t="shared" si="3328"/>
        <v>#DIV/0!</v>
      </c>
      <c r="HY104" s="164" t="e">
        <f t="shared" si="3329"/>
        <v>#DIV/0!</v>
      </c>
      <c r="HZ104" s="164">
        <v>0</v>
      </c>
      <c r="IA104" s="164" t="e">
        <f t="shared" si="3218"/>
        <v>#DIV/0!</v>
      </c>
      <c r="IB104" s="164" t="e">
        <f t="shared" si="3330"/>
        <v>#DIV/0!</v>
      </c>
      <c r="IC104" s="164"/>
      <c r="ID104" s="164" t="e">
        <f xml:space="preserve"> 1 / (HE104-GY104*HG104)*L102/GZ104</f>
        <v>#DIV/0!</v>
      </c>
      <c r="IE104" s="164" t="e">
        <f t="shared" si="3331"/>
        <v>#DIV/0!</v>
      </c>
      <c r="IF104" s="164">
        <v>0</v>
      </c>
      <c r="IG104" s="164" t="e">
        <f t="shared" si="3219"/>
        <v>#DIV/0!</v>
      </c>
      <c r="IH104" s="164" t="e">
        <f t="shared" si="3332"/>
        <v>#DIV/0!</v>
      </c>
      <c r="II104" s="164"/>
      <c r="IJ104" s="164" t="e">
        <f t="shared" si="3333"/>
        <v>#DIV/0!</v>
      </c>
      <c r="IK104" s="164" t="e">
        <f t="shared" si="3334"/>
        <v>#DIV/0!</v>
      </c>
      <c r="IL104" s="164">
        <v>0</v>
      </c>
      <c r="IM104" s="164" t="e">
        <f t="shared" si="3220"/>
        <v>#DIV/0!</v>
      </c>
      <c r="IN104" s="164" t="e">
        <f t="shared" si="3335"/>
        <v>#DIV/0!</v>
      </c>
      <c r="IO104" s="164"/>
      <c r="IP104" s="164" t="e">
        <f t="shared" si="3336"/>
        <v>#DIV/0!</v>
      </c>
      <c r="IQ104" s="164" t="e">
        <f t="shared" si="3337"/>
        <v>#DIV/0!</v>
      </c>
      <c r="IR104" s="164" t="e">
        <f t="shared" si="3338"/>
        <v>#DIV/0!</v>
      </c>
      <c r="IS104" s="164" t="e">
        <f t="shared" si="3221"/>
        <v>#DIV/0!</v>
      </c>
      <c r="IT104" s="164" t="e">
        <f>IS104^2*M102^2</f>
        <v>#DIV/0!</v>
      </c>
      <c r="IU104" s="164"/>
      <c r="IV104" s="164" t="e">
        <f t="shared" si="3339"/>
        <v>#DIV/0!</v>
      </c>
      <c r="IW104" s="164" t="e">
        <f t="shared" si="3340"/>
        <v>#DIV/0!</v>
      </c>
      <c r="IX104" s="164" t="e">
        <f t="shared" si="3341"/>
        <v>#DIV/0!</v>
      </c>
      <c r="IY104" s="164" t="e">
        <f t="shared" si="3222"/>
        <v>#DIV/0!</v>
      </c>
      <c r="IZ104" s="164" t="e">
        <f>IY104^2*O102^2</f>
        <v>#DIV/0!</v>
      </c>
      <c r="JA104" s="164"/>
      <c r="JB104" s="164" t="e">
        <f t="shared" si="3342"/>
        <v>#DIV/0!</v>
      </c>
      <c r="JC104" s="164" t="e">
        <f t="shared" si="3343"/>
        <v>#DIV/0!</v>
      </c>
      <c r="JD104" s="164" t="e">
        <f t="shared" si="3344"/>
        <v>#DIV/0!</v>
      </c>
      <c r="JE104" s="164" t="e">
        <f t="shared" si="3223"/>
        <v>#DIV/0!</v>
      </c>
      <c r="JF104" s="164" t="e">
        <f>JE104^2*Q102^2</f>
        <v>#DIV/0!</v>
      </c>
      <c r="JG104" s="164"/>
      <c r="JH104" s="164"/>
      <c r="JI104" s="164"/>
      <c r="JJ104" s="164">
        <f t="shared" si="3345"/>
        <v>1</v>
      </c>
      <c r="JK104" s="164" t="e">
        <f>N102/(L102+N102)</f>
        <v>#DIV/0!</v>
      </c>
      <c r="JL104" s="164">
        <f>(L102+N102+JJ104)/(N102+JJ104)</f>
        <v>1</v>
      </c>
      <c r="JM104" s="164" t="e">
        <f t="shared" si="3346"/>
        <v>#DIV/0!</v>
      </c>
      <c r="JN104" s="164"/>
      <c r="JO104" s="164"/>
      <c r="JP104" s="164"/>
      <c r="JQ104" s="164"/>
      <c r="JR104" s="164" t="e">
        <f t="shared" si="3347"/>
        <v>#DIV/0!</v>
      </c>
      <c r="JS104" s="164" t="e">
        <f t="shared" si="3348"/>
        <v>#DIV/0!</v>
      </c>
      <c r="JT104" s="164" t="e">
        <f t="shared" si="3349"/>
        <v>#DIV/0!</v>
      </c>
      <c r="JU104" s="164" t="e">
        <f t="shared" si="3350"/>
        <v>#DIV/0!</v>
      </c>
      <c r="JV104" s="164"/>
      <c r="JW104" s="164" t="e">
        <f t="shared" si="3351"/>
        <v>#DIV/0!</v>
      </c>
      <c r="JX104" s="164" t="e">
        <f t="shared" si="3352"/>
        <v>#DIV/0!</v>
      </c>
      <c r="JY104" s="164" t="e">
        <f t="shared" si="3353"/>
        <v>#DIV/0!</v>
      </c>
      <c r="JZ104" s="164"/>
      <c r="KA104" s="164" t="e">
        <f>IG104</f>
        <v>#DIV/0!</v>
      </c>
      <c r="KB104" s="164" t="e">
        <f>KA104*JR104</f>
        <v>#DIV/0!</v>
      </c>
      <c r="KC104" s="164" t="e">
        <f>KB104^2*X104^2</f>
        <v>#DIV/0!</v>
      </c>
      <c r="KD104" s="164"/>
      <c r="KE104" s="164" t="e">
        <f>IM104</f>
        <v>#DIV/0!</v>
      </c>
      <c r="KF104" s="164" t="e">
        <f>KE104*JR104</f>
        <v>#DIV/0!</v>
      </c>
      <c r="KG104" s="164" t="e">
        <f>KF104^2*Z104^2</f>
        <v>#DIV/0!</v>
      </c>
      <c r="KH104" s="164"/>
      <c r="KI104" s="164" t="e">
        <f>IS104</f>
        <v>#DIV/0!</v>
      </c>
      <c r="KJ104" s="164" t="e">
        <f>-N102/(L102+N102)^2</f>
        <v>#DIV/0!</v>
      </c>
      <c r="KK104" s="164">
        <f>1/(JJ104+N102)</f>
        <v>1</v>
      </c>
      <c r="KL104" s="164" t="e">
        <f>KI104*JR104+KJ104*HM104*JL104+KK104*JK104*HM104</f>
        <v>#DIV/0!</v>
      </c>
      <c r="KM104" s="164" t="e">
        <f>KL104^2*M102^2</f>
        <v>#DIV/0!</v>
      </c>
      <c r="KN104" s="164"/>
      <c r="KO104" s="164" t="e">
        <f>IY104</f>
        <v>#DIV/0!</v>
      </c>
      <c r="KP104" s="164" t="e">
        <f>L102/(L102+N102)^2</f>
        <v>#DIV/0!</v>
      </c>
      <c r="KQ104" s="164">
        <f>-L102/(JJ104+N102)^2</f>
        <v>0</v>
      </c>
      <c r="KR104" s="164" t="e">
        <f>KO104*JR104+KP104*JL104*HM104+HM104*KQ104*JK104</f>
        <v>#DIV/0!</v>
      </c>
      <c r="KS104" s="164" t="e">
        <f>KR104^2*O102^2</f>
        <v>#DIV/0!</v>
      </c>
      <c r="KT104" s="164"/>
      <c r="KU104" s="164" t="e">
        <f>JE104</f>
        <v>#DIV/0!</v>
      </c>
      <c r="KV104" s="164" t="e">
        <f>KU104*JR104</f>
        <v>#DIV/0!</v>
      </c>
      <c r="KW104" s="164" t="e">
        <f>KV104^2*Q102^2</f>
        <v>#DIV/0!</v>
      </c>
      <c r="KX104" s="164"/>
      <c r="KY104" s="164" t="e">
        <f>HM104* (N102/(L102+N102)) * ((-LN(10)*JJ104*L102)/(N102+JJ104)^2)</f>
        <v>#DIV/0!</v>
      </c>
      <c r="KZ104" s="164" t="e">
        <f>KY104^2*S102^2</f>
        <v>#DIV/0!</v>
      </c>
      <c r="LA104" s="164"/>
      <c r="LB104" s="164"/>
      <c r="LC104" s="170"/>
      <c r="LD104" s="204"/>
      <c r="LE104" s="189"/>
      <c r="LF104" s="189"/>
      <c r="LG104" s="189"/>
      <c r="LH104" s="189"/>
      <c r="LI104" s="189"/>
      <c r="LJ104" s="189"/>
      <c r="LK104" s="189"/>
      <c r="LL104" s="189"/>
      <c r="LM104" s="189"/>
      <c r="LN104" s="189"/>
      <c r="LO104" s="192"/>
    </row>
    <row r="105" spans="1:327" s="87" customFormat="1" ht="16.5" thickBot="1" x14ac:dyDescent="0.3">
      <c r="A105" s="172" t="s">
        <v>242</v>
      </c>
      <c r="B105" s="138"/>
      <c r="C105" s="146"/>
      <c r="D105" s="139"/>
      <c r="E105" s="146"/>
      <c r="F105" s="208"/>
      <c r="G105" s="208"/>
      <c r="H105" s="208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202"/>
      <c r="T105" s="167">
        <f t="shared" si="3224"/>
        <v>0</v>
      </c>
      <c r="U105" s="164">
        <f>U102</f>
        <v>0</v>
      </c>
      <c r="V105" s="164">
        <f t="shared" ref="V105:AA105" si="3355">V102</f>
        <v>0</v>
      </c>
      <c r="W105" s="164">
        <f t="shared" si="3355"/>
        <v>0</v>
      </c>
      <c r="X105" s="164">
        <f t="shared" si="3355"/>
        <v>0</v>
      </c>
      <c r="Y105" s="164">
        <f t="shared" si="3355"/>
        <v>0</v>
      </c>
      <c r="Z105" s="164">
        <f t="shared" si="3355"/>
        <v>0</v>
      </c>
      <c r="AA105" s="164" t="e">
        <f t="shared" si="3355"/>
        <v>#DIV/0!</v>
      </c>
      <c r="AB105" s="165" t="e">
        <f t="shared" si="3215"/>
        <v>#DIV/0!</v>
      </c>
      <c r="AC105" s="165"/>
      <c r="AD105" s="165"/>
      <c r="AE105" s="165"/>
      <c r="AF105" s="165"/>
      <c r="AG105" s="164" t="e">
        <f t="shared" si="3216"/>
        <v>#DIV/0!</v>
      </c>
      <c r="AH105" s="164" t="e">
        <f t="shared" si="3231"/>
        <v>#DIV/0!</v>
      </c>
      <c r="AI105" s="164"/>
      <c r="AJ105" s="164" t="e">
        <f t="shared" si="3217"/>
        <v>#DIV/0!</v>
      </c>
      <c r="AK105" s="164" t="e">
        <f>AJ105^2*V102^2</f>
        <v>#DIV/0!</v>
      </c>
      <c r="AL105" s="164"/>
      <c r="AM105" s="164" t="e">
        <f>-AB105/(AA105-U105)*L102/(L102+N102)</f>
        <v>#DIV/0!</v>
      </c>
      <c r="AN105" s="164" t="e">
        <f>AM105^2*X102^2</f>
        <v>#DIV/0!</v>
      </c>
      <c r="AO105" s="164"/>
      <c r="AP105" s="164" t="e">
        <f>-AB105/(AA105-U105)*N102/(L102+N102)</f>
        <v>#DIV/0!</v>
      </c>
      <c r="AQ105" s="164" t="e">
        <f>AP105^2*Z102^2</f>
        <v>#DIV/0!</v>
      </c>
      <c r="AR105" s="164"/>
      <c r="AS105" s="164" t="e">
        <f>-AB105/(AA105-U105)*(W105-AA105)/(L102+N102)</f>
        <v>#DIV/0!</v>
      </c>
      <c r="AT105" s="164" t="e">
        <f>AS105^2*M102^2</f>
        <v>#DIV/0!</v>
      </c>
      <c r="AU105" s="164"/>
      <c r="AV105" s="164" t="e">
        <f>-AB105/(AA105-U105)*(Y105-AA105)/(L102+N102)</f>
        <v>#DIV/0!</v>
      </c>
      <c r="AW105" s="164" t="e">
        <f>AV105^2*O102^2</f>
        <v>#DIV/0!</v>
      </c>
      <c r="AX105" s="164"/>
      <c r="AY105" s="164"/>
      <c r="AZ105" s="164"/>
      <c r="BA105" s="164" t="b">
        <f t="shared" si="3232"/>
        <v>0</v>
      </c>
      <c r="BB105" s="164">
        <f>MAX((1-BA105)*P102,P102*0.99999)</f>
        <v>0</v>
      </c>
      <c r="BC105" s="164" t="e">
        <f>AB105*D105/(L102+N102)</f>
        <v>#DIV/0!</v>
      </c>
      <c r="BD105" s="164" t="e">
        <f t="shared" si="3233"/>
        <v>#DIV/0!</v>
      </c>
      <c r="BE105" s="164" t="e">
        <f t="shared" si="3234"/>
        <v>#DIV/0!</v>
      </c>
      <c r="BF105" s="164" t="e">
        <f t="shared" si="3235"/>
        <v>#DIV/0!</v>
      </c>
      <c r="BG105" s="164" t="e">
        <f t="shared" si="3236"/>
        <v>#DIV/0!</v>
      </c>
      <c r="BH105" s="164" t="e">
        <f t="shared" si="3237"/>
        <v>#DIV/0!</v>
      </c>
      <c r="BI105" s="164"/>
      <c r="BJ105" s="164"/>
      <c r="BK105" s="164"/>
      <c r="BL105" s="164"/>
      <c r="BM105" s="164" t="e">
        <f t="shared" si="3238"/>
        <v>#DIV/0!</v>
      </c>
      <c r="BN105" s="164" t="e">
        <f t="shared" si="3239"/>
        <v>#DIV/0!</v>
      </c>
      <c r="BO105" s="164" t="e">
        <f t="shared" si="3240"/>
        <v>#DIV/0!</v>
      </c>
      <c r="BP105" s="164" t="e">
        <f>BO105^2*Q102^2</f>
        <v>#DIV/0!</v>
      </c>
      <c r="BQ105" s="164"/>
      <c r="BR105" s="164" t="e">
        <f t="shared" si="3241"/>
        <v>#DIV/0!</v>
      </c>
      <c r="BS105" s="164" t="e">
        <f t="shared" si="3242"/>
        <v>#DIV/0!</v>
      </c>
      <c r="BT105" s="164" t="e">
        <f t="shared" si="3243"/>
        <v>#DIV/0!</v>
      </c>
      <c r="BU105" s="164" t="e">
        <f t="shared" si="3244"/>
        <v>#DIV/0!</v>
      </c>
      <c r="BV105" s="164" t="e">
        <f>(BB105-1)/(1-BC105)^(BB105)*(D105/(L102+N102))*BU105</f>
        <v>#DIV/0!</v>
      </c>
      <c r="BW105" s="164" t="e">
        <f>-1/((BB105-1)*BC105^2)*(D105/(L102+N102))*BU105</f>
        <v>#DIV/0!</v>
      </c>
      <c r="BX105" s="164" t="e">
        <f t="shared" si="3245"/>
        <v>#DIV/0!</v>
      </c>
      <c r="BY105" s="164" t="e">
        <f t="shared" si="3246"/>
        <v>#DIV/0!</v>
      </c>
      <c r="BZ105" s="164"/>
      <c r="CA105" s="164" t="e">
        <f t="shared" si="3247"/>
        <v>#DIV/0!</v>
      </c>
      <c r="CB105" s="164" t="e">
        <f>(BB105-1)/(1-BC105)^(BB105)*(D105/(L102+N102))*CA105</f>
        <v>#DIV/0!</v>
      </c>
      <c r="CC105" s="164" t="e">
        <f>-1/((BB105-1)*BC105^2)*(D105/(L102+N102))*CA105</f>
        <v>#DIV/0!</v>
      </c>
      <c r="CD105" s="164" t="e">
        <f t="shared" si="3248"/>
        <v>#DIV/0!</v>
      </c>
      <c r="CE105" s="164" t="e">
        <f t="shared" si="3249"/>
        <v>#DIV/0!</v>
      </c>
      <c r="CF105" s="164"/>
      <c r="CG105" s="164" t="e">
        <f t="shared" si="3250"/>
        <v>#DIV/0!</v>
      </c>
      <c r="CH105" s="164" t="e">
        <f>(BB105-1)/(1-BC105)^(BB105)*(D105/(L102+N102))*CG105</f>
        <v>#DIV/0!</v>
      </c>
      <c r="CI105" s="164" t="e">
        <f>-1/((BB105-1)*BC105^2)*(D105/(L102+N102))*CG105</f>
        <v>#DIV/0!</v>
      </c>
      <c r="CJ105" s="164" t="e">
        <f t="shared" si="3251"/>
        <v>#DIV/0!</v>
      </c>
      <c r="CK105" s="164" t="e">
        <f t="shared" si="3252"/>
        <v>#DIV/0!</v>
      </c>
      <c r="CL105" s="164"/>
      <c r="CM105" s="164" t="e">
        <f t="shared" si="3253"/>
        <v>#DIV/0!</v>
      </c>
      <c r="CN105" s="164">
        <v>0</v>
      </c>
      <c r="CO105" s="164">
        <v>0</v>
      </c>
      <c r="CP105" s="164" t="e">
        <f t="shared" si="3254"/>
        <v>#DIV/0!</v>
      </c>
      <c r="CQ105" s="164" t="e">
        <f>CP105^2*E102^2</f>
        <v>#DIV/0!</v>
      </c>
      <c r="CR105" s="164"/>
      <c r="CS105" s="164" t="e">
        <f t="shared" si="3255"/>
        <v>#DIV/0!</v>
      </c>
      <c r="CT105" s="164" t="e">
        <f>(BB105-1)/(1-BC105)^(BB105)*(-BC105/(L102+N102)+D105/(L102+N102)*CS105)</f>
        <v>#DIV/0!</v>
      </c>
      <c r="CU105" s="164" t="e">
        <f>-1/((BB105-1)*BC105^2)*(-BC105/(L102+N102)+D105/(L102+N102)*CS105)</f>
        <v>#DIV/0!</v>
      </c>
      <c r="CV105" s="164" t="e">
        <f t="shared" si="3256"/>
        <v>#DIV/0!</v>
      </c>
      <c r="CW105" s="164" t="e">
        <f>CV105^2*M102^2</f>
        <v>#DIV/0!</v>
      </c>
      <c r="CX105" s="164"/>
      <c r="CY105" s="164" t="e">
        <f t="shared" si="3257"/>
        <v>#DIV/0!</v>
      </c>
      <c r="CZ105" s="164" t="e">
        <f>(BB105-1)/(1-BC105)^(BB105)*(-BC105/(L102+N102)+D105/(L102+N102)*CY105)</f>
        <v>#DIV/0!</v>
      </c>
      <c r="DA105" s="164" t="e">
        <f>-1/((BB105-1)*BC105^2)*(-BC105/(L102+N102)+D105/(L102+N102)*CY105)</f>
        <v>#DIV/0!</v>
      </c>
      <c r="DB105" s="164" t="e">
        <f t="shared" si="3258"/>
        <v>#DIV/0!</v>
      </c>
      <c r="DC105" s="164" t="e">
        <f>DB105^2*O102^2</f>
        <v>#DIV/0!</v>
      </c>
      <c r="DD105" s="164"/>
      <c r="DE105" s="164"/>
      <c r="DF105" s="164"/>
      <c r="DG105" s="164">
        <f>10^R102</f>
        <v>1</v>
      </c>
      <c r="DH105" s="164" t="e">
        <f>N102/(L102+N102)</f>
        <v>#DIV/0!</v>
      </c>
      <c r="DI105" s="164">
        <f>(DG105+L102+N102)/(N102+DG105)</f>
        <v>1</v>
      </c>
      <c r="DJ105" s="164" t="e">
        <f t="shared" si="3259"/>
        <v>#DIV/0!</v>
      </c>
      <c r="DK105" s="164"/>
      <c r="DL105" s="164"/>
      <c r="DM105" s="164"/>
      <c r="DN105" s="164"/>
      <c r="DO105" s="164" t="e">
        <f t="shared" si="3260"/>
        <v>#DIV/0!</v>
      </c>
      <c r="DP105" s="164" t="e">
        <f t="shared" si="3261"/>
        <v>#DIV/0!</v>
      </c>
      <c r="DQ105" s="164" t="e">
        <f t="shared" si="3262"/>
        <v>#DIV/0!</v>
      </c>
      <c r="DR105" s="164" t="e">
        <f t="shared" si="3263"/>
        <v>#DIV/0!</v>
      </c>
      <c r="DS105" s="164"/>
      <c r="DT105" s="164" t="e">
        <f t="shared" si="3264"/>
        <v>#DIV/0!</v>
      </c>
      <c r="DU105" s="164" t="e">
        <f t="shared" si="3265"/>
        <v>#DIV/0!</v>
      </c>
      <c r="DV105" s="164" t="e">
        <f t="shared" si="3266"/>
        <v>#DIV/0!</v>
      </c>
      <c r="DW105" s="164"/>
      <c r="DX105" s="164" t="e">
        <f t="shared" si="3267"/>
        <v>#DIV/0!</v>
      </c>
      <c r="DY105" s="164" t="e">
        <f t="shared" si="3268"/>
        <v>#DIV/0!</v>
      </c>
      <c r="DZ105" s="164" t="e">
        <f t="shared" si="3269"/>
        <v>#DIV/0!</v>
      </c>
      <c r="EA105" s="164"/>
      <c r="EB105" s="164" t="e">
        <f t="shared" si="3270"/>
        <v>#DIV/0!</v>
      </c>
      <c r="EC105" s="164" t="e">
        <f t="shared" si="3271"/>
        <v>#DIV/0!</v>
      </c>
      <c r="ED105" s="164" t="e">
        <f t="shared" si="3272"/>
        <v>#DIV/0!</v>
      </c>
      <c r="EE105" s="164"/>
      <c r="EF105" s="164" t="e">
        <f t="shared" si="3273"/>
        <v>#DIV/0!</v>
      </c>
      <c r="EG105" s="164" t="e">
        <f t="shared" si="3274"/>
        <v>#DIV/0!</v>
      </c>
      <c r="EH105" s="164" t="e">
        <f t="shared" si="3275"/>
        <v>#DIV/0!</v>
      </c>
      <c r="EI105" s="164" t="e">
        <f>-N102/((N102+L102)^2)</f>
        <v>#DIV/0!</v>
      </c>
      <c r="EJ105" s="164">
        <f>1/(DG105+N102)</f>
        <v>1</v>
      </c>
      <c r="EK105" s="164" t="e">
        <f t="shared" si="3276"/>
        <v>#DIV/0!</v>
      </c>
      <c r="EL105" s="164" t="e">
        <f>EK105^2*M102^2</f>
        <v>#DIV/0!</v>
      </c>
      <c r="EM105" s="164"/>
      <c r="EN105" s="164" t="e">
        <f t="shared" si="3277"/>
        <v>#DIV/0!</v>
      </c>
      <c r="EO105" s="164" t="e">
        <f>L102/((L102+N102)^2)</f>
        <v>#DIV/0!</v>
      </c>
      <c r="EP105" s="164">
        <f>-L102/((N102+DG105)^2)</f>
        <v>0</v>
      </c>
      <c r="EQ105" s="164" t="e">
        <f t="shared" si="3278"/>
        <v>#DIV/0!</v>
      </c>
      <c r="ER105" s="164" t="e">
        <f>EQ105^2*O102^2</f>
        <v>#DIV/0!</v>
      </c>
      <c r="ES105" s="164"/>
      <c r="ET105" s="164">
        <v>0</v>
      </c>
      <c r="EU105" s="164">
        <f>-LN(10)*L102*DG105/((DG105+N102)^2)</f>
        <v>0</v>
      </c>
      <c r="EV105" s="164" t="e">
        <f t="shared" si="3279"/>
        <v>#DIV/0!</v>
      </c>
      <c r="EW105" s="164" t="e">
        <f>EV105^2*S102^2</f>
        <v>#DIV/0!</v>
      </c>
      <c r="EX105" s="164"/>
      <c r="EY105" s="164"/>
      <c r="EZ105" s="164"/>
      <c r="FA105" s="164">
        <f t="shared" si="3280"/>
        <v>1</v>
      </c>
      <c r="FB105" s="164" t="e">
        <f t="shared" si="3281"/>
        <v>#DIV/0!</v>
      </c>
      <c r="FC105" s="164">
        <f t="shared" si="3282"/>
        <v>1</v>
      </c>
      <c r="FD105" s="164" t="e">
        <f t="shared" si="3283"/>
        <v>#DIV/0!</v>
      </c>
      <c r="FE105" s="164"/>
      <c r="FF105" s="164"/>
      <c r="FG105" s="164"/>
      <c r="FH105" s="164"/>
      <c r="FI105" s="164" t="e">
        <f t="shared" si="3284"/>
        <v>#DIV/0!</v>
      </c>
      <c r="FJ105" s="164" t="e">
        <f t="shared" si="3285"/>
        <v>#DIV/0!</v>
      </c>
      <c r="FK105" s="164" t="e">
        <f t="shared" si="3286"/>
        <v>#DIV/0!</v>
      </c>
      <c r="FL105" s="164" t="e">
        <f t="shared" si="3287"/>
        <v>#DIV/0!</v>
      </c>
      <c r="FM105" s="164"/>
      <c r="FN105" s="164" t="e">
        <f t="shared" si="3288"/>
        <v>#DIV/0!</v>
      </c>
      <c r="FO105" s="164" t="e">
        <f t="shared" si="3289"/>
        <v>#DIV/0!</v>
      </c>
      <c r="FP105" s="164" t="e">
        <f t="shared" si="3290"/>
        <v>#DIV/0!</v>
      </c>
      <c r="FQ105" s="164"/>
      <c r="FR105" s="164" t="e">
        <f t="shared" si="3291"/>
        <v>#DIV/0!</v>
      </c>
      <c r="FS105" s="164" t="e">
        <f t="shared" si="3292"/>
        <v>#DIV/0!</v>
      </c>
      <c r="FT105" s="164" t="e">
        <f t="shared" si="3293"/>
        <v>#DIV/0!</v>
      </c>
      <c r="FU105" s="164"/>
      <c r="FV105" s="164" t="e">
        <f t="shared" si="3294"/>
        <v>#DIV/0!</v>
      </c>
      <c r="FW105" s="164" t="e">
        <f t="shared" si="3295"/>
        <v>#DIV/0!</v>
      </c>
      <c r="FX105" s="164" t="e">
        <f t="shared" si="3296"/>
        <v>#DIV/0!</v>
      </c>
      <c r="FY105" s="164"/>
      <c r="FZ105" s="164" t="e">
        <f t="shared" si="3297"/>
        <v>#DIV/0!</v>
      </c>
      <c r="GA105" s="164" t="e">
        <f t="shared" si="3298"/>
        <v>#DIV/0!</v>
      </c>
      <c r="GB105" s="164" t="e">
        <f t="shared" si="3299"/>
        <v>#DIV/0!</v>
      </c>
      <c r="GC105" s="164" t="e">
        <f t="shared" si="3300"/>
        <v>#DIV/0!</v>
      </c>
      <c r="GD105" s="164">
        <f t="shared" si="3301"/>
        <v>1</v>
      </c>
      <c r="GE105" s="164" t="e">
        <f t="shared" si="3302"/>
        <v>#DIV/0!</v>
      </c>
      <c r="GF105" s="164" t="e">
        <f>GE105^2*M102^2</f>
        <v>#DIV/0!</v>
      </c>
      <c r="GG105" s="164"/>
      <c r="GH105" s="164" t="e">
        <f t="shared" si="3303"/>
        <v>#DIV/0!</v>
      </c>
      <c r="GI105" s="164" t="e">
        <f t="shared" si="3304"/>
        <v>#DIV/0!</v>
      </c>
      <c r="GJ105" s="164">
        <f t="shared" si="3305"/>
        <v>0</v>
      </c>
      <c r="GK105" s="164" t="e">
        <f t="shared" si="3306"/>
        <v>#DIV/0!</v>
      </c>
      <c r="GL105" s="164" t="e">
        <f>GK105^2*O102^2</f>
        <v>#DIV/0!</v>
      </c>
      <c r="GM105" s="164"/>
      <c r="GN105" s="164">
        <f t="shared" si="3307"/>
        <v>0</v>
      </c>
      <c r="GO105" s="164">
        <f t="shared" si="3308"/>
        <v>0</v>
      </c>
      <c r="GP105" s="164" t="e">
        <f t="shared" si="3309"/>
        <v>#DIV/0!</v>
      </c>
      <c r="GQ105" s="164" t="e">
        <f>GP105^2*S102^2</f>
        <v>#DIV/0!</v>
      </c>
      <c r="GR105" s="164"/>
      <c r="GS105" s="164" t="e">
        <f t="shared" si="3310"/>
        <v>#DIV/0!</v>
      </c>
      <c r="GT105" s="164" t="e">
        <f t="shared" si="3311"/>
        <v>#DIV/0!</v>
      </c>
      <c r="GU105" s="164" t="e">
        <f>GT105^2*Q102^2</f>
        <v>#DIV/0!</v>
      </c>
      <c r="GV105" s="164"/>
      <c r="GW105" s="164"/>
      <c r="GX105" s="164"/>
      <c r="GY105" s="164">
        <f>P102</f>
        <v>0</v>
      </c>
      <c r="GZ105" s="164">
        <f>L102+N102</f>
        <v>0</v>
      </c>
      <c r="HA105" s="164">
        <f>L102</f>
        <v>0</v>
      </c>
      <c r="HB105" s="164">
        <f>N102</f>
        <v>0</v>
      </c>
      <c r="HC105" s="164">
        <f t="shared" si="3312"/>
        <v>0</v>
      </c>
      <c r="HD105" s="164">
        <f t="shared" si="3313"/>
        <v>0</v>
      </c>
      <c r="HE105" s="164" t="e">
        <f t="shared" si="3314"/>
        <v>#DIV/0!</v>
      </c>
      <c r="HF105" s="164">
        <f t="shared" si="3315"/>
        <v>0</v>
      </c>
      <c r="HG105" s="164">
        <f t="shared" si="3316"/>
        <v>0</v>
      </c>
      <c r="HH105" s="164">
        <f t="shared" si="3317"/>
        <v>0</v>
      </c>
      <c r="HI105" s="164">
        <f t="shared" si="3318"/>
        <v>0</v>
      </c>
      <c r="HJ105" s="164" t="e">
        <f t="shared" si="3319"/>
        <v>#DIV/0!</v>
      </c>
      <c r="HK105" s="164" t="e">
        <f t="shared" si="3320"/>
        <v>#DIV/0!</v>
      </c>
      <c r="HL105" s="164" t="e">
        <f t="shared" si="3321"/>
        <v>#DIV/0!</v>
      </c>
      <c r="HM105" s="164" t="e">
        <f t="shared" si="3322"/>
        <v>#DIV/0!</v>
      </c>
      <c r="HN105" s="164"/>
      <c r="HO105" s="164"/>
      <c r="HP105" s="164"/>
      <c r="HQ105" s="164"/>
      <c r="HR105" s="164" t="e">
        <f t="shared" si="3323"/>
        <v>#DIV/0!</v>
      </c>
      <c r="HS105" s="164" t="e">
        <f t="shared" si="3324"/>
        <v>#DIV/0!</v>
      </c>
      <c r="HT105" s="164" t="e">
        <f t="shared" si="3325"/>
        <v>#DIV/0!</v>
      </c>
      <c r="HU105" s="164" t="e">
        <f t="shared" si="3326"/>
        <v>#DIV/0!</v>
      </c>
      <c r="HV105" s="164" t="e">
        <f t="shared" si="3327"/>
        <v>#DIV/0!</v>
      </c>
      <c r="HW105" s="164"/>
      <c r="HX105" s="164" t="e">
        <f t="shared" si="3328"/>
        <v>#DIV/0!</v>
      </c>
      <c r="HY105" s="164" t="e">
        <f t="shared" si="3329"/>
        <v>#DIV/0!</v>
      </c>
      <c r="HZ105" s="164">
        <v>0</v>
      </c>
      <c r="IA105" s="164" t="e">
        <f t="shared" si="3218"/>
        <v>#DIV/0!</v>
      </c>
      <c r="IB105" s="164" t="e">
        <f t="shared" si="3330"/>
        <v>#DIV/0!</v>
      </c>
      <c r="IC105" s="164"/>
      <c r="ID105" s="164" t="e">
        <f xml:space="preserve"> 1 / (HE105-GY105*HG105)*L102/GZ105</f>
        <v>#DIV/0!</v>
      </c>
      <c r="IE105" s="164" t="e">
        <f t="shared" si="3331"/>
        <v>#DIV/0!</v>
      </c>
      <c r="IF105" s="164">
        <v>0</v>
      </c>
      <c r="IG105" s="164" t="e">
        <f t="shared" si="3219"/>
        <v>#DIV/0!</v>
      </c>
      <c r="IH105" s="164" t="e">
        <f t="shared" si="3332"/>
        <v>#DIV/0!</v>
      </c>
      <c r="II105" s="164"/>
      <c r="IJ105" s="164" t="e">
        <f t="shared" si="3333"/>
        <v>#DIV/0!</v>
      </c>
      <c r="IK105" s="164" t="e">
        <f t="shared" si="3334"/>
        <v>#DIV/0!</v>
      </c>
      <c r="IL105" s="164">
        <v>0</v>
      </c>
      <c r="IM105" s="164" t="e">
        <f t="shared" si="3220"/>
        <v>#DIV/0!</v>
      </c>
      <c r="IN105" s="164" t="e">
        <f t="shared" si="3335"/>
        <v>#DIV/0!</v>
      </c>
      <c r="IO105" s="164"/>
      <c r="IP105" s="164" t="e">
        <f t="shared" si="3336"/>
        <v>#DIV/0!</v>
      </c>
      <c r="IQ105" s="164" t="e">
        <f t="shared" si="3337"/>
        <v>#DIV/0!</v>
      </c>
      <c r="IR105" s="164" t="e">
        <f t="shared" si="3338"/>
        <v>#DIV/0!</v>
      </c>
      <c r="IS105" s="164" t="e">
        <f t="shared" si="3221"/>
        <v>#DIV/0!</v>
      </c>
      <c r="IT105" s="164" t="e">
        <f>IS105^2*M102^2</f>
        <v>#DIV/0!</v>
      </c>
      <c r="IU105" s="164"/>
      <c r="IV105" s="164" t="e">
        <f t="shared" si="3339"/>
        <v>#DIV/0!</v>
      </c>
      <c r="IW105" s="164" t="e">
        <f t="shared" si="3340"/>
        <v>#DIV/0!</v>
      </c>
      <c r="IX105" s="164" t="e">
        <f t="shared" si="3341"/>
        <v>#DIV/0!</v>
      </c>
      <c r="IY105" s="164" t="e">
        <f t="shared" si="3222"/>
        <v>#DIV/0!</v>
      </c>
      <c r="IZ105" s="164" t="e">
        <f>IY105^2*O102^2</f>
        <v>#DIV/0!</v>
      </c>
      <c r="JA105" s="164"/>
      <c r="JB105" s="164" t="e">
        <f t="shared" si="3342"/>
        <v>#DIV/0!</v>
      </c>
      <c r="JC105" s="164" t="e">
        <f t="shared" si="3343"/>
        <v>#DIV/0!</v>
      </c>
      <c r="JD105" s="164" t="e">
        <f t="shared" si="3344"/>
        <v>#DIV/0!</v>
      </c>
      <c r="JE105" s="164" t="e">
        <f t="shared" si="3223"/>
        <v>#DIV/0!</v>
      </c>
      <c r="JF105" s="164" t="e">
        <f>JE105^2*Q102^2</f>
        <v>#DIV/0!</v>
      </c>
      <c r="JG105" s="164"/>
      <c r="JH105" s="164"/>
      <c r="JI105" s="164"/>
      <c r="JJ105" s="164">
        <f t="shared" si="3345"/>
        <v>1</v>
      </c>
      <c r="JK105" s="164" t="e">
        <f>N102/(L102+N102)</f>
        <v>#DIV/0!</v>
      </c>
      <c r="JL105" s="164">
        <f>(L102+N102+JJ105)/(N102+JJ105)</f>
        <v>1</v>
      </c>
      <c r="JM105" s="164" t="e">
        <f t="shared" si="3346"/>
        <v>#DIV/0!</v>
      </c>
      <c r="JN105" s="164"/>
      <c r="JO105" s="164"/>
      <c r="JP105" s="164"/>
      <c r="JQ105" s="164"/>
      <c r="JR105" s="164" t="e">
        <f t="shared" si="3347"/>
        <v>#DIV/0!</v>
      </c>
      <c r="JS105" s="164" t="e">
        <f t="shared" si="3348"/>
        <v>#DIV/0!</v>
      </c>
      <c r="JT105" s="164" t="e">
        <f t="shared" si="3349"/>
        <v>#DIV/0!</v>
      </c>
      <c r="JU105" s="164" t="e">
        <f t="shared" si="3350"/>
        <v>#DIV/0!</v>
      </c>
      <c r="JV105" s="164"/>
      <c r="JW105" s="164" t="e">
        <f t="shared" si="3351"/>
        <v>#DIV/0!</v>
      </c>
      <c r="JX105" s="164" t="e">
        <f t="shared" si="3352"/>
        <v>#DIV/0!</v>
      </c>
      <c r="JY105" s="164" t="e">
        <f t="shared" si="3353"/>
        <v>#DIV/0!</v>
      </c>
      <c r="JZ105" s="164"/>
      <c r="KA105" s="164" t="e">
        <f>IG105</f>
        <v>#DIV/0!</v>
      </c>
      <c r="KB105" s="164" t="e">
        <f>KA105*JR105</f>
        <v>#DIV/0!</v>
      </c>
      <c r="KC105" s="164" t="e">
        <f>KB105^2*X105^2</f>
        <v>#DIV/0!</v>
      </c>
      <c r="KD105" s="164"/>
      <c r="KE105" s="164" t="e">
        <f>IM105</f>
        <v>#DIV/0!</v>
      </c>
      <c r="KF105" s="164" t="e">
        <f>KE105*JR105</f>
        <v>#DIV/0!</v>
      </c>
      <c r="KG105" s="164" t="e">
        <f>KF105^2*Z105^2</f>
        <v>#DIV/0!</v>
      </c>
      <c r="KH105" s="164"/>
      <c r="KI105" s="164" t="e">
        <f>IS105</f>
        <v>#DIV/0!</v>
      </c>
      <c r="KJ105" s="164" t="e">
        <f>-N102/(L102+N102)^2</f>
        <v>#DIV/0!</v>
      </c>
      <c r="KK105" s="164">
        <f>1/(JJ105+N102)</f>
        <v>1</v>
      </c>
      <c r="KL105" s="164" t="e">
        <f>KI105*JR105+KJ105*HM105*JL105+KK105*JK105*HM105</f>
        <v>#DIV/0!</v>
      </c>
      <c r="KM105" s="164" t="e">
        <f>KL105^2*M102^2</f>
        <v>#DIV/0!</v>
      </c>
      <c r="KN105" s="164"/>
      <c r="KO105" s="164" t="e">
        <f>IY105</f>
        <v>#DIV/0!</v>
      </c>
      <c r="KP105" s="164" t="e">
        <f>L102/(L102+N102)^2</f>
        <v>#DIV/0!</v>
      </c>
      <c r="KQ105" s="164">
        <f>-L102/(JJ105+N102)^2</f>
        <v>0</v>
      </c>
      <c r="KR105" s="164" t="e">
        <f>KO105*JR105+KP105*JL105*HM105+HM105*KQ105*JK105</f>
        <v>#DIV/0!</v>
      </c>
      <c r="KS105" s="164" t="e">
        <f>KR105^2*O102^2</f>
        <v>#DIV/0!</v>
      </c>
      <c r="KT105" s="164"/>
      <c r="KU105" s="164" t="e">
        <f>JE105</f>
        <v>#DIV/0!</v>
      </c>
      <c r="KV105" s="164" t="e">
        <f>KU105*JR105</f>
        <v>#DIV/0!</v>
      </c>
      <c r="KW105" s="164" t="e">
        <f>KV105^2*Q102^2</f>
        <v>#DIV/0!</v>
      </c>
      <c r="KX105" s="164"/>
      <c r="KY105" s="164" t="e">
        <f>HM105* (N102/(L102+N102)) * ((-LN(10)*JJ105*L102)/(N102+JJ105)^2)</f>
        <v>#DIV/0!</v>
      </c>
      <c r="KZ105" s="164" t="e">
        <f>KY105^2*S102^2</f>
        <v>#DIV/0!</v>
      </c>
      <c r="LA105" s="164"/>
      <c r="LB105" s="164"/>
      <c r="LC105" s="170"/>
      <c r="LD105" s="205"/>
      <c r="LE105" s="190"/>
      <c r="LF105" s="190"/>
      <c r="LG105" s="190"/>
      <c r="LH105" s="190"/>
      <c r="LI105" s="190"/>
      <c r="LJ105" s="190"/>
      <c r="LK105" s="190"/>
      <c r="LL105" s="190"/>
      <c r="LM105" s="190"/>
      <c r="LN105" s="190"/>
      <c r="LO105" s="193"/>
    </row>
    <row r="106" spans="1:327" s="87" customFormat="1" ht="15.75" x14ac:dyDescent="0.25">
      <c r="A106" s="171" t="s">
        <v>239</v>
      </c>
      <c r="B106" s="142"/>
      <c r="C106" s="147"/>
      <c r="D106" s="143"/>
      <c r="E106" s="147"/>
      <c r="F106" s="194"/>
      <c r="G106" s="194"/>
      <c r="H106" s="194"/>
      <c r="I106" s="182"/>
      <c r="J106" s="182"/>
      <c r="K106" s="182"/>
      <c r="L106" s="182"/>
      <c r="M106" s="182"/>
      <c r="N106" s="182"/>
      <c r="O106" s="182"/>
      <c r="P106" s="182"/>
      <c r="Q106" s="182"/>
      <c r="R106" s="182"/>
      <c r="S106" s="185"/>
      <c r="T106" s="167">
        <f>C106/100</f>
        <v>0</v>
      </c>
      <c r="U106" s="164">
        <f t="shared" ref="U106:Z106" si="3356">F106/100</f>
        <v>0</v>
      </c>
      <c r="V106" s="164">
        <f t="shared" si="3356"/>
        <v>0</v>
      </c>
      <c r="W106" s="164">
        <f t="shared" si="3356"/>
        <v>0</v>
      </c>
      <c r="X106" s="164">
        <f t="shared" si="3356"/>
        <v>0</v>
      </c>
      <c r="Y106" s="164">
        <f t="shared" si="3356"/>
        <v>0</v>
      </c>
      <c r="Z106" s="164">
        <f t="shared" si="3356"/>
        <v>0</v>
      </c>
      <c r="AA106" s="164" t="e">
        <f>(L106*W106+Y106*N106)/(L106+N106)</f>
        <v>#DIV/0!</v>
      </c>
      <c r="AB106" s="165" t="e">
        <f t="shared" si="3215"/>
        <v>#DIV/0!</v>
      </c>
      <c r="AC106" s="165" t="e">
        <f>AVERAGE(AB106:AB109)</f>
        <v>#DIV/0!</v>
      </c>
      <c r="AD106" s="165" t="e">
        <f>STDEV(AB106:AB109)</f>
        <v>#DIV/0!</v>
      </c>
      <c r="AE106" s="165" t="e">
        <f>AD106/SQRT(COUNT(AB106:AB109))</f>
        <v>#DIV/0!</v>
      </c>
      <c r="AF106" s="165" t="e">
        <f>AE106^2</f>
        <v>#DIV/0!</v>
      </c>
      <c r="AG106" s="164" t="e">
        <f t="shared" si="3216"/>
        <v>#DIV/0!</v>
      </c>
      <c r="AH106" s="164" t="e">
        <f>AG106^2*E106^2</f>
        <v>#DIV/0!</v>
      </c>
      <c r="AI106" s="164" t="e">
        <f>AVERAGE(AH106:AH109)</f>
        <v>#DIV/0!</v>
      </c>
      <c r="AJ106" s="164" t="e">
        <f t="shared" si="3217"/>
        <v>#DIV/0!</v>
      </c>
      <c r="AK106" s="164" t="e">
        <f>AJ106^2*V106^2</f>
        <v>#DIV/0!</v>
      </c>
      <c r="AL106" s="164" t="e">
        <f>AVERAGE(AK106:AK109)</f>
        <v>#DIV/0!</v>
      </c>
      <c r="AM106" s="164" t="e">
        <f>-AB106/(AA106-U106)*L106/(L106+N106)</f>
        <v>#DIV/0!</v>
      </c>
      <c r="AN106" s="164" t="e">
        <f>AM106^2*X106^2</f>
        <v>#DIV/0!</v>
      </c>
      <c r="AO106" s="164" t="e">
        <f>AVERAGE(AN106:AN109)</f>
        <v>#DIV/0!</v>
      </c>
      <c r="AP106" s="164" t="e">
        <f>-AB106/(AA106-U106)*N106/(L106+N106)</f>
        <v>#DIV/0!</v>
      </c>
      <c r="AQ106" s="164" t="e">
        <f>AP106^2*Z106^2</f>
        <v>#DIV/0!</v>
      </c>
      <c r="AR106" s="164" t="e">
        <f>AVERAGE(AQ106:AQ109)</f>
        <v>#DIV/0!</v>
      </c>
      <c r="AS106" s="164" t="e">
        <f>-AB106/(AA106-U106)*(W106-AA106)/(L106+N106)</f>
        <v>#DIV/0!</v>
      </c>
      <c r="AT106" s="164" t="e">
        <f>AS106^2*M106^2</f>
        <v>#DIV/0!</v>
      </c>
      <c r="AU106" s="164" t="e">
        <f>AVERAGE(AT106:AT109)</f>
        <v>#DIV/0!</v>
      </c>
      <c r="AV106" s="164" t="e">
        <f>-AB106/(AA106-U106)*(Y106-AA106)/(L106+N106)</f>
        <v>#DIV/0!</v>
      </c>
      <c r="AW106" s="164" t="e">
        <f>AV106^2*O106^2</f>
        <v>#DIV/0!</v>
      </c>
      <c r="AX106" s="164" t="e">
        <f>AVERAGE(AW106:AW109)</f>
        <v>#DIV/0!</v>
      </c>
      <c r="AY106" s="164" t="e">
        <f>SUM(AX106,AU106,AR106,AO106,AL106,AI106,AF106)</f>
        <v>#DIV/0!</v>
      </c>
      <c r="AZ106" s="166" t="e">
        <f>SQRT(AY106)</f>
        <v>#DIV/0!</v>
      </c>
      <c r="BA106" s="164" t="b">
        <f>P106=1</f>
        <v>0</v>
      </c>
      <c r="BB106" s="164">
        <f>MAX((1-BA106)*P106,P106*0.99999)</f>
        <v>0</v>
      </c>
      <c r="BC106" s="164" t="e">
        <f>AB106*D106/(L106+N106)</f>
        <v>#DIV/0!</v>
      </c>
      <c r="BD106" s="164" t="e">
        <f>-1+(1-BC106)^(1-BB106)</f>
        <v>#DIV/0!</v>
      </c>
      <c r="BE106" s="164" t="e">
        <f>1/((BB106-1)*BC106)</f>
        <v>#DIV/0!</v>
      </c>
      <c r="BF106" s="164" t="e">
        <f>(-1/BC106)*LN(1-BC106)*AB106</f>
        <v>#DIV/0!</v>
      </c>
      <c r="BG106" s="164" t="e">
        <f>AB106*BD106*BE106</f>
        <v>#DIV/0!</v>
      </c>
      <c r="BH106" s="164" t="e">
        <f>(BF106*BA106)+(1-BA106)*BG106</f>
        <v>#DIV/0!</v>
      </c>
      <c r="BI106" s="164" t="e">
        <f>AVERAGE(BH106:BH109)</f>
        <v>#DIV/0!</v>
      </c>
      <c r="BJ106" s="164" t="e">
        <f>STDEV(BH106:BH109)</f>
        <v>#DIV/0!</v>
      </c>
      <c r="BK106" s="164" t="e">
        <f>BJ106/SQRT(COUNT(BH106:BH109))</f>
        <v>#DIV/0!</v>
      </c>
      <c r="BL106" s="164" t="e">
        <f>BK106^2</f>
        <v>#DIV/0!</v>
      </c>
      <c r="BM106" s="164" t="e">
        <f>(-LN(1-BC106)*(1-BC106)^(1-BB106))*AB106/((BB106-1)*BC106)</f>
        <v>#DIV/0!</v>
      </c>
      <c r="BN106" s="164" t="e">
        <f>(1-(1-BC106)^(1-BB106))*AB106/(BC106*(BB106-1)^2)</f>
        <v>#DIV/0!</v>
      </c>
      <c r="BO106" s="164" t="e">
        <f>BM106+BN106</f>
        <v>#DIV/0!</v>
      </c>
      <c r="BP106" s="164" t="e">
        <f>BO106^2*Q106^2</f>
        <v>#DIV/0!</v>
      </c>
      <c r="BQ106" s="164" t="e">
        <f>AVERAGE(BP106:BP109)</f>
        <v>#DIV/0!</v>
      </c>
      <c r="BR106" s="164" t="e">
        <f>BD106*BE106</f>
        <v>#DIV/0!</v>
      </c>
      <c r="BS106" s="164" t="e">
        <f>AB106*BE106</f>
        <v>#DIV/0!</v>
      </c>
      <c r="BT106" s="164" t="e">
        <f>AB106*BD106</f>
        <v>#DIV/0!</v>
      </c>
      <c r="BU106" s="164" t="e">
        <f>AJ106</f>
        <v>#DIV/0!</v>
      </c>
      <c r="BV106" s="164" t="e">
        <f>(BB106-1)/(1-BC106)^(BB106)*(D106/(L106+N106))*BU106</f>
        <v>#DIV/0!</v>
      </c>
      <c r="BW106" s="164" t="e">
        <f>-1/((BB106-1)*BC106^2)*(D106/(L106+N106))*BU106</f>
        <v>#DIV/0!</v>
      </c>
      <c r="BX106" s="164" t="e">
        <f>BU106*BR106+BS106*BV106+BT106*BW106</f>
        <v>#DIV/0!</v>
      </c>
      <c r="BY106" s="164" t="e">
        <f>BX106^2*V106^2</f>
        <v>#DIV/0!</v>
      </c>
      <c r="BZ106" s="164" t="e">
        <f>AVERAGE(BY106:BY109)</f>
        <v>#DIV/0!</v>
      </c>
      <c r="CA106" s="164" t="e">
        <f>AM106</f>
        <v>#DIV/0!</v>
      </c>
      <c r="CB106" s="164" t="e">
        <f>(BB106-1)/(1-BC106)^(BB106)*(D106/(L106+N106))*CA106</f>
        <v>#DIV/0!</v>
      </c>
      <c r="CC106" s="164" t="e">
        <f>-1/((BB106-1)*BC106^2)*(D106/(L106+N106))*CA106</f>
        <v>#DIV/0!</v>
      </c>
      <c r="CD106" s="164" t="e">
        <f>BR106*CA106+BS106*CB106+BT106*CC106</f>
        <v>#DIV/0!</v>
      </c>
      <c r="CE106" s="164" t="e">
        <f>CD106^2*X106^2</f>
        <v>#DIV/0!</v>
      </c>
      <c r="CF106" s="164" t="e">
        <f>AVERAGE(CE106:CE109)</f>
        <v>#DIV/0!</v>
      </c>
      <c r="CG106" s="164" t="e">
        <f>AP106</f>
        <v>#DIV/0!</v>
      </c>
      <c r="CH106" s="164" t="e">
        <f>(BB106-1)/(1-BC106)^(BB106)*(D106/(L106+N106))*CG106</f>
        <v>#DIV/0!</v>
      </c>
      <c r="CI106" s="164" t="e">
        <f>-1/((BB106-1)*BC106^2)*(D106/(L106+N106))*CG106</f>
        <v>#DIV/0!</v>
      </c>
      <c r="CJ106" s="164" t="e">
        <f>BR106*CG106+BS106*CH106+BT106*CI106</f>
        <v>#DIV/0!</v>
      </c>
      <c r="CK106" s="164" t="e">
        <f>CJ106^2*Z106^2</f>
        <v>#DIV/0!</v>
      </c>
      <c r="CL106" s="164" t="e">
        <f>AVERAGE(CK106:CK109)</f>
        <v>#DIV/0!</v>
      </c>
      <c r="CM106" s="164" t="e">
        <f>AG106</f>
        <v>#DIV/0!</v>
      </c>
      <c r="CN106" s="164">
        <v>0</v>
      </c>
      <c r="CO106" s="164">
        <v>0</v>
      </c>
      <c r="CP106" s="164" t="e">
        <f>CM106*BR106</f>
        <v>#DIV/0!</v>
      </c>
      <c r="CQ106" s="164" t="e">
        <f>CP106^2*E106^2</f>
        <v>#DIV/0!</v>
      </c>
      <c r="CR106" s="164" t="e">
        <f>AVERAGE(CQ106:CQ109)</f>
        <v>#DIV/0!</v>
      </c>
      <c r="CS106" s="164" t="e">
        <f>AS106</f>
        <v>#DIV/0!</v>
      </c>
      <c r="CT106" s="164" t="e">
        <f>(BB106-1)/(1-BC106)^(BB106)*(-BC106/(L106+N106)+D106/(L106+N106)*CS106)</f>
        <v>#DIV/0!</v>
      </c>
      <c r="CU106" s="164" t="e">
        <f>-1/((BB106-1)*BC106^2)*(-BC106/(L106+N106)+D106/(L106+N106)*CS106)</f>
        <v>#DIV/0!</v>
      </c>
      <c r="CV106" s="164" t="e">
        <f>BR106*CS106+BS106*CT106+BT106*CU106</f>
        <v>#DIV/0!</v>
      </c>
      <c r="CW106" s="164" t="e">
        <f>CV106^2*M106^2</f>
        <v>#DIV/0!</v>
      </c>
      <c r="CX106" s="164" t="e">
        <f>AVERAGE(CW106:CW109)</f>
        <v>#DIV/0!</v>
      </c>
      <c r="CY106" s="164" t="e">
        <f>AV106</f>
        <v>#DIV/0!</v>
      </c>
      <c r="CZ106" s="164" t="e">
        <f>(BB106-1)/(1-BC106)^(BB106)*(-BC106/(L106+N106)+D106/(L106+N106)*CY106)</f>
        <v>#DIV/0!</v>
      </c>
      <c r="DA106" s="164" t="e">
        <f>-1/((BB106-1)*BC106^2)*(-BC106/(L106+N106)+D106/(L106+N106)*CY106)</f>
        <v>#DIV/0!</v>
      </c>
      <c r="DB106" s="164" t="e">
        <f>BR106*CY106+BS106*CZ106+BT106*DA106</f>
        <v>#DIV/0!</v>
      </c>
      <c r="DC106" s="164" t="e">
        <f>DB106^2*O106^2</f>
        <v>#DIV/0!</v>
      </c>
      <c r="DD106" s="164" t="e">
        <f>AVERAGE(DC106:DC109)</f>
        <v>#DIV/0!</v>
      </c>
      <c r="DE106" s="164" t="e">
        <f>SUM(DD106,CX106,CR106,CL106,CF106,BZ106,BQ106,BL106)</f>
        <v>#DIV/0!</v>
      </c>
      <c r="DF106" s="164" t="e">
        <f>SQRT(DE106)</f>
        <v>#DIV/0!</v>
      </c>
      <c r="DG106" s="164">
        <f>10^R106</f>
        <v>1</v>
      </c>
      <c r="DH106" s="164" t="e">
        <f>N106/(L106+N106)</f>
        <v>#DIV/0!</v>
      </c>
      <c r="DI106" s="164">
        <f>(DG106+L106+N106)/(N106+DG106)</f>
        <v>1</v>
      </c>
      <c r="DJ106" s="164" t="e">
        <f>AB106*DH106*DI106</f>
        <v>#DIV/0!</v>
      </c>
      <c r="DK106" s="164" t="e">
        <f>AVERAGE(DJ106:DJ109)</f>
        <v>#DIV/0!</v>
      </c>
      <c r="DL106" s="164" t="e">
        <f>STDEV(DJ106:DJ109)</f>
        <v>#DIV/0!</v>
      </c>
      <c r="DM106" s="164" t="e">
        <f>DL106/SQRT(COUNT(DJ106:DJ109))</f>
        <v>#DIV/0!</v>
      </c>
      <c r="DN106" s="164" t="e">
        <f>DM106^2</f>
        <v>#DIV/0!</v>
      </c>
      <c r="DO106" s="164" t="e">
        <f>DH106*DI106</f>
        <v>#DIV/0!</v>
      </c>
      <c r="DP106" s="164" t="e">
        <f>AG106</f>
        <v>#DIV/0!</v>
      </c>
      <c r="DQ106" s="164" t="e">
        <f>DO106*DP106</f>
        <v>#DIV/0!</v>
      </c>
      <c r="DR106" s="164" t="e">
        <f>DQ106^2*E106^2</f>
        <v>#DIV/0!</v>
      </c>
      <c r="DS106" s="164" t="e">
        <f>AVERAGE(DR106:DR109)</f>
        <v>#DIV/0!</v>
      </c>
      <c r="DT106" s="164" t="e">
        <f>AJ106</f>
        <v>#DIV/0!</v>
      </c>
      <c r="DU106" s="164" t="e">
        <f>DT106*DO106</f>
        <v>#DIV/0!</v>
      </c>
      <c r="DV106" s="164" t="e">
        <f>DU106^2*V106^2</f>
        <v>#DIV/0!</v>
      </c>
      <c r="DW106" s="164" t="e">
        <f>AVERAGE(DV106:DV109)</f>
        <v>#DIV/0!</v>
      </c>
      <c r="DX106" s="164" t="e">
        <f>AM106</f>
        <v>#DIV/0!</v>
      </c>
      <c r="DY106" s="164" t="e">
        <f>DX106*DO106</f>
        <v>#DIV/0!</v>
      </c>
      <c r="DZ106" s="164" t="e">
        <f>DY106^2*X106^2</f>
        <v>#DIV/0!</v>
      </c>
      <c r="EA106" s="164" t="e">
        <f>AVERAGE(DZ106:DZ109)</f>
        <v>#DIV/0!</v>
      </c>
      <c r="EB106" s="164" t="e">
        <f>AP106</f>
        <v>#DIV/0!</v>
      </c>
      <c r="EC106" s="164" t="e">
        <f>EB106*DO106</f>
        <v>#DIV/0!</v>
      </c>
      <c r="ED106" s="164" t="e">
        <f>EC106^2*Z106^2</f>
        <v>#DIV/0!</v>
      </c>
      <c r="EE106" s="164" t="e">
        <f>AVERAGE(ED106:ED109)</f>
        <v>#DIV/0!</v>
      </c>
      <c r="EF106" s="164" t="e">
        <f>DI106*AB106</f>
        <v>#DIV/0!</v>
      </c>
      <c r="EG106" s="164" t="e">
        <f>DH106*AB106</f>
        <v>#DIV/0!</v>
      </c>
      <c r="EH106" s="164" t="e">
        <f>AS106</f>
        <v>#DIV/0!</v>
      </c>
      <c r="EI106" s="164" t="e">
        <f>-N106/((N106+L106)^2)</f>
        <v>#DIV/0!</v>
      </c>
      <c r="EJ106" s="164">
        <f>1/(DG106+N106)</f>
        <v>1</v>
      </c>
      <c r="EK106" s="164" t="e">
        <f>DO106*EH106+EF106*EI106+EG106*EJ106</f>
        <v>#DIV/0!</v>
      </c>
      <c r="EL106" s="164" t="e">
        <f>EK106^2*M106^2</f>
        <v>#DIV/0!</v>
      </c>
      <c r="EM106" s="164" t="e">
        <f>AVERAGE(EL106:EL109)</f>
        <v>#DIV/0!</v>
      </c>
      <c r="EN106" s="164" t="e">
        <f>AV106</f>
        <v>#DIV/0!</v>
      </c>
      <c r="EO106" s="164" t="e">
        <f>L106/((L106+N106)^2)</f>
        <v>#DIV/0!</v>
      </c>
      <c r="EP106" s="164">
        <f>-L106/((N106+DG106)^2)</f>
        <v>0</v>
      </c>
      <c r="EQ106" s="164" t="e">
        <f>DO106*EN106+EF106*EO106+EG106*EP106</f>
        <v>#DIV/0!</v>
      </c>
      <c r="ER106" s="164" t="e">
        <f>EQ106^2*O106^2</f>
        <v>#DIV/0!</v>
      </c>
      <c r="ES106" s="164" t="e">
        <f>AVERAGE(ER106:ER109)</f>
        <v>#DIV/0!</v>
      </c>
      <c r="ET106" s="164">
        <v>0</v>
      </c>
      <c r="EU106" s="164">
        <f>-LN(10)*L106*DG106/((DG106+N106)^2)</f>
        <v>0</v>
      </c>
      <c r="EV106" s="164" t="e">
        <f>EU106*EG106</f>
        <v>#DIV/0!</v>
      </c>
      <c r="EW106" s="164" t="e">
        <f>EV106^2*S106^2</f>
        <v>#DIV/0!</v>
      </c>
      <c r="EX106" s="164" t="e">
        <f>AVERAGE(EW106:EW109)</f>
        <v>#DIV/0!</v>
      </c>
      <c r="EY106" s="164" t="e">
        <f>SUM(EX106,ES106,EM106,EE106,EA106,DW106,DS106,DN106)</f>
        <v>#DIV/0!</v>
      </c>
      <c r="EZ106" s="164" t="e">
        <f>SQRT(EY106)</f>
        <v>#DIV/0!</v>
      </c>
      <c r="FA106" s="164">
        <f>DG106</f>
        <v>1</v>
      </c>
      <c r="FB106" s="164" t="e">
        <f>DH106</f>
        <v>#DIV/0!</v>
      </c>
      <c r="FC106" s="164">
        <f>DI106</f>
        <v>1</v>
      </c>
      <c r="FD106" s="164" t="e">
        <f>FB106*FC106*BH106</f>
        <v>#DIV/0!</v>
      </c>
      <c r="FE106" s="164" t="e">
        <f>AVERAGE(FD106:FD109)</f>
        <v>#DIV/0!</v>
      </c>
      <c r="FF106" s="164" t="e">
        <f>STDEV(FD106:FD109)</f>
        <v>#DIV/0!</v>
      </c>
      <c r="FG106" s="164" t="e">
        <f>FF106/SQRT(COUNT(FD106:FD109))</f>
        <v>#DIV/0!</v>
      </c>
      <c r="FH106" s="164" t="e">
        <f>FG106^2</f>
        <v>#DIV/0!</v>
      </c>
      <c r="FI106" s="164" t="e">
        <f>FB106*FC106</f>
        <v>#DIV/0!</v>
      </c>
      <c r="FJ106" s="164" t="e">
        <f>CP106</f>
        <v>#DIV/0!</v>
      </c>
      <c r="FK106" s="164" t="e">
        <f>FJ106*FI106</f>
        <v>#DIV/0!</v>
      </c>
      <c r="FL106" s="164" t="e">
        <f>FK106^2*E106^2</f>
        <v>#DIV/0!</v>
      </c>
      <c r="FM106" s="164" t="e">
        <f>AVERAGE(FL106:FL109)</f>
        <v>#DIV/0!</v>
      </c>
      <c r="FN106" s="164" t="e">
        <f>BX106</f>
        <v>#DIV/0!</v>
      </c>
      <c r="FO106" s="164" t="e">
        <f>FN106*FI106</f>
        <v>#DIV/0!</v>
      </c>
      <c r="FP106" s="164" t="e">
        <f>FO106^2*V106^2</f>
        <v>#DIV/0!</v>
      </c>
      <c r="FQ106" s="164" t="e">
        <f>AVERAGE(FP106:FP109)</f>
        <v>#DIV/0!</v>
      </c>
      <c r="FR106" s="164" t="e">
        <f>CD106</f>
        <v>#DIV/0!</v>
      </c>
      <c r="FS106" s="164" t="e">
        <f>FR106*FI106</f>
        <v>#DIV/0!</v>
      </c>
      <c r="FT106" s="164" t="e">
        <f>FS106^2*X106^2</f>
        <v>#DIV/0!</v>
      </c>
      <c r="FU106" s="164" t="e">
        <f>AVERAGE(FT106:FT109)</f>
        <v>#DIV/0!</v>
      </c>
      <c r="FV106" s="164" t="e">
        <f>CJ106</f>
        <v>#DIV/0!</v>
      </c>
      <c r="FW106" s="164" t="e">
        <f>FV106*FI106</f>
        <v>#DIV/0!</v>
      </c>
      <c r="FX106" s="164" t="e">
        <f>FW106^2*Z106^2</f>
        <v>#DIV/0!</v>
      </c>
      <c r="FY106" s="164" t="e">
        <f>AVERAGE(FX106:FX109)</f>
        <v>#DIV/0!</v>
      </c>
      <c r="FZ106" s="164" t="e">
        <f>FC106*BH106</f>
        <v>#DIV/0!</v>
      </c>
      <c r="GA106" s="164" t="e">
        <f>FB106*BH106</f>
        <v>#DIV/0!</v>
      </c>
      <c r="GB106" s="164" t="e">
        <f>CV106</f>
        <v>#DIV/0!</v>
      </c>
      <c r="GC106" s="164" t="e">
        <f>EI106</f>
        <v>#DIV/0!</v>
      </c>
      <c r="GD106" s="164">
        <f>EJ106</f>
        <v>1</v>
      </c>
      <c r="GE106" s="164" t="e">
        <f>FI106*GB106+FZ106*GC106+GA106*GD106</f>
        <v>#DIV/0!</v>
      </c>
      <c r="GF106" s="164" t="e">
        <f>GE106^2*M106^2</f>
        <v>#DIV/0!</v>
      </c>
      <c r="GG106" s="164" t="e">
        <f>AVERAGE(GF106:GF109)</f>
        <v>#DIV/0!</v>
      </c>
      <c r="GH106" s="164" t="e">
        <f>DB106</f>
        <v>#DIV/0!</v>
      </c>
      <c r="GI106" s="164" t="e">
        <f>EO106</f>
        <v>#DIV/0!</v>
      </c>
      <c r="GJ106" s="164">
        <f>EP106</f>
        <v>0</v>
      </c>
      <c r="GK106" s="164" t="e">
        <f>FI106*GH106+FZ106*GI106+GA106*GJ106</f>
        <v>#DIV/0!</v>
      </c>
      <c r="GL106" s="164" t="e">
        <f>GK106^2*O106^2</f>
        <v>#DIV/0!</v>
      </c>
      <c r="GM106" s="164" t="e">
        <f>AVERAGE(GL106:GL109)</f>
        <v>#DIV/0!</v>
      </c>
      <c r="GN106" s="164">
        <f>ET106</f>
        <v>0</v>
      </c>
      <c r="GO106" s="164">
        <f>EU106</f>
        <v>0</v>
      </c>
      <c r="GP106" s="164" t="e">
        <f>GO106*GA106</f>
        <v>#DIV/0!</v>
      </c>
      <c r="GQ106" s="164" t="e">
        <f>GP106^2*S106^2</f>
        <v>#DIV/0!</v>
      </c>
      <c r="GR106" s="164" t="e">
        <f>AVERAGE(GQ106:GQ109)</f>
        <v>#DIV/0!</v>
      </c>
      <c r="GS106" s="164" t="e">
        <f>BO106</f>
        <v>#DIV/0!</v>
      </c>
      <c r="GT106" s="164" t="e">
        <f>GS106*FI106</f>
        <v>#DIV/0!</v>
      </c>
      <c r="GU106" s="164" t="e">
        <f>GT106^2*Q106^2</f>
        <v>#DIV/0!</v>
      </c>
      <c r="GV106" s="164" t="e">
        <f>AVERAGE(GU106:GU109)</f>
        <v>#DIV/0!</v>
      </c>
      <c r="GW106" s="164" t="e">
        <f>SUM(GV106,GR106,GM106,GG106,FY106,FU106,FQ106,FM106,FH106)</f>
        <v>#DIV/0!</v>
      </c>
      <c r="GX106" s="164" t="e">
        <f>SQRT(GW106)</f>
        <v>#DIV/0!</v>
      </c>
      <c r="GY106" s="164">
        <f>P106</f>
        <v>0</v>
      </c>
      <c r="GZ106" s="164">
        <f>L106+N106</f>
        <v>0</v>
      </c>
      <c r="HA106" s="164">
        <f>L106</f>
        <v>0</v>
      </c>
      <c r="HB106" s="164">
        <f>N106</f>
        <v>0</v>
      </c>
      <c r="HC106" s="164">
        <f>D106</f>
        <v>0</v>
      </c>
      <c r="HD106" s="164">
        <f>B106</f>
        <v>0</v>
      </c>
      <c r="HE106" s="164" t="e">
        <f>AA106</f>
        <v>#DIV/0!</v>
      </c>
      <c r="HF106" s="164">
        <f>T106</f>
        <v>0</v>
      </c>
      <c r="HG106" s="164">
        <f>U106</f>
        <v>0</v>
      </c>
      <c r="HH106" s="164">
        <f>W106</f>
        <v>0</v>
      </c>
      <c r="HI106" s="164">
        <f>Y106</f>
        <v>0</v>
      </c>
      <c r="HJ106" s="164" t="e">
        <f>LN((HE106-GY106*HG106)/HD106)</f>
        <v>#DIV/0!</v>
      </c>
      <c r="HK106" s="164" t="e">
        <f>LN( (HG106-HF106)/GZ106 + (HE106-GY106*HF106)/HD106)</f>
        <v>#DIV/0!</v>
      </c>
      <c r="HL106" s="164" t="e">
        <f>HD106*GZ106/(HD106+GY106*GZ106)</f>
        <v>#DIV/0!</v>
      </c>
      <c r="HM106" s="164" t="e">
        <f>(HJ106-HK106)*HL106/HC106</f>
        <v>#DIV/0!</v>
      </c>
      <c r="HN106" s="164" t="e">
        <f>AVERAGE(HM106:HM109)</f>
        <v>#DIV/0!</v>
      </c>
      <c r="HO106" s="164" t="e">
        <f>STDEV(HM106:HM109)</f>
        <v>#DIV/0!</v>
      </c>
      <c r="HP106" s="164" t="e">
        <f>HO106/SQRT(COUNT(HM106:HM109))</f>
        <v>#DIV/0!</v>
      </c>
      <c r="HQ106" s="164" t="e">
        <f>HP106^2</f>
        <v>#DIV/0!</v>
      </c>
      <c r="HR106" s="164" t="e">
        <f>-1/HD106</f>
        <v>#DIV/0!</v>
      </c>
      <c r="HS106" s="164" t="e">
        <f>-(HE106-GY106*HF106) / (HD106* ( ( (HG106-HF106)/GZ106)*HD106 + (HE106-GY106*HF106)))</f>
        <v>#DIV/0!</v>
      </c>
      <c r="HT106" s="164" t="e">
        <f>GY106*GZ106^2 / (HD106+GY106*GZ106)^2</f>
        <v>#DIV/0!</v>
      </c>
      <c r="HU106" s="164" t="e">
        <f>-1/HC106*HM106</f>
        <v>#DIV/0!</v>
      </c>
      <c r="HV106" s="164" t="e">
        <f>HU106^2*E106^2</f>
        <v>#DIV/0!</v>
      </c>
      <c r="HW106" s="164" t="e">
        <f>AVERAGE(HV106:HV109)</f>
        <v>#DIV/0!</v>
      </c>
      <c r="HX106" s="164" t="e">
        <f>GY106 / (GY106*HG106-HE106)</f>
        <v>#DIV/0!</v>
      </c>
      <c r="HY106" s="164" t="e">
        <f>HD106 / ( (HG106-HF106)*HD106 + GZ106*(HE106-GY106*HF106))</f>
        <v>#DIV/0!</v>
      </c>
      <c r="HZ106" s="164">
        <v>0</v>
      </c>
      <c r="IA106" s="164" t="e">
        <f t="shared" si="3218"/>
        <v>#DIV/0!</v>
      </c>
      <c r="IB106" s="164" t="e">
        <f>IA106^2*V106^2</f>
        <v>#DIV/0!</v>
      </c>
      <c r="IC106" s="164" t="e">
        <f>AVERAGE(IB106:IB109)</f>
        <v>#DIV/0!</v>
      </c>
      <c r="ID106" s="164" t="e">
        <f xml:space="preserve"> 1 / (HE106-GY106*HG106)*L106/GZ106</f>
        <v>#DIV/0!</v>
      </c>
      <c r="IE106" s="164" t="e">
        <f>HA106 / ((HE106-GY106*HF106)*GZ106 + (HG106-HF106)*HD106)</f>
        <v>#DIV/0!</v>
      </c>
      <c r="IF106" s="164">
        <v>0</v>
      </c>
      <c r="IG106" s="164" t="e">
        <f t="shared" si="3219"/>
        <v>#DIV/0!</v>
      </c>
      <c r="IH106" s="164" t="e">
        <f>IG106^2*X106^2</f>
        <v>#DIV/0!</v>
      </c>
      <c r="II106" s="164" t="e">
        <f>AVERAGE(IH106:IH109)</f>
        <v>#DIV/0!</v>
      </c>
      <c r="IJ106" s="164" t="e">
        <f>1 / (HE106-GY106*HG106) * HB106/GZ106</f>
        <v>#DIV/0!</v>
      </c>
      <c r="IK106" s="164" t="e">
        <f>1 / (HE106 + HD106*((HG106-HF106)/GZ106) - GY106*HF106) * HB106/GZ106</f>
        <v>#DIV/0!</v>
      </c>
      <c r="IL106" s="164">
        <v>0</v>
      </c>
      <c r="IM106" s="164" t="e">
        <f t="shared" si="3220"/>
        <v>#DIV/0!</v>
      </c>
      <c r="IN106" s="164" t="e">
        <f>IM106^2*Z106^2</f>
        <v>#DIV/0!</v>
      </c>
      <c r="IO106" s="164" t="e">
        <f>AVERAGE(IN106:IN109)</f>
        <v>#DIV/0!</v>
      </c>
      <c r="IP106" s="164" t="e">
        <f>(HI106-HH106)*HB106 / (GZ106*((GY106*HG106-HH106)*HA106 + (GY106*HG106-HI106)*HB106))</f>
        <v>#DIV/0!</v>
      </c>
      <c r="IQ106" s="164" t="e">
        <f>-(HD106*HF106+(HH106-HI106)*HB106-HD106*HG106) / (GZ106*((GY106*HF106-HH106)*HA106 + (GY106*HB106+HD106)*HF106 - HI106*HB106 - HD106*HG106) )</f>
        <v>#DIV/0!</v>
      </c>
      <c r="IR106" s="164" t="e">
        <f>HD106^2 / (GY106*HA106 + GY106*HB106 + HD106)^2</f>
        <v>#DIV/0!</v>
      </c>
      <c r="IS106" s="164" t="e">
        <f t="shared" si="3221"/>
        <v>#DIV/0!</v>
      </c>
      <c r="IT106" s="164" t="e">
        <f>IS106^2*M106^2</f>
        <v>#DIV/0!</v>
      </c>
      <c r="IU106" s="164" t="e">
        <f>AVERAGE(IT106:IT109)</f>
        <v>#DIV/0!</v>
      </c>
      <c r="IV106" s="164" t="e">
        <f>-(HI106-HH106)*HA106 / (GZ106*((GY106*HG106-HH106)*HA106 + (GY106*HG106-HI106)*HB106))</f>
        <v>#DIV/0!</v>
      </c>
      <c r="IW106" s="164" t="e">
        <f>-(HD106*HF106+(HI106-HH106)*HA106-HD106*HG106) / (GZ106*((GY106*HF106-HI106)*HB106 + (GY106*HA106+HD106)*HF106 - HH106*HA106 - HD106*HG106))</f>
        <v>#DIV/0!</v>
      </c>
      <c r="IX106" s="164" t="e">
        <f>HD106^2 / (GY106*HA106+GY106*HB106+HD106)^2</f>
        <v>#DIV/0!</v>
      </c>
      <c r="IY106" s="164" t="e">
        <f t="shared" si="3222"/>
        <v>#DIV/0!</v>
      </c>
      <c r="IZ106" s="164" t="e">
        <f>IY106^2*O106^2</f>
        <v>#DIV/0!</v>
      </c>
      <c r="JA106" s="164" t="e">
        <f>AVERAGE(IZ106:IZ109)</f>
        <v>#DIV/0!</v>
      </c>
      <c r="JB106" s="164" t="e">
        <f>HG106/(GY106*HG106-HE106)</f>
        <v>#DIV/0!</v>
      </c>
      <c r="JC106" s="164" t="e">
        <f>HF106/(GY106*HF106-HE106-HD106*(HG106-HF106)/GZ106)</f>
        <v>#DIV/0!</v>
      </c>
      <c r="JD106" s="164" t="e">
        <f>-HD106*GZ106^2 / ((GZ106*GY106+HD106)^2)</f>
        <v>#DIV/0!</v>
      </c>
      <c r="JE106" s="164" t="e">
        <f t="shared" si="3223"/>
        <v>#DIV/0!</v>
      </c>
      <c r="JF106" s="164" t="e">
        <f>JE106^2*Q106^2</f>
        <v>#DIV/0!</v>
      </c>
      <c r="JG106" s="164" t="e">
        <f>AVERAGE(JF106:JF109)</f>
        <v>#DIV/0!</v>
      </c>
      <c r="JH106" s="164" t="e">
        <f>SUM(JG106,JA106,IU106,IO106,II106,IC106,HW106,HQ106)</f>
        <v>#DIV/0!</v>
      </c>
      <c r="JI106" s="164" t="e">
        <f>SQRT(JH106)</f>
        <v>#DIV/0!</v>
      </c>
      <c r="JJ106" s="164">
        <f>FA106</f>
        <v>1</v>
      </c>
      <c r="JK106" s="164" t="e">
        <f>N106/(L106+N106)</f>
        <v>#DIV/0!</v>
      </c>
      <c r="JL106" s="164">
        <f>(L106+N106+JJ106)/(N106+JJ106)</f>
        <v>1</v>
      </c>
      <c r="JM106" s="164" t="e">
        <f>HM106*JK106*JL106</f>
        <v>#DIV/0!</v>
      </c>
      <c r="JN106" s="164" t="e">
        <f>AVERAGE(JM106:JM109)</f>
        <v>#DIV/0!</v>
      </c>
      <c r="JO106" s="164" t="e">
        <f>STDEV(JM106:JM109)</f>
        <v>#DIV/0!</v>
      </c>
      <c r="JP106" s="164" t="e">
        <f>JO106/SQRT(COUNT(JM106:JM109))</f>
        <v>#DIV/0!</v>
      </c>
      <c r="JQ106" s="164" t="e">
        <f>JP106^2</f>
        <v>#DIV/0!</v>
      </c>
      <c r="JR106" s="164" t="e">
        <f>JK106*JL106</f>
        <v>#DIV/0!</v>
      </c>
      <c r="JS106" s="164" t="e">
        <f>HU106</f>
        <v>#DIV/0!</v>
      </c>
      <c r="JT106" s="164" t="e">
        <f>JS106*JR106</f>
        <v>#DIV/0!</v>
      </c>
      <c r="JU106" s="164" t="e">
        <f>JT106^2*E106^2</f>
        <v>#DIV/0!</v>
      </c>
      <c r="JV106" s="164" t="e">
        <f>AVERAGE(JU106:JU109)</f>
        <v>#DIV/0!</v>
      </c>
      <c r="JW106" s="164" t="e">
        <f>IA106</f>
        <v>#DIV/0!</v>
      </c>
      <c r="JX106" s="164" t="e">
        <f>JW106*JR106</f>
        <v>#DIV/0!</v>
      </c>
      <c r="JY106" s="164" t="e">
        <f>JX106^2*V106^2</f>
        <v>#DIV/0!</v>
      </c>
      <c r="JZ106" s="164" t="e">
        <f>AVERAGE(JY106:JY109)</f>
        <v>#DIV/0!</v>
      </c>
      <c r="KA106" s="164" t="e">
        <f>IG106</f>
        <v>#DIV/0!</v>
      </c>
      <c r="KB106" s="164" t="e">
        <f>KA106*JR106</f>
        <v>#DIV/0!</v>
      </c>
      <c r="KC106" s="164" t="e">
        <f>KB106^2*X106^2</f>
        <v>#DIV/0!</v>
      </c>
      <c r="KD106" s="164" t="e">
        <f>AVERAGE(KC106:KC109)</f>
        <v>#DIV/0!</v>
      </c>
      <c r="KE106" s="164" t="e">
        <f>IM106</f>
        <v>#DIV/0!</v>
      </c>
      <c r="KF106" s="164" t="e">
        <f>KE106*JR106</f>
        <v>#DIV/0!</v>
      </c>
      <c r="KG106" s="164" t="e">
        <f>KF106^2*Z106^2</f>
        <v>#DIV/0!</v>
      </c>
      <c r="KH106" s="164" t="e">
        <f>AVERAGE(KG106:KG109)</f>
        <v>#DIV/0!</v>
      </c>
      <c r="KI106" s="164" t="e">
        <f>IS106</f>
        <v>#DIV/0!</v>
      </c>
      <c r="KJ106" s="164" t="e">
        <f>-N106/(L106+N106)^2</f>
        <v>#DIV/0!</v>
      </c>
      <c r="KK106" s="164">
        <f>1/(JJ106+N106)</f>
        <v>1</v>
      </c>
      <c r="KL106" s="164" t="e">
        <f>KI106*JR106+KJ106*HM106*JL106+KK106*JK106*HM106</f>
        <v>#DIV/0!</v>
      </c>
      <c r="KM106" s="164" t="e">
        <f>KL106^2*M106^2</f>
        <v>#DIV/0!</v>
      </c>
      <c r="KN106" s="164" t="e">
        <f>AVERAGE(KM106:KM109)</f>
        <v>#DIV/0!</v>
      </c>
      <c r="KO106" s="164" t="e">
        <f>IY106</f>
        <v>#DIV/0!</v>
      </c>
      <c r="KP106" s="164" t="e">
        <f>L106/(L106+N106)^2</f>
        <v>#DIV/0!</v>
      </c>
      <c r="KQ106" s="164">
        <f>-L106/(JJ106+N106)^2</f>
        <v>0</v>
      </c>
      <c r="KR106" s="164" t="e">
        <f>KO106*JR106+KP106*JL106*HM106+HM106*KQ106*JK106</f>
        <v>#DIV/0!</v>
      </c>
      <c r="KS106" s="164" t="e">
        <f>KR106^2*O106^2</f>
        <v>#DIV/0!</v>
      </c>
      <c r="KT106" s="164" t="e">
        <f>AVERAGE(KS106:KS109)</f>
        <v>#DIV/0!</v>
      </c>
      <c r="KU106" s="164" t="e">
        <f>JE106</f>
        <v>#DIV/0!</v>
      </c>
      <c r="KV106" s="164" t="e">
        <f>KU106*JR106</f>
        <v>#DIV/0!</v>
      </c>
      <c r="KW106" s="164" t="e">
        <f>KV106^2*Q106^2</f>
        <v>#DIV/0!</v>
      </c>
      <c r="KX106" s="164" t="e">
        <f>AVERAGE(KW106:KW109)</f>
        <v>#DIV/0!</v>
      </c>
      <c r="KY106" s="164" t="e">
        <f>HM106* (N106/(L106+N106)) * ((-LN(10)*JJ106*L106)/(N106+JJ106)^2)</f>
        <v>#DIV/0!</v>
      </c>
      <c r="KZ106" s="164" t="e">
        <f>KY106^2*S106^2</f>
        <v>#DIV/0!</v>
      </c>
      <c r="LA106" s="164" t="e">
        <f>AVERAGE(KZ106:KZ109)</f>
        <v>#DIV/0!</v>
      </c>
      <c r="LB106" s="164" t="e">
        <f>SUM(LA106,KX106,KT106,KN106,KD106,JZ106,JV106,JQ106)</f>
        <v>#DIV/0!</v>
      </c>
      <c r="LC106" s="170" t="e">
        <f>SQRT(LB106)</f>
        <v>#DIV/0!</v>
      </c>
      <c r="LD106" s="179" t="e">
        <f>AC106*1000</f>
        <v>#DIV/0!</v>
      </c>
      <c r="LE106" s="173" t="e">
        <f>AZ106*1000</f>
        <v>#DIV/0!</v>
      </c>
      <c r="LF106" s="173" t="e">
        <f>BI106*1000</f>
        <v>#DIV/0!</v>
      </c>
      <c r="LG106" s="173" t="e">
        <f>DF106*1000</f>
        <v>#DIV/0!</v>
      </c>
      <c r="LH106" s="173" t="e">
        <f>HN106*1000</f>
        <v>#DIV/0!</v>
      </c>
      <c r="LI106" s="173" t="e">
        <f>JI106*1000</f>
        <v>#DIV/0!</v>
      </c>
      <c r="LJ106" s="173" t="e">
        <f>DK106*1000</f>
        <v>#DIV/0!</v>
      </c>
      <c r="LK106" s="173" t="e">
        <f>EZ106*1000</f>
        <v>#DIV/0!</v>
      </c>
      <c r="LL106" s="173" t="e">
        <f>FE106*1000</f>
        <v>#DIV/0!</v>
      </c>
      <c r="LM106" s="173" t="e">
        <f>GX106*1000</f>
        <v>#DIV/0!</v>
      </c>
      <c r="LN106" s="173" t="e">
        <f>JN106*1000</f>
        <v>#DIV/0!</v>
      </c>
      <c r="LO106" s="176" t="e">
        <f>LC106*1000</f>
        <v>#DIV/0!</v>
      </c>
    </row>
    <row r="107" spans="1:327" s="87" customFormat="1" ht="15.75" x14ac:dyDescent="0.25">
      <c r="A107" s="171" t="s">
        <v>240</v>
      </c>
      <c r="B107" s="12"/>
      <c r="C107" s="148"/>
      <c r="D107" s="1"/>
      <c r="E107" s="148"/>
      <c r="F107" s="195"/>
      <c r="G107" s="195"/>
      <c r="H107" s="195"/>
      <c r="I107" s="183"/>
      <c r="J107" s="183"/>
      <c r="K107" s="183"/>
      <c r="L107" s="183"/>
      <c r="M107" s="183"/>
      <c r="N107" s="183"/>
      <c r="O107" s="183"/>
      <c r="P107" s="183"/>
      <c r="Q107" s="183"/>
      <c r="R107" s="183"/>
      <c r="S107" s="186"/>
      <c r="T107" s="167">
        <f t="shared" ref="T107:T109" si="3357">C107/100</f>
        <v>0</v>
      </c>
      <c r="U107" s="164">
        <f>U106</f>
        <v>0</v>
      </c>
      <c r="V107" s="164">
        <f t="shared" ref="V107" si="3358">V106</f>
        <v>0</v>
      </c>
      <c r="W107" s="164">
        <f t="shared" ref="W107" si="3359">W106</f>
        <v>0</v>
      </c>
      <c r="X107" s="164">
        <f t="shared" ref="X107" si="3360">X106</f>
        <v>0</v>
      </c>
      <c r="Y107" s="164">
        <f t="shared" ref="Y107" si="3361">Y106</f>
        <v>0</v>
      </c>
      <c r="Z107" s="164">
        <f t="shared" ref="Z107" si="3362">Z106</f>
        <v>0</v>
      </c>
      <c r="AA107" s="164" t="e">
        <f t="shared" ref="AA107" si="3363">AA106</f>
        <v>#DIV/0!</v>
      </c>
      <c r="AB107" s="165" t="e">
        <f t="shared" si="3215"/>
        <v>#DIV/0!</v>
      </c>
      <c r="AC107" s="165"/>
      <c r="AD107" s="165"/>
      <c r="AE107" s="165"/>
      <c r="AF107" s="165"/>
      <c r="AG107" s="164" t="e">
        <f t="shared" si="3216"/>
        <v>#DIV/0!</v>
      </c>
      <c r="AH107" s="164" t="e">
        <f t="shared" ref="AH107:AH109" si="3364">AG107^2*E107^2</f>
        <v>#DIV/0!</v>
      </c>
      <c r="AI107" s="164"/>
      <c r="AJ107" s="164" t="e">
        <f t="shared" si="3217"/>
        <v>#DIV/0!</v>
      </c>
      <c r="AK107" s="164" t="e">
        <f>AJ107^2*V106^2</f>
        <v>#DIV/0!</v>
      </c>
      <c r="AL107" s="164"/>
      <c r="AM107" s="164" t="e">
        <f>-AB107/(AA107-U107)*L106/(L106+N106)</f>
        <v>#DIV/0!</v>
      </c>
      <c r="AN107" s="164" t="e">
        <f>AM107^2*X106^2</f>
        <v>#DIV/0!</v>
      </c>
      <c r="AO107" s="164"/>
      <c r="AP107" s="164" t="e">
        <f>-AB107/(AA107-U107)*N106/(L106+N106)</f>
        <v>#DIV/0!</v>
      </c>
      <c r="AQ107" s="164" t="e">
        <f>AP107^2*Z106^2</f>
        <v>#DIV/0!</v>
      </c>
      <c r="AR107" s="164"/>
      <c r="AS107" s="164" t="e">
        <f>-AB107/(AA107-U107)*(W107-AA107)/(L106+N106)</f>
        <v>#DIV/0!</v>
      </c>
      <c r="AT107" s="164" t="e">
        <f>AS107^2*M106^2</f>
        <v>#DIV/0!</v>
      </c>
      <c r="AU107" s="164"/>
      <c r="AV107" s="164" t="e">
        <f>-AB107/(AA107-U107)*(Y107-AA107)/(L106+N106)</f>
        <v>#DIV/0!</v>
      </c>
      <c r="AW107" s="164" t="e">
        <f>AV107^2*O106^2</f>
        <v>#DIV/0!</v>
      </c>
      <c r="AX107" s="164"/>
      <c r="AY107" s="164"/>
      <c r="AZ107" s="164"/>
      <c r="BA107" s="164" t="b">
        <f t="shared" ref="BA107:BA109" si="3365">P107=1</f>
        <v>0</v>
      </c>
      <c r="BB107" s="164">
        <f>MAX((1-BA107)*P106,P106*0.99999)</f>
        <v>0</v>
      </c>
      <c r="BC107" s="164" t="e">
        <f>AB107*D107/(L106+N106)</f>
        <v>#DIV/0!</v>
      </c>
      <c r="BD107" s="164" t="e">
        <f t="shared" ref="BD107:BD109" si="3366">-1+(1-BC107)^(1-BB107)</f>
        <v>#DIV/0!</v>
      </c>
      <c r="BE107" s="164" t="e">
        <f t="shared" ref="BE107:BE109" si="3367">1/((BB107-1)*BC107)</f>
        <v>#DIV/0!</v>
      </c>
      <c r="BF107" s="164" t="e">
        <f t="shared" ref="BF107:BF109" si="3368">(-1/BC107)*LN(1-BC107)*AB107</f>
        <v>#DIV/0!</v>
      </c>
      <c r="BG107" s="164" t="e">
        <f t="shared" ref="BG107:BG109" si="3369">AB107*BD107*BE107</f>
        <v>#DIV/0!</v>
      </c>
      <c r="BH107" s="164" t="e">
        <f t="shared" ref="BH107:BH109" si="3370">(BF107*BA107)+(1-BA107)*BG107</f>
        <v>#DIV/0!</v>
      </c>
      <c r="BI107" s="164"/>
      <c r="BJ107" s="164"/>
      <c r="BK107" s="164"/>
      <c r="BL107" s="164"/>
      <c r="BM107" s="164" t="e">
        <f t="shared" ref="BM107:BM109" si="3371">(-LN(1-BC107)*(1-BC107)^(1-BB107))*AB107/((BB107-1)*BC107)</f>
        <v>#DIV/0!</v>
      </c>
      <c r="BN107" s="164" t="e">
        <f t="shared" ref="BN107:BN109" si="3372">(1-(1-BC107)^(1-BB107))*AB107/(BC107*(BB107-1)^2)</f>
        <v>#DIV/0!</v>
      </c>
      <c r="BO107" s="164" t="e">
        <f t="shared" ref="BO107:BO109" si="3373">BM107+BN107</f>
        <v>#DIV/0!</v>
      </c>
      <c r="BP107" s="164" t="e">
        <f>BO107^2*Q106^2</f>
        <v>#DIV/0!</v>
      </c>
      <c r="BQ107" s="164"/>
      <c r="BR107" s="164" t="e">
        <f t="shared" ref="BR107:BR109" si="3374">BD107*BE107</f>
        <v>#DIV/0!</v>
      </c>
      <c r="BS107" s="164" t="e">
        <f t="shared" ref="BS107:BS109" si="3375">AB107*BE107</f>
        <v>#DIV/0!</v>
      </c>
      <c r="BT107" s="164" t="e">
        <f t="shared" ref="BT107:BT109" si="3376">AB107*BD107</f>
        <v>#DIV/0!</v>
      </c>
      <c r="BU107" s="164" t="e">
        <f t="shared" ref="BU107:BU109" si="3377">AJ107</f>
        <v>#DIV/0!</v>
      </c>
      <c r="BV107" s="164" t="e">
        <f>(BB107-1)/(1-BC107)^(BB107)*(D107/(L106+N106))*BU107</f>
        <v>#DIV/0!</v>
      </c>
      <c r="BW107" s="164" t="e">
        <f>-1/((BB107-1)*BC107^2)*(D107/(L106+N106))*BU107</f>
        <v>#DIV/0!</v>
      </c>
      <c r="BX107" s="164" t="e">
        <f t="shared" ref="BX107:BX109" si="3378">BU107*BR107+BS107*BV107+BT107*BW107</f>
        <v>#DIV/0!</v>
      </c>
      <c r="BY107" s="164" t="e">
        <f t="shared" ref="BY107:BY109" si="3379">BX107^2*V107^2</f>
        <v>#DIV/0!</v>
      </c>
      <c r="BZ107" s="164"/>
      <c r="CA107" s="164" t="e">
        <f t="shared" ref="CA107:CA109" si="3380">AM107</f>
        <v>#DIV/0!</v>
      </c>
      <c r="CB107" s="164" t="e">
        <f>(BB107-1)/(1-BC107)^(BB107)*(D107/(L106+N106))*CA107</f>
        <v>#DIV/0!</v>
      </c>
      <c r="CC107" s="164" t="e">
        <f>-1/((BB107-1)*BC107^2)*(D107/(L106+N106))*CA107</f>
        <v>#DIV/0!</v>
      </c>
      <c r="CD107" s="164" t="e">
        <f t="shared" ref="CD107:CD109" si="3381">BR107*CA107+BS107*CB107+BT107*CC107</f>
        <v>#DIV/0!</v>
      </c>
      <c r="CE107" s="164" t="e">
        <f t="shared" ref="CE107:CE109" si="3382">CD107^2*X107^2</f>
        <v>#DIV/0!</v>
      </c>
      <c r="CF107" s="164"/>
      <c r="CG107" s="164" t="e">
        <f t="shared" ref="CG107:CG109" si="3383">AP107</f>
        <v>#DIV/0!</v>
      </c>
      <c r="CH107" s="164" t="e">
        <f>(BB107-1)/(1-BC107)^(BB107)*(D107/(L106+N106))*CG107</f>
        <v>#DIV/0!</v>
      </c>
      <c r="CI107" s="164" t="e">
        <f>-1/((BB107-1)*BC107^2)*(D107/(L106+N106))*CG107</f>
        <v>#DIV/0!</v>
      </c>
      <c r="CJ107" s="164" t="e">
        <f t="shared" ref="CJ107:CJ109" si="3384">BR107*CG107+BS107*CH107+BT107*CI107</f>
        <v>#DIV/0!</v>
      </c>
      <c r="CK107" s="164" t="e">
        <f t="shared" ref="CK107:CK109" si="3385">CJ107^2*Z107^2</f>
        <v>#DIV/0!</v>
      </c>
      <c r="CL107" s="164"/>
      <c r="CM107" s="164" t="e">
        <f t="shared" ref="CM107:CM109" si="3386">AG107</f>
        <v>#DIV/0!</v>
      </c>
      <c r="CN107" s="164">
        <v>0</v>
      </c>
      <c r="CO107" s="164">
        <v>0</v>
      </c>
      <c r="CP107" s="164" t="e">
        <f t="shared" ref="CP107:CP109" si="3387">CM107*BR107</f>
        <v>#DIV/0!</v>
      </c>
      <c r="CQ107" s="164" t="e">
        <f>CP107^2*E106^2</f>
        <v>#DIV/0!</v>
      </c>
      <c r="CR107" s="164"/>
      <c r="CS107" s="164" t="e">
        <f t="shared" ref="CS107:CS109" si="3388">AS107</f>
        <v>#DIV/0!</v>
      </c>
      <c r="CT107" s="164" t="e">
        <f>(BB107-1)/(1-BC107)^(BB107)*(-BC107/(L106+N106)+D107/(L106+N106)*CS107)</f>
        <v>#DIV/0!</v>
      </c>
      <c r="CU107" s="164" t="e">
        <f>-1/((BB107-1)*BC107^2)*(-BC107/(L106+N106)+D107/(L106+N106)*CS107)</f>
        <v>#DIV/0!</v>
      </c>
      <c r="CV107" s="164" t="e">
        <f t="shared" ref="CV107:CV109" si="3389">BR107*CS107+BS107*CT107+BT107*CU107</f>
        <v>#DIV/0!</v>
      </c>
      <c r="CW107" s="164" t="e">
        <f>CV107^2*M106^2</f>
        <v>#DIV/0!</v>
      </c>
      <c r="CX107" s="164"/>
      <c r="CY107" s="164" t="e">
        <f t="shared" ref="CY107:CY109" si="3390">AV107</f>
        <v>#DIV/0!</v>
      </c>
      <c r="CZ107" s="164" t="e">
        <f>(BB107-1)/(1-BC107)^(BB107)*(-BC107/(L106+N106)+D107/(L106+N106)*CY107)</f>
        <v>#DIV/0!</v>
      </c>
      <c r="DA107" s="164" t="e">
        <f>-1/((BB107-1)*BC107^2)*(-BC107/(L106+N106)+D107/(L106+N106)*CY107)</f>
        <v>#DIV/0!</v>
      </c>
      <c r="DB107" s="164" t="e">
        <f t="shared" ref="DB107:DB109" si="3391">BR107*CY107+BS107*CZ107+BT107*DA107</f>
        <v>#DIV/0!</v>
      </c>
      <c r="DC107" s="164" t="e">
        <f>DB107^2*O106^2</f>
        <v>#DIV/0!</v>
      </c>
      <c r="DD107" s="164"/>
      <c r="DE107" s="164"/>
      <c r="DF107" s="164"/>
      <c r="DG107" s="164">
        <f>10^R106</f>
        <v>1</v>
      </c>
      <c r="DH107" s="164" t="e">
        <f>N106/(L106+N106)</f>
        <v>#DIV/0!</v>
      </c>
      <c r="DI107" s="164">
        <f>(DG107+L106+N106)/(N106+DG107)</f>
        <v>1</v>
      </c>
      <c r="DJ107" s="164" t="e">
        <f t="shared" ref="DJ107:DJ109" si="3392">AB107*DH107*DI107</f>
        <v>#DIV/0!</v>
      </c>
      <c r="DK107" s="164"/>
      <c r="DL107" s="164"/>
      <c r="DM107" s="164"/>
      <c r="DN107" s="164"/>
      <c r="DO107" s="164" t="e">
        <f t="shared" ref="DO107:DO109" si="3393">DH107*DI107</f>
        <v>#DIV/0!</v>
      </c>
      <c r="DP107" s="164" t="e">
        <f t="shared" ref="DP107:DP109" si="3394">AG107</f>
        <v>#DIV/0!</v>
      </c>
      <c r="DQ107" s="164" t="e">
        <f t="shared" ref="DQ107:DQ109" si="3395">DO107*DP107</f>
        <v>#DIV/0!</v>
      </c>
      <c r="DR107" s="164" t="e">
        <f t="shared" ref="DR107:DR109" si="3396">DQ107^2*E107^2</f>
        <v>#DIV/0!</v>
      </c>
      <c r="DS107" s="164"/>
      <c r="DT107" s="164" t="e">
        <f t="shared" ref="DT107:DT109" si="3397">AJ107</f>
        <v>#DIV/0!</v>
      </c>
      <c r="DU107" s="164" t="e">
        <f t="shared" ref="DU107:DU109" si="3398">DT107*DO107</f>
        <v>#DIV/0!</v>
      </c>
      <c r="DV107" s="164" t="e">
        <f t="shared" ref="DV107:DV109" si="3399">DU107^2*V107^2</f>
        <v>#DIV/0!</v>
      </c>
      <c r="DW107" s="164"/>
      <c r="DX107" s="164" t="e">
        <f t="shared" ref="DX107:DX109" si="3400">AM107</f>
        <v>#DIV/0!</v>
      </c>
      <c r="DY107" s="164" t="e">
        <f t="shared" ref="DY107:DY109" si="3401">DX107*DO107</f>
        <v>#DIV/0!</v>
      </c>
      <c r="DZ107" s="164" t="e">
        <f t="shared" ref="DZ107:DZ109" si="3402">DY107^2*X107^2</f>
        <v>#DIV/0!</v>
      </c>
      <c r="EA107" s="164"/>
      <c r="EB107" s="164" t="e">
        <f t="shared" ref="EB107:EB109" si="3403">AP107</f>
        <v>#DIV/0!</v>
      </c>
      <c r="EC107" s="164" t="e">
        <f t="shared" ref="EC107:EC109" si="3404">EB107*DO107</f>
        <v>#DIV/0!</v>
      </c>
      <c r="ED107" s="164" t="e">
        <f t="shared" ref="ED107:ED109" si="3405">EC107^2*Z107^2</f>
        <v>#DIV/0!</v>
      </c>
      <c r="EE107" s="164"/>
      <c r="EF107" s="164" t="e">
        <f t="shared" ref="EF107:EF109" si="3406">DI107*AB107</f>
        <v>#DIV/0!</v>
      </c>
      <c r="EG107" s="164" t="e">
        <f t="shared" ref="EG107:EG109" si="3407">DH107*AB107</f>
        <v>#DIV/0!</v>
      </c>
      <c r="EH107" s="164" t="e">
        <f t="shared" ref="EH107:EH109" si="3408">AS107</f>
        <v>#DIV/0!</v>
      </c>
      <c r="EI107" s="164" t="e">
        <f>-N106/((N106+L106)^2)</f>
        <v>#DIV/0!</v>
      </c>
      <c r="EJ107" s="164">
        <f>1/(DG107+N106)</f>
        <v>1</v>
      </c>
      <c r="EK107" s="164" t="e">
        <f t="shared" ref="EK107:EK109" si="3409">DO107*EH107+EF107*EI107+EG107*EJ107</f>
        <v>#DIV/0!</v>
      </c>
      <c r="EL107" s="164" t="e">
        <f>EK107^2*M106^2</f>
        <v>#DIV/0!</v>
      </c>
      <c r="EM107" s="164"/>
      <c r="EN107" s="164" t="e">
        <f t="shared" ref="EN107:EN109" si="3410">AV107</f>
        <v>#DIV/0!</v>
      </c>
      <c r="EO107" s="164" t="e">
        <f>L106/((L106+N106)^2)</f>
        <v>#DIV/0!</v>
      </c>
      <c r="EP107" s="164">
        <f>-L106/((N106+DG107)^2)</f>
        <v>0</v>
      </c>
      <c r="EQ107" s="164" t="e">
        <f t="shared" ref="EQ107:EQ109" si="3411">DO107*EN107+EF107*EO107+EG107*EP107</f>
        <v>#DIV/0!</v>
      </c>
      <c r="ER107" s="164" t="e">
        <f>EQ107^2*O106^2</f>
        <v>#DIV/0!</v>
      </c>
      <c r="ES107" s="164"/>
      <c r="ET107" s="164">
        <v>0</v>
      </c>
      <c r="EU107" s="164">
        <f>-LN(10)*L106*DG107/((DG107+N106)^2)</f>
        <v>0</v>
      </c>
      <c r="EV107" s="164" t="e">
        <f t="shared" ref="EV107:EV109" si="3412">EU107*EG107</f>
        <v>#DIV/0!</v>
      </c>
      <c r="EW107" s="164" t="e">
        <f>EV107^2*S106^2</f>
        <v>#DIV/0!</v>
      </c>
      <c r="EX107" s="164"/>
      <c r="EY107" s="164"/>
      <c r="EZ107" s="164"/>
      <c r="FA107" s="164">
        <f t="shared" ref="FA107:FA109" si="3413">DG107</f>
        <v>1</v>
      </c>
      <c r="FB107" s="164" t="e">
        <f t="shared" ref="FB107:FB109" si="3414">DH107</f>
        <v>#DIV/0!</v>
      </c>
      <c r="FC107" s="164">
        <f t="shared" ref="FC107:FC109" si="3415">DI107</f>
        <v>1</v>
      </c>
      <c r="FD107" s="164" t="e">
        <f t="shared" ref="FD107:FD109" si="3416">FB107*FC107*BH107</f>
        <v>#DIV/0!</v>
      </c>
      <c r="FE107" s="164"/>
      <c r="FF107" s="164"/>
      <c r="FG107" s="164"/>
      <c r="FH107" s="164"/>
      <c r="FI107" s="164" t="e">
        <f t="shared" ref="FI107:FI109" si="3417">FB107*FC107</f>
        <v>#DIV/0!</v>
      </c>
      <c r="FJ107" s="164" t="e">
        <f t="shared" ref="FJ107:FJ109" si="3418">CP107</f>
        <v>#DIV/0!</v>
      </c>
      <c r="FK107" s="164" t="e">
        <f t="shared" ref="FK107:FK109" si="3419">FJ107*FI107</f>
        <v>#DIV/0!</v>
      </c>
      <c r="FL107" s="164" t="e">
        <f t="shared" ref="FL107:FL109" si="3420">FK107^2*E107^2</f>
        <v>#DIV/0!</v>
      </c>
      <c r="FM107" s="164"/>
      <c r="FN107" s="164" t="e">
        <f t="shared" ref="FN107:FN109" si="3421">BX107</f>
        <v>#DIV/0!</v>
      </c>
      <c r="FO107" s="164" t="e">
        <f t="shared" ref="FO107:FO109" si="3422">FN107*FI107</f>
        <v>#DIV/0!</v>
      </c>
      <c r="FP107" s="164" t="e">
        <f t="shared" ref="FP107:FP109" si="3423">FO107^2*V107^2</f>
        <v>#DIV/0!</v>
      </c>
      <c r="FQ107" s="164"/>
      <c r="FR107" s="164" t="e">
        <f t="shared" ref="FR107:FR109" si="3424">CD107</f>
        <v>#DIV/0!</v>
      </c>
      <c r="FS107" s="164" t="e">
        <f t="shared" ref="FS107:FS109" si="3425">FR107*FI107</f>
        <v>#DIV/0!</v>
      </c>
      <c r="FT107" s="164" t="e">
        <f t="shared" ref="FT107:FT109" si="3426">FS107^2*X107^2</f>
        <v>#DIV/0!</v>
      </c>
      <c r="FU107" s="164"/>
      <c r="FV107" s="164" t="e">
        <f t="shared" ref="FV107:FV109" si="3427">CJ107</f>
        <v>#DIV/0!</v>
      </c>
      <c r="FW107" s="164" t="e">
        <f t="shared" ref="FW107:FW109" si="3428">FV107*FI107</f>
        <v>#DIV/0!</v>
      </c>
      <c r="FX107" s="164" t="e">
        <f t="shared" ref="FX107:FX109" si="3429">FW107^2*Z107^2</f>
        <v>#DIV/0!</v>
      </c>
      <c r="FY107" s="164"/>
      <c r="FZ107" s="164" t="e">
        <f t="shared" ref="FZ107:FZ109" si="3430">FC107*BH107</f>
        <v>#DIV/0!</v>
      </c>
      <c r="GA107" s="164" t="e">
        <f t="shared" ref="GA107:GA109" si="3431">FB107*BH107</f>
        <v>#DIV/0!</v>
      </c>
      <c r="GB107" s="164" t="e">
        <f t="shared" ref="GB107:GB109" si="3432">CV107</f>
        <v>#DIV/0!</v>
      </c>
      <c r="GC107" s="164" t="e">
        <f t="shared" ref="GC107:GC109" si="3433">EI107</f>
        <v>#DIV/0!</v>
      </c>
      <c r="GD107" s="164">
        <f t="shared" ref="GD107:GD109" si="3434">EJ107</f>
        <v>1</v>
      </c>
      <c r="GE107" s="164" t="e">
        <f t="shared" ref="GE107:GE109" si="3435">FI107*GB107+FZ107*GC107+GA107*GD107</f>
        <v>#DIV/0!</v>
      </c>
      <c r="GF107" s="164" t="e">
        <f>GE107^2*M106^2</f>
        <v>#DIV/0!</v>
      </c>
      <c r="GG107" s="164"/>
      <c r="GH107" s="164" t="e">
        <f t="shared" ref="GH107:GH109" si="3436">DB107</f>
        <v>#DIV/0!</v>
      </c>
      <c r="GI107" s="164" t="e">
        <f t="shared" ref="GI107:GI109" si="3437">EO107</f>
        <v>#DIV/0!</v>
      </c>
      <c r="GJ107" s="164">
        <f t="shared" ref="GJ107:GJ109" si="3438">EP107</f>
        <v>0</v>
      </c>
      <c r="GK107" s="164" t="e">
        <f t="shared" ref="GK107:GK109" si="3439">FI107*GH107+FZ107*GI107+GA107*GJ107</f>
        <v>#DIV/0!</v>
      </c>
      <c r="GL107" s="164" t="e">
        <f>GK107^2*O106^2</f>
        <v>#DIV/0!</v>
      </c>
      <c r="GM107" s="164"/>
      <c r="GN107" s="164">
        <f t="shared" ref="GN107:GN109" si="3440">ET107</f>
        <v>0</v>
      </c>
      <c r="GO107" s="164">
        <f t="shared" ref="GO107:GO109" si="3441">EU107</f>
        <v>0</v>
      </c>
      <c r="GP107" s="164" t="e">
        <f t="shared" ref="GP107:GP109" si="3442">GO107*GA107</f>
        <v>#DIV/0!</v>
      </c>
      <c r="GQ107" s="164" t="e">
        <f>GP107^2*S106^2</f>
        <v>#DIV/0!</v>
      </c>
      <c r="GR107" s="164"/>
      <c r="GS107" s="164" t="e">
        <f t="shared" ref="GS107:GS109" si="3443">BO107</f>
        <v>#DIV/0!</v>
      </c>
      <c r="GT107" s="164" t="e">
        <f t="shared" ref="GT107:GT109" si="3444">GS107*FI107</f>
        <v>#DIV/0!</v>
      </c>
      <c r="GU107" s="164" t="e">
        <f>GT107^2*Q106^2</f>
        <v>#DIV/0!</v>
      </c>
      <c r="GV107" s="164"/>
      <c r="GW107" s="164"/>
      <c r="GX107" s="164"/>
      <c r="GY107" s="164">
        <f>P106</f>
        <v>0</v>
      </c>
      <c r="GZ107" s="164">
        <f>L106+N106</f>
        <v>0</v>
      </c>
      <c r="HA107" s="164">
        <f>L106</f>
        <v>0</v>
      </c>
      <c r="HB107" s="164">
        <f>N106</f>
        <v>0</v>
      </c>
      <c r="HC107" s="164">
        <f t="shared" ref="HC107:HC109" si="3445">D107</f>
        <v>0</v>
      </c>
      <c r="HD107" s="164">
        <f t="shared" ref="HD107:HD109" si="3446">B107</f>
        <v>0</v>
      </c>
      <c r="HE107" s="164" t="e">
        <f t="shared" ref="HE107:HE109" si="3447">AA107</f>
        <v>#DIV/0!</v>
      </c>
      <c r="HF107" s="164">
        <f t="shared" ref="HF107:HF109" si="3448">T107</f>
        <v>0</v>
      </c>
      <c r="HG107" s="164">
        <f t="shared" ref="HG107:HG109" si="3449">U107</f>
        <v>0</v>
      </c>
      <c r="HH107" s="164">
        <f t="shared" ref="HH107:HH109" si="3450">W107</f>
        <v>0</v>
      </c>
      <c r="HI107" s="164">
        <f t="shared" ref="HI107:HI109" si="3451">Y107</f>
        <v>0</v>
      </c>
      <c r="HJ107" s="164" t="e">
        <f t="shared" ref="HJ107:HJ109" si="3452">LN((HE107-GY107*HG107)/HD107)</f>
        <v>#DIV/0!</v>
      </c>
      <c r="HK107" s="164" t="e">
        <f t="shared" ref="HK107:HK109" si="3453">LN( (HG107-HF107)/GZ107 + (HE107-GY107*HF107)/HD107)</f>
        <v>#DIV/0!</v>
      </c>
      <c r="HL107" s="164" t="e">
        <f t="shared" ref="HL107:HL109" si="3454">HD107*GZ107/(HD107+GY107*GZ107)</f>
        <v>#DIV/0!</v>
      </c>
      <c r="HM107" s="164" t="e">
        <f t="shared" ref="HM107:HM109" si="3455">(HJ107-HK107)*HL107/HC107</f>
        <v>#DIV/0!</v>
      </c>
      <c r="HN107" s="164"/>
      <c r="HO107" s="164"/>
      <c r="HP107" s="164"/>
      <c r="HQ107" s="164"/>
      <c r="HR107" s="164" t="e">
        <f t="shared" ref="HR107:HR109" si="3456">-1/HD107</f>
        <v>#DIV/0!</v>
      </c>
      <c r="HS107" s="164" t="e">
        <f t="shared" ref="HS107:HS109" si="3457">-(HE107-GY107*HF107) / (HD107* ( ( (HG107-HF107)/GZ107)*HD107 + (HE107-GY107*HF107)))</f>
        <v>#DIV/0!</v>
      </c>
      <c r="HT107" s="164" t="e">
        <f t="shared" ref="HT107:HT109" si="3458">GY107*GZ107^2 / (HD107+GY107*GZ107)^2</f>
        <v>#DIV/0!</v>
      </c>
      <c r="HU107" s="164" t="e">
        <f t="shared" ref="HU107:HU109" si="3459">-1/HC107*HM107</f>
        <v>#DIV/0!</v>
      </c>
      <c r="HV107" s="164" t="e">
        <f t="shared" ref="HV107:HV109" si="3460">HU107^2*E107^2</f>
        <v>#DIV/0!</v>
      </c>
      <c r="HW107" s="164"/>
      <c r="HX107" s="164" t="e">
        <f t="shared" ref="HX107:HX109" si="3461">GY107 / (GY107*HG107-HE107)</f>
        <v>#DIV/0!</v>
      </c>
      <c r="HY107" s="164" t="e">
        <f t="shared" ref="HY107:HY109" si="3462">HD107 / ( (HG107-HF107)*HD107 + GZ107*(HE107-GY107*HF107))</f>
        <v>#DIV/0!</v>
      </c>
      <c r="HZ107" s="164">
        <v>0</v>
      </c>
      <c r="IA107" s="164" t="e">
        <f t="shared" si="3218"/>
        <v>#DIV/0!</v>
      </c>
      <c r="IB107" s="164" t="e">
        <f t="shared" ref="IB107:IB109" si="3463">IA107^2*V107^2</f>
        <v>#DIV/0!</v>
      </c>
      <c r="IC107" s="164"/>
      <c r="ID107" s="164" t="e">
        <f xml:space="preserve"> 1 / (HE107-GY107*HG107)*L106/GZ107</f>
        <v>#DIV/0!</v>
      </c>
      <c r="IE107" s="164" t="e">
        <f t="shared" ref="IE107:IE109" si="3464">HA107 / ((HE107-GY107*HF107)*GZ107 + (HG107-HF107)*HD107)</f>
        <v>#DIV/0!</v>
      </c>
      <c r="IF107" s="164">
        <v>0</v>
      </c>
      <c r="IG107" s="164" t="e">
        <f t="shared" si="3219"/>
        <v>#DIV/0!</v>
      </c>
      <c r="IH107" s="164" t="e">
        <f t="shared" ref="IH107:IH109" si="3465">IG107^2*X107^2</f>
        <v>#DIV/0!</v>
      </c>
      <c r="II107" s="164"/>
      <c r="IJ107" s="164" t="e">
        <f t="shared" ref="IJ107:IJ109" si="3466">1 / (HE107-GY107*HG107) * HB107/GZ107</f>
        <v>#DIV/0!</v>
      </c>
      <c r="IK107" s="164" t="e">
        <f t="shared" ref="IK107:IK109" si="3467">1 / (HE107 + HD107*((HG107-HF107)/GZ107) - GY107*HF107) * HB107/GZ107</f>
        <v>#DIV/0!</v>
      </c>
      <c r="IL107" s="164">
        <v>0</v>
      </c>
      <c r="IM107" s="164" t="e">
        <f t="shared" si="3220"/>
        <v>#DIV/0!</v>
      </c>
      <c r="IN107" s="164" t="e">
        <f t="shared" ref="IN107:IN109" si="3468">IM107^2*Z107^2</f>
        <v>#DIV/0!</v>
      </c>
      <c r="IO107" s="164"/>
      <c r="IP107" s="164" t="e">
        <f t="shared" ref="IP107:IP109" si="3469">(HI107-HH107)*HB107 / (GZ107*((GY107*HG107-HH107)*HA107 + (GY107*HG107-HI107)*HB107))</f>
        <v>#DIV/0!</v>
      </c>
      <c r="IQ107" s="164" t="e">
        <f t="shared" ref="IQ107:IQ109" si="3470">-(HD107*HF107+(HH107-HI107)*HB107-HD107*HG107) / (GZ107*((GY107*HF107-HH107)*HA107 + (GY107*HB107+HD107)*HF107 - HI107*HB107 - HD107*HG107) )</f>
        <v>#DIV/0!</v>
      </c>
      <c r="IR107" s="164" t="e">
        <f t="shared" ref="IR107:IR109" si="3471">HD107^2 / (GY107*HA107 + GY107*HB107 + HD107)^2</f>
        <v>#DIV/0!</v>
      </c>
      <c r="IS107" s="164" t="e">
        <f t="shared" si="3221"/>
        <v>#DIV/0!</v>
      </c>
      <c r="IT107" s="164" t="e">
        <f>IS107^2*M106^2</f>
        <v>#DIV/0!</v>
      </c>
      <c r="IU107" s="164"/>
      <c r="IV107" s="164" t="e">
        <f t="shared" ref="IV107:IV109" si="3472">-(HI107-HH107)*HA107 / (GZ107*((GY107*HG107-HH107)*HA107 + (GY107*HG107-HI107)*HB107))</f>
        <v>#DIV/0!</v>
      </c>
      <c r="IW107" s="164" t="e">
        <f t="shared" ref="IW107:IW109" si="3473">-(HD107*HF107+(HI107-HH107)*HA107-HD107*HG107) / (GZ107*((GY107*HF107-HI107)*HB107 + (GY107*HA107+HD107)*HF107 - HH107*HA107 - HD107*HG107))</f>
        <v>#DIV/0!</v>
      </c>
      <c r="IX107" s="164" t="e">
        <f t="shared" ref="IX107:IX109" si="3474">HD107^2 / (GY107*HA107+GY107*HB107+HD107)^2</f>
        <v>#DIV/0!</v>
      </c>
      <c r="IY107" s="164" t="e">
        <f t="shared" si="3222"/>
        <v>#DIV/0!</v>
      </c>
      <c r="IZ107" s="164" t="e">
        <f>IY107^2*O106^2</f>
        <v>#DIV/0!</v>
      </c>
      <c r="JA107" s="164"/>
      <c r="JB107" s="164" t="e">
        <f t="shared" ref="JB107:JB109" si="3475">HG107/(GY107*HG107-HE107)</f>
        <v>#DIV/0!</v>
      </c>
      <c r="JC107" s="164" t="e">
        <f t="shared" ref="JC107:JC109" si="3476">HF107/(GY107*HF107-HE107-HD107*(HG107-HF107)/GZ107)</f>
        <v>#DIV/0!</v>
      </c>
      <c r="JD107" s="164" t="e">
        <f t="shared" ref="JD107:JD109" si="3477">-HD107*GZ107^2 / ((GZ107*GY107+HD107)^2)</f>
        <v>#DIV/0!</v>
      </c>
      <c r="JE107" s="164" t="e">
        <f t="shared" si="3223"/>
        <v>#DIV/0!</v>
      </c>
      <c r="JF107" s="164" t="e">
        <f>JE107^2*Q106^2</f>
        <v>#DIV/0!</v>
      </c>
      <c r="JG107" s="164"/>
      <c r="JH107" s="164"/>
      <c r="JI107" s="164"/>
      <c r="JJ107" s="164">
        <f t="shared" ref="JJ107:JJ109" si="3478">FA107</f>
        <v>1</v>
      </c>
      <c r="JK107" s="164" t="e">
        <f>N106/(L106+N106)</f>
        <v>#DIV/0!</v>
      </c>
      <c r="JL107" s="164">
        <f>(L106+N106+JJ107)/(N106+JJ107)</f>
        <v>1</v>
      </c>
      <c r="JM107" s="164" t="e">
        <f t="shared" ref="JM107:JM109" si="3479">HM107*JK107*JL107</f>
        <v>#DIV/0!</v>
      </c>
      <c r="JN107" s="164"/>
      <c r="JO107" s="164"/>
      <c r="JP107" s="164"/>
      <c r="JQ107" s="164"/>
      <c r="JR107" s="164" t="e">
        <f t="shared" ref="JR107:JR109" si="3480">JK107*JL107</f>
        <v>#DIV/0!</v>
      </c>
      <c r="JS107" s="164" t="e">
        <f t="shared" ref="JS107:JS109" si="3481">HU107</f>
        <v>#DIV/0!</v>
      </c>
      <c r="JT107" s="164" t="e">
        <f t="shared" ref="JT107:JT109" si="3482">JS107*JR107</f>
        <v>#DIV/0!</v>
      </c>
      <c r="JU107" s="164" t="e">
        <f t="shared" ref="JU107:JU109" si="3483">JT107^2*E107^2</f>
        <v>#DIV/0!</v>
      </c>
      <c r="JV107" s="164"/>
      <c r="JW107" s="164" t="e">
        <f t="shared" ref="JW107:JW109" si="3484">IA107</f>
        <v>#DIV/0!</v>
      </c>
      <c r="JX107" s="164" t="e">
        <f t="shared" ref="JX107:JX109" si="3485">JW107*JR107</f>
        <v>#DIV/0!</v>
      </c>
      <c r="JY107" s="164" t="e">
        <f t="shared" ref="JY107:JY109" si="3486">JX107^2*V107^2</f>
        <v>#DIV/0!</v>
      </c>
      <c r="JZ107" s="164"/>
      <c r="KA107" s="164" t="e">
        <f>IG107</f>
        <v>#DIV/0!</v>
      </c>
      <c r="KB107" s="164" t="e">
        <f>KA107*JR107</f>
        <v>#DIV/0!</v>
      </c>
      <c r="KC107" s="164" t="e">
        <f>KB107^2*X107^2</f>
        <v>#DIV/0!</v>
      </c>
      <c r="KD107" s="164"/>
      <c r="KE107" s="164" t="e">
        <f>IM107</f>
        <v>#DIV/0!</v>
      </c>
      <c r="KF107" s="164" t="e">
        <f>KE107*JR107</f>
        <v>#DIV/0!</v>
      </c>
      <c r="KG107" s="164" t="e">
        <f>KF107^2*Z107^2</f>
        <v>#DIV/0!</v>
      </c>
      <c r="KH107" s="164"/>
      <c r="KI107" s="164" t="e">
        <f>IS107</f>
        <v>#DIV/0!</v>
      </c>
      <c r="KJ107" s="164" t="e">
        <f>-N106/(L106+N106)^2</f>
        <v>#DIV/0!</v>
      </c>
      <c r="KK107" s="164">
        <f>1/(JJ107+N106)</f>
        <v>1</v>
      </c>
      <c r="KL107" s="164" t="e">
        <f>KI107*JR107+KJ107*HM107*JL107+KK107*JK107*HM107</f>
        <v>#DIV/0!</v>
      </c>
      <c r="KM107" s="164" t="e">
        <f>KL107^2*M106^2</f>
        <v>#DIV/0!</v>
      </c>
      <c r="KN107" s="164"/>
      <c r="KO107" s="164" t="e">
        <f>IY107</f>
        <v>#DIV/0!</v>
      </c>
      <c r="KP107" s="164" t="e">
        <f>L106/(L106+N106)^2</f>
        <v>#DIV/0!</v>
      </c>
      <c r="KQ107" s="164">
        <f>-L106/(JJ107+N106)^2</f>
        <v>0</v>
      </c>
      <c r="KR107" s="164" t="e">
        <f>KO107*JR107+KP107*JL107*HM107+HM107*KQ107*JK107</f>
        <v>#DIV/0!</v>
      </c>
      <c r="KS107" s="164" t="e">
        <f>KR107^2*O106^2</f>
        <v>#DIV/0!</v>
      </c>
      <c r="KT107" s="164"/>
      <c r="KU107" s="164" t="e">
        <f>JE107</f>
        <v>#DIV/0!</v>
      </c>
      <c r="KV107" s="164" t="e">
        <f>KU107*JR107</f>
        <v>#DIV/0!</v>
      </c>
      <c r="KW107" s="164" t="e">
        <f>KV107^2*Q106^2</f>
        <v>#DIV/0!</v>
      </c>
      <c r="KX107" s="164"/>
      <c r="KY107" s="164" t="e">
        <f>HM107* (N106/(L106+N106)) * ((-LN(10)*JJ107*L106)/(N106+JJ107)^2)</f>
        <v>#DIV/0!</v>
      </c>
      <c r="KZ107" s="164" t="e">
        <f>KY107^2*S106^2</f>
        <v>#DIV/0!</v>
      </c>
      <c r="LA107" s="164"/>
      <c r="LB107" s="164"/>
      <c r="LC107" s="170"/>
      <c r="LD107" s="180"/>
      <c r="LE107" s="174"/>
      <c r="LF107" s="174"/>
      <c r="LG107" s="174"/>
      <c r="LH107" s="174"/>
      <c r="LI107" s="174"/>
      <c r="LJ107" s="174"/>
      <c r="LK107" s="174"/>
      <c r="LL107" s="174"/>
      <c r="LM107" s="174"/>
      <c r="LN107" s="174"/>
      <c r="LO107" s="177"/>
    </row>
    <row r="108" spans="1:327" s="87" customFormat="1" ht="15.75" x14ac:dyDescent="0.25">
      <c r="A108" s="171" t="s">
        <v>241</v>
      </c>
      <c r="B108" s="12"/>
      <c r="C108" s="148"/>
      <c r="D108" s="1"/>
      <c r="E108" s="148"/>
      <c r="F108" s="195"/>
      <c r="G108" s="195"/>
      <c r="H108" s="195"/>
      <c r="I108" s="183"/>
      <c r="J108" s="183"/>
      <c r="K108" s="183"/>
      <c r="L108" s="183"/>
      <c r="M108" s="183"/>
      <c r="N108" s="183"/>
      <c r="O108" s="183"/>
      <c r="P108" s="183"/>
      <c r="Q108" s="183"/>
      <c r="R108" s="183"/>
      <c r="S108" s="186"/>
      <c r="T108" s="167">
        <f t="shared" si="3357"/>
        <v>0</v>
      </c>
      <c r="U108" s="164">
        <f>U106</f>
        <v>0</v>
      </c>
      <c r="V108" s="164">
        <f t="shared" ref="V108:AA108" si="3487">V106</f>
        <v>0</v>
      </c>
      <c r="W108" s="164">
        <f t="shared" si="3487"/>
        <v>0</v>
      </c>
      <c r="X108" s="164">
        <f t="shared" si="3487"/>
        <v>0</v>
      </c>
      <c r="Y108" s="164">
        <f t="shared" si="3487"/>
        <v>0</v>
      </c>
      <c r="Z108" s="164">
        <f t="shared" si="3487"/>
        <v>0</v>
      </c>
      <c r="AA108" s="164" t="e">
        <f t="shared" si="3487"/>
        <v>#DIV/0!</v>
      </c>
      <c r="AB108" s="165" t="e">
        <f t="shared" si="3215"/>
        <v>#DIV/0!</v>
      </c>
      <c r="AC108" s="165"/>
      <c r="AD108" s="165"/>
      <c r="AE108" s="165"/>
      <c r="AF108" s="165"/>
      <c r="AG108" s="164" t="e">
        <f t="shared" si="3216"/>
        <v>#DIV/0!</v>
      </c>
      <c r="AH108" s="164" t="e">
        <f t="shared" si="3364"/>
        <v>#DIV/0!</v>
      </c>
      <c r="AI108" s="164"/>
      <c r="AJ108" s="164" t="e">
        <f t="shared" si="3217"/>
        <v>#DIV/0!</v>
      </c>
      <c r="AK108" s="164" t="e">
        <f>AJ108^2*V106^2</f>
        <v>#DIV/0!</v>
      </c>
      <c r="AL108" s="164"/>
      <c r="AM108" s="164" t="e">
        <f>-AB108/(AA108-U108)*L106/(L106+N106)</f>
        <v>#DIV/0!</v>
      </c>
      <c r="AN108" s="164" t="e">
        <f>AM108^2*X106^2</f>
        <v>#DIV/0!</v>
      </c>
      <c r="AO108" s="164"/>
      <c r="AP108" s="164" t="e">
        <f>-AB108/(AA108-U108)*N106/(L106+N106)</f>
        <v>#DIV/0!</v>
      </c>
      <c r="AQ108" s="164" t="e">
        <f>AP108^2*Z106^2</f>
        <v>#DIV/0!</v>
      </c>
      <c r="AR108" s="164"/>
      <c r="AS108" s="164" t="e">
        <f>-AB108/(AA108-U108)*(W108-AA108)/(L106+N106)</f>
        <v>#DIV/0!</v>
      </c>
      <c r="AT108" s="164" t="e">
        <f>AS108^2*M106^2</f>
        <v>#DIV/0!</v>
      </c>
      <c r="AU108" s="164"/>
      <c r="AV108" s="164" t="e">
        <f>-AB108/(AA108-U108)*(Y108-AA108)/(L106+N106)</f>
        <v>#DIV/0!</v>
      </c>
      <c r="AW108" s="164" t="e">
        <f>AV108^2*O106^2</f>
        <v>#DIV/0!</v>
      </c>
      <c r="AX108" s="164"/>
      <c r="AY108" s="164"/>
      <c r="AZ108" s="164"/>
      <c r="BA108" s="164" t="b">
        <f t="shared" si="3365"/>
        <v>0</v>
      </c>
      <c r="BB108" s="164">
        <f>MAX((1-BA108)*P106,P106*0.99999)</f>
        <v>0</v>
      </c>
      <c r="BC108" s="164" t="e">
        <f>AB108*D108/(L106+N106)</f>
        <v>#DIV/0!</v>
      </c>
      <c r="BD108" s="164" t="e">
        <f t="shared" si="3366"/>
        <v>#DIV/0!</v>
      </c>
      <c r="BE108" s="164" t="e">
        <f t="shared" si="3367"/>
        <v>#DIV/0!</v>
      </c>
      <c r="BF108" s="164" t="e">
        <f t="shared" si="3368"/>
        <v>#DIV/0!</v>
      </c>
      <c r="BG108" s="164" t="e">
        <f t="shared" si="3369"/>
        <v>#DIV/0!</v>
      </c>
      <c r="BH108" s="164" t="e">
        <f t="shared" si="3370"/>
        <v>#DIV/0!</v>
      </c>
      <c r="BI108" s="164"/>
      <c r="BJ108" s="164"/>
      <c r="BK108" s="164"/>
      <c r="BL108" s="164"/>
      <c r="BM108" s="164" t="e">
        <f t="shared" si="3371"/>
        <v>#DIV/0!</v>
      </c>
      <c r="BN108" s="164" t="e">
        <f t="shared" si="3372"/>
        <v>#DIV/0!</v>
      </c>
      <c r="BO108" s="164" t="e">
        <f t="shared" si="3373"/>
        <v>#DIV/0!</v>
      </c>
      <c r="BP108" s="164" t="e">
        <f>BO108^2*Q106^2</f>
        <v>#DIV/0!</v>
      </c>
      <c r="BQ108" s="164"/>
      <c r="BR108" s="164" t="e">
        <f t="shared" si="3374"/>
        <v>#DIV/0!</v>
      </c>
      <c r="BS108" s="164" t="e">
        <f t="shared" si="3375"/>
        <v>#DIV/0!</v>
      </c>
      <c r="BT108" s="164" t="e">
        <f t="shared" si="3376"/>
        <v>#DIV/0!</v>
      </c>
      <c r="BU108" s="164" t="e">
        <f t="shared" si="3377"/>
        <v>#DIV/0!</v>
      </c>
      <c r="BV108" s="164" t="e">
        <f>(BB108-1)/(1-BC108)^(BB108)*(D108/(L106+N106))*BU108</f>
        <v>#DIV/0!</v>
      </c>
      <c r="BW108" s="164" t="e">
        <f>-1/((BB108-1)*BC108^2)*(D108/(L106+N106))*BU108</f>
        <v>#DIV/0!</v>
      </c>
      <c r="BX108" s="164" t="e">
        <f t="shared" si="3378"/>
        <v>#DIV/0!</v>
      </c>
      <c r="BY108" s="164" t="e">
        <f t="shared" si="3379"/>
        <v>#DIV/0!</v>
      </c>
      <c r="BZ108" s="164"/>
      <c r="CA108" s="164" t="e">
        <f t="shared" si="3380"/>
        <v>#DIV/0!</v>
      </c>
      <c r="CB108" s="164" t="e">
        <f>(BB108-1)/(1-BC108)^(BB108)*(D108/(L106+N106))*CA108</f>
        <v>#DIV/0!</v>
      </c>
      <c r="CC108" s="164" t="e">
        <f>-1/((BB108-1)*BC108^2)*(D108/(L106+N106))*CA108</f>
        <v>#DIV/0!</v>
      </c>
      <c r="CD108" s="164" t="e">
        <f t="shared" si="3381"/>
        <v>#DIV/0!</v>
      </c>
      <c r="CE108" s="164" t="e">
        <f t="shared" si="3382"/>
        <v>#DIV/0!</v>
      </c>
      <c r="CF108" s="164"/>
      <c r="CG108" s="164" t="e">
        <f t="shared" si="3383"/>
        <v>#DIV/0!</v>
      </c>
      <c r="CH108" s="164" t="e">
        <f>(BB108-1)/(1-BC108)^(BB108)*(D108/(L106+N106))*CG108</f>
        <v>#DIV/0!</v>
      </c>
      <c r="CI108" s="164" t="e">
        <f>-1/((BB108-1)*BC108^2)*(D108/(L106+N106))*CG108</f>
        <v>#DIV/0!</v>
      </c>
      <c r="CJ108" s="164" t="e">
        <f t="shared" si="3384"/>
        <v>#DIV/0!</v>
      </c>
      <c r="CK108" s="164" t="e">
        <f t="shared" si="3385"/>
        <v>#DIV/0!</v>
      </c>
      <c r="CL108" s="164"/>
      <c r="CM108" s="164" t="e">
        <f t="shared" si="3386"/>
        <v>#DIV/0!</v>
      </c>
      <c r="CN108" s="164">
        <v>0</v>
      </c>
      <c r="CO108" s="164">
        <v>0</v>
      </c>
      <c r="CP108" s="164" t="e">
        <f t="shared" si="3387"/>
        <v>#DIV/0!</v>
      </c>
      <c r="CQ108" s="164" t="e">
        <f>CP108^2*E106^2</f>
        <v>#DIV/0!</v>
      </c>
      <c r="CR108" s="164"/>
      <c r="CS108" s="164" t="e">
        <f t="shared" si="3388"/>
        <v>#DIV/0!</v>
      </c>
      <c r="CT108" s="164" t="e">
        <f>(BB108-1)/(1-BC108)^(BB108)*(-BC108/(L106+N106)+D108/(L106+N106)*CS108)</f>
        <v>#DIV/0!</v>
      </c>
      <c r="CU108" s="164" t="e">
        <f>-1/((BB108-1)*BC108^2)*(-BC108/(L106+N106)+D108/(L106+N106)*CS108)</f>
        <v>#DIV/0!</v>
      </c>
      <c r="CV108" s="164" t="e">
        <f t="shared" si="3389"/>
        <v>#DIV/0!</v>
      </c>
      <c r="CW108" s="164" t="e">
        <f>CV108^2*M106^2</f>
        <v>#DIV/0!</v>
      </c>
      <c r="CX108" s="164"/>
      <c r="CY108" s="164" t="e">
        <f t="shared" si="3390"/>
        <v>#DIV/0!</v>
      </c>
      <c r="CZ108" s="164" t="e">
        <f>(BB108-1)/(1-BC108)^(BB108)*(-BC108/(L106+N106)+D108/(L106+N106)*CY108)</f>
        <v>#DIV/0!</v>
      </c>
      <c r="DA108" s="164" t="e">
        <f>-1/((BB108-1)*BC108^2)*(-BC108/(L106+N106)+D108/(L106+N106)*CY108)</f>
        <v>#DIV/0!</v>
      </c>
      <c r="DB108" s="164" t="e">
        <f t="shared" si="3391"/>
        <v>#DIV/0!</v>
      </c>
      <c r="DC108" s="164" t="e">
        <f>DB108^2*O106^2</f>
        <v>#DIV/0!</v>
      </c>
      <c r="DD108" s="164"/>
      <c r="DE108" s="164"/>
      <c r="DF108" s="164"/>
      <c r="DG108" s="164">
        <f>10^R106</f>
        <v>1</v>
      </c>
      <c r="DH108" s="164" t="e">
        <f>N106/(L106+N106)</f>
        <v>#DIV/0!</v>
      </c>
      <c r="DI108" s="164">
        <f>(DG108+L106+N106)/(N106+DG108)</f>
        <v>1</v>
      </c>
      <c r="DJ108" s="164" t="e">
        <f t="shared" si="3392"/>
        <v>#DIV/0!</v>
      </c>
      <c r="DK108" s="164"/>
      <c r="DL108" s="164"/>
      <c r="DM108" s="164"/>
      <c r="DN108" s="164"/>
      <c r="DO108" s="164" t="e">
        <f t="shared" si="3393"/>
        <v>#DIV/0!</v>
      </c>
      <c r="DP108" s="164" t="e">
        <f t="shared" si="3394"/>
        <v>#DIV/0!</v>
      </c>
      <c r="DQ108" s="164" t="e">
        <f t="shared" si="3395"/>
        <v>#DIV/0!</v>
      </c>
      <c r="DR108" s="164" t="e">
        <f t="shared" si="3396"/>
        <v>#DIV/0!</v>
      </c>
      <c r="DS108" s="164"/>
      <c r="DT108" s="164" t="e">
        <f t="shared" si="3397"/>
        <v>#DIV/0!</v>
      </c>
      <c r="DU108" s="164" t="e">
        <f t="shared" si="3398"/>
        <v>#DIV/0!</v>
      </c>
      <c r="DV108" s="164" t="e">
        <f t="shared" si="3399"/>
        <v>#DIV/0!</v>
      </c>
      <c r="DW108" s="164"/>
      <c r="DX108" s="164" t="e">
        <f t="shared" si="3400"/>
        <v>#DIV/0!</v>
      </c>
      <c r="DY108" s="164" t="e">
        <f t="shared" si="3401"/>
        <v>#DIV/0!</v>
      </c>
      <c r="DZ108" s="164" t="e">
        <f t="shared" si="3402"/>
        <v>#DIV/0!</v>
      </c>
      <c r="EA108" s="164"/>
      <c r="EB108" s="164" t="e">
        <f t="shared" si="3403"/>
        <v>#DIV/0!</v>
      </c>
      <c r="EC108" s="164" t="e">
        <f t="shared" si="3404"/>
        <v>#DIV/0!</v>
      </c>
      <c r="ED108" s="164" t="e">
        <f t="shared" si="3405"/>
        <v>#DIV/0!</v>
      </c>
      <c r="EE108" s="164"/>
      <c r="EF108" s="164" t="e">
        <f t="shared" si="3406"/>
        <v>#DIV/0!</v>
      </c>
      <c r="EG108" s="164" t="e">
        <f t="shared" si="3407"/>
        <v>#DIV/0!</v>
      </c>
      <c r="EH108" s="164" t="e">
        <f t="shared" si="3408"/>
        <v>#DIV/0!</v>
      </c>
      <c r="EI108" s="164" t="e">
        <f>-N106/((N106+L106)^2)</f>
        <v>#DIV/0!</v>
      </c>
      <c r="EJ108" s="164">
        <f>1/(DG108+N106)</f>
        <v>1</v>
      </c>
      <c r="EK108" s="164" t="e">
        <f t="shared" si="3409"/>
        <v>#DIV/0!</v>
      </c>
      <c r="EL108" s="164" t="e">
        <f>EK108^2*M106^2</f>
        <v>#DIV/0!</v>
      </c>
      <c r="EM108" s="164"/>
      <c r="EN108" s="164" t="e">
        <f t="shared" si="3410"/>
        <v>#DIV/0!</v>
      </c>
      <c r="EO108" s="164" t="e">
        <f>L106/((L106+N106)^2)</f>
        <v>#DIV/0!</v>
      </c>
      <c r="EP108" s="164">
        <f>-L106/((N106+DG108)^2)</f>
        <v>0</v>
      </c>
      <c r="EQ108" s="164" t="e">
        <f t="shared" si="3411"/>
        <v>#DIV/0!</v>
      </c>
      <c r="ER108" s="164" t="e">
        <f>EQ108^2*O106^2</f>
        <v>#DIV/0!</v>
      </c>
      <c r="ES108" s="164"/>
      <c r="ET108" s="164">
        <v>0</v>
      </c>
      <c r="EU108" s="164">
        <f>-LN(10)*L106*DG108/((DG108+N106)^2)</f>
        <v>0</v>
      </c>
      <c r="EV108" s="164" t="e">
        <f t="shared" si="3412"/>
        <v>#DIV/0!</v>
      </c>
      <c r="EW108" s="164" t="e">
        <f>EV108^2*S106^2</f>
        <v>#DIV/0!</v>
      </c>
      <c r="EX108" s="164"/>
      <c r="EY108" s="164"/>
      <c r="EZ108" s="164"/>
      <c r="FA108" s="164">
        <f t="shared" si="3413"/>
        <v>1</v>
      </c>
      <c r="FB108" s="164" t="e">
        <f t="shared" si="3414"/>
        <v>#DIV/0!</v>
      </c>
      <c r="FC108" s="164">
        <f t="shared" si="3415"/>
        <v>1</v>
      </c>
      <c r="FD108" s="164" t="e">
        <f t="shared" si="3416"/>
        <v>#DIV/0!</v>
      </c>
      <c r="FE108" s="164"/>
      <c r="FF108" s="164"/>
      <c r="FG108" s="164"/>
      <c r="FH108" s="164"/>
      <c r="FI108" s="164" t="e">
        <f t="shared" si="3417"/>
        <v>#DIV/0!</v>
      </c>
      <c r="FJ108" s="164" t="e">
        <f t="shared" si="3418"/>
        <v>#DIV/0!</v>
      </c>
      <c r="FK108" s="164" t="e">
        <f t="shared" si="3419"/>
        <v>#DIV/0!</v>
      </c>
      <c r="FL108" s="164" t="e">
        <f t="shared" si="3420"/>
        <v>#DIV/0!</v>
      </c>
      <c r="FM108" s="164"/>
      <c r="FN108" s="164" t="e">
        <f t="shared" si="3421"/>
        <v>#DIV/0!</v>
      </c>
      <c r="FO108" s="164" t="e">
        <f t="shared" si="3422"/>
        <v>#DIV/0!</v>
      </c>
      <c r="FP108" s="164" t="e">
        <f t="shared" si="3423"/>
        <v>#DIV/0!</v>
      </c>
      <c r="FQ108" s="164"/>
      <c r="FR108" s="164" t="e">
        <f t="shared" si="3424"/>
        <v>#DIV/0!</v>
      </c>
      <c r="FS108" s="164" t="e">
        <f t="shared" si="3425"/>
        <v>#DIV/0!</v>
      </c>
      <c r="FT108" s="164" t="e">
        <f t="shared" si="3426"/>
        <v>#DIV/0!</v>
      </c>
      <c r="FU108" s="164"/>
      <c r="FV108" s="164" t="e">
        <f t="shared" si="3427"/>
        <v>#DIV/0!</v>
      </c>
      <c r="FW108" s="164" t="e">
        <f t="shared" si="3428"/>
        <v>#DIV/0!</v>
      </c>
      <c r="FX108" s="164" t="e">
        <f t="shared" si="3429"/>
        <v>#DIV/0!</v>
      </c>
      <c r="FY108" s="164"/>
      <c r="FZ108" s="164" t="e">
        <f t="shared" si="3430"/>
        <v>#DIV/0!</v>
      </c>
      <c r="GA108" s="164" t="e">
        <f t="shared" si="3431"/>
        <v>#DIV/0!</v>
      </c>
      <c r="GB108" s="164" t="e">
        <f t="shared" si="3432"/>
        <v>#DIV/0!</v>
      </c>
      <c r="GC108" s="164" t="e">
        <f t="shared" si="3433"/>
        <v>#DIV/0!</v>
      </c>
      <c r="GD108" s="164">
        <f t="shared" si="3434"/>
        <v>1</v>
      </c>
      <c r="GE108" s="164" t="e">
        <f t="shared" si="3435"/>
        <v>#DIV/0!</v>
      </c>
      <c r="GF108" s="164" t="e">
        <f>GE108^2*M106^2</f>
        <v>#DIV/0!</v>
      </c>
      <c r="GG108" s="164"/>
      <c r="GH108" s="164" t="e">
        <f t="shared" si="3436"/>
        <v>#DIV/0!</v>
      </c>
      <c r="GI108" s="164" t="e">
        <f t="shared" si="3437"/>
        <v>#DIV/0!</v>
      </c>
      <c r="GJ108" s="164">
        <f t="shared" si="3438"/>
        <v>0</v>
      </c>
      <c r="GK108" s="164" t="e">
        <f t="shared" si="3439"/>
        <v>#DIV/0!</v>
      </c>
      <c r="GL108" s="164" t="e">
        <f>GK108^2*O106^2</f>
        <v>#DIV/0!</v>
      </c>
      <c r="GM108" s="164"/>
      <c r="GN108" s="164">
        <f t="shared" si="3440"/>
        <v>0</v>
      </c>
      <c r="GO108" s="164">
        <f t="shared" si="3441"/>
        <v>0</v>
      </c>
      <c r="GP108" s="164" t="e">
        <f t="shared" si="3442"/>
        <v>#DIV/0!</v>
      </c>
      <c r="GQ108" s="164" t="e">
        <f>GP108^2*S106^2</f>
        <v>#DIV/0!</v>
      </c>
      <c r="GR108" s="164"/>
      <c r="GS108" s="164" t="e">
        <f t="shared" si="3443"/>
        <v>#DIV/0!</v>
      </c>
      <c r="GT108" s="164" t="e">
        <f t="shared" si="3444"/>
        <v>#DIV/0!</v>
      </c>
      <c r="GU108" s="164" t="e">
        <f>GT108^2*Q106^2</f>
        <v>#DIV/0!</v>
      </c>
      <c r="GV108" s="164"/>
      <c r="GW108" s="164"/>
      <c r="GX108" s="164"/>
      <c r="GY108" s="164">
        <f>P106</f>
        <v>0</v>
      </c>
      <c r="GZ108" s="164">
        <f>L106+N106</f>
        <v>0</v>
      </c>
      <c r="HA108" s="164">
        <f>L106</f>
        <v>0</v>
      </c>
      <c r="HB108" s="164">
        <f>N106</f>
        <v>0</v>
      </c>
      <c r="HC108" s="164">
        <f t="shared" si="3445"/>
        <v>0</v>
      </c>
      <c r="HD108" s="164">
        <f t="shared" si="3446"/>
        <v>0</v>
      </c>
      <c r="HE108" s="164" t="e">
        <f t="shared" si="3447"/>
        <v>#DIV/0!</v>
      </c>
      <c r="HF108" s="164">
        <f t="shared" si="3448"/>
        <v>0</v>
      </c>
      <c r="HG108" s="164">
        <f t="shared" si="3449"/>
        <v>0</v>
      </c>
      <c r="HH108" s="164">
        <f t="shared" si="3450"/>
        <v>0</v>
      </c>
      <c r="HI108" s="164">
        <f t="shared" si="3451"/>
        <v>0</v>
      </c>
      <c r="HJ108" s="164" t="e">
        <f t="shared" si="3452"/>
        <v>#DIV/0!</v>
      </c>
      <c r="HK108" s="164" t="e">
        <f t="shared" si="3453"/>
        <v>#DIV/0!</v>
      </c>
      <c r="HL108" s="164" t="e">
        <f t="shared" si="3454"/>
        <v>#DIV/0!</v>
      </c>
      <c r="HM108" s="164" t="e">
        <f t="shared" si="3455"/>
        <v>#DIV/0!</v>
      </c>
      <c r="HN108" s="164"/>
      <c r="HO108" s="164"/>
      <c r="HP108" s="164"/>
      <c r="HQ108" s="164"/>
      <c r="HR108" s="164" t="e">
        <f t="shared" si="3456"/>
        <v>#DIV/0!</v>
      </c>
      <c r="HS108" s="164" t="e">
        <f t="shared" si="3457"/>
        <v>#DIV/0!</v>
      </c>
      <c r="HT108" s="164" t="e">
        <f t="shared" si="3458"/>
        <v>#DIV/0!</v>
      </c>
      <c r="HU108" s="164" t="e">
        <f t="shared" si="3459"/>
        <v>#DIV/0!</v>
      </c>
      <c r="HV108" s="164" t="e">
        <f t="shared" si="3460"/>
        <v>#DIV/0!</v>
      </c>
      <c r="HW108" s="164"/>
      <c r="HX108" s="164" t="e">
        <f t="shared" si="3461"/>
        <v>#DIV/0!</v>
      </c>
      <c r="HY108" s="164" t="e">
        <f t="shared" si="3462"/>
        <v>#DIV/0!</v>
      </c>
      <c r="HZ108" s="164">
        <v>0</v>
      </c>
      <c r="IA108" s="164" t="e">
        <f t="shared" si="3218"/>
        <v>#DIV/0!</v>
      </c>
      <c r="IB108" s="164" t="e">
        <f t="shared" si="3463"/>
        <v>#DIV/0!</v>
      </c>
      <c r="IC108" s="164"/>
      <c r="ID108" s="164" t="e">
        <f xml:space="preserve"> 1 / (HE108-GY108*HG108)*L106/GZ108</f>
        <v>#DIV/0!</v>
      </c>
      <c r="IE108" s="164" t="e">
        <f t="shared" si="3464"/>
        <v>#DIV/0!</v>
      </c>
      <c r="IF108" s="164">
        <v>0</v>
      </c>
      <c r="IG108" s="164" t="e">
        <f t="shared" si="3219"/>
        <v>#DIV/0!</v>
      </c>
      <c r="IH108" s="164" t="e">
        <f t="shared" si="3465"/>
        <v>#DIV/0!</v>
      </c>
      <c r="II108" s="164"/>
      <c r="IJ108" s="164" t="e">
        <f t="shared" si="3466"/>
        <v>#DIV/0!</v>
      </c>
      <c r="IK108" s="164" t="e">
        <f t="shared" si="3467"/>
        <v>#DIV/0!</v>
      </c>
      <c r="IL108" s="164">
        <v>0</v>
      </c>
      <c r="IM108" s="164" t="e">
        <f t="shared" si="3220"/>
        <v>#DIV/0!</v>
      </c>
      <c r="IN108" s="164" t="e">
        <f t="shared" si="3468"/>
        <v>#DIV/0!</v>
      </c>
      <c r="IO108" s="164"/>
      <c r="IP108" s="164" t="e">
        <f t="shared" si="3469"/>
        <v>#DIV/0!</v>
      </c>
      <c r="IQ108" s="164" t="e">
        <f t="shared" si="3470"/>
        <v>#DIV/0!</v>
      </c>
      <c r="IR108" s="164" t="e">
        <f t="shared" si="3471"/>
        <v>#DIV/0!</v>
      </c>
      <c r="IS108" s="164" t="e">
        <f t="shared" si="3221"/>
        <v>#DIV/0!</v>
      </c>
      <c r="IT108" s="164" t="e">
        <f>IS108^2*M106^2</f>
        <v>#DIV/0!</v>
      </c>
      <c r="IU108" s="164"/>
      <c r="IV108" s="164" t="e">
        <f t="shared" si="3472"/>
        <v>#DIV/0!</v>
      </c>
      <c r="IW108" s="164" t="e">
        <f t="shared" si="3473"/>
        <v>#DIV/0!</v>
      </c>
      <c r="IX108" s="164" t="e">
        <f t="shared" si="3474"/>
        <v>#DIV/0!</v>
      </c>
      <c r="IY108" s="164" t="e">
        <f t="shared" si="3222"/>
        <v>#DIV/0!</v>
      </c>
      <c r="IZ108" s="164" t="e">
        <f>IY108^2*O106^2</f>
        <v>#DIV/0!</v>
      </c>
      <c r="JA108" s="164"/>
      <c r="JB108" s="164" t="e">
        <f t="shared" si="3475"/>
        <v>#DIV/0!</v>
      </c>
      <c r="JC108" s="164" t="e">
        <f t="shared" si="3476"/>
        <v>#DIV/0!</v>
      </c>
      <c r="JD108" s="164" t="e">
        <f t="shared" si="3477"/>
        <v>#DIV/0!</v>
      </c>
      <c r="JE108" s="164" t="e">
        <f t="shared" si="3223"/>
        <v>#DIV/0!</v>
      </c>
      <c r="JF108" s="164" t="e">
        <f>JE108^2*Q106^2</f>
        <v>#DIV/0!</v>
      </c>
      <c r="JG108" s="164"/>
      <c r="JH108" s="164"/>
      <c r="JI108" s="164"/>
      <c r="JJ108" s="164">
        <f t="shared" si="3478"/>
        <v>1</v>
      </c>
      <c r="JK108" s="164" t="e">
        <f>N106/(L106+N106)</f>
        <v>#DIV/0!</v>
      </c>
      <c r="JL108" s="164">
        <f>(L106+N106+JJ108)/(N106+JJ108)</f>
        <v>1</v>
      </c>
      <c r="JM108" s="164" t="e">
        <f t="shared" si="3479"/>
        <v>#DIV/0!</v>
      </c>
      <c r="JN108" s="164"/>
      <c r="JO108" s="164"/>
      <c r="JP108" s="164"/>
      <c r="JQ108" s="164"/>
      <c r="JR108" s="164" t="e">
        <f t="shared" si="3480"/>
        <v>#DIV/0!</v>
      </c>
      <c r="JS108" s="164" t="e">
        <f t="shared" si="3481"/>
        <v>#DIV/0!</v>
      </c>
      <c r="JT108" s="164" t="e">
        <f t="shared" si="3482"/>
        <v>#DIV/0!</v>
      </c>
      <c r="JU108" s="164" t="e">
        <f t="shared" si="3483"/>
        <v>#DIV/0!</v>
      </c>
      <c r="JV108" s="164"/>
      <c r="JW108" s="164" t="e">
        <f t="shared" si="3484"/>
        <v>#DIV/0!</v>
      </c>
      <c r="JX108" s="164" t="e">
        <f t="shared" si="3485"/>
        <v>#DIV/0!</v>
      </c>
      <c r="JY108" s="164" t="e">
        <f t="shared" si="3486"/>
        <v>#DIV/0!</v>
      </c>
      <c r="JZ108" s="164"/>
      <c r="KA108" s="164" t="e">
        <f>IG108</f>
        <v>#DIV/0!</v>
      </c>
      <c r="KB108" s="164" t="e">
        <f>KA108*JR108</f>
        <v>#DIV/0!</v>
      </c>
      <c r="KC108" s="164" t="e">
        <f>KB108^2*X108^2</f>
        <v>#DIV/0!</v>
      </c>
      <c r="KD108" s="164"/>
      <c r="KE108" s="164" t="e">
        <f>IM108</f>
        <v>#DIV/0!</v>
      </c>
      <c r="KF108" s="164" t="e">
        <f>KE108*JR108</f>
        <v>#DIV/0!</v>
      </c>
      <c r="KG108" s="164" t="e">
        <f>KF108^2*Z108^2</f>
        <v>#DIV/0!</v>
      </c>
      <c r="KH108" s="164"/>
      <c r="KI108" s="164" t="e">
        <f>IS108</f>
        <v>#DIV/0!</v>
      </c>
      <c r="KJ108" s="164" t="e">
        <f>-N106/(L106+N106)^2</f>
        <v>#DIV/0!</v>
      </c>
      <c r="KK108" s="164">
        <f>1/(JJ108+N106)</f>
        <v>1</v>
      </c>
      <c r="KL108" s="164" t="e">
        <f>KI108*JR108+KJ108*HM108*JL108+KK108*JK108*HM108</f>
        <v>#DIV/0!</v>
      </c>
      <c r="KM108" s="164" t="e">
        <f>KL108^2*M106^2</f>
        <v>#DIV/0!</v>
      </c>
      <c r="KN108" s="164"/>
      <c r="KO108" s="164" t="e">
        <f>IY108</f>
        <v>#DIV/0!</v>
      </c>
      <c r="KP108" s="164" t="e">
        <f>L106/(L106+N106)^2</f>
        <v>#DIV/0!</v>
      </c>
      <c r="KQ108" s="164">
        <f>-L106/(JJ108+N106)^2</f>
        <v>0</v>
      </c>
      <c r="KR108" s="164" t="e">
        <f>KO108*JR108+KP108*JL108*HM108+HM108*KQ108*JK108</f>
        <v>#DIV/0!</v>
      </c>
      <c r="KS108" s="164" t="e">
        <f>KR108^2*O106^2</f>
        <v>#DIV/0!</v>
      </c>
      <c r="KT108" s="164"/>
      <c r="KU108" s="164" t="e">
        <f>JE108</f>
        <v>#DIV/0!</v>
      </c>
      <c r="KV108" s="164" t="e">
        <f>KU108*JR108</f>
        <v>#DIV/0!</v>
      </c>
      <c r="KW108" s="164" t="e">
        <f>KV108^2*Q106^2</f>
        <v>#DIV/0!</v>
      </c>
      <c r="KX108" s="164"/>
      <c r="KY108" s="164" t="e">
        <f>HM108* (N106/(L106+N106)) * ((-LN(10)*JJ108*L106)/(N106+JJ108)^2)</f>
        <v>#DIV/0!</v>
      </c>
      <c r="KZ108" s="164" t="e">
        <f>KY108^2*S106^2</f>
        <v>#DIV/0!</v>
      </c>
      <c r="LA108" s="164"/>
      <c r="LB108" s="164"/>
      <c r="LC108" s="170"/>
      <c r="LD108" s="180"/>
      <c r="LE108" s="174"/>
      <c r="LF108" s="174"/>
      <c r="LG108" s="174"/>
      <c r="LH108" s="174"/>
      <c r="LI108" s="174"/>
      <c r="LJ108" s="174"/>
      <c r="LK108" s="174"/>
      <c r="LL108" s="174"/>
      <c r="LM108" s="174"/>
      <c r="LN108" s="174"/>
      <c r="LO108" s="177"/>
    </row>
    <row r="109" spans="1:327" s="87" customFormat="1" ht="16.5" thickBot="1" x14ac:dyDescent="0.3">
      <c r="A109" s="171" t="s">
        <v>242</v>
      </c>
      <c r="B109" s="14"/>
      <c r="C109" s="169"/>
      <c r="D109" s="2"/>
      <c r="E109" s="169"/>
      <c r="F109" s="196"/>
      <c r="G109" s="196"/>
      <c r="H109" s="196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7"/>
      <c r="T109" s="167">
        <f t="shared" si="3357"/>
        <v>0</v>
      </c>
      <c r="U109" s="164">
        <f>U106</f>
        <v>0</v>
      </c>
      <c r="V109" s="164">
        <f t="shared" ref="V109:AA109" si="3488">V106</f>
        <v>0</v>
      </c>
      <c r="W109" s="164">
        <f t="shared" si="3488"/>
        <v>0</v>
      </c>
      <c r="X109" s="164">
        <f t="shared" si="3488"/>
        <v>0</v>
      </c>
      <c r="Y109" s="164">
        <f t="shared" si="3488"/>
        <v>0</v>
      </c>
      <c r="Z109" s="164">
        <f t="shared" si="3488"/>
        <v>0</v>
      </c>
      <c r="AA109" s="164" t="e">
        <f t="shared" si="3488"/>
        <v>#DIV/0!</v>
      </c>
      <c r="AB109" s="165" t="e">
        <f t="shared" si="3215"/>
        <v>#DIV/0!</v>
      </c>
      <c r="AC109" s="165"/>
      <c r="AD109" s="165"/>
      <c r="AE109" s="165"/>
      <c r="AF109" s="165"/>
      <c r="AG109" s="164" t="e">
        <f t="shared" si="3216"/>
        <v>#DIV/0!</v>
      </c>
      <c r="AH109" s="164" t="e">
        <f t="shared" si="3364"/>
        <v>#DIV/0!</v>
      </c>
      <c r="AI109" s="164"/>
      <c r="AJ109" s="164" t="e">
        <f t="shared" si="3217"/>
        <v>#DIV/0!</v>
      </c>
      <c r="AK109" s="164" t="e">
        <f>AJ109^2*V106^2</f>
        <v>#DIV/0!</v>
      </c>
      <c r="AL109" s="164"/>
      <c r="AM109" s="164" t="e">
        <f>-AB109/(AA109-U109)*L106/(L106+N106)</f>
        <v>#DIV/0!</v>
      </c>
      <c r="AN109" s="164" t="e">
        <f>AM109^2*X106^2</f>
        <v>#DIV/0!</v>
      </c>
      <c r="AO109" s="164"/>
      <c r="AP109" s="164" t="e">
        <f>-AB109/(AA109-U109)*N106/(L106+N106)</f>
        <v>#DIV/0!</v>
      </c>
      <c r="AQ109" s="164" t="e">
        <f>AP109^2*Z106^2</f>
        <v>#DIV/0!</v>
      </c>
      <c r="AR109" s="164"/>
      <c r="AS109" s="164" t="e">
        <f>-AB109/(AA109-U109)*(W109-AA109)/(L106+N106)</f>
        <v>#DIV/0!</v>
      </c>
      <c r="AT109" s="164" t="e">
        <f>AS109^2*M106^2</f>
        <v>#DIV/0!</v>
      </c>
      <c r="AU109" s="164"/>
      <c r="AV109" s="164" t="e">
        <f>-AB109/(AA109-U109)*(Y109-AA109)/(L106+N106)</f>
        <v>#DIV/0!</v>
      </c>
      <c r="AW109" s="164" t="e">
        <f>AV109^2*O106^2</f>
        <v>#DIV/0!</v>
      </c>
      <c r="AX109" s="164"/>
      <c r="AY109" s="164"/>
      <c r="AZ109" s="164"/>
      <c r="BA109" s="164" t="b">
        <f t="shared" si="3365"/>
        <v>0</v>
      </c>
      <c r="BB109" s="164">
        <f>MAX((1-BA109)*P106,P106*0.99999)</f>
        <v>0</v>
      </c>
      <c r="BC109" s="164" t="e">
        <f>AB109*D109/(L106+N106)</f>
        <v>#DIV/0!</v>
      </c>
      <c r="BD109" s="164" t="e">
        <f t="shared" si="3366"/>
        <v>#DIV/0!</v>
      </c>
      <c r="BE109" s="164" t="e">
        <f t="shared" si="3367"/>
        <v>#DIV/0!</v>
      </c>
      <c r="BF109" s="164" t="e">
        <f t="shared" si="3368"/>
        <v>#DIV/0!</v>
      </c>
      <c r="BG109" s="164" t="e">
        <f t="shared" si="3369"/>
        <v>#DIV/0!</v>
      </c>
      <c r="BH109" s="164" t="e">
        <f t="shared" si="3370"/>
        <v>#DIV/0!</v>
      </c>
      <c r="BI109" s="164"/>
      <c r="BJ109" s="164"/>
      <c r="BK109" s="164"/>
      <c r="BL109" s="164"/>
      <c r="BM109" s="164" t="e">
        <f t="shared" si="3371"/>
        <v>#DIV/0!</v>
      </c>
      <c r="BN109" s="164" t="e">
        <f t="shared" si="3372"/>
        <v>#DIV/0!</v>
      </c>
      <c r="BO109" s="164" t="e">
        <f t="shared" si="3373"/>
        <v>#DIV/0!</v>
      </c>
      <c r="BP109" s="164" t="e">
        <f>BO109^2*Q106^2</f>
        <v>#DIV/0!</v>
      </c>
      <c r="BQ109" s="164"/>
      <c r="BR109" s="164" t="e">
        <f t="shared" si="3374"/>
        <v>#DIV/0!</v>
      </c>
      <c r="BS109" s="164" t="e">
        <f t="shared" si="3375"/>
        <v>#DIV/0!</v>
      </c>
      <c r="BT109" s="164" t="e">
        <f t="shared" si="3376"/>
        <v>#DIV/0!</v>
      </c>
      <c r="BU109" s="164" t="e">
        <f t="shared" si="3377"/>
        <v>#DIV/0!</v>
      </c>
      <c r="BV109" s="164" t="e">
        <f>(BB109-1)/(1-BC109)^(BB109)*(D109/(L106+N106))*BU109</f>
        <v>#DIV/0!</v>
      </c>
      <c r="BW109" s="164" t="e">
        <f>-1/((BB109-1)*BC109^2)*(D109/(L106+N106))*BU109</f>
        <v>#DIV/0!</v>
      </c>
      <c r="BX109" s="164" t="e">
        <f t="shared" si="3378"/>
        <v>#DIV/0!</v>
      </c>
      <c r="BY109" s="164" t="e">
        <f t="shared" si="3379"/>
        <v>#DIV/0!</v>
      </c>
      <c r="BZ109" s="164"/>
      <c r="CA109" s="164" t="e">
        <f t="shared" si="3380"/>
        <v>#DIV/0!</v>
      </c>
      <c r="CB109" s="164" t="e">
        <f>(BB109-1)/(1-BC109)^(BB109)*(D109/(L106+N106))*CA109</f>
        <v>#DIV/0!</v>
      </c>
      <c r="CC109" s="164" t="e">
        <f>-1/((BB109-1)*BC109^2)*(D109/(L106+N106))*CA109</f>
        <v>#DIV/0!</v>
      </c>
      <c r="CD109" s="164" t="e">
        <f t="shared" si="3381"/>
        <v>#DIV/0!</v>
      </c>
      <c r="CE109" s="164" t="e">
        <f t="shared" si="3382"/>
        <v>#DIV/0!</v>
      </c>
      <c r="CF109" s="164"/>
      <c r="CG109" s="164" t="e">
        <f t="shared" si="3383"/>
        <v>#DIV/0!</v>
      </c>
      <c r="CH109" s="164" t="e">
        <f>(BB109-1)/(1-BC109)^(BB109)*(D109/(L106+N106))*CG109</f>
        <v>#DIV/0!</v>
      </c>
      <c r="CI109" s="164" t="e">
        <f>-1/((BB109-1)*BC109^2)*(D109/(L106+N106))*CG109</f>
        <v>#DIV/0!</v>
      </c>
      <c r="CJ109" s="164" t="e">
        <f t="shared" si="3384"/>
        <v>#DIV/0!</v>
      </c>
      <c r="CK109" s="164" t="e">
        <f t="shared" si="3385"/>
        <v>#DIV/0!</v>
      </c>
      <c r="CL109" s="164"/>
      <c r="CM109" s="164" t="e">
        <f t="shared" si="3386"/>
        <v>#DIV/0!</v>
      </c>
      <c r="CN109" s="164">
        <v>0</v>
      </c>
      <c r="CO109" s="164">
        <v>0</v>
      </c>
      <c r="CP109" s="164" t="e">
        <f t="shared" si="3387"/>
        <v>#DIV/0!</v>
      </c>
      <c r="CQ109" s="164" t="e">
        <f>CP109^2*E106^2</f>
        <v>#DIV/0!</v>
      </c>
      <c r="CR109" s="164"/>
      <c r="CS109" s="164" t="e">
        <f t="shared" si="3388"/>
        <v>#DIV/0!</v>
      </c>
      <c r="CT109" s="164" t="e">
        <f>(BB109-1)/(1-BC109)^(BB109)*(-BC109/(L106+N106)+D109/(L106+N106)*CS109)</f>
        <v>#DIV/0!</v>
      </c>
      <c r="CU109" s="164" t="e">
        <f>-1/((BB109-1)*BC109^2)*(-BC109/(L106+N106)+D109/(L106+N106)*CS109)</f>
        <v>#DIV/0!</v>
      </c>
      <c r="CV109" s="164" t="e">
        <f t="shared" si="3389"/>
        <v>#DIV/0!</v>
      </c>
      <c r="CW109" s="164" t="e">
        <f>CV109^2*M106^2</f>
        <v>#DIV/0!</v>
      </c>
      <c r="CX109" s="164"/>
      <c r="CY109" s="164" t="e">
        <f t="shared" si="3390"/>
        <v>#DIV/0!</v>
      </c>
      <c r="CZ109" s="164" t="e">
        <f>(BB109-1)/(1-BC109)^(BB109)*(-BC109/(L106+N106)+D109/(L106+N106)*CY109)</f>
        <v>#DIV/0!</v>
      </c>
      <c r="DA109" s="164" t="e">
        <f>-1/((BB109-1)*BC109^2)*(-BC109/(L106+N106)+D109/(L106+N106)*CY109)</f>
        <v>#DIV/0!</v>
      </c>
      <c r="DB109" s="164" t="e">
        <f t="shared" si="3391"/>
        <v>#DIV/0!</v>
      </c>
      <c r="DC109" s="164" t="e">
        <f>DB109^2*O106^2</f>
        <v>#DIV/0!</v>
      </c>
      <c r="DD109" s="164"/>
      <c r="DE109" s="164"/>
      <c r="DF109" s="164"/>
      <c r="DG109" s="164">
        <f>10^R106</f>
        <v>1</v>
      </c>
      <c r="DH109" s="164" t="e">
        <f>N106/(L106+N106)</f>
        <v>#DIV/0!</v>
      </c>
      <c r="DI109" s="164">
        <f>(DG109+L106+N106)/(N106+DG109)</f>
        <v>1</v>
      </c>
      <c r="DJ109" s="164" t="e">
        <f t="shared" si="3392"/>
        <v>#DIV/0!</v>
      </c>
      <c r="DK109" s="164"/>
      <c r="DL109" s="164"/>
      <c r="DM109" s="164"/>
      <c r="DN109" s="164"/>
      <c r="DO109" s="164" t="e">
        <f t="shared" si="3393"/>
        <v>#DIV/0!</v>
      </c>
      <c r="DP109" s="164" t="e">
        <f t="shared" si="3394"/>
        <v>#DIV/0!</v>
      </c>
      <c r="DQ109" s="164" t="e">
        <f t="shared" si="3395"/>
        <v>#DIV/0!</v>
      </c>
      <c r="DR109" s="164" t="e">
        <f t="shared" si="3396"/>
        <v>#DIV/0!</v>
      </c>
      <c r="DS109" s="164"/>
      <c r="DT109" s="164" t="e">
        <f t="shared" si="3397"/>
        <v>#DIV/0!</v>
      </c>
      <c r="DU109" s="164" t="e">
        <f t="shared" si="3398"/>
        <v>#DIV/0!</v>
      </c>
      <c r="DV109" s="164" t="e">
        <f t="shared" si="3399"/>
        <v>#DIV/0!</v>
      </c>
      <c r="DW109" s="164"/>
      <c r="DX109" s="164" t="e">
        <f t="shared" si="3400"/>
        <v>#DIV/0!</v>
      </c>
      <c r="DY109" s="164" t="e">
        <f t="shared" si="3401"/>
        <v>#DIV/0!</v>
      </c>
      <c r="DZ109" s="164" t="e">
        <f t="shared" si="3402"/>
        <v>#DIV/0!</v>
      </c>
      <c r="EA109" s="164"/>
      <c r="EB109" s="164" t="e">
        <f t="shared" si="3403"/>
        <v>#DIV/0!</v>
      </c>
      <c r="EC109" s="164" t="e">
        <f t="shared" si="3404"/>
        <v>#DIV/0!</v>
      </c>
      <c r="ED109" s="164" t="e">
        <f t="shared" si="3405"/>
        <v>#DIV/0!</v>
      </c>
      <c r="EE109" s="164"/>
      <c r="EF109" s="164" t="e">
        <f t="shared" si="3406"/>
        <v>#DIV/0!</v>
      </c>
      <c r="EG109" s="164" t="e">
        <f t="shared" si="3407"/>
        <v>#DIV/0!</v>
      </c>
      <c r="EH109" s="164" t="e">
        <f t="shared" si="3408"/>
        <v>#DIV/0!</v>
      </c>
      <c r="EI109" s="164" t="e">
        <f>-N106/((N106+L106)^2)</f>
        <v>#DIV/0!</v>
      </c>
      <c r="EJ109" s="164">
        <f>1/(DG109+N106)</f>
        <v>1</v>
      </c>
      <c r="EK109" s="164" t="e">
        <f t="shared" si="3409"/>
        <v>#DIV/0!</v>
      </c>
      <c r="EL109" s="164" t="e">
        <f>EK109^2*M106^2</f>
        <v>#DIV/0!</v>
      </c>
      <c r="EM109" s="164"/>
      <c r="EN109" s="164" t="e">
        <f t="shared" si="3410"/>
        <v>#DIV/0!</v>
      </c>
      <c r="EO109" s="164" t="e">
        <f>L106/((L106+N106)^2)</f>
        <v>#DIV/0!</v>
      </c>
      <c r="EP109" s="164">
        <f>-L106/((N106+DG109)^2)</f>
        <v>0</v>
      </c>
      <c r="EQ109" s="164" t="e">
        <f t="shared" si="3411"/>
        <v>#DIV/0!</v>
      </c>
      <c r="ER109" s="164" t="e">
        <f>EQ109^2*O106^2</f>
        <v>#DIV/0!</v>
      </c>
      <c r="ES109" s="164"/>
      <c r="ET109" s="164">
        <v>0</v>
      </c>
      <c r="EU109" s="164">
        <f>-LN(10)*L106*DG109/((DG109+N106)^2)</f>
        <v>0</v>
      </c>
      <c r="EV109" s="164" t="e">
        <f t="shared" si="3412"/>
        <v>#DIV/0!</v>
      </c>
      <c r="EW109" s="164" t="e">
        <f>EV109^2*S106^2</f>
        <v>#DIV/0!</v>
      </c>
      <c r="EX109" s="164"/>
      <c r="EY109" s="164"/>
      <c r="EZ109" s="164"/>
      <c r="FA109" s="164">
        <f t="shared" si="3413"/>
        <v>1</v>
      </c>
      <c r="FB109" s="164" t="e">
        <f t="shared" si="3414"/>
        <v>#DIV/0!</v>
      </c>
      <c r="FC109" s="164">
        <f t="shared" si="3415"/>
        <v>1</v>
      </c>
      <c r="FD109" s="164" t="e">
        <f t="shared" si="3416"/>
        <v>#DIV/0!</v>
      </c>
      <c r="FE109" s="164"/>
      <c r="FF109" s="164"/>
      <c r="FG109" s="164"/>
      <c r="FH109" s="164"/>
      <c r="FI109" s="164" t="e">
        <f t="shared" si="3417"/>
        <v>#DIV/0!</v>
      </c>
      <c r="FJ109" s="164" t="e">
        <f t="shared" si="3418"/>
        <v>#DIV/0!</v>
      </c>
      <c r="FK109" s="164" t="e">
        <f t="shared" si="3419"/>
        <v>#DIV/0!</v>
      </c>
      <c r="FL109" s="164" t="e">
        <f t="shared" si="3420"/>
        <v>#DIV/0!</v>
      </c>
      <c r="FM109" s="164"/>
      <c r="FN109" s="164" t="e">
        <f t="shared" si="3421"/>
        <v>#DIV/0!</v>
      </c>
      <c r="FO109" s="164" t="e">
        <f t="shared" si="3422"/>
        <v>#DIV/0!</v>
      </c>
      <c r="FP109" s="164" t="e">
        <f t="shared" si="3423"/>
        <v>#DIV/0!</v>
      </c>
      <c r="FQ109" s="164"/>
      <c r="FR109" s="164" t="e">
        <f t="shared" si="3424"/>
        <v>#DIV/0!</v>
      </c>
      <c r="FS109" s="164" t="e">
        <f t="shared" si="3425"/>
        <v>#DIV/0!</v>
      </c>
      <c r="FT109" s="164" t="e">
        <f t="shared" si="3426"/>
        <v>#DIV/0!</v>
      </c>
      <c r="FU109" s="164"/>
      <c r="FV109" s="164" t="e">
        <f t="shared" si="3427"/>
        <v>#DIV/0!</v>
      </c>
      <c r="FW109" s="164" t="e">
        <f t="shared" si="3428"/>
        <v>#DIV/0!</v>
      </c>
      <c r="FX109" s="164" t="e">
        <f t="shared" si="3429"/>
        <v>#DIV/0!</v>
      </c>
      <c r="FY109" s="164"/>
      <c r="FZ109" s="164" t="e">
        <f t="shared" si="3430"/>
        <v>#DIV/0!</v>
      </c>
      <c r="GA109" s="164" t="e">
        <f t="shared" si="3431"/>
        <v>#DIV/0!</v>
      </c>
      <c r="GB109" s="164" t="e">
        <f t="shared" si="3432"/>
        <v>#DIV/0!</v>
      </c>
      <c r="GC109" s="164" t="e">
        <f t="shared" si="3433"/>
        <v>#DIV/0!</v>
      </c>
      <c r="GD109" s="164">
        <f t="shared" si="3434"/>
        <v>1</v>
      </c>
      <c r="GE109" s="164" t="e">
        <f t="shared" si="3435"/>
        <v>#DIV/0!</v>
      </c>
      <c r="GF109" s="164" t="e">
        <f>GE109^2*M106^2</f>
        <v>#DIV/0!</v>
      </c>
      <c r="GG109" s="164"/>
      <c r="GH109" s="164" t="e">
        <f t="shared" si="3436"/>
        <v>#DIV/0!</v>
      </c>
      <c r="GI109" s="164" t="e">
        <f t="shared" si="3437"/>
        <v>#DIV/0!</v>
      </c>
      <c r="GJ109" s="164">
        <f t="shared" si="3438"/>
        <v>0</v>
      </c>
      <c r="GK109" s="164" t="e">
        <f t="shared" si="3439"/>
        <v>#DIV/0!</v>
      </c>
      <c r="GL109" s="164" t="e">
        <f>GK109^2*O106^2</f>
        <v>#DIV/0!</v>
      </c>
      <c r="GM109" s="164"/>
      <c r="GN109" s="164">
        <f t="shared" si="3440"/>
        <v>0</v>
      </c>
      <c r="GO109" s="164">
        <f t="shared" si="3441"/>
        <v>0</v>
      </c>
      <c r="GP109" s="164" t="e">
        <f t="shared" si="3442"/>
        <v>#DIV/0!</v>
      </c>
      <c r="GQ109" s="164" t="e">
        <f>GP109^2*S106^2</f>
        <v>#DIV/0!</v>
      </c>
      <c r="GR109" s="164"/>
      <c r="GS109" s="164" t="e">
        <f t="shared" si="3443"/>
        <v>#DIV/0!</v>
      </c>
      <c r="GT109" s="164" t="e">
        <f t="shared" si="3444"/>
        <v>#DIV/0!</v>
      </c>
      <c r="GU109" s="164" t="e">
        <f>GT109^2*Q106^2</f>
        <v>#DIV/0!</v>
      </c>
      <c r="GV109" s="164"/>
      <c r="GW109" s="164"/>
      <c r="GX109" s="164"/>
      <c r="GY109" s="164">
        <f>P106</f>
        <v>0</v>
      </c>
      <c r="GZ109" s="164">
        <f>L106+N106</f>
        <v>0</v>
      </c>
      <c r="HA109" s="164">
        <f>L106</f>
        <v>0</v>
      </c>
      <c r="HB109" s="164">
        <f>N106</f>
        <v>0</v>
      </c>
      <c r="HC109" s="164">
        <f t="shared" si="3445"/>
        <v>0</v>
      </c>
      <c r="HD109" s="164">
        <f t="shared" si="3446"/>
        <v>0</v>
      </c>
      <c r="HE109" s="164" t="e">
        <f t="shared" si="3447"/>
        <v>#DIV/0!</v>
      </c>
      <c r="HF109" s="164">
        <f t="shared" si="3448"/>
        <v>0</v>
      </c>
      <c r="HG109" s="164">
        <f t="shared" si="3449"/>
        <v>0</v>
      </c>
      <c r="HH109" s="164">
        <f t="shared" si="3450"/>
        <v>0</v>
      </c>
      <c r="HI109" s="164">
        <f t="shared" si="3451"/>
        <v>0</v>
      </c>
      <c r="HJ109" s="164" t="e">
        <f t="shared" si="3452"/>
        <v>#DIV/0!</v>
      </c>
      <c r="HK109" s="164" t="e">
        <f t="shared" si="3453"/>
        <v>#DIV/0!</v>
      </c>
      <c r="HL109" s="164" t="e">
        <f t="shared" si="3454"/>
        <v>#DIV/0!</v>
      </c>
      <c r="HM109" s="164" t="e">
        <f t="shared" si="3455"/>
        <v>#DIV/0!</v>
      </c>
      <c r="HN109" s="164"/>
      <c r="HO109" s="164"/>
      <c r="HP109" s="164"/>
      <c r="HQ109" s="164"/>
      <c r="HR109" s="164" t="e">
        <f t="shared" si="3456"/>
        <v>#DIV/0!</v>
      </c>
      <c r="HS109" s="164" t="e">
        <f t="shared" si="3457"/>
        <v>#DIV/0!</v>
      </c>
      <c r="HT109" s="164" t="e">
        <f t="shared" si="3458"/>
        <v>#DIV/0!</v>
      </c>
      <c r="HU109" s="164" t="e">
        <f t="shared" si="3459"/>
        <v>#DIV/0!</v>
      </c>
      <c r="HV109" s="164" t="e">
        <f t="shared" si="3460"/>
        <v>#DIV/0!</v>
      </c>
      <c r="HW109" s="164"/>
      <c r="HX109" s="164" t="e">
        <f t="shared" si="3461"/>
        <v>#DIV/0!</v>
      </c>
      <c r="HY109" s="164" t="e">
        <f t="shared" si="3462"/>
        <v>#DIV/0!</v>
      </c>
      <c r="HZ109" s="164">
        <v>0</v>
      </c>
      <c r="IA109" s="164" t="e">
        <f t="shared" si="3218"/>
        <v>#DIV/0!</v>
      </c>
      <c r="IB109" s="164" t="e">
        <f t="shared" si="3463"/>
        <v>#DIV/0!</v>
      </c>
      <c r="IC109" s="164"/>
      <c r="ID109" s="164" t="e">
        <f xml:space="preserve"> 1 / (HE109-GY109*HG109)*L106/GZ109</f>
        <v>#DIV/0!</v>
      </c>
      <c r="IE109" s="164" t="e">
        <f t="shared" si="3464"/>
        <v>#DIV/0!</v>
      </c>
      <c r="IF109" s="164">
        <v>0</v>
      </c>
      <c r="IG109" s="164" t="e">
        <f t="shared" si="3219"/>
        <v>#DIV/0!</v>
      </c>
      <c r="IH109" s="164" t="e">
        <f t="shared" si="3465"/>
        <v>#DIV/0!</v>
      </c>
      <c r="II109" s="164"/>
      <c r="IJ109" s="164" t="e">
        <f t="shared" si="3466"/>
        <v>#DIV/0!</v>
      </c>
      <c r="IK109" s="164" t="e">
        <f t="shared" si="3467"/>
        <v>#DIV/0!</v>
      </c>
      <c r="IL109" s="164">
        <v>0</v>
      </c>
      <c r="IM109" s="164" t="e">
        <f t="shared" si="3220"/>
        <v>#DIV/0!</v>
      </c>
      <c r="IN109" s="164" t="e">
        <f t="shared" si="3468"/>
        <v>#DIV/0!</v>
      </c>
      <c r="IO109" s="164"/>
      <c r="IP109" s="164" t="e">
        <f t="shared" si="3469"/>
        <v>#DIV/0!</v>
      </c>
      <c r="IQ109" s="164" t="e">
        <f t="shared" si="3470"/>
        <v>#DIV/0!</v>
      </c>
      <c r="IR109" s="164" t="e">
        <f t="shared" si="3471"/>
        <v>#DIV/0!</v>
      </c>
      <c r="IS109" s="164" t="e">
        <f t="shared" si="3221"/>
        <v>#DIV/0!</v>
      </c>
      <c r="IT109" s="164" t="e">
        <f>IS109^2*M106^2</f>
        <v>#DIV/0!</v>
      </c>
      <c r="IU109" s="164"/>
      <c r="IV109" s="164" t="e">
        <f t="shared" si="3472"/>
        <v>#DIV/0!</v>
      </c>
      <c r="IW109" s="164" t="e">
        <f t="shared" si="3473"/>
        <v>#DIV/0!</v>
      </c>
      <c r="IX109" s="164" t="e">
        <f t="shared" si="3474"/>
        <v>#DIV/0!</v>
      </c>
      <c r="IY109" s="164" t="e">
        <f t="shared" si="3222"/>
        <v>#DIV/0!</v>
      </c>
      <c r="IZ109" s="164" t="e">
        <f>IY109^2*O106^2</f>
        <v>#DIV/0!</v>
      </c>
      <c r="JA109" s="164"/>
      <c r="JB109" s="164" t="e">
        <f t="shared" si="3475"/>
        <v>#DIV/0!</v>
      </c>
      <c r="JC109" s="164" t="e">
        <f t="shared" si="3476"/>
        <v>#DIV/0!</v>
      </c>
      <c r="JD109" s="164" t="e">
        <f t="shared" si="3477"/>
        <v>#DIV/0!</v>
      </c>
      <c r="JE109" s="164" t="e">
        <f t="shared" si="3223"/>
        <v>#DIV/0!</v>
      </c>
      <c r="JF109" s="164" t="e">
        <f>JE109^2*Q106^2</f>
        <v>#DIV/0!</v>
      </c>
      <c r="JG109" s="164"/>
      <c r="JH109" s="164"/>
      <c r="JI109" s="164"/>
      <c r="JJ109" s="164">
        <f t="shared" si="3478"/>
        <v>1</v>
      </c>
      <c r="JK109" s="164" t="e">
        <f>N106/(L106+N106)</f>
        <v>#DIV/0!</v>
      </c>
      <c r="JL109" s="164">
        <f>(L106+N106+JJ109)/(N106+JJ109)</f>
        <v>1</v>
      </c>
      <c r="JM109" s="164" t="e">
        <f t="shared" si="3479"/>
        <v>#DIV/0!</v>
      </c>
      <c r="JN109" s="164"/>
      <c r="JO109" s="164"/>
      <c r="JP109" s="164"/>
      <c r="JQ109" s="164"/>
      <c r="JR109" s="164" t="e">
        <f t="shared" si="3480"/>
        <v>#DIV/0!</v>
      </c>
      <c r="JS109" s="164" t="e">
        <f t="shared" si="3481"/>
        <v>#DIV/0!</v>
      </c>
      <c r="JT109" s="164" t="e">
        <f t="shared" si="3482"/>
        <v>#DIV/0!</v>
      </c>
      <c r="JU109" s="164" t="e">
        <f t="shared" si="3483"/>
        <v>#DIV/0!</v>
      </c>
      <c r="JV109" s="164"/>
      <c r="JW109" s="164" t="e">
        <f t="shared" si="3484"/>
        <v>#DIV/0!</v>
      </c>
      <c r="JX109" s="164" t="e">
        <f t="shared" si="3485"/>
        <v>#DIV/0!</v>
      </c>
      <c r="JY109" s="164" t="e">
        <f t="shared" si="3486"/>
        <v>#DIV/0!</v>
      </c>
      <c r="JZ109" s="164"/>
      <c r="KA109" s="164" t="e">
        <f>IG109</f>
        <v>#DIV/0!</v>
      </c>
      <c r="KB109" s="164" t="e">
        <f>KA109*JR109</f>
        <v>#DIV/0!</v>
      </c>
      <c r="KC109" s="164" t="e">
        <f>KB109^2*X109^2</f>
        <v>#DIV/0!</v>
      </c>
      <c r="KD109" s="164"/>
      <c r="KE109" s="164" t="e">
        <f>IM109</f>
        <v>#DIV/0!</v>
      </c>
      <c r="KF109" s="164" t="e">
        <f>KE109*JR109</f>
        <v>#DIV/0!</v>
      </c>
      <c r="KG109" s="164" t="e">
        <f>KF109^2*Z109^2</f>
        <v>#DIV/0!</v>
      </c>
      <c r="KH109" s="164"/>
      <c r="KI109" s="164" t="e">
        <f>IS109</f>
        <v>#DIV/0!</v>
      </c>
      <c r="KJ109" s="164" t="e">
        <f>-N106/(L106+N106)^2</f>
        <v>#DIV/0!</v>
      </c>
      <c r="KK109" s="164">
        <f>1/(JJ109+N106)</f>
        <v>1</v>
      </c>
      <c r="KL109" s="164" t="e">
        <f>KI109*JR109+KJ109*HM109*JL109+KK109*JK109*HM109</f>
        <v>#DIV/0!</v>
      </c>
      <c r="KM109" s="164" t="e">
        <f>KL109^2*M106^2</f>
        <v>#DIV/0!</v>
      </c>
      <c r="KN109" s="164"/>
      <c r="KO109" s="164" t="e">
        <f>IY109</f>
        <v>#DIV/0!</v>
      </c>
      <c r="KP109" s="164" t="e">
        <f>L106/(L106+N106)^2</f>
        <v>#DIV/0!</v>
      </c>
      <c r="KQ109" s="164">
        <f>-L106/(JJ109+N106)^2</f>
        <v>0</v>
      </c>
      <c r="KR109" s="164" t="e">
        <f>KO109*JR109+KP109*JL109*HM109+HM109*KQ109*JK109</f>
        <v>#DIV/0!</v>
      </c>
      <c r="KS109" s="164" t="e">
        <f>KR109^2*O106^2</f>
        <v>#DIV/0!</v>
      </c>
      <c r="KT109" s="164"/>
      <c r="KU109" s="164" t="e">
        <f>JE109</f>
        <v>#DIV/0!</v>
      </c>
      <c r="KV109" s="164" t="e">
        <f>KU109*JR109</f>
        <v>#DIV/0!</v>
      </c>
      <c r="KW109" s="164" t="e">
        <f>KV109^2*Q106^2</f>
        <v>#DIV/0!</v>
      </c>
      <c r="KX109" s="164"/>
      <c r="KY109" s="164" t="e">
        <f>HM109* (N106/(L106+N106)) * ((-LN(10)*JJ109*L106)/(N106+JJ109)^2)</f>
        <v>#DIV/0!</v>
      </c>
      <c r="KZ109" s="164" t="e">
        <f>KY109^2*S106^2</f>
        <v>#DIV/0!</v>
      </c>
      <c r="LA109" s="164"/>
      <c r="LB109" s="164"/>
      <c r="LC109" s="170"/>
      <c r="LD109" s="181"/>
      <c r="LE109" s="175"/>
      <c r="LF109" s="175"/>
      <c r="LG109" s="175"/>
      <c r="LH109" s="175"/>
      <c r="LI109" s="175"/>
      <c r="LJ109" s="175"/>
      <c r="LK109" s="175"/>
      <c r="LL109" s="175"/>
      <c r="LM109" s="175"/>
      <c r="LN109" s="175"/>
      <c r="LO109" s="178"/>
    </row>
    <row r="110" spans="1:327" s="87" customFormat="1" ht="15.75" x14ac:dyDescent="0.25">
      <c r="A110" s="172" t="s">
        <v>239</v>
      </c>
      <c r="B110" s="136"/>
      <c r="C110" s="168"/>
      <c r="D110" s="137"/>
      <c r="E110" s="168"/>
      <c r="F110" s="206"/>
      <c r="G110" s="206"/>
      <c r="H110" s="206"/>
      <c r="I110" s="197"/>
      <c r="J110" s="197"/>
      <c r="K110" s="197"/>
      <c r="L110" s="197"/>
      <c r="M110" s="197"/>
      <c r="N110" s="197"/>
      <c r="O110" s="197"/>
      <c r="P110" s="197"/>
      <c r="Q110" s="197"/>
      <c r="R110" s="197"/>
      <c r="S110" s="200"/>
      <c r="T110" s="167">
        <f>C110/100</f>
        <v>0</v>
      </c>
      <c r="U110" s="164">
        <f t="shared" ref="U110:Z110" si="3489">F110/100</f>
        <v>0</v>
      </c>
      <c r="V110" s="164">
        <f t="shared" si="3489"/>
        <v>0</v>
      </c>
      <c r="W110" s="164">
        <f t="shared" si="3489"/>
        <v>0</v>
      </c>
      <c r="X110" s="164">
        <f t="shared" si="3489"/>
        <v>0</v>
      </c>
      <c r="Y110" s="164">
        <f t="shared" si="3489"/>
        <v>0</v>
      </c>
      <c r="Z110" s="164">
        <f t="shared" si="3489"/>
        <v>0</v>
      </c>
      <c r="AA110" s="164" t="e">
        <f>(L110*W110+Y110*N110)/(L110+N110)</f>
        <v>#DIV/0!</v>
      </c>
      <c r="AB110" s="165" t="e">
        <f t="shared" si="3215"/>
        <v>#DIV/0!</v>
      </c>
      <c r="AC110" s="165" t="e">
        <f>AVERAGE(AB110:AB113)</f>
        <v>#DIV/0!</v>
      </c>
      <c r="AD110" s="165" t="e">
        <f>STDEV(AB110:AB113)</f>
        <v>#DIV/0!</v>
      </c>
      <c r="AE110" s="165" t="e">
        <f>AD110/SQRT(COUNT(AB110:AB113))</f>
        <v>#DIV/0!</v>
      </c>
      <c r="AF110" s="165" t="e">
        <f>AE110^2</f>
        <v>#DIV/0!</v>
      </c>
      <c r="AG110" s="164" t="e">
        <f t="shared" si="3216"/>
        <v>#DIV/0!</v>
      </c>
      <c r="AH110" s="164" t="e">
        <f>AG110^2*E110^2</f>
        <v>#DIV/0!</v>
      </c>
      <c r="AI110" s="164" t="e">
        <f>AVERAGE(AH110:AH113)</f>
        <v>#DIV/0!</v>
      </c>
      <c r="AJ110" s="164" t="e">
        <f t="shared" si="3217"/>
        <v>#DIV/0!</v>
      </c>
      <c r="AK110" s="164" t="e">
        <f>AJ110^2*V110^2</f>
        <v>#DIV/0!</v>
      </c>
      <c r="AL110" s="164" t="e">
        <f>AVERAGE(AK110:AK113)</f>
        <v>#DIV/0!</v>
      </c>
      <c r="AM110" s="164" t="e">
        <f>-AB110/(AA110-U110)*L110/(L110+N110)</f>
        <v>#DIV/0!</v>
      </c>
      <c r="AN110" s="164" t="e">
        <f>AM110^2*X110^2</f>
        <v>#DIV/0!</v>
      </c>
      <c r="AO110" s="164" t="e">
        <f>AVERAGE(AN110:AN113)</f>
        <v>#DIV/0!</v>
      </c>
      <c r="AP110" s="164" t="e">
        <f>-AB110/(AA110-U110)*N110/(L110+N110)</f>
        <v>#DIV/0!</v>
      </c>
      <c r="AQ110" s="164" t="e">
        <f>AP110^2*Z110^2</f>
        <v>#DIV/0!</v>
      </c>
      <c r="AR110" s="164" t="e">
        <f>AVERAGE(AQ110:AQ113)</f>
        <v>#DIV/0!</v>
      </c>
      <c r="AS110" s="164" t="e">
        <f>-AB110/(AA110-U110)*(W110-AA110)/(L110+N110)</f>
        <v>#DIV/0!</v>
      </c>
      <c r="AT110" s="164" t="e">
        <f>AS110^2*M110^2</f>
        <v>#DIV/0!</v>
      </c>
      <c r="AU110" s="164" t="e">
        <f>AVERAGE(AT110:AT113)</f>
        <v>#DIV/0!</v>
      </c>
      <c r="AV110" s="164" t="e">
        <f>-AB110/(AA110-U110)*(Y110-AA110)/(L110+N110)</f>
        <v>#DIV/0!</v>
      </c>
      <c r="AW110" s="164" t="e">
        <f>AV110^2*O110^2</f>
        <v>#DIV/0!</v>
      </c>
      <c r="AX110" s="164" t="e">
        <f>AVERAGE(AW110:AW113)</f>
        <v>#DIV/0!</v>
      </c>
      <c r="AY110" s="164" t="e">
        <f>SUM(AX110,AU110,AR110,AO110,AL110,AI110,AF110)</f>
        <v>#DIV/0!</v>
      </c>
      <c r="AZ110" s="166" t="e">
        <f>SQRT(AY110)</f>
        <v>#DIV/0!</v>
      </c>
      <c r="BA110" s="164" t="b">
        <f>P110=1</f>
        <v>0</v>
      </c>
      <c r="BB110" s="164">
        <f>MAX((1-BA110)*P110,P110*0.99999)</f>
        <v>0</v>
      </c>
      <c r="BC110" s="164" t="e">
        <f>AB110*D110/(L110+N110)</f>
        <v>#DIV/0!</v>
      </c>
      <c r="BD110" s="164" t="e">
        <f>-1+(1-BC110)^(1-BB110)</f>
        <v>#DIV/0!</v>
      </c>
      <c r="BE110" s="164" t="e">
        <f>1/((BB110-1)*BC110)</f>
        <v>#DIV/0!</v>
      </c>
      <c r="BF110" s="164" t="e">
        <f>(-1/BC110)*LN(1-BC110)*AB110</f>
        <v>#DIV/0!</v>
      </c>
      <c r="BG110" s="164" t="e">
        <f>AB110*BD110*BE110</f>
        <v>#DIV/0!</v>
      </c>
      <c r="BH110" s="164" t="e">
        <f>(BF110*BA110)+(1-BA110)*BG110</f>
        <v>#DIV/0!</v>
      </c>
      <c r="BI110" s="164" t="e">
        <f>AVERAGE(BH110:BH113)</f>
        <v>#DIV/0!</v>
      </c>
      <c r="BJ110" s="164" t="e">
        <f>STDEV(BH110:BH113)</f>
        <v>#DIV/0!</v>
      </c>
      <c r="BK110" s="164" t="e">
        <f>BJ110/SQRT(COUNT(BH110:BH113))</f>
        <v>#DIV/0!</v>
      </c>
      <c r="BL110" s="164" t="e">
        <f>BK110^2</f>
        <v>#DIV/0!</v>
      </c>
      <c r="BM110" s="164" t="e">
        <f>(-LN(1-BC110)*(1-BC110)^(1-BB110))*AB110/((BB110-1)*BC110)</f>
        <v>#DIV/0!</v>
      </c>
      <c r="BN110" s="164" t="e">
        <f>(1-(1-BC110)^(1-BB110))*AB110/(BC110*(BB110-1)^2)</f>
        <v>#DIV/0!</v>
      </c>
      <c r="BO110" s="164" t="e">
        <f>BM110+BN110</f>
        <v>#DIV/0!</v>
      </c>
      <c r="BP110" s="164" t="e">
        <f>BO110^2*Q110^2</f>
        <v>#DIV/0!</v>
      </c>
      <c r="BQ110" s="164" t="e">
        <f>AVERAGE(BP110:BP113)</f>
        <v>#DIV/0!</v>
      </c>
      <c r="BR110" s="164" t="e">
        <f>BD110*BE110</f>
        <v>#DIV/0!</v>
      </c>
      <c r="BS110" s="164" t="e">
        <f>AB110*BE110</f>
        <v>#DIV/0!</v>
      </c>
      <c r="BT110" s="164" t="e">
        <f>AB110*BD110</f>
        <v>#DIV/0!</v>
      </c>
      <c r="BU110" s="164" t="e">
        <f>AJ110</f>
        <v>#DIV/0!</v>
      </c>
      <c r="BV110" s="164" t="e">
        <f>(BB110-1)/(1-BC110)^(BB110)*(D110/(L110+N110))*BU110</f>
        <v>#DIV/0!</v>
      </c>
      <c r="BW110" s="164" t="e">
        <f>-1/((BB110-1)*BC110^2)*(D110/(L110+N110))*BU110</f>
        <v>#DIV/0!</v>
      </c>
      <c r="BX110" s="164" t="e">
        <f>BU110*BR110+BS110*BV110+BT110*BW110</f>
        <v>#DIV/0!</v>
      </c>
      <c r="BY110" s="164" t="e">
        <f>BX110^2*V110^2</f>
        <v>#DIV/0!</v>
      </c>
      <c r="BZ110" s="164" t="e">
        <f>AVERAGE(BY110:BY113)</f>
        <v>#DIV/0!</v>
      </c>
      <c r="CA110" s="164" t="e">
        <f>AM110</f>
        <v>#DIV/0!</v>
      </c>
      <c r="CB110" s="164" t="e">
        <f>(BB110-1)/(1-BC110)^(BB110)*(D110/(L110+N110))*CA110</f>
        <v>#DIV/0!</v>
      </c>
      <c r="CC110" s="164" t="e">
        <f>-1/((BB110-1)*BC110^2)*(D110/(L110+N110))*CA110</f>
        <v>#DIV/0!</v>
      </c>
      <c r="CD110" s="164" t="e">
        <f>BR110*CA110+BS110*CB110+BT110*CC110</f>
        <v>#DIV/0!</v>
      </c>
      <c r="CE110" s="164" t="e">
        <f>CD110^2*X110^2</f>
        <v>#DIV/0!</v>
      </c>
      <c r="CF110" s="164" t="e">
        <f>AVERAGE(CE110:CE113)</f>
        <v>#DIV/0!</v>
      </c>
      <c r="CG110" s="164" t="e">
        <f>AP110</f>
        <v>#DIV/0!</v>
      </c>
      <c r="CH110" s="164" t="e">
        <f>(BB110-1)/(1-BC110)^(BB110)*(D110/(L110+N110))*CG110</f>
        <v>#DIV/0!</v>
      </c>
      <c r="CI110" s="164" t="e">
        <f>-1/((BB110-1)*BC110^2)*(D110/(L110+N110))*CG110</f>
        <v>#DIV/0!</v>
      </c>
      <c r="CJ110" s="164" t="e">
        <f>BR110*CG110+BS110*CH110+BT110*CI110</f>
        <v>#DIV/0!</v>
      </c>
      <c r="CK110" s="164" t="e">
        <f>CJ110^2*Z110^2</f>
        <v>#DIV/0!</v>
      </c>
      <c r="CL110" s="164" t="e">
        <f>AVERAGE(CK110:CK113)</f>
        <v>#DIV/0!</v>
      </c>
      <c r="CM110" s="164" t="e">
        <f>AG110</f>
        <v>#DIV/0!</v>
      </c>
      <c r="CN110" s="164">
        <v>0</v>
      </c>
      <c r="CO110" s="164">
        <v>0</v>
      </c>
      <c r="CP110" s="164" t="e">
        <f>CM110*BR110</f>
        <v>#DIV/0!</v>
      </c>
      <c r="CQ110" s="164" t="e">
        <f>CP110^2*E110^2</f>
        <v>#DIV/0!</v>
      </c>
      <c r="CR110" s="164" t="e">
        <f>AVERAGE(CQ110:CQ113)</f>
        <v>#DIV/0!</v>
      </c>
      <c r="CS110" s="164" t="e">
        <f>AS110</f>
        <v>#DIV/0!</v>
      </c>
      <c r="CT110" s="164" t="e">
        <f>(BB110-1)/(1-BC110)^(BB110)*(-BC110/(L110+N110)+D110/(L110+N110)*CS110)</f>
        <v>#DIV/0!</v>
      </c>
      <c r="CU110" s="164" t="e">
        <f>-1/((BB110-1)*BC110^2)*(-BC110/(L110+N110)+D110/(L110+N110)*CS110)</f>
        <v>#DIV/0!</v>
      </c>
      <c r="CV110" s="164" t="e">
        <f>BR110*CS110+BS110*CT110+BT110*CU110</f>
        <v>#DIV/0!</v>
      </c>
      <c r="CW110" s="164" t="e">
        <f>CV110^2*M110^2</f>
        <v>#DIV/0!</v>
      </c>
      <c r="CX110" s="164" t="e">
        <f>AVERAGE(CW110:CW113)</f>
        <v>#DIV/0!</v>
      </c>
      <c r="CY110" s="164" t="e">
        <f>AV110</f>
        <v>#DIV/0!</v>
      </c>
      <c r="CZ110" s="164" t="e">
        <f>(BB110-1)/(1-BC110)^(BB110)*(-BC110/(L110+N110)+D110/(L110+N110)*CY110)</f>
        <v>#DIV/0!</v>
      </c>
      <c r="DA110" s="164" t="e">
        <f>-1/((BB110-1)*BC110^2)*(-BC110/(L110+N110)+D110/(L110+N110)*CY110)</f>
        <v>#DIV/0!</v>
      </c>
      <c r="DB110" s="164" t="e">
        <f>BR110*CY110+BS110*CZ110+BT110*DA110</f>
        <v>#DIV/0!</v>
      </c>
      <c r="DC110" s="164" t="e">
        <f>DB110^2*O110^2</f>
        <v>#DIV/0!</v>
      </c>
      <c r="DD110" s="164" t="e">
        <f>AVERAGE(DC110:DC113)</f>
        <v>#DIV/0!</v>
      </c>
      <c r="DE110" s="164" t="e">
        <f>SUM(DD110,CX110,CR110,CL110,CF110,BZ110,BQ110,BL110)</f>
        <v>#DIV/0!</v>
      </c>
      <c r="DF110" s="164" t="e">
        <f>SQRT(DE110)</f>
        <v>#DIV/0!</v>
      </c>
      <c r="DG110" s="164">
        <f>10^R110</f>
        <v>1</v>
      </c>
      <c r="DH110" s="164" t="e">
        <f>N110/(L110+N110)</f>
        <v>#DIV/0!</v>
      </c>
      <c r="DI110" s="164">
        <f>(DG110+L110+N110)/(N110+DG110)</f>
        <v>1</v>
      </c>
      <c r="DJ110" s="164" t="e">
        <f>AB110*DH110*DI110</f>
        <v>#DIV/0!</v>
      </c>
      <c r="DK110" s="164" t="e">
        <f>AVERAGE(DJ110:DJ113)</f>
        <v>#DIV/0!</v>
      </c>
      <c r="DL110" s="164" t="e">
        <f>STDEV(DJ110:DJ113)</f>
        <v>#DIV/0!</v>
      </c>
      <c r="DM110" s="164" t="e">
        <f>DL110/SQRT(COUNT(DJ110:DJ113))</f>
        <v>#DIV/0!</v>
      </c>
      <c r="DN110" s="164" t="e">
        <f>DM110^2</f>
        <v>#DIV/0!</v>
      </c>
      <c r="DO110" s="164" t="e">
        <f>DH110*DI110</f>
        <v>#DIV/0!</v>
      </c>
      <c r="DP110" s="164" t="e">
        <f>AG110</f>
        <v>#DIV/0!</v>
      </c>
      <c r="DQ110" s="164" t="e">
        <f>DO110*DP110</f>
        <v>#DIV/0!</v>
      </c>
      <c r="DR110" s="164" t="e">
        <f>DQ110^2*E110^2</f>
        <v>#DIV/0!</v>
      </c>
      <c r="DS110" s="164" t="e">
        <f>AVERAGE(DR110:DR113)</f>
        <v>#DIV/0!</v>
      </c>
      <c r="DT110" s="164" t="e">
        <f>AJ110</f>
        <v>#DIV/0!</v>
      </c>
      <c r="DU110" s="164" t="e">
        <f>DT110*DO110</f>
        <v>#DIV/0!</v>
      </c>
      <c r="DV110" s="164" t="e">
        <f>DU110^2*V110^2</f>
        <v>#DIV/0!</v>
      </c>
      <c r="DW110" s="164" t="e">
        <f>AVERAGE(DV110:DV113)</f>
        <v>#DIV/0!</v>
      </c>
      <c r="DX110" s="164" t="e">
        <f>AM110</f>
        <v>#DIV/0!</v>
      </c>
      <c r="DY110" s="164" t="e">
        <f>DX110*DO110</f>
        <v>#DIV/0!</v>
      </c>
      <c r="DZ110" s="164" t="e">
        <f>DY110^2*X110^2</f>
        <v>#DIV/0!</v>
      </c>
      <c r="EA110" s="164" t="e">
        <f>AVERAGE(DZ110:DZ113)</f>
        <v>#DIV/0!</v>
      </c>
      <c r="EB110" s="164" t="e">
        <f>AP110</f>
        <v>#DIV/0!</v>
      </c>
      <c r="EC110" s="164" t="e">
        <f>EB110*DO110</f>
        <v>#DIV/0!</v>
      </c>
      <c r="ED110" s="164" t="e">
        <f>EC110^2*Z110^2</f>
        <v>#DIV/0!</v>
      </c>
      <c r="EE110" s="164" t="e">
        <f>AVERAGE(ED110:ED113)</f>
        <v>#DIV/0!</v>
      </c>
      <c r="EF110" s="164" t="e">
        <f>DI110*AB110</f>
        <v>#DIV/0!</v>
      </c>
      <c r="EG110" s="164" t="e">
        <f>DH110*AB110</f>
        <v>#DIV/0!</v>
      </c>
      <c r="EH110" s="164" t="e">
        <f>AS110</f>
        <v>#DIV/0!</v>
      </c>
      <c r="EI110" s="164" t="e">
        <f>-N110/((N110+L110)^2)</f>
        <v>#DIV/0!</v>
      </c>
      <c r="EJ110" s="164">
        <f>1/(DG110+N110)</f>
        <v>1</v>
      </c>
      <c r="EK110" s="164" t="e">
        <f>DO110*EH110+EF110*EI110+EG110*EJ110</f>
        <v>#DIV/0!</v>
      </c>
      <c r="EL110" s="164" t="e">
        <f>EK110^2*M110^2</f>
        <v>#DIV/0!</v>
      </c>
      <c r="EM110" s="164" t="e">
        <f>AVERAGE(EL110:EL113)</f>
        <v>#DIV/0!</v>
      </c>
      <c r="EN110" s="164" t="e">
        <f>AV110</f>
        <v>#DIV/0!</v>
      </c>
      <c r="EO110" s="164" t="e">
        <f>L110/((L110+N110)^2)</f>
        <v>#DIV/0!</v>
      </c>
      <c r="EP110" s="164">
        <f>-L110/((N110+DG110)^2)</f>
        <v>0</v>
      </c>
      <c r="EQ110" s="164" t="e">
        <f>DO110*EN110+EF110*EO110+EG110*EP110</f>
        <v>#DIV/0!</v>
      </c>
      <c r="ER110" s="164" t="e">
        <f>EQ110^2*O110^2</f>
        <v>#DIV/0!</v>
      </c>
      <c r="ES110" s="164" t="e">
        <f>AVERAGE(ER110:ER113)</f>
        <v>#DIV/0!</v>
      </c>
      <c r="ET110" s="164">
        <v>0</v>
      </c>
      <c r="EU110" s="164">
        <f>-LN(10)*L110*DG110/((DG110+N110)^2)</f>
        <v>0</v>
      </c>
      <c r="EV110" s="164" t="e">
        <f>EU110*EG110</f>
        <v>#DIV/0!</v>
      </c>
      <c r="EW110" s="164" t="e">
        <f>EV110^2*S110^2</f>
        <v>#DIV/0!</v>
      </c>
      <c r="EX110" s="164" t="e">
        <f>AVERAGE(EW110:EW113)</f>
        <v>#DIV/0!</v>
      </c>
      <c r="EY110" s="164" t="e">
        <f>SUM(EX110,ES110,EM110,EE110,EA110,DW110,DS110,DN110)</f>
        <v>#DIV/0!</v>
      </c>
      <c r="EZ110" s="164" t="e">
        <f>SQRT(EY110)</f>
        <v>#DIV/0!</v>
      </c>
      <c r="FA110" s="164">
        <f>DG110</f>
        <v>1</v>
      </c>
      <c r="FB110" s="164" t="e">
        <f>DH110</f>
        <v>#DIV/0!</v>
      </c>
      <c r="FC110" s="164">
        <f>DI110</f>
        <v>1</v>
      </c>
      <c r="FD110" s="164" t="e">
        <f>FB110*FC110*BH110</f>
        <v>#DIV/0!</v>
      </c>
      <c r="FE110" s="164" t="e">
        <f>AVERAGE(FD110:FD113)</f>
        <v>#DIV/0!</v>
      </c>
      <c r="FF110" s="164" t="e">
        <f>STDEV(FD110:FD113)</f>
        <v>#DIV/0!</v>
      </c>
      <c r="FG110" s="164" t="e">
        <f>FF110/SQRT(COUNT(FD110:FD113))</f>
        <v>#DIV/0!</v>
      </c>
      <c r="FH110" s="164" t="e">
        <f>FG110^2</f>
        <v>#DIV/0!</v>
      </c>
      <c r="FI110" s="164" t="e">
        <f>FB110*FC110</f>
        <v>#DIV/0!</v>
      </c>
      <c r="FJ110" s="164" t="e">
        <f>CP110</f>
        <v>#DIV/0!</v>
      </c>
      <c r="FK110" s="164" t="e">
        <f>FJ110*FI110</f>
        <v>#DIV/0!</v>
      </c>
      <c r="FL110" s="164" t="e">
        <f>FK110^2*E110^2</f>
        <v>#DIV/0!</v>
      </c>
      <c r="FM110" s="164" t="e">
        <f>AVERAGE(FL110:FL113)</f>
        <v>#DIV/0!</v>
      </c>
      <c r="FN110" s="164" t="e">
        <f>BX110</f>
        <v>#DIV/0!</v>
      </c>
      <c r="FO110" s="164" t="e">
        <f>FN110*FI110</f>
        <v>#DIV/0!</v>
      </c>
      <c r="FP110" s="164" t="e">
        <f>FO110^2*V110^2</f>
        <v>#DIV/0!</v>
      </c>
      <c r="FQ110" s="164" t="e">
        <f>AVERAGE(FP110:FP113)</f>
        <v>#DIV/0!</v>
      </c>
      <c r="FR110" s="164" t="e">
        <f>CD110</f>
        <v>#DIV/0!</v>
      </c>
      <c r="FS110" s="164" t="e">
        <f>FR110*FI110</f>
        <v>#DIV/0!</v>
      </c>
      <c r="FT110" s="164" t="e">
        <f>FS110^2*X110^2</f>
        <v>#DIV/0!</v>
      </c>
      <c r="FU110" s="164" t="e">
        <f>AVERAGE(FT110:FT113)</f>
        <v>#DIV/0!</v>
      </c>
      <c r="FV110" s="164" t="e">
        <f>CJ110</f>
        <v>#DIV/0!</v>
      </c>
      <c r="FW110" s="164" t="e">
        <f>FV110*FI110</f>
        <v>#DIV/0!</v>
      </c>
      <c r="FX110" s="164" t="e">
        <f>FW110^2*Z110^2</f>
        <v>#DIV/0!</v>
      </c>
      <c r="FY110" s="164" t="e">
        <f>AVERAGE(FX110:FX113)</f>
        <v>#DIV/0!</v>
      </c>
      <c r="FZ110" s="164" t="e">
        <f>FC110*BH110</f>
        <v>#DIV/0!</v>
      </c>
      <c r="GA110" s="164" t="e">
        <f>FB110*BH110</f>
        <v>#DIV/0!</v>
      </c>
      <c r="GB110" s="164" t="e">
        <f>CV110</f>
        <v>#DIV/0!</v>
      </c>
      <c r="GC110" s="164" t="e">
        <f>EI110</f>
        <v>#DIV/0!</v>
      </c>
      <c r="GD110" s="164">
        <f>EJ110</f>
        <v>1</v>
      </c>
      <c r="GE110" s="164" t="e">
        <f>FI110*GB110+FZ110*GC110+GA110*GD110</f>
        <v>#DIV/0!</v>
      </c>
      <c r="GF110" s="164" t="e">
        <f>GE110^2*M110^2</f>
        <v>#DIV/0!</v>
      </c>
      <c r="GG110" s="164" t="e">
        <f>AVERAGE(GF110:GF113)</f>
        <v>#DIV/0!</v>
      </c>
      <c r="GH110" s="164" t="e">
        <f>DB110</f>
        <v>#DIV/0!</v>
      </c>
      <c r="GI110" s="164" t="e">
        <f>EO110</f>
        <v>#DIV/0!</v>
      </c>
      <c r="GJ110" s="164">
        <f>EP110</f>
        <v>0</v>
      </c>
      <c r="GK110" s="164" t="e">
        <f>FI110*GH110+FZ110*GI110+GA110*GJ110</f>
        <v>#DIV/0!</v>
      </c>
      <c r="GL110" s="164" t="e">
        <f>GK110^2*O110^2</f>
        <v>#DIV/0!</v>
      </c>
      <c r="GM110" s="164" t="e">
        <f>AVERAGE(GL110:GL113)</f>
        <v>#DIV/0!</v>
      </c>
      <c r="GN110" s="164">
        <f>ET110</f>
        <v>0</v>
      </c>
      <c r="GO110" s="164">
        <f>EU110</f>
        <v>0</v>
      </c>
      <c r="GP110" s="164" t="e">
        <f>GO110*GA110</f>
        <v>#DIV/0!</v>
      </c>
      <c r="GQ110" s="164" t="e">
        <f>GP110^2*S110^2</f>
        <v>#DIV/0!</v>
      </c>
      <c r="GR110" s="164" t="e">
        <f>AVERAGE(GQ110:GQ113)</f>
        <v>#DIV/0!</v>
      </c>
      <c r="GS110" s="164" t="e">
        <f>BO110</f>
        <v>#DIV/0!</v>
      </c>
      <c r="GT110" s="164" t="e">
        <f>GS110*FI110</f>
        <v>#DIV/0!</v>
      </c>
      <c r="GU110" s="164" t="e">
        <f>GT110^2*Q110^2</f>
        <v>#DIV/0!</v>
      </c>
      <c r="GV110" s="164" t="e">
        <f>AVERAGE(GU110:GU113)</f>
        <v>#DIV/0!</v>
      </c>
      <c r="GW110" s="164" t="e">
        <f>SUM(GV110,GR110,GM110,GG110,FY110,FU110,FQ110,FM110,FH110)</f>
        <v>#DIV/0!</v>
      </c>
      <c r="GX110" s="164" t="e">
        <f>SQRT(GW110)</f>
        <v>#DIV/0!</v>
      </c>
      <c r="GY110" s="164">
        <f>P110</f>
        <v>0</v>
      </c>
      <c r="GZ110" s="164">
        <f>L110+N110</f>
        <v>0</v>
      </c>
      <c r="HA110" s="164">
        <f>L110</f>
        <v>0</v>
      </c>
      <c r="HB110" s="164">
        <f>N110</f>
        <v>0</v>
      </c>
      <c r="HC110" s="164">
        <f>D110</f>
        <v>0</v>
      </c>
      <c r="HD110" s="164">
        <f>B110</f>
        <v>0</v>
      </c>
      <c r="HE110" s="164" t="e">
        <f>AA110</f>
        <v>#DIV/0!</v>
      </c>
      <c r="HF110" s="164">
        <f>T110</f>
        <v>0</v>
      </c>
      <c r="HG110" s="164">
        <f>U110</f>
        <v>0</v>
      </c>
      <c r="HH110" s="164">
        <f>W110</f>
        <v>0</v>
      </c>
      <c r="HI110" s="164">
        <f>Y110</f>
        <v>0</v>
      </c>
      <c r="HJ110" s="164" t="e">
        <f>LN((HE110-GY110*HG110)/HD110)</f>
        <v>#DIV/0!</v>
      </c>
      <c r="HK110" s="164" t="e">
        <f>LN( (HG110-HF110)/GZ110 + (HE110-GY110*HF110)/HD110)</f>
        <v>#DIV/0!</v>
      </c>
      <c r="HL110" s="164" t="e">
        <f>HD110*GZ110/(HD110+GY110*GZ110)</f>
        <v>#DIV/0!</v>
      </c>
      <c r="HM110" s="164" t="e">
        <f>(HJ110-HK110)*HL110/HC110</f>
        <v>#DIV/0!</v>
      </c>
      <c r="HN110" s="164" t="e">
        <f>AVERAGE(HM110:HM113)</f>
        <v>#DIV/0!</v>
      </c>
      <c r="HO110" s="164" t="e">
        <f>STDEV(HM110:HM113)</f>
        <v>#DIV/0!</v>
      </c>
      <c r="HP110" s="164" t="e">
        <f>HO110/SQRT(COUNT(HM110:HM113))</f>
        <v>#DIV/0!</v>
      </c>
      <c r="HQ110" s="164" t="e">
        <f>HP110^2</f>
        <v>#DIV/0!</v>
      </c>
      <c r="HR110" s="164" t="e">
        <f>-1/HD110</f>
        <v>#DIV/0!</v>
      </c>
      <c r="HS110" s="164" t="e">
        <f>-(HE110-GY110*HF110) / (HD110* ( ( (HG110-HF110)/GZ110)*HD110 + (HE110-GY110*HF110)))</f>
        <v>#DIV/0!</v>
      </c>
      <c r="HT110" s="164" t="e">
        <f>GY110*GZ110^2 / (HD110+GY110*GZ110)^2</f>
        <v>#DIV/0!</v>
      </c>
      <c r="HU110" s="164" t="e">
        <f>-1/HC110*HM110</f>
        <v>#DIV/0!</v>
      </c>
      <c r="HV110" s="164" t="e">
        <f>HU110^2*E110^2</f>
        <v>#DIV/0!</v>
      </c>
      <c r="HW110" s="164" t="e">
        <f>AVERAGE(HV110:HV113)</f>
        <v>#DIV/0!</v>
      </c>
      <c r="HX110" s="164" t="e">
        <f>GY110 / (GY110*HG110-HE110)</f>
        <v>#DIV/0!</v>
      </c>
      <c r="HY110" s="164" t="e">
        <f>HD110 / ( (HG110-HF110)*HD110 + GZ110*(HE110-GY110*HF110))</f>
        <v>#DIV/0!</v>
      </c>
      <c r="HZ110" s="164">
        <v>0</v>
      </c>
      <c r="IA110" s="164" t="e">
        <f t="shared" si="3218"/>
        <v>#DIV/0!</v>
      </c>
      <c r="IB110" s="164" t="e">
        <f>IA110^2*V110^2</f>
        <v>#DIV/0!</v>
      </c>
      <c r="IC110" s="164" t="e">
        <f>AVERAGE(IB110:IB113)</f>
        <v>#DIV/0!</v>
      </c>
      <c r="ID110" s="164" t="e">
        <f xml:space="preserve"> 1 / (HE110-GY110*HG110)*L110/GZ110</f>
        <v>#DIV/0!</v>
      </c>
      <c r="IE110" s="164" t="e">
        <f>HA110 / ((HE110-GY110*HF110)*GZ110 + (HG110-HF110)*HD110)</f>
        <v>#DIV/0!</v>
      </c>
      <c r="IF110" s="164">
        <v>0</v>
      </c>
      <c r="IG110" s="164" t="e">
        <f t="shared" si="3219"/>
        <v>#DIV/0!</v>
      </c>
      <c r="IH110" s="164" t="e">
        <f>IG110^2*X110^2</f>
        <v>#DIV/0!</v>
      </c>
      <c r="II110" s="164" t="e">
        <f>AVERAGE(IH110:IH113)</f>
        <v>#DIV/0!</v>
      </c>
      <c r="IJ110" s="164" t="e">
        <f>1 / (HE110-GY110*HG110) * HB110/GZ110</f>
        <v>#DIV/0!</v>
      </c>
      <c r="IK110" s="164" t="e">
        <f>1 / (HE110 + HD110*((HG110-HF110)/GZ110) - GY110*HF110) * HB110/GZ110</f>
        <v>#DIV/0!</v>
      </c>
      <c r="IL110" s="164">
        <v>0</v>
      </c>
      <c r="IM110" s="164" t="e">
        <f t="shared" si="3220"/>
        <v>#DIV/0!</v>
      </c>
      <c r="IN110" s="164" t="e">
        <f>IM110^2*Z110^2</f>
        <v>#DIV/0!</v>
      </c>
      <c r="IO110" s="164" t="e">
        <f>AVERAGE(IN110:IN113)</f>
        <v>#DIV/0!</v>
      </c>
      <c r="IP110" s="164" t="e">
        <f>(HI110-HH110)*HB110 / (GZ110*((GY110*HG110-HH110)*HA110 + (GY110*HG110-HI110)*HB110))</f>
        <v>#DIV/0!</v>
      </c>
      <c r="IQ110" s="164" t="e">
        <f>-(HD110*HF110+(HH110-HI110)*HB110-HD110*HG110) / (GZ110*((GY110*HF110-HH110)*HA110 + (GY110*HB110+HD110)*HF110 - HI110*HB110 - HD110*HG110) )</f>
        <v>#DIV/0!</v>
      </c>
      <c r="IR110" s="164" t="e">
        <f>HD110^2 / (GY110*HA110 + GY110*HB110 + HD110)^2</f>
        <v>#DIV/0!</v>
      </c>
      <c r="IS110" s="164" t="e">
        <f t="shared" si="3221"/>
        <v>#DIV/0!</v>
      </c>
      <c r="IT110" s="164" t="e">
        <f>IS110^2*M110^2</f>
        <v>#DIV/0!</v>
      </c>
      <c r="IU110" s="164" t="e">
        <f>AVERAGE(IT110:IT113)</f>
        <v>#DIV/0!</v>
      </c>
      <c r="IV110" s="164" t="e">
        <f>-(HI110-HH110)*HA110 / (GZ110*((GY110*HG110-HH110)*HA110 + (GY110*HG110-HI110)*HB110))</f>
        <v>#DIV/0!</v>
      </c>
      <c r="IW110" s="164" t="e">
        <f>-(HD110*HF110+(HI110-HH110)*HA110-HD110*HG110) / (GZ110*((GY110*HF110-HI110)*HB110 + (GY110*HA110+HD110)*HF110 - HH110*HA110 - HD110*HG110))</f>
        <v>#DIV/0!</v>
      </c>
      <c r="IX110" s="164" t="e">
        <f>HD110^2 / (GY110*HA110+GY110*HB110+HD110)^2</f>
        <v>#DIV/0!</v>
      </c>
      <c r="IY110" s="164" t="e">
        <f t="shared" si="3222"/>
        <v>#DIV/0!</v>
      </c>
      <c r="IZ110" s="164" t="e">
        <f>IY110^2*O110^2</f>
        <v>#DIV/0!</v>
      </c>
      <c r="JA110" s="164" t="e">
        <f>AVERAGE(IZ110:IZ113)</f>
        <v>#DIV/0!</v>
      </c>
      <c r="JB110" s="164" t="e">
        <f>HG110/(GY110*HG110-HE110)</f>
        <v>#DIV/0!</v>
      </c>
      <c r="JC110" s="164" t="e">
        <f>HF110/(GY110*HF110-HE110-HD110*(HG110-HF110)/GZ110)</f>
        <v>#DIV/0!</v>
      </c>
      <c r="JD110" s="164" t="e">
        <f>-HD110*GZ110^2 / ((GZ110*GY110+HD110)^2)</f>
        <v>#DIV/0!</v>
      </c>
      <c r="JE110" s="164" t="e">
        <f t="shared" si="3223"/>
        <v>#DIV/0!</v>
      </c>
      <c r="JF110" s="164" t="e">
        <f>JE110^2*Q110^2</f>
        <v>#DIV/0!</v>
      </c>
      <c r="JG110" s="164" t="e">
        <f>AVERAGE(JF110:JF113)</f>
        <v>#DIV/0!</v>
      </c>
      <c r="JH110" s="164" t="e">
        <f>SUM(JG110,JA110,IU110,IO110,II110,IC110,HW110,HQ110)</f>
        <v>#DIV/0!</v>
      </c>
      <c r="JI110" s="164" t="e">
        <f>SQRT(JH110)</f>
        <v>#DIV/0!</v>
      </c>
      <c r="JJ110" s="164">
        <f>FA110</f>
        <v>1</v>
      </c>
      <c r="JK110" s="164" t="e">
        <f>N110/(L110+N110)</f>
        <v>#DIV/0!</v>
      </c>
      <c r="JL110" s="164">
        <f>(L110+N110+JJ110)/(N110+JJ110)</f>
        <v>1</v>
      </c>
      <c r="JM110" s="164" t="e">
        <f>HM110*JK110*JL110</f>
        <v>#DIV/0!</v>
      </c>
      <c r="JN110" s="164" t="e">
        <f>AVERAGE(JM110:JM113)</f>
        <v>#DIV/0!</v>
      </c>
      <c r="JO110" s="164" t="e">
        <f>STDEV(JM110:JM113)</f>
        <v>#DIV/0!</v>
      </c>
      <c r="JP110" s="164" t="e">
        <f>JO110/SQRT(COUNT(JM110:JM113))</f>
        <v>#DIV/0!</v>
      </c>
      <c r="JQ110" s="164" t="e">
        <f>JP110^2</f>
        <v>#DIV/0!</v>
      </c>
      <c r="JR110" s="164" t="e">
        <f>JK110*JL110</f>
        <v>#DIV/0!</v>
      </c>
      <c r="JS110" s="164" t="e">
        <f>HU110</f>
        <v>#DIV/0!</v>
      </c>
      <c r="JT110" s="164" t="e">
        <f>JS110*JR110</f>
        <v>#DIV/0!</v>
      </c>
      <c r="JU110" s="164" t="e">
        <f>JT110^2*E110^2</f>
        <v>#DIV/0!</v>
      </c>
      <c r="JV110" s="164" t="e">
        <f>AVERAGE(JU110:JU113)</f>
        <v>#DIV/0!</v>
      </c>
      <c r="JW110" s="164" t="e">
        <f>IA110</f>
        <v>#DIV/0!</v>
      </c>
      <c r="JX110" s="164" t="e">
        <f>JW110*JR110</f>
        <v>#DIV/0!</v>
      </c>
      <c r="JY110" s="164" t="e">
        <f>JX110^2*V110^2</f>
        <v>#DIV/0!</v>
      </c>
      <c r="JZ110" s="164" t="e">
        <f>AVERAGE(JY110:JY113)</f>
        <v>#DIV/0!</v>
      </c>
      <c r="KA110" s="164" t="e">
        <f>IG110</f>
        <v>#DIV/0!</v>
      </c>
      <c r="KB110" s="164" t="e">
        <f>KA110*JR110</f>
        <v>#DIV/0!</v>
      </c>
      <c r="KC110" s="164" t="e">
        <f>KB110^2*X110^2</f>
        <v>#DIV/0!</v>
      </c>
      <c r="KD110" s="164" t="e">
        <f>AVERAGE(KC110:KC113)</f>
        <v>#DIV/0!</v>
      </c>
      <c r="KE110" s="164" t="e">
        <f>IM110</f>
        <v>#DIV/0!</v>
      </c>
      <c r="KF110" s="164" t="e">
        <f>KE110*JR110</f>
        <v>#DIV/0!</v>
      </c>
      <c r="KG110" s="164" t="e">
        <f>KF110^2*Z110^2</f>
        <v>#DIV/0!</v>
      </c>
      <c r="KH110" s="164" t="e">
        <f>AVERAGE(KG110:KG113)</f>
        <v>#DIV/0!</v>
      </c>
      <c r="KI110" s="164" t="e">
        <f>IS110</f>
        <v>#DIV/0!</v>
      </c>
      <c r="KJ110" s="164" t="e">
        <f>-N110/(L110+N110)^2</f>
        <v>#DIV/0!</v>
      </c>
      <c r="KK110" s="164">
        <f>1/(JJ110+N110)</f>
        <v>1</v>
      </c>
      <c r="KL110" s="164" t="e">
        <f>KI110*JR110+KJ110*HM110*JL110+KK110*JK110*HM110</f>
        <v>#DIV/0!</v>
      </c>
      <c r="KM110" s="164" t="e">
        <f>KL110^2*M110^2</f>
        <v>#DIV/0!</v>
      </c>
      <c r="KN110" s="164" t="e">
        <f>AVERAGE(KM110:KM113)</f>
        <v>#DIV/0!</v>
      </c>
      <c r="KO110" s="164" t="e">
        <f>IY110</f>
        <v>#DIV/0!</v>
      </c>
      <c r="KP110" s="164" t="e">
        <f>L110/(L110+N110)^2</f>
        <v>#DIV/0!</v>
      </c>
      <c r="KQ110" s="164">
        <f>-L110/(JJ110+N110)^2</f>
        <v>0</v>
      </c>
      <c r="KR110" s="164" t="e">
        <f>KO110*JR110+KP110*JL110*HM110+HM110*KQ110*JK110</f>
        <v>#DIV/0!</v>
      </c>
      <c r="KS110" s="164" t="e">
        <f>KR110^2*O110^2</f>
        <v>#DIV/0!</v>
      </c>
      <c r="KT110" s="164" t="e">
        <f>AVERAGE(KS110:KS113)</f>
        <v>#DIV/0!</v>
      </c>
      <c r="KU110" s="164" t="e">
        <f>JE110</f>
        <v>#DIV/0!</v>
      </c>
      <c r="KV110" s="164" t="e">
        <f>KU110*JR110</f>
        <v>#DIV/0!</v>
      </c>
      <c r="KW110" s="164" t="e">
        <f>KV110^2*Q110^2</f>
        <v>#DIV/0!</v>
      </c>
      <c r="KX110" s="164" t="e">
        <f>AVERAGE(KW110:KW113)</f>
        <v>#DIV/0!</v>
      </c>
      <c r="KY110" s="164" t="e">
        <f>HM110* (N110/(L110+N110)) * ((-LN(10)*JJ110*L110)/(N110+JJ110)^2)</f>
        <v>#DIV/0!</v>
      </c>
      <c r="KZ110" s="164" t="e">
        <f>KY110^2*S110^2</f>
        <v>#DIV/0!</v>
      </c>
      <c r="LA110" s="164" t="e">
        <f>AVERAGE(KZ110:KZ113)</f>
        <v>#DIV/0!</v>
      </c>
      <c r="LB110" s="164" t="e">
        <f>SUM(LA110,KX110,KT110,KN110,KD110,JZ110,JV110,JQ110)</f>
        <v>#DIV/0!</v>
      </c>
      <c r="LC110" s="170" t="e">
        <f>SQRT(LB110)</f>
        <v>#DIV/0!</v>
      </c>
      <c r="LD110" s="203" t="e">
        <f>AC110*1000</f>
        <v>#DIV/0!</v>
      </c>
      <c r="LE110" s="188" t="e">
        <f>AZ110*1000</f>
        <v>#DIV/0!</v>
      </c>
      <c r="LF110" s="188" t="e">
        <f>BI110*1000</f>
        <v>#DIV/0!</v>
      </c>
      <c r="LG110" s="188" t="e">
        <f>DF110*1000</f>
        <v>#DIV/0!</v>
      </c>
      <c r="LH110" s="188" t="e">
        <f>HN110*1000</f>
        <v>#DIV/0!</v>
      </c>
      <c r="LI110" s="188" t="e">
        <f>JI110*1000</f>
        <v>#DIV/0!</v>
      </c>
      <c r="LJ110" s="188" t="e">
        <f>DK110*1000</f>
        <v>#DIV/0!</v>
      </c>
      <c r="LK110" s="188" t="e">
        <f>EZ110*1000</f>
        <v>#DIV/0!</v>
      </c>
      <c r="LL110" s="188" t="e">
        <f>FE110*1000</f>
        <v>#DIV/0!</v>
      </c>
      <c r="LM110" s="188" t="e">
        <f>GX110*1000</f>
        <v>#DIV/0!</v>
      </c>
      <c r="LN110" s="188" t="e">
        <f>JN110*1000</f>
        <v>#DIV/0!</v>
      </c>
      <c r="LO110" s="191" t="e">
        <f>LC110*1000</f>
        <v>#DIV/0!</v>
      </c>
    </row>
    <row r="111" spans="1:327" s="87" customFormat="1" ht="15.75" x14ac:dyDescent="0.25">
      <c r="A111" s="172" t="s">
        <v>240</v>
      </c>
      <c r="B111" s="107"/>
      <c r="C111" s="145"/>
      <c r="D111" s="106"/>
      <c r="E111" s="145"/>
      <c r="F111" s="207"/>
      <c r="G111" s="207"/>
      <c r="H111" s="207"/>
      <c r="I111" s="198"/>
      <c r="J111" s="198"/>
      <c r="K111" s="198"/>
      <c r="L111" s="198"/>
      <c r="M111" s="198"/>
      <c r="N111" s="198"/>
      <c r="O111" s="198"/>
      <c r="P111" s="198"/>
      <c r="Q111" s="198"/>
      <c r="R111" s="198"/>
      <c r="S111" s="201"/>
      <c r="T111" s="167">
        <f t="shared" ref="T111:T113" si="3490">C111/100</f>
        <v>0</v>
      </c>
      <c r="U111" s="164">
        <f>U110</f>
        <v>0</v>
      </c>
      <c r="V111" s="164">
        <f t="shared" ref="V111" si="3491">V110</f>
        <v>0</v>
      </c>
      <c r="W111" s="164">
        <f t="shared" ref="W111" si="3492">W110</f>
        <v>0</v>
      </c>
      <c r="X111" s="164">
        <f t="shared" ref="X111" si="3493">X110</f>
        <v>0</v>
      </c>
      <c r="Y111" s="164">
        <f t="shared" ref="Y111" si="3494">Y110</f>
        <v>0</v>
      </c>
      <c r="Z111" s="164">
        <f t="shared" ref="Z111" si="3495">Z110</f>
        <v>0</v>
      </c>
      <c r="AA111" s="164" t="e">
        <f t="shared" ref="AA111" si="3496">AA110</f>
        <v>#DIV/0!</v>
      </c>
      <c r="AB111" s="165" t="e">
        <f t="shared" si="3215"/>
        <v>#DIV/0!</v>
      </c>
      <c r="AC111" s="165"/>
      <c r="AD111" s="165"/>
      <c r="AE111" s="165"/>
      <c r="AF111" s="165"/>
      <c r="AG111" s="164" t="e">
        <f t="shared" si="3216"/>
        <v>#DIV/0!</v>
      </c>
      <c r="AH111" s="164" t="e">
        <f t="shared" ref="AH111:AH113" si="3497">AG111^2*E111^2</f>
        <v>#DIV/0!</v>
      </c>
      <c r="AI111" s="164"/>
      <c r="AJ111" s="164" t="e">
        <f t="shared" si="3217"/>
        <v>#DIV/0!</v>
      </c>
      <c r="AK111" s="164" t="e">
        <f>AJ111^2*V110^2</f>
        <v>#DIV/0!</v>
      </c>
      <c r="AL111" s="164"/>
      <c r="AM111" s="164" t="e">
        <f>-AB111/(AA111-U111)*L110/(L110+N110)</f>
        <v>#DIV/0!</v>
      </c>
      <c r="AN111" s="164" t="e">
        <f>AM111^2*X110^2</f>
        <v>#DIV/0!</v>
      </c>
      <c r="AO111" s="164"/>
      <c r="AP111" s="164" t="e">
        <f>-AB111/(AA111-U111)*N110/(L110+N110)</f>
        <v>#DIV/0!</v>
      </c>
      <c r="AQ111" s="164" t="e">
        <f>AP111^2*Z110^2</f>
        <v>#DIV/0!</v>
      </c>
      <c r="AR111" s="164"/>
      <c r="AS111" s="164" t="e">
        <f>-AB111/(AA111-U111)*(W111-AA111)/(L110+N110)</f>
        <v>#DIV/0!</v>
      </c>
      <c r="AT111" s="164" t="e">
        <f>AS111^2*M110^2</f>
        <v>#DIV/0!</v>
      </c>
      <c r="AU111" s="164"/>
      <c r="AV111" s="164" t="e">
        <f>-AB111/(AA111-U111)*(Y111-AA111)/(L110+N110)</f>
        <v>#DIV/0!</v>
      </c>
      <c r="AW111" s="164" t="e">
        <f>AV111^2*O110^2</f>
        <v>#DIV/0!</v>
      </c>
      <c r="AX111" s="164"/>
      <c r="AY111" s="164"/>
      <c r="AZ111" s="164"/>
      <c r="BA111" s="164" t="b">
        <f t="shared" ref="BA111:BA113" si="3498">P111=1</f>
        <v>0</v>
      </c>
      <c r="BB111" s="164">
        <f>MAX((1-BA111)*P110,P110*0.99999)</f>
        <v>0</v>
      </c>
      <c r="BC111" s="164" t="e">
        <f>AB111*D111/(L110+N110)</f>
        <v>#DIV/0!</v>
      </c>
      <c r="BD111" s="164" t="e">
        <f t="shared" ref="BD111:BD113" si="3499">-1+(1-BC111)^(1-BB111)</f>
        <v>#DIV/0!</v>
      </c>
      <c r="BE111" s="164" t="e">
        <f t="shared" ref="BE111:BE113" si="3500">1/((BB111-1)*BC111)</f>
        <v>#DIV/0!</v>
      </c>
      <c r="BF111" s="164" t="e">
        <f t="shared" ref="BF111:BF113" si="3501">(-1/BC111)*LN(1-BC111)*AB111</f>
        <v>#DIV/0!</v>
      </c>
      <c r="BG111" s="164" t="e">
        <f t="shared" ref="BG111:BG113" si="3502">AB111*BD111*BE111</f>
        <v>#DIV/0!</v>
      </c>
      <c r="BH111" s="164" t="e">
        <f t="shared" ref="BH111:BH113" si="3503">(BF111*BA111)+(1-BA111)*BG111</f>
        <v>#DIV/0!</v>
      </c>
      <c r="BI111" s="164"/>
      <c r="BJ111" s="164"/>
      <c r="BK111" s="164"/>
      <c r="BL111" s="164"/>
      <c r="BM111" s="164" t="e">
        <f t="shared" ref="BM111:BM113" si="3504">(-LN(1-BC111)*(1-BC111)^(1-BB111))*AB111/((BB111-1)*BC111)</f>
        <v>#DIV/0!</v>
      </c>
      <c r="BN111" s="164" t="e">
        <f t="shared" ref="BN111:BN113" si="3505">(1-(1-BC111)^(1-BB111))*AB111/(BC111*(BB111-1)^2)</f>
        <v>#DIV/0!</v>
      </c>
      <c r="BO111" s="164" t="e">
        <f t="shared" ref="BO111:BO113" si="3506">BM111+BN111</f>
        <v>#DIV/0!</v>
      </c>
      <c r="BP111" s="164" t="e">
        <f>BO111^2*Q110^2</f>
        <v>#DIV/0!</v>
      </c>
      <c r="BQ111" s="164"/>
      <c r="BR111" s="164" t="e">
        <f t="shared" ref="BR111:BR113" si="3507">BD111*BE111</f>
        <v>#DIV/0!</v>
      </c>
      <c r="BS111" s="164" t="e">
        <f t="shared" ref="BS111:BS113" si="3508">AB111*BE111</f>
        <v>#DIV/0!</v>
      </c>
      <c r="BT111" s="164" t="e">
        <f t="shared" ref="BT111:BT113" si="3509">AB111*BD111</f>
        <v>#DIV/0!</v>
      </c>
      <c r="BU111" s="164" t="e">
        <f t="shared" ref="BU111:BU113" si="3510">AJ111</f>
        <v>#DIV/0!</v>
      </c>
      <c r="BV111" s="164" t="e">
        <f>(BB111-1)/(1-BC111)^(BB111)*(D111/(L110+N110))*BU111</f>
        <v>#DIV/0!</v>
      </c>
      <c r="BW111" s="164" t="e">
        <f>-1/((BB111-1)*BC111^2)*(D111/(L110+N110))*BU111</f>
        <v>#DIV/0!</v>
      </c>
      <c r="BX111" s="164" t="e">
        <f t="shared" ref="BX111:BX113" si="3511">BU111*BR111+BS111*BV111+BT111*BW111</f>
        <v>#DIV/0!</v>
      </c>
      <c r="BY111" s="164" t="e">
        <f t="shared" ref="BY111:BY113" si="3512">BX111^2*V111^2</f>
        <v>#DIV/0!</v>
      </c>
      <c r="BZ111" s="164"/>
      <c r="CA111" s="164" t="e">
        <f t="shared" ref="CA111:CA113" si="3513">AM111</f>
        <v>#DIV/0!</v>
      </c>
      <c r="CB111" s="164" t="e">
        <f>(BB111-1)/(1-BC111)^(BB111)*(D111/(L110+N110))*CA111</f>
        <v>#DIV/0!</v>
      </c>
      <c r="CC111" s="164" t="e">
        <f>-1/((BB111-1)*BC111^2)*(D111/(L110+N110))*CA111</f>
        <v>#DIV/0!</v>
      </c>
      <c r="CD111" s="164" t="e">
        <f t="shared" ref="CD111:CD113" si="3514">BR111*CA111+BS111*CB111+BT111*CC111</f>
        <v>#DIV/0!</v>
      </c>
      <c r="CE111" s="164" t="e">
        <f t="shared" ref="CE111:CE113" si="3515">CD111^2*X111^2</f>
        <v>#DIV/0!</v>
      </c>
      <c r="CF111" s="164"/>
      <c r="CG111" s="164" t="e">
        <f t="shared" ref="CG111:CG113" si="3516">AP111</f>
        <v>#DIV/0!</v>
      </c>
      <c r="CH111" s="164" t="e">
        <f>(BB111-1)/(1-BC111)^(BB111)*(D111/(L110+N110))*CG111</f>
        <v>#DIV/0!</v>
      </c>
      <c r="CI111" s="164" t="e">
        <f>-1/((BB111-1)*BC111^2)*(D111/(L110+N110))*CG111</f>
        <v>#DIV/0!</v>
      </c>
      <c r="CJ111" s="164" t="e">
        <f t="shared" ref="CJ111:CJ113" si="3517">BR111*CG111+BS111*CH111+BT111*CI111</f>
        <v>#DIV/0!</v>
      </c>
      <c r="CK111" s="164" t="e">
        <f t="shared" ref="CK111:CK113" si="3518">CJ111^2*Z111^2</f>
        <v>#DIV/0!</v>
      </c>
      <c r="CL111" s="164"/>
      <c r="CM111" s="164" t="e">
        <f t="shared" ref="CM111:CM113" si="3519">AG111</f>
        <v>#DIV/0!</v>
      </c>
      <c r="CN111" s="164">
        <v>0</v>
      </c>
      <c r="CO111" s="164">
        <v>0</v>
      </c>
      <c r="CP111" s="164" t="e">
        <f t="shared" ref="CP111:CP113" si="3520">CM111*BR111</f>
        <v>#DIV/0!</v>
      </c>
      <c r="CQ111" s="164" t="e">
        <f>CP111^2*E110^2</f>
        <v>#DIV/0!</v>
      </c>
      <c r="CR111" s="164"/>
      <c r="CS111" s="164" t="e">
        <f t="shared" ref="CS111:CS113" si="3521">AS111</f>
        <v>#DIV/0!</v>
      </c>
      <c r="CT111" s="164" t="e">
        <f>(BB111-1)/(1-BC111)^(BB111)*(-BC111/(L110+N110)+D111/(L110+N110)*CS111)</f>
        <v>#DIV/0!</v>
      </c>
      <c r="CU111" s="164" t="e">
        <f>-1/((BB111-1)*BC111^2)*(-BC111/(L110+N110)+D111/(L110+N110)*CS111)</f>
        <v>#DIV/0!</v>
      </c>
      <c r="CV111" s="164" t="e">
        <f t="shared" ref="CV111:CV113" si="3522">BR111*CS111+BS111*CT111+BT111*CU111</f>
        <v>#DIV/0!</v>
      </c>
      <c r="CW111" s="164" t="e">
        <f>CV111^2*M110^2</f>
        <v>#DIV/0!</v>
      </c>
      <c r="CX111" s="164"/>
      <c r="CY111" s="164" t="e">
        <f t="shared" ref="CY111:CY113" si="3523">AV111</f>
        <v>#DIV/0!</v>
      </c>
      <c r="CZ111" s="164" t="e">
        <f>(BB111-1)/(1-BC111)^(BB111)*(-BC111/(L110+N110)+D111/(L110+N110)*CY111)</f>
        <v>#DIV/0!</v>
      </c>
      <c r="DA111" s="164" t="e">
        <f>-1/((BB111-1)*BC111^2)*(-BC111/(L110+N110)+D111/(L110+N110)*CY111)</f>
        <v>#DIV/0!</v>
      </c>
      <c r="DB111" s="164" t="e">
        <f t="shared" ref="DB111:DB113" si="3524">BR111*CY111+BS111*CZ111+BT111*DA111</f>
        <v>#DIV/0!</v>
      </c>
      <c r="DC111" s="164" t="e">
        <f>DB111^2*O110^2</f>
        <v>#DIV/0!</v>
      </c>
      <c r="DD111" s="164"/>
      <c r="DE111" s="164"/>
      <c r="DF111" s="164"/>
      <c r="DG111" s="164">
        <f>10^R110</f>
        <v>1</v>
      </c>
      <c r="DH111" s="164" t="e">
        <f>N110/(L110+N110)</f>
        <v>#DIV/0!</v>
      </c>
      <c r="DI111" s="164">
        <f>(DG111+L110+N110)/(N110+DG111)</f>
        <v>1</v>
      </c>
      <c r="DJ111" s="164" t="e">
        <f t="shared" ref="DJ111:DJ113" si="3525">AB111*DH111*DI111</f>
        <v>#DIV/0!</v>
      </c>
      <c r="DK111" s="164"/>
      <c r="DL111" s="164"/>
      <c r="DM111" s="164"/>
      <c r="DN111" s="164"/>
      <c r="DO111" s="164" t="e">
        <f t="shared" ref="DO111:DO113" si="3526">DH111*DI111</f>
        <v>#DIV/0!</v>
      </c>
      <c r="DP111" s="164" t="e">
        <f t="shared" ref="DP111:DP113" si="3527">AG111</f>
        <v>#DIV/0!</v>
      </c>
      <c r="DQ111" s="164" t="e">
        <f t="shared" ref="DQ111:DQ113" si="3528">DO111*DP111</f>
        <v>#DIV/0!</v>
      </c>
      <c r="DR111" s="164" t="e">
        <f t="shared" ref="DR111:DR113" si="3529">DQ111^2*E111^2</f>
        <v>#DIV/0!</v>
      </c>
      <c r="DS111" s="164"/>
      <c r="DT111" s="164" t="e">
        <f t="shared" ref="DT111:DT113" si="3530">AJ111</f>
        <v>#DIV/0!</v>
      </c>
      <c r="DU111" s="164" t="e">
        <f t="shared" ref="DU111:DU113" si="3531">DT111*DO111</f>
        <v>#DIV/0!</v>
      </c>
      <c r="DV111" s="164" t="e">
        <f t="shared" ref="DV111:DV113" si="3532">DU111^2*V111^2</f>
        <v>#DIV/0!</v>
      </c>
      <c r="DW111" s="164"/>
      <c r="DX111" s="164" t="e">
        <f t="shared" ref="DX111:DX113" si="3533">AM111</f>
        <v>#DIV/0!</v>
      </c>
      <c r="DY111" s="164" t="e">
        <f t="shared" ref="DY111:DY113" si="3534">DX111*DO111</f>
        <v>#DIV/0!</v>
      </c>
      <c r="DZ111" s="164" t="e">
        <f t="shared" ref="DZ111:DZ113" si="3535">DY111^2*X111^2</f>
        <v>#DIV/0!</v>
      </c>
      <c r="EA111" s="164"/>
      <c r="EB111" s="164" t="e">
        <f t="shared" ref="EB111:EB113" si="3536">AP111</f>
        <v>#DIV/0!</v>
      </c>
      <c r="EC111" s="164" t="e">
        <f t="shared" ref="EC111:EC113" si="3537">EB111*DO111</f>
        <v>#DIV/0!</v>
      </c>
      <c r="ED111" s="164" t="e">
        <f t="shared" ref="ED111:ED113" si="3538">EC111^2*Z111^2</f>
        <v>#DIV/0!</v>
      </c>
      <c r="EE111" s="164"/>
      <c r="EF111" s="164" t="e">
        <f t="shared" ref="EF111:EF113" si="3539">DI111*AB111</f>
        <v>#DIV/0!</v>
      </c>
      <c r="EG111" s="164" t="e">
        <f t="shared" ref="EG111:EG113" si="3540">DH111*AB111</f>
        <v>#DIV/0!</v>
      </c>
      <c r="EH111" s="164" t="e">
        <f t="shared" ref="EH111:EH113" si="3541">AS111</f>
        <v>#DIV/0!</v>
      </c>
      <c r="EI111" s="164" t="e">
        <f>-N110/((N110+L110)^2)</f>
        <v>#DIV/0!</v>
      </c>
      <c r="EJ111" s="164">
        <f>1/(DG111+N110)</f>
        <v>1</v>
      </c>
      <c r="EK111" s="164" t="e">
        <f t="shared" ref="EK111:EK113" si="3542">DO111*EH111+EF111*EI111+EG111*EJ111</f>
        <v>#DIV/0!</v>
      </c>
      <c r="EL111" s="164" t="e">
        <f>EK111^2*M110^2</f>
        <v>#DIV/0!</v>
      </c>
      <c r="EM111" s="164"/>
      <c r="EN111" s="164" t="e">
        <f t="shared" ref="EN111:EN113" si="3543">AV111</f>
        <v>#DIV/0!</v>
      </c>
      <c r="EO111" s="164" t="e">
        <f>L110/((L110+N110)^2)</f>
        <v>#DIV/0!</v>
      </c>
      <c r="EP111" s="164">
        <f>-L110/((N110+DG111)^2)</f>
        <v>0</v>
      </c>
      <c r="EQ111" s="164" t="e">
        <f t="shared" ref="EQ111:EQ113" si="3544">DO111*EN111+EF111*EO111+EG111*EP111</f>
        <v>#DIV/0!</v>
      </c>
      <c r="ER111" s="164" t="e">
        <f>EQ111^2*O110^2</f>
        <v>#DIV/0!</v>
      </c>
      <c r="ES111" s="164"/>
      <c r="ET111" s="164">
        <v>0</v>
      </c>
      <c r="EU111" s="164">
        <f>-LN(10)*L110*DG111/((DG111+N110)^2)</f>
        <v>0</v>
      </c>
      <c r="EV111" s="164" t="e">
        <f t="shared" ref="EV111:EV113" si="3545">EU111*EG111</f>
        <v>#DIV/0!</v>
      </c>
      <c r="EW111" s="164" t="e">
        <f>EV111^2*S110^2</f>
        <v>#DIV/0!</v>
      </c>
      <c r="EX111" s="164"/>
      <c r="EY111" s="164"/>
      <c r="EZ111" s="164"/>
      <c r="FA111" s="164">
        <f t="shared" ref="FA111:FA113" si="3546">DG111</f>
        <v>1</v>
      </c>
      <c r="FB111" s="164" t="e">
        <f t="shared" ref="FB111:FB113" si="3547">DH111</f>
        <v>#DIV/0!</v>
      </c>
      <c r="FC111" s="164">
        <f t="shared" ref="FC111:FC113" si="3548">DI111</f>
        <v>1</v>
      </c>
      <c r="FD111" s="164" t="e">
        <f t="shared" ref="FD111:FD113" si="3549">FB111*FC111*BH111</f>
        <v>#DIV/0!</v>
      </c>
      <c r="FE111" s="164"/>
      <c r="FF111" s="164"/>
      <c r="FG111" s="164"/>
      <c r="FH111" s="164"/>
      <c r="FI111" s="164" t="e">
        <f t="shared" ref="FI111:FI113" si="3550">FB111*FC111</f>
        <v>#DIV/0!</v>
      </c>
      <c r="FJ111" s="164" t="e">
        <f t="shared" ref="FJ111:FJ113" si="3551">CP111</f>
        <v>#DIV/0!</v>
      </c>
      <c r="FK111" s="164" t="e">
        <f t="shared" ref="FK111:FK113" si="3552">FJ111*FI111</f>
        <v>#DIV/0!</v>
      </c>
      <c r="FL111" s="164" t="e">
        <f t="shared" ref="FL111:FL113" si="3553">FK111^2*E111^2</f>
        <v>#DIV/0!</v>
      </c>
      <c r="FM111" s="164"/>
      <c r="FN111" s="164" t="e">
        <f t="shared" ref="FN111:FN113" si="3554">BX111</f>
        <v>#DIV/0!</v>
      </c>
      <c r="FO111" s="164" t="e">
        <f t="shared" ref="FO111:FO113" si="3555">FN111*FI111</f>
        <v>#DIV/0!</v>
      </c>
      <c r="FP111" s="164" t="e">
        <f t="shared" ref="FP111:FP113" si="3556">FO111^2*V111^2</f>
        <v>#DIV/0!</v>
      </c>
      <c r="FQ111" s="164"/>
      <c r="FR111" s="164" t="e">
        <f t="shared" ref="FR111:FR113" si="3557">CD111</f>
        <v>#DIV/0!</v>
      </c>
      <c r="FS111" s="164" t="e">
        <f t="shared" ref="FS111:FS113" si="3558">FR111*FI111</f>
        <v>#DIV/0!</v>
      </c>
      <c r="FT111" s="164" t="e">
        <f t="shared" ref="FT111:FT113" si="3559">FS111^2*X111^2</f>
        <v>#DIV/0!</v>
      </c>
      <c r="FU111" s="164"/>
      <c r="FV111" s="164" t="e">
        <f t="shared" ref="FV111:FV113" si="3560">CJ111</f>
        <v>#DIV/0!</v>
      </c>
      <c r="FW111" s="164" t="e">
        <f t="shared" ref="FW111:FW113" si="3561">FV111*FI111</f>
        <v>#DIV/0!</v>
      </c>
      <c r="FX111" s="164" t="e">
        <f t="shared" ref="FX111:FX113" si="3562">FW111^2*Z111^2</f>
        <v>#DIV/0!</v>
      </c>
      <c r="FY111" s="164"/>
      <c r="FZ111" s="164" t="e">
        <f t="shared" ref="FZ111:FZ113" si="3563">FC111*BH111</f>
        <v>#DIV/0!</v>
      </c>
      <c r="GA111" s="164" t="e">
        <f t="shared" ref="GA111:GA113" si="3564">FB111*BH111</f>
        <v>#DIV/0!</v>
      </c>
      <c r="GB111" s="164" t="e">
        <f t="shared" ref="GB111:GB113" si="3565">CV111</f>
        <v>#DIV/0!</v>
      </c>
      <c r="GC111" s="164" t="e">
        <f t="shared" ref="GC111:GC113" si="3566">EI111</f>
        <v>#DIV/0!</v>
      </c>
      <c r="GD111" s="164">
        <f t="shared" ref="GD111:GD113" si="3567">EJ111</f>
        <v>1</v>
      </c>
      <c r="GE111" s="164" t="e">
        <f t="shared" ref="GE111:GE113" si="3568">FI111*GB111+FZ111*GC111+GA111*GD111</f>
        <v>#DIV/0!</v>
      </c>
      <c r="GF111" s="164" t="e">
        <f>GE111^2*M110^2</f>
        <v>#DIV/0!</v>
      </c>
      <c r="GG111" s="164"/>
      <c r="GH111" s="164" t="e">
        <f t="shared" ref="GH111:GH113" si="3569">DB111</f>
        <v>#DIV/0!</v>
      </c>
      <c r="GI111" s="164" t="e">
        <f t="shared" ref="GI111:GI113" si="3570">EO111</f>
        <v>#DIV/0!</v>
      </c>
      <c r="GJ111" s="164">
        <f t="shared" ref="GJ111:GJ113" si="3571">EP111</f>
        <v>0</v>
      </c>
      <c r="GK111" s="164" t="e">
        <f t="shared" ref="GK111:GK113" si="3572">FI111*GH111+FZ111*GI111+GA111*GJ111</f>
        <v>#DIV/0!</v>
      </c>
      <c r="GL111" s="164" t="e">
        <f>GK111^2*O110^2</f>
        <v>#DIV/0!</v>
      </c>
      <c r="GM111" s="164"/>
      <c r="GN111" s="164">
        <f t="shared" ref="GN111:GN113" si="3573">ET111</f>
        <v>0</v>
      </c>
      <c r="GO111" s="164">
        <f t="shared" ref="GO111:GO113" si="3574">EU111</f>
        <v>0</v>
      </c>
      <c r="GP111" s="164" t="e">
        <f t="shared" ref="GP111:GP113" si="3575">GO111*GA111</f>
        <v>#DIV/0!</v>
      </c>
      <c r="GQ111" s="164" t="e">
        <f>GP111^2*S110^2</f>
        <v>#DIV/0!</v>
      </c>
      <c r="GR111" s="164"/>
      <c r="GS111" s="164" t="e">
        <f t="shared" ref="GS111:GS113" si="3576">BO111</f>
        <v>#DIV/0!</v>
      </c>
      <c r="GT111" s="164" t="e">
        <f t="shared" ref="GT111:GT113" si="3577">GS111*FI111</f>
        <v>#DIV/0!</v>
      </c>
      <c r="GU111" s="164" t="e">
        <f>GT111^2*Q110^2</f>
        <v>#DIV/0!</v>
      </c>
      <c r="GV111" s="164"/>
      <c r="GW111" s="164"/>
      <c r="GX111" s="164"/>
      <c r="GY111" s="164">
        <f>P110</f>
        <v>0</v>
      </c>
      <c r="GZ111" s="164">
        <f>L110+N110</f>
        <v>0</v>
      </c>
      <c r="HA111" s="164">
        <f>L110</f>
        <v>0</v>
      </c>
      <c r="HB111" s="164">
        <f>N110</f>
        <v>0</v>
      </c>
      <c r="HC111" s="164">
        <f t="shared" ref="HC111:HC113" si="3578">D111</f>
        <v>0</v>
      </c>
      <c r="HD111" s="164">
        <f t="shared" ref="HD111:HD113" si="3579">B111</f>
        <v>0</v>
      </c>
      <c r="HE111" s="164" t="e">
        <f t="shared" ref="HE111:HE113" si="3580">AA111</f>
        <v>#DIV/0!</v>
      </c>
      <c r="HF111" s="164">
        <f t="shared" ref="HF111:HF113" si="3581">T111</f>
        <v>0</v>
      </c>
      <c r="HG111" s="164">
        <f t="shared" ref="HG111:HG113" si="3582">U111</f>
        <v>0</v>
      </c>
      <c r="HH111" s="164">
        <f t="shared" ref="HH111:HH113" si="3583">W111</f>
        <v>0</v>
      </c>
      <c r="HI111" s="164">
        <f t="shared" ref="HI111:HI113" si="3584">Y111</f>
        <v>0</v>
      </c>
      <c r="HJ111" s="164" t="e">
        <f t="shared" ref="HJ111:HJ113" si="3585">LN((HE111-GY111*HG111)/HD111)</f>
        <v>#DIV/0!</v>
      </c>
      <c r="HK111" s="164" t="e">
        <f t="shared" ref="HK111:HK113" si="3586">LN( (HG111-HF111)/GZ111 + (HE111-GY111*HF111)/HD111)</f>
        <v>#DIV/0!</v>
      </c>
      <c r="HL111" s="164" t="e">
        <f t="shared" ref="HL111:HL113" si="3587">HD111*GZ111/(HD111+GY111*GZ111)</f>
        <v>#DIV/0!</v>
      </c>
      <c r="HM111" s="164" t="e">
        <f t="shared" ref="HM111:HM113" si="3588">(HJ111-HK111)*HL111/HC111</f>
        <v>#DIV/0!</v>
      </c>
      <c r="HN111" s="164"/>
      <c r="HO111" s="164"/>
      <c r="HP111" s="164"/>
      <c r="HQ111" s="164"/>
      <c r="HR111" s="164" t="e">
        <f t="shared" ref="HR111:HR113" si="3589">-1/HD111</f>
        <v>#DIV/0!</v>
      </c>
      <c r="HS111" s="164" t="e">
        <f t="shared" ref="HS111:HS113" si="3590">-(HE111-GY111*HF111) / (HD111* ( ( (HG111-HF111)/GZ111)*HD111 + (HE111-GY111*HF111)))</f>
        <v>#DIV/0!</v>
      </c>
      <c r="HT111" s="164" t="e">
        <f t="shared" ref="HT111:HT113" si="3591">GY111*GZ111^2 / (HD111+GY111*GZ111)^2</f>
        <v>#DIV/0!</v>
      </c>
      <c r="HU111" s="164" t="e">
        <f t="shared" ref="HU111:HU113" si="3592">-1/HC111*HM111</f>
        <v>#DIV/0!</v>
      </c>
      <c r="HV111" s="164" t="e">
        <f t="shared" ref="HV111:HV113" si="3593">HU111^2*E111^2</f>
        <v>#DIV/0!</v>
      </c>
      <c r="HW111" s="164"/>
      <c r="HX111" s="164" t="e">
        <f t="shared" ref="HX111:HX113" si="3594">GY111 / (GY111*HG111-HE111)</f>
        <v>#DIV/0!</v>
      </c>
      <c r="HY111" s="164" t="e">
        <f t="shared" ref="HY111:HY113" si="3595">HD111 / ( (HG111-HF111)*HD111 + GZ111*(HE111-GY111*HF111))</f>
        <v>#DIV/0!</v>
      </c>
      <c r="HZ111" s="164">
        <v>0</v>
      </c>
      <c r="IA111" s="164" t="e">
        <f t="shared" si="3218"/>
        <v>#DIV/0!</v>
      </c>
      <c r="IB111" s="164" t="e">
        <f t="shared" ref="IB111:IB113" si="3596">IA111^2*V111^2</f>
        <v>#DIV/0!</v>
      </c>
      <c r="IC111" s="164"/>
      <c r="ID111" s="164" t="e">
        <f xml:space="preserve"> 1 / (HE111-GY111*HG111)*L110/GZ111</f>
        <v>#DIV/0!</v>
      </c>
      <c r="IE111" s="164" t="e">
        <f t="shared" ref="IE111:IE113" si="3597">HA111 / ((HE111-GY111*HF111)*GZ111 + (HG111-HF111)*HD111)</f>
        <v>#DIV/0!</v>
      </c>
      <c r="IF111" s="164">
        <v>0</v>
      </c>
      <c r="IG111" s="164" t="e">
        <f t="shared" si="3219"/>
        <v>#DIV/0!</v>
      </c>
      <c r="IH111" s="164" t="e">
        <f t="shared" ref="IH111:IH113" si="3598">IG111^2*X111^2</f>
        <v>#DIV/0!</v>
      </c>
      <c r="II111" s="164"/>
      <c r="IJ111" s="164" t="e">
        <f t="shared" ref="IJ111:IJ113" si="3599">1 / (HE111-GY111*HG111) * HB111/GZ111</f>
        <v>#DIV/0!</v>
      </c>
      <c r="IK111" s="164" t="e">
        <f t="shared" ref="IK111:IK113" si="3600">1 / (HE111 + HD111*((HG111-HF111)/GZ111) - GY111*HF111) * HB111/GZ111</f>
        <v>#DIV/0!</v>
      </c>
      <c r="IL111" s="164">
        <v>0</v>
      </c>
      <c r="IM111" s="164" t="e">
        <f t="shared" si="3220"/>
        <v>#DIV/0!</v>
      </c>
      <c r="IN111" s="164" t="e">
        <f t="shared" ref="IN111:IN113" si="3601">IM111^2*Z111^2</f>
        <v>#DIV/0!</v>
      </c>
      <c r="IO111" s="164"/>
      <c r="IP111" s="164" t="e">
        <f t="shared" ref="IP111:IP113" si="3602">(HI111-HH111)*HB111 / (GZ111*((GY111*HG111-HH111)*HA111 + (GY111*HG111-HI111)*HB111))</f>
        <v>#DIV/0!</v>
      </c>
      <c r="IQ111" s="164" t="e">
        <f t="shared" ref="IQ111:IQ113" si="3603">-(HD111*HF111+(HH111-HI111)*HB111-HD111*HG111) / (GZ111*((GY111*HF111-HH111)*HA111 + (GY111*HB111+HD111)*HF111 - HI111*HB111 - HD111*HG111) )</f>
        <v>#DIV/0!</v>
      </c>
      <c r="IR111" s="164" t="e">
        <f t="shared" ref="IR111:IR113" si="3604">HD111^2 / (GY111*HA111 + GY111*HB111 + HD111)^2</f>
        <v>#DIV/0!</v>
      </c>
      <c r="IS111" s="164" t="e">
        <f t="shared" si="3221"/>
        <v>#DIV/0!</v>
      </c>
      <c r="IT111" s="164" t="e">
        <f>IS111^2*M110^2</f>
        <v>#DIV/0!</v>
      </c>
      <c r="IU111" s="164"/>
      <c r="IV111" s="164" t="e">
        <f t="shared" ref="IV111:IV113" si="3605">-(HI111-HH111)*HA111 / (GZ111*((GY111*HG111-HH111)*HA111 + (GY111*HG111-HI111)*HB111))</f>
        <v>#DIV/0!</v>
      </c>
      <c r="IW111" s="164" t="e">
        <f t="shared" ref="IW111:IW113" si="3606">-(HD111*HF111+(HI111-HH111)*HA111-HD111*HG111) / (GZ111*((GY111*HF111-HI111)*HB111 + (GY111*HA111+HD111)*HF111 - HH111*HA111 - HD111*HG111))</f>
        <v>#DIV/0!</v>
      </c>
      <c r="IX111" s="164" t="e">
        <f t="shared" ref="IX111:IX113" si="3607">HD111^2 / (GY111*HA111+GY111*HB111+HD111)^2</f>
        <v>#DIV/0!</v>
      </c>
      <c r="IY111" s="164" t="e">
        <f t="shared" si="3222"/>
        <v>#DIV/0!</v>
      </c>
      <c r="IZ111" s="164" t="e">
        <f>IY111^2*O110^2</f>
        <v>#DIV/0!</v>
      </c>
      <c r="JA111" s="164"/>
      <c r="JB111" s="164" t="e">
        <f t="shared" ref="JB111:JB113" si="3608">HG111/(GY111*HG111-HE111)</f>
        <v>#DIV/0!</v>
      </c>
      <c r="JC111" s="164" t="e">
        <f t="shared" ref="JC111:JC113" si="3609">HF111/(GY111*HF111-HE111-HD111*(HG111-HF111)/GZ111)</f>
        <v>#DIV/0!</v>
      </c>
      <c r="JD111" s="164" t="e">
        <f t="shared" ref="JD111:JD113" si="3610">-HD111*GZ111^2 / ((GZ111*GY111+HD111)^2)</f>
        <v>#DIV/0!</v>
      </c>
      <c r="JE111" s="164" t="e">
        <f t="shared" si="3223"/>
        <v>#DIV/0!</v>
      </c>
      <c r="JF111" s="164" t="e">
        <f>JE111^2*Q110^2</f>
        <v>#DIV/0!</v>
      </c>
      <c r="JG111" s="164"/>
      <c r="JH111" s="164"/>
      <c r="JI111" s="164"/>
      <c r="JJ111" s="164">
        <f t="shared" ref="JJ111:JJ113" si="3611">FA111</f>
        <v>1</v>
      </c>
      <c r="JK111" s="164" t="e">
        <f>N110/(L110+N110)</f>
        <v>#DIV/0!</v>
      </c>
      <c r="JL111" s="164">
        <f>(L110+N110+JJ111)/(N110+JJ111)</f>
        <v>1</v>
      </c>
      <c r="JM111" s="164" t="e">
        <f t="shared" ref="JM111:JM113" si="3612">HM111*JK111*JL111</f>
        <v>#DIV/0!</v>
      </c>
      <c r="JN111" s="164"/>
      <c r="JO111" s="164"/>
      <c r="JP111" s="164"/>
      <c r="JQ111" s="164"/>
      <c r="JR111" s="164" t="e">
        <f t="shared" ref="JR111:JR113" si="3613">JK111*JL111</f>
        <v>#DIV/0!</v>
      </c>
      <c r="JS111" s="164" t="e">
        <f t="shared" ref="JS111:JS113" si="3614">HU111</f>
        <v>#DIV/0!</v>
      </c>
      <c r="JT111" s="164" t="e">
        <f t="shared" ref="JT111:JT113" si="3615">JS111*JR111</f>
        <v>#DIV/0!</v>
      </c>
      <c r="JU111" s="164" t="e">
        <f t="shared" ref="JU111:JU113" si="3616">JT111^2*E111^2</f>
        <v>#DIV/0!</v>
      </c>
      <c r="JV111" s="164"/>
      <c r="JW111" s="164" t="e">
        <f t="shared" ref="JW111:JW113" si="3617">IA111</f>
        <v>#DIV/0!</v>
      </c>
      <c r="JX111" s="164" t="e">
        <f t="shared" ref="JX111:JX113" si="3618">JW111*JR111</f>
        <v>#DIV/0!</v>
      </c>
      <c r="JY111" s="164" t="e">
        <f t="shared" ref="JY111:JY113" si="3619">JX111^2*V111^2</f>
        <v>#DIV/0!</v>
      </c>
      <c r="JZ111" s="164"/>
      <c r="KA111" s="164" t="e">
        <f>IG111</f>
        <v>#DIV/0!</v>
      </c>
      <c r="KB111" s="164" t="e">
        <f>KA111*JR111</f>
        <v>#DIV/0!</v>
      </c>
      <c r="KC111" s="164" t="e">
        <f>KB111^2*X111^2</f>
        <v>#DIV/0!</v>
      </c>
      <c r="KD111" s="164"/>
      <c r="KE111" s="164" t="e">
        <f>IM111</f>
        <v>#DIV/0!</v>
      </c>
      <c r="KF111" s="164" t="e">
        <f>KE111*JR111</f>
        <v>#DIV/0!</v>
      </c>
      <c r="KG111" s="164" t="e">
        <f>KF111^2*Z111^2</f>
        <v>#DIV/0!</v>
      </c>
      <c r="KH111" s="164"/>
      <c r="KI111" s="164" t="e">
        <f>IS111</f>
        <v>#DIV/0!</v>
      </c>
      <c r="KJ111" s="164" t="e">
        <f>-N110/(L110+N110)^2</f>
        <v>#DIV/0!</v>
      </c>
      <c r="KK111" s="164">
        <f>1/(JJ111+N110)</f>
        <v>1</v>
      </c>
      <c r="KL111" s="164" t="e">
        <f>KI111*JR111+KJ111*HM111*JL111+KK111*JK111*HM111</f>
        <v>#DIV/0!</v>
      </c>
      <c r="KM111" s="164" t="e">
        <f>KL111^2*M110^2</f>
        <v>#DIV/0!</v>
      </c>
      <c r="KN111" s="164"/>
      <c r="KO111" s="164" t="e">
        <f>IY111</f>
        <v>#DIV/0!</v>
      </c>
      <c r="KP111" s="164" t="e">
        <f>L110/(L110+N110)^2</f>
        <v>#DIV/0!</v>
      </c>
      <c r="KQ111" s="164">
        <f>-L110/(JJ111+N110)^2</f>
        <v>0</v>
      </c>
      <c r="KR111" s="164" t="e">
        <f>KO111*JR111+KP111*JL111*HM111+HM111*KQ111*JK111</f>
        <v>#DIV/0!</v>
      </c>
      <c r="KS111" s="164" t="e">
        <f>KR111^2*O110^2</f>
        <v>#DIV/0!</v>
      </c>
      <c r="KT111" s="164"/>
      <c r="KU111" s="164" t="e">
        <f>JE111</f>
        <v>#DIV/0!</v>
      </c>
      <c r="KV111" s="164" t="e">
        <f>KU111*JR111</f>
        <v>#DIV/0!</v>
      </c>
      <c r="KW111" s="164" t="e">
        <f>KV111^2*Q110^2</f>
        <v>#DIV/0!</v>
      </c>
      <c r="KX111" s="164"/>
      <c r="KY111" s="164" t="e">
        <f>HM111* (N110/(L110+N110)) * ((-LN(10)*JJ111*L110)/(N110+JJ111)^2)</f>
        <v>#DIV/0!</v>
      </c>
      <c r="KZ111" s="164" t="e">
        <f>KY111^2*S110^2</f>
        <v>#DIV/0!</v>
      </c>
      <c r="LA111" s="164"/>
      <c r="LB111" s="164"/>
      <c r="LC111" s="170"/>
      <c r="LD111" s="204"/>
      <c r="LE111" s="189"/>
      <c r="LF111" s="189"/>
      <c r="LG111" s="189"/>
      <c r="LH111" s="189"/>
      <c r="LI111" s="189"/>
      <c r="LJ111" s="189"/>
      <c r="LK111" s="189"/>
      <c r="LL111" s="189"/>
      <c r="LM111" s="189"/>
      <c r="LN111" s="189"/>
      <c r="LO111" s="192"/>
    </row>
    <row r="112" spans="1:327" s="87" customFormat="1" ht="15.75" x14ac:dyDescent="0.25">
      <c r="A112" s="172" t="s">
        <v>241</v>
      </c>
      <c r="B112" s="107"/>
      <c r="C112" s="145"/>
      <c r="D112" s="106"/>
      <c r="E112" s="145"/>
      <c r="F112" s="207"/>
      <c r="G112" s="207"/>
      <c r="H112" s="207"/>
      <c r="I112" s="198"/>
      <c r="J112" s="198"/>
      <c r="K112" s="198"/>
      <c r="L112" s="198"/>
      <c r="M112" s="198"/>
      <c r="N112" s="198"/>
      <c r="O112" s="198"/>
      <c r="P112" s="198"/>
      <c r="Q112" s="198"/>
      <c r="R112" s="198"/>
      <c r="S112" s="201"/>
      <c r="T112" s="167">
        <f t="shared" si="3490"/>
        <v>0</v>
      </c>
      <c r="U112" s="164">
        <f>U110</f>
        <v>0</v>
      </c>
      <c r="V112" s="164">
        <f t="shared" ref="V112:AA112" si="3620">V110</f>
        <v>0</v>
      </c>
      <c r="W112" s="164">
        <f t="shared" si="3620"/>
        <v>0</v>
      </c>
      <c r="X112" s="164">
        <f t="shared" si="3620"/>
        <v>0</v>
      </c>
      <c r="Y112" s="164">
        <f t="shared" si="3620"/>
        <v>0</v>
      </c>
      <c r="Z112" s="164">
        <f t="shared" si="3620"/>
        <v>0</v>
      </c>
      <c r="AA112" s="164" t="e">
        <f t="shared" si="3620"/>
        <v>#DIV/0!</v>
      </c>
      <c r="AB112" s="165" t="e">
        <f t="shared" si="3215"/>
        <v>#DIV/0!</v>
      </c>
      <c r="AC112" s="165"/>
      <c r="AD112" s="165"/>
      <c r="AE112" s="165"/>
      <c r="AF112" s="165"/>
      <c r="AG112" s="164" t="e">
        <f t="shared" si="3216"/>
        <v>#DIV/0!</v>
      </c>
      <c r="AH112" s="164" t="e">
        <f t="shared" si="3497"/>
        <v>#DIV/0!</v>
      </c>
      <c r="AI112" s="164"/>
      <c r="AJ112" s="164" t="e">
        <f t="shared" si="3217"/>
        <v>#DIV/0!</v>
      </c>
      <c r="AK112" s="164" t="e">
        <f>AJ112^2*V110^2</f>
        <v>#DIV/0!</v>
      </c>
      <c r="AL112" s="164"/>
      <c r="AM112" s="164" t="e">
        <f>-AB112/(AA112-U112)*L110/(L110+N110)</f>
        <v>#DIV/0!</v>
      </c>
      <c r="AN112" s="164" t="e">
        <f>AM112^2*X110^2</f>
        <v>#DIV/0!</v>
      </c>
      <c r="AO112" s="164"/>
      <c r="AP112" s="164" t="e">
        <f>-AB112/(AA112-U112)*N110/(L110+N110)</f>
        <v>#DIV/0!</v>
      </c>
      <c r="AQ112" s="164" t="e">
        <f>AP112^2*Z110^2</f>
        <v>#DIV/0!</v>
      </c>
      <c r="AR112" s="164"/>
      <c r="AS112" s="164" t="e">
        <f>-AB112/(AA112-U112)*(W112-AA112)/(L110+N110)</f>
        <v>#DIV/0!</v>
      </c>
      <c r="AT112" s="164" t="e">
        <f>AS112^2*M110^2</f>
        <v>#DIV/0!</v>
      </c>
      <c r="AU112" s="164"/>
      <c r="AV112" s="164" t="e">
        <f>-AB112/(AA112-U112)*(Y112-AA112)/(L110+N110)</f>
        <v>#DIV/0!</v>
      </c>
      <c r="AW112" s="164" t="e">
        <f>AV112^2*O110^2</f>
        <v>#DIV/0!</v>
      </c>
      <c r="AX112" s="164"/>
      <c r="AY112" s="164"/>
      <c r="AZ112" s="164"/>
      <c r="BA112" s="164" t="b">
        <f t="shared" si="3498"/>
        <v>0</v>
      </c>
      <c r="BB112" s="164">
        <f>MAX((1-BA112)*P110,P110*0.99999)</f>
        <v>0</v>
      </c>
      <c r="BC112" s="164" t="e">
        <f>AB112*D112/(L110+N110)</f>
        <v>#DIV/0!</v>
      </c>
      <c r="BD112" s="164" t="e">
        <f t="shared" si="3499"/>
        <v>#DIV/0!</v>
      </c>
      <c r="BE112" s="164" t="e">
        <f t="shared" si="3500"/>
        <v>#DIV/0!</v>
      </c>
      <c r="BF112" s="164" t="e">
        <f t="shared" si="3501"/>
        <v>#DIV/0!</v>
      </c>
      <c r="BG112" s="164" t="e">
        <f t="shared" si="3502"/>
        <v>#DIV/0!</v>
      </c>
      <c r="BH112" s="164" t="e">
        <f t="shared" si="3503"/>
        <v>#DIV/0!</v>
      </c>
      <c r="BI112" s="164"/>
      <c r="BJ112" s="164"/>
      <c r="BK112" s="164"/>
      <c r="BL112" s="164"/>
      <c r="BM112" s="164" t="e">
        <f t="shared" si="3504"/>
        <v>#DIV/0!</v>
      </c>
      <c r="BN112" s="164" t="e">
        <f t="shared" si="3505"/>
        <v>#DIV/0!</v>
      </c>
      <c r="BO112" s="164" t="e">
        <f t="shared" si="3506"/>
        <v>#DIV/0!</v>
      </c>
      <c r="BP112" s="164" t="e">
        <f>BO112^2*Q110^2</f>
        <v>#DIV/0!</v>
      </c>
      <c r="BQ112" s="164"/>
      <c r="BR112" s="164" t="e">
        <f t="shared" si="3507"/>
        <v>#DIV/0!</v>
      </c>
      <c r="BS112" s="164" t="e">
        <f t="shared" si="3508"/>
        <v>#DIV/0!</v>
      </c>
      <c r="BT112" s="164" t="e">
        <f t="shared" si="3509"/>
        <v>#DIV/0!</v>
      </c>
      <c r="BU112" s="164" t="e">
        <f t="shared" si="3510"/>
        <v>#DIV/0!</v>
      </c>
      <c r="BV112" s="164" t="e">
        <f>(BB112-1)/(1-BC112)^(BB112)*(D112/(L110+N110))*BU112</f>
        <v>#DIV/0!</v>
      </c>
      <c r="BW112" s="164" t="e">
        <f>-1/((BB112-1)*BC112^2)*(D112/(L110+N110))*BU112</f>
        <v>#DIV/0!</v>
      </c>
      <c r="BX112" s="164" t="e">
        <f t="shared" si="3511"/>
        <v>#DIV/0!</v>
      </c>
      <c r="BY112" s="164" t="e">
        <f t="shared" si="3512"/>
        <v>#DIV/0!</v>
      </c>
      <c r="BZ112" s="164"/>
      <c r="CA112" s="164" t="e">
        <f t="shared" si="3513"/>
        <v>#DIV/0!</v>
      </c>
      <c r="CB112" s="164" t="e">
        <f>(BB112-1)/(1-BC112)^(BB112)*(D112/(L110+N110))*CA112</f>
        <v>#DIV/0!</v>
      </c>
      <c r="CC112" s="164" t="e">
        <f>-1/((BB112-1)*BC112^2)*(D112/(L110+N110))*CA112</f>
        <v>#DIV/0!</v>
      </c>
      <c r="CD112" s="164" t="e">
        <f t="shared" si="3514"/>
        <v>#DIV/0!</v>
      </c>
      <c r="CE112" s="164" t="e">
        <f t="shared" si="3515"/>
        <v>#DIV/0!</v>
      </c>
      <c r="CF112" s="164"/>
      <c r="CG112" s="164" t="e">
        <f t="shared" si="3516"/>
        <v>#DIV/0!</v>
      </c>
      <c r="CH112" s="164" t="e">
        <f>(BB112-1)/(1-BC112)^(BB112)*(D112/(L110+N110))*CG112</f>
        <v>#DIV/0!</v>
      </c>
      <c r="CI112" s="164" t="e">
        <f>-1/((BB112-1)*BC112^2)*(D112/(L110+N110))*CG112</f>
        <v>#DIV/0!</v>
      </c>
      <c r="CJ112" s="164" t="e">
        <f t="shared" si="3517"/>
        <v>#DIV/0!</v>
      </c>
      <c r="CK112" s="164" t="e">
        <f t="shared" si="3518"/>
        <v>#DIV/0!</v>
      </c>
      <c r="CL112" s="164"/>
      <c r="CM112" s="164" t="e">
        <f t="shared" si="3519"/>
        <v>#DIV/0!</v>
      </c>
      <c r="CN112" s="164">
        <v>0</v>
      </c>
      <c r="CO112" s="164">
        <v>0</v>
      </c>
      <c r="CP112" s="164" t="e">
        <f t="shared" si="3520"/>
        <v>#DIV/0!</v>
      </c>
      <c r="CQ112" s="164" t="e">
        <f>CP112^2*E110^2</f>
        <v>#DIV/0!</v>
      </c>
      <c r="CR112" s="164"/>
      <c r="CS112" s="164" t="e">
        <f t="shared" si="3521"/>
        <v>#DIV/0!</v>
      </c>
      <c r="CT112" s="164" t="e">
        <f>(BB112-1)/(1-BC112)^(BB112)*(-BC112/(L110+N110)+D112/(L110+N110)*CS112)</f>
        <v>#DIV/0!</v>
      </c>
      <c r="CU112" s="164" t="e">
        <f>-1/((BB112-1)*BC112^2)*(-BC112/(L110+N110)+D112/(L110+N110)*CS112)</f>
        <v>#DIV/0!</v>
      </c>
      <c r="CV112" s="164" t="e">
        <f t="shared" si="3522"/>
        <v>#DIV/0!</v>
      </c>
      <c r="CW112" s="164" t="e">
        <f>CV112^2*M110^2</f>
        <v>#DIV/0!</v>
      </c>
      <c r="CX112" s="164"/>
      <c r="CY112" s="164" t="e">
        <f t="shared" si="3523"/>
        <v>#DIV/0!</v>
      </c>
      <c r="CZ112" s="164" t="e">
        <f>(BB112-1)/(1-BC112)^(BB112)*(-BC112/(L110+N110)+D112/(L110+N110)*CY112)</f>
        <v>#DIV/0!</v>
      </c>
      <c r="DA112" s="164" t="e">
        <f>-1/((BB112-1)*BC112^2)*(-BC112/(L110+N110)+D112/(L110+N110)*CY112)</f>
        <v>#DIV/0!</v>
      </c>
      <c r="DB112" s="164" t="e">
        <f t="shared" si="3524"/>
        <v>#DIV/0!</v>
      </c>
      <c r="DC112" s="164" t="e">
        <f>DB112^2*O110^2</f>
        <v>#DIV/0!</v>
      </c>
      <c r="DD112" s="164"/>
      <c r="DE112" s="164"/>
      <c r="DF112" s="164"/>
      <c r="DG112" s="164">
        <f>10^R110</f>
        <v>1</v>
      </c>
      <c r="DH112" s="164" t="e">
        <f>N110/(L110+N110)</f>
        <v>#DIV/0!</v>
      </c>
      <c r="DI112" s="164">
        <f>(DG112+L110+N110)/(N110+DG112)</f>
        <v>1</v>
      </c>
      <c r="DJ112" s="164" t="e">
        <f t="shared" si="3525"/>
        <v>#DIV/0!</v>
      </c>
      <c r="DK112" s="164"/>
      <c r="DL112" s="164"/>
      <c r="DM112" s="164"/>
      <c r="DN112" s="164"/>
      <c r="DO112" s="164" t="e">
        <f t="shared" si="3526"/>
        <v>#DIV/0!</v>
      </c>
      <c r="DP112" s="164" t="e">
        <f t="shared" si="3527"/>
        <v>#DIV/0!</v>
      </c>
      <c r="DQ112" s="164" t="e">
        <f t="shared" si="3528"/>
        <v>#DIV/0!</v>
      </c>
      <c r="DR112" s="164" t="e">
        <f t="shared" si="3529"/>
        <v>#DIV/0!</v>
      </c>
      <c r="DS112" s="164"/>
      <c r="DT112" s="164" t="e">
        <f t="shared" si="3530"/>
        <v>#DIV/0!</v>
      </c>
      <c r="DU112" s="164" t="e">
        <f t="shared" si="3531"/>
        <v>#DIV/0!</v>
      </c>
      <c r="DV112" s="164" t="e">
        <f t="shared" si="3532"/>
        <v>#DIV/0!</v>
      </c>
      <c r="DW112" s="164"/>
      <c r="DX112" s="164" t="e">
        <f t="shared" si="3533"/>
        <v>#DIV/0!</v>
      </c>
      <c r="DY112" s="164" t="e">
        <f t="shared" si="3534"/>
        <v>#DIV/0!</v>
      </c>
      <c r="DZ112" s="164" t="e">
        <f t="shared" si="3535"/>
        <v>#DIV/0!</v>
      </c>
      <c r="EA112" s="164"/>
      <c r="EB112" s="164" t="e">
        <f t="shared" si="3536"/>
        <v>#DIV/0!</v>
      </c>
      <c r="EC112" s="164" t="e">
        <f t="shared" si="3537"/>
        <v>#DIV/0!</v>
      </c>
      <c r="ED112" s="164" t="e">
        <f t="shared" si="3538"/>
        <v>#DIV/0!</v>
      </c>
      <c r="EE112" s="164"/>
      <c r="EF112" s="164" t="e">
        <f t="shared" si="3539"/>
        <v>#DIV/0!</v>
      </c>
      <c r="EG112" s="164" t="e">
        <f t="shared" si="3540"/>
        <v>#DIV/0!</v>
      </c>
      <c r="EH112" s="164" t="e">
        <f t="shared" si="3541"/>
        <v>#DIV/0!</v>
      </c>
      <c r="EI112" s="164" t="e">
        <f>-N110/((N110+L110)^2)</f>
        <v>#DIV/0!</v>
      </c>
      <c r="EJ112" s="164">
        <f>1/(DG112+N110)</f>
        <v>1</v>
      </c>
      <c r="EK112" s="164" t="e">
        <f t="shared" si="3542"/>
        <v>#DIV/0!</v>
      </c>
      <c r="EL112" s="164" t="e">
        <f>EK112^2*M110^2</f>
        <v>#DIV/0!</v>
      </c>
      <c r="EM112" s="164"/>
      <c r="EN112" s="164" t="e">
        <f t="shared" si="3543"/>
        <v>#DIV/0!</v>
      </c>
      <c r="EO112" s="164" t="e">
        <f>L110/((L110+N110)^2)</f>
        <v>#DIV/0!</v>
      </c>
      <c r="EP112" s="164">
        <f>-L110/((N110+DG112)^2)</f>
        <v>0</v>
      </c>
      <c r="EQ112" s="164" t="e">
        <f t="shared" si="3544"/>
        <v>#DIV/0!</v>
      </c>
      <c r="ER112" s="164" t="e">
        <f>EQ112^2*O110^2</f>
        <v>#DIV/0!</v>
      </c>
      <c r="ES112" s="164"/>
      <c r="ET112" s="164">
        <v>0</v>
      </c>
      <c r="EU112" s="164">
        <f>-LN(10)*L110*DG112/((DG112+N110)^2)</f>
        <v>0</v>
      </c>
      <c r="EV112" s="164" t="e">
        <f t="shared" si="3545"/>
        <v>#DIV/0!</v>
      </c>
      <c r="EW112" s="164" t="e">
        <f>EV112^2*S110^2</f>
        <v>#DIV/0!</v>
      </c>
      <c r="EX112" s="164"/>
      <c r="EY112" s="164"/>
      <c r="EZ112" s="164"/>
      <c r="FA112" s="164">
        <f t="shared" si="3546"/>
        <v>1</v>
      </c>
      <c r="FB112" s="164" t="e">
        <f t="shared" si="3547"/>
        <v>#DIV/0!</v>
      </c>
      <c r="FC112" s="164">
        <f t="shared" si="3548"/>
        <v>1</v>
      </c>
      <c r="FD112" s="164" t="e">
        <f t="shared" si="3549"/>
        <v>#DIV/0!</v>
      </c>
      <c r="FE112" s="164"/>
      <c r="FF112" s="164"/>
      <c r="FG112" s="164"/>
      <c r="FH112" s="164"/>
      <c r="FI112" s="164" t="e">
        <f t="shared" si="3550"/>
        <v>#DIV/0!</v>
      </c>
      <c r="FJ112" s="164" t="e">
        <f t="shared" si="3551"/>
        <v>#DIV/0!</v>
      </c>
      <c r="FK112" s="164" t="e">
        <f t="shared" si="3552"/>
        <v>#DIV/0!</v>
      </c>
      <c r="FL112" s="164" t="e">
        <f t="shared" si="3553"/>
        <v>#DIV/0!</v>
      </c>
      <c r="FM112" s="164"/>
      <c r="FN112" s="164" t="e">
        <f t="shared" si="3554"/>
        <v>#DIV/0!</v>
      </c>
      <c r="FO112" s="164" t="e">
        <f t="shared" si="3555"/>
        <v>#DIV/0!</v>
      </c>
      <c r="FP112" s="164" t="e">
        <f t="shared" si="3556"/>
        <v>#DIV/0!</v>
      </c>
      <c r="FQ112" s="164"/>
      <c r="FR112" s="164" t="e">
        <f t="shared" si="3557"/>
        <v>#DIV/0!</v>
      </c>
      <c r="FS112" s="164" t="e">
        <f t="shared" si="3558"/>
        <v>#DIV/0!</v>
      </c>
      <c r="FT112" s="164" t="e">
        <f t="shared" si="3559"/>
        <v>#DIV/0!</v>
      </c>
      <c r="FU112" s="164"/>
      <c r="FV112" s="164" t="e">
        <f t="shared" si="3560"/>
        <v>#DIV/0!</v>
      </c>
      <c r="FW112" s="164" t="e">
        <f t="shared" si="3561"/>
        <v>#DIV/0!</v>
      </c>
      <c r="FX112" s="164" t="e">
        <f t="shared" si="3562"/>
        <v>#DIV/0!</v>
      </c>
      <c r="FY112" s="164"/>
      <c r="FZ112" s="164" t="e">
        <f t="shared" si="3563"/>
        <v>#DIV/0!</v>
      </c>
      <c r="GA112" s="164" t="e">
        <f t="shared" si="3564"/>
        <v>#DIV/0!</v>
      </c>
      <c r="GB112" s="164" t="e">
        <f t="shared" si="3565"/>
        <v>#DIV/0!</v>
      </c>
      <c r="GC112" s="164" t="e">
        <f t="shared" si="3566"/>
        <v>#DIV/0!</v>
      </c>
      <c r="GD112" s="164">
        <f t="shared" si="3567"/>
        <v>1</v>
      </c>
      <c r="GE112" s="164" t="e">
        <f t="shared" si="3568"/>
        <v>#DIV/0!</v>
      </c>
      <c r="GF112" s="164" t="e">
        <f>GE112^2*M110^2</f>
        <v>#DIV/0!</v>
      </c>
      <c r="GG112" s="164"/>
      <c r="GH112" s="164" t="e">
        <f t="shared" si="3569"/>
        <v>#DIV/0!</v>
      </c>
      <c r="GI112" s="164" t="e">
        <f t="shared" si="3570"/>
        <v>#DIV/0!</v>
      </c>
      <c r="GJ112" s="164">
        <f t="shared" si="3571"/>
        <v>0</v>
      </c>
      <c r="GK112" s="164" t="e">
        <f t="shared" si="3572"/>
        <v>#DIV/0!</v>
      </c>
      <c r="GL112" s="164" t="e">
        <f>GK112^2*O110^2</f>
        <v>#DIV/0!</v>
      </c>
      <c r="GM112" s="164"/>
      <c r="GN112" s="164">
        <f t="shared" si="3573"/>
        <v>0</v>
      </c>
      <c r="GO112" s="164">
        <f t="shared" si="3574"/>
        <v>0</v>
      </c>
      <c r="GP112" s="164" t="e">
        <f t="shared" si="3575"/>
        <v>#DIV/0!</v>
      </c>
      <c r="GQ112" s="164" t="e">
        <f>GP112^2*S110^2</f>
        <v>#DIV/0!</v>
      </c>
      <c r="GR112" s="164"/>
      <c r="GS112" s="164" t="e">
        <f t="shared" si="3576"/>
        <v>#DIV/0!</v>
      </c>
      <c r="GT112" s="164" t="e">
        <f t="shared" si="3577"/>
        <v>#DIV/0!</v>
      </c>
      <c r="GU112" s="164" t="e">
        <f>GT112^2*Q110^2</f>
        <v>#DIV/0!</v>
      </c>
      <c r="GV112" s="164"/>
      <c r="GW112" s="164"/>
      <c r="GX112" s="164"/>
      <c r="GY112" s="164">
        <f>P110</f>
        <v>0</v>
      </c>
      <c r="GZ112" s="164">
        <f>L110+N110</f>
        <v>0</v>
      </c>
      <c r="HA112" s="164">
        <f>L110</f>
        <v>0</v>
      </c>
      <c r="HB112" s="164">
        <f>N110</f>
        <v>0</v>
      </c>
      <c r="HC112" s="164">
        <f t="shared" si="3578"/>
        <v>0</v>
      </c>
      <c r="HD112" s="164">
        <f t="shared" si="3579"/>
        <v>0</v>
      </c>
      <c r="HE112" s="164" t="e">
        <f t="shared" si="3580"/>
        <v>#DIV/0!</v>
      </c>
      <c r="HF112" s="164">
        <f t="shared" si="3581"/>
        <v>0</v>
      </c>
      <c r="HG112" s="164">
        <f t="shared" si="3582"/>
        <v>0</v>
      </c>
      <c r="HH112" s="164">
        <f t="shared" si="3583"/>
        <v>0</v>
      </c>
      <c r="HI112" s="164">
        <f t="shared" si="3584"/>
        <v>0</v>
      </c>
      <c r="HJ112" s="164" t="e">
        <f t="shared" si="3585"/>
        <v>#DIV/0!</v>
      </c>
      <c r="HK112" s="164" t="e">
        <f t="shared" si="3586"/>
        <v>#DIV/0!</v>
      </c>
      <c r="HL112" s="164" t="e">
        <f t="shared" si="3587"/>
        <v>#DIV/0!</v>
      </c>
      <c r="HM112" s="164" t="e">
        <f t="shared" si="3588"/>
        <v>#DIV/0!</v>
      </c>
      <c r="HN112" s="164"/>
      <c r="HO112" s="164"/>
      <c r="HP112" s="164"/>
      <c r="HQ112" s="164"/>
      <c r="HR112" s="164" t="e">
        <f t="shared" si="3589"/>
        <v>#DIV/0!</v>
      </c>
      <c r="HS112" s="164" t="e">
        <f t="shared" si="3590"/>
        <v>#DIV/0!</v>
      </c>
      <c r="HT112" s="164" t="e">
        <f t="shared" si="3591"/>
        <v>#DIV/0!</v>
      </c>
      <c r="HU112" s="164" t="e">
        <f t="shared" si="3592"/>
        <v>#DIV/0!</v>
      </c>
      <c r="HV112" s="164" t="e">
        <f t="shared" si="3593"/>
        <v>#DIV/0!</v>
      </c>
      <c r="HW112" s="164"/>
      <c r="HX112" s="164" t="e">
        <f t="shared" si="3594"/>
        <v>#DIV/0!</v>
      </c>
      <c r="HY112" s="164" t="e">
        <f t="shared" si="3595"/>
        <v>#DIV/0!</v>
      </c>
      <c r="HZ112" s="164">
        <v>0</v>
      </c>
      <c r="IA112" s="164" t="e">
        <f t="shared" si="3218"/>
        <v>#DIV/0!</v>
      </c>
      <c r="IB112" s="164" t="e">
        <f t="shared" si="3596"/>
        <v>#DIV/0!</v>
      </c>
      <c r="IC112" s="164"/>
      <c r="ID112" s="164" t="e">
        <f xml:space="preserve"> 1 / (HE112-GY112*HG112)*L110/GZ112</f>
        <v>#DIV/0!</v>
      </c>
      <c r="IE112" s="164" t="e">
        <f t="shared" si="3597"/>
        <v>#DIV/0!</v>
      </c>
      <c r="IF112" s="164">
        <v>0</v>
      </c>
      <c r="IG112" s="164" t="e">
        <f t="shared" si="3219"/>
        <v>#DIV/0!</v>
      </c>
      <c r="IH112" s="164" t="e">
        <f t="shared" si="3598"/>
        <v>#DIV/0!</v>
      </c>
      <c r="II112" s="164"/>
      <c r="IJ112" s="164" t="e">
        <f t="shared" si="3599"/>
        <v>#DIV/0!</v>
      </c>
      <c r="IK112" s="164" t="e">
        <f t="shared" si="3600"/>
        <v>#DIV/0!</v>
      </c>
      <c r="IL112" s="164">
        <v>0</v>
      </c>
      <c r="IM112" s="164" t="e">
        <f t="shared" si="3220"/>
        <v>#DIV/0!</v>
      </c>
      <c r="IN112" s="164" t="e">
        <f t="shared" si="3601"/>
        <v>#DIV/0!</v>
      </c>
      <c r="IO112" s="164"/>
      <c r="IP112" s="164" t="e">
        <f t="shared" si="3602"/>
        <v>#DIV/0!</v>
      </c>
      <c r="IQ112" s="164" t="e">
        <f t="shared" si="3603"/>
        <v>#DIV/0!</v>
      </c>
      <c r="IR112" s="164" t="e">
        <f t="shared" si="3604"/>
        <v>#DIV/0!</v>
      </c>
      <c r="IS112" s="164" t="e">
        <f t="shared" si="3221"/>
        <v>#DIV/0!</v>
      </c>
      <c r="IT112" s="164" t="e">
        <f>IS112^2*M110^2</f>
        <v>#DIV/0!</v>
      </c>
      <c r="IU112" s="164"/>
      <c r="IV112" s="164" t="e">
        <f t="shared" si="3605"/>
        <v>#DIV/0!</v>
      </c>
      <c r="IW112" s="164" t="e">
        <f t="shared" si="3606"/>
        <v>#DIV/0!</v>
      </c>
      <c r="IX112" s="164" t="e">
        <f t="shared" si="3607"/>
        <v>#DIV/0!</v>
      </c>
      <c r="IY112" s="164" t="e">
        <f t="shared" si="3222"/>
        <v>#DIV/0!</v>
      </c>
      <c r="IZ112" s="164" t="e">
        <f>IY112^2*O110^2</f>
        <v>#DIV/0!</v>
      </c>
      <c r="JA112" s="164"/>
      <c r="JB112" s="164" t="e">
        <f t="shared" si="3608"/>
        <v>#DIV/0!</v>
      </c>
      <c r="JC112" s="164" t="e">
        <f t="shared" si="3609"/>
        <v>#DIV/0!</v>
      </c>
      <c r="JD112" s="164" t="e">
        <f t="shared" si="3610"/>
        <v>#DIV/0!</v>
      </c>
      <c r="JE112" s="164" t="e">
        <f t="shared" si="3223"/>
        <v>#DIV/0!</v>
      </c>
      <c r="JF112" s="164" t="e">
        <f>JE112^2*Q110^2</f>
        <v>#DIV/0!</v>
      </c>
      <c r="JG112" s="164"/>
      <c r="JH112" s="164"/>
      <c r="JI112" s="164"/>
      <c r="JJ112" s="164">
        <f t="shared" si="3611"/>
        <v>1</v>
      </c>
      <c r="JK112" s="164" t="e">
        <f>N110/(L110+N110)</f>
        <v>#DIV/0!</v>
      </c>
      <c r="JL112" s="164">
        <f>(L110+N110+JJ112)/(N110+JJ112)</f>
        <v>1</v>
      </c>
      <c r="JM112" s="164" t="e">
        <f t="shared" si="3612"/>
        <v>#DIV/0!</v>
      </c>
      <c r="JN112" s="164"/>
      <c r="JO112" s="164"/>
      <c r="JP112" s="164"/>
      <c r="JQ112" s="164"/>
      <c r="JR112" s="164" t="e">
        <f t="shared" si="3613"/>
        <v>#DIV/0!</v>
      </c>
      <c r="JS112" s="164" t="e">
        <f t="shared" si="3614"/>
        <v>#DIV/0!</v>
      </c>
      <c r="JT112" s="164" t="e">
        <f t="shared" si="3615"/>
        <v>#DIV/0!</v>
      </c>
      <c r="JU112" s="164" t="e">
        <f t="shared" si="3616"/>
        <v>#DIV/0!</v>
      </c>
      <c r="JV112" s="164"/>
      <c r="JW112" s="164" t="e">
        <f t="shared" si="3617"/>
        <v>#DIV/0!</v>
      </c>
      <c r="JX112" s="164" t="e">
        <f t="shared" si="3618"/>
        <v>#DIV/0!</v>
      </c>
      <c r="JY112" s="164" t="e">
        <f t="shared" si="3619"/>
        <v>#DIV/0!</v>
      </c>
      <c r="JZ112" s="164"/>
      <c r="KA112" s="164" t="e">
        <f>IG112</f>
        <v>#DIV/0!</v>
      </c>
      <c r="KB112" s="164" t="e">
        <f>KA112*JR112</f>
        <v>#DIV/0!</v>
      </c>
      <c r="KC112" s="164" t="e">
        <f>KB112^2*X112^2</f>
        <v>#DIV/0!</v>
      </c>
      <c r="KD112" s="164"/>
      <c r="KE112" s="164" t="e">
        <f>IM112</f>
        <v>#DIV/0!</v>
      </c>
      <c r="KF112" s="164" t="e">
        <f>KE112*JR112</f>
        <v>#DIV/0!</v>
      </c>
      <c r="KG112" s="164" t="e">
        <f>KF112^2*Z112^2</f>
        <v>#DIV/0!</v>
      </c>
      <c r="KH112" s="164"/>
      <c r="KI112" s="164" t="e">
        <f>IS112</f>
        <v>#DIV/0!</v>
      </c>
      <c r="KJ112" s="164" t="e">
        <f>-N110/(L110+N110)^2</f>
        <v>#DIV/0!</v>
      </c>
      <c r="KK112" s="164">
        <f>1/(JJ112+N110)</f>
        <v>1</v>
      </c>
      <c r="KL112" s="164" t="e">
        <f>KI112*JR112+KJ112*HM112*JL112+KK112*JK112*HM112</f>
        <v>#DIV/0!</v>
      </c>
      <c r="KM112" s="164" t="e">
        <f>KL112^2*M110^2</f>
        <v>#DIV/0!</v>
      </c>
      <c r="KN112" s="164"/>
      <c r="KO112" s="164" t="e">
        <f>IY112</f>
        <v>#DIV/0!</v>
      </c>
      <c r="KP112" s="164" t="e">
        <f>L110/(L110+N110)^2</f>
        <v>#DIV/0!</v>
      </c>
      <c r="KQ112" s="164">
        <f>-L110/(JJ112+N110)^2</f>
        <v>0</v>
      </c>
      <c r="KR112" s="164" t="e">
        <f>KO112*JR112+KP112*JL112*HM112+HM112*KQ112*JK112</f>
        <v>#DIV/0!</v>
      </c>
      <c r="KS112" s="164" t="e">
        <f>KR112^2*O110^2</f>
        <v>#DIV/0!</v>
      </c>
      <c r="KT112" s="164"/>
      <c r="KU112" s="164" t="e">
        <f>JE112</f>
        <v>#DIV/0!</v>
      </c>
      <c r="KV112" s="164" t="e">
        <f>KU112*JR112</f>
        <v>#DIV/0!</v>
      </c>
      <c r="KW112" s="164" t="e">
        <f>KV112^2*Q110^2</f>
        <v>#DIV/0!</v>
      </c>
      <c r="KX112" s="164"/>
      <c r="KY112" s="164" t="e">
        <f>HM112* (N110/(L110+N110)) * ((-LN(10)*JJ112*L110)/(N110+JJ112)^2)</f>
        <v>#DIV/0!</v>
      </c>
      <c r="KZ112" s="164" t="e">
        <f>KY112^2*S110^2</f>
        <v>#DIV/0!</v>
      </c>
      <c r="LA112" s="164"/>
      <c r="LB112" s="164"/>
      <c r="LC112" s="170"/>
      <c r="LD112" s="204"/>
      <c r="LE112" s="189"/>
      <c r="LF112" s="189"/>
      <c r="LG112" s="189"/>
      <c r="LH112" s="189"/>
      <c r="LI112" s="189"/>
      <c r="LJ112" s="189"/>
      <c r="LK112" s="189"/>
      <c r="LL112" s="189"/>
      <c r="LM112" s="189"/>
      <c r="LN112" s="189"/>
      <c r="LO112" s="192"/>
    </row>
    <row r="113" spans="1:327" s="87" customFormat="1" ht="16.5" thickBot="1" x14ac:dyDescent="0.3">
      <c r="A113" s="172" t="s">
        <v>242</v>
      </c>
      <c r="B113" s="138"/>
      <c r="C113" s="146"/>
      <c r="D113" s="139"/>
      <c r="E113" s="146"/>
      <c r="F113" s="208"/>
      <c r="G113" s="208"/>
      <c r="H113" s="208"/>
      <c r="I113" s="199"/>
      <c r="J113" s="199"/>
      <c r="K113" s="199"/>
      <c r="L113" s="199"/>
      <c r="M113" s="199"/>
      <c r="N113" s="199"/>
      <c r="O113" s="199"/>
      <c r="P113" s="199"/>
      <c r="Q113" s="199"/>
      <c r="R113" s="199"/>
      <c r="S113" s="202"/>
      <c r="T113" s="167">
        <f t="shared" si="3490"/>
        <v>0</v>
      </c>
      <c r="U113" s="164">
        <f>U110</f>
        <v>0</v>
      </c>
      <c r="V113" s="164">
        <f t="shared" ref="V113:AA113" si="3621">V110</f>
        <v>0</v>
      </c>
      <c r="W113" s="164">
        <f t="shared" si="3621"/>
        <v>0</v>
      </c>
      <c r="X113" s="164">
        <f t="shared" si="3621"/>
        <v>0</v>
      </c>
      <c r="Y113" s="164">
        <f t="shared" si="3621"/>
        <v>0</v>
      </c>
      <c r="Z113" s="164">
        <f t="shared" si="3621"/>
        <v>0</v>
      </c>
      <c r="AA113" s="164" t="e">
        <f t="shared" si="3621"/>
        <v>#DIV/0!</v>
      </c>
      <c r="AB113" s="165" t="e">
        <f t="shared" si="3215"/>
        <v>#DIV/0!</v>
      </c>
      <c r="AC113" s="165"/>
      <c r="AD113" s="165"/>
      <c r="AE113" s="165"/>
      <c r="AF113" s="165"/>
      <c r="AG113" s="164" t="e">
        <f t="shared" si="3216"/>
        <v>#DIV/0!</v>
      </c>
      <c r="AH113" s="164" t="e">
        <f t="shared" si="3497"/>
        <v>#DIV/0!</v>
      </c>
      <c r="AI113" s="164"/>
      <c r="AJ113" s="164" t="e">
        <f t="shared" si="3217"/>
        <v>#DIV/0!</v>
      </c>
      <c r="AK113" s="164" t="e">
        <f>AJ113^2*V110^2</f>
        <v>#DIV/0!</v>
      </c>
      <c r="AL113" s="164"/>
      <c r="AM113" s="164" t="e">
        <f>-AB113/(AA113-U113)*L110/(L110+N110)</f>
        <v>#DIV/0!</v>
      </c>
      <c r="AN113" s="164" t="e">
        <f>AM113^2*X110^2</f>
        <v>#DIV/0!</v>
      </c>
      <c r="AO113" s="164"/>
      <c r="AP113" s="164" t="e">
        <f>-AB113/(AA113-U113)*N110/(L110+N110)</f>
        <v>#DIV/0!</v>
      </c>
      <c r="AQ113" s="164" t="e">
        <f>AP113^2*Z110^2</f>
        <v>#DIV/0!</v>
      </c>
      <c r="AR113" s="164"/>
      <c r="AS113" s="164" t="e">
        <f>-AB113/(AA113-U113)*(W113-AA113)/(L110+N110)</f>
        <v>#DIV/0!</v>
      </c>
      <c r="AT113" s="164" t="e">
        <f>AS113^2*M110^2</f>
        <v>#DIV/0!</v>
      </c>
      <c r="AU113" s="164"/>
      <c r="AV113" s="164" t="e">
        <f>-AB113/(AA113-U113)*(Y113-AA113)/(L110+N110)</f>
        <v>#DIV/0!</v>
      </c>
      <c r="AW113" s="164" t="e">
        <f>AV113^2*O110^2</f>
        <v>#DIV/0!</v>
      </c>
      <c r="AX113" s="164"/>
      <c r="AY113" s="164"/>
      <c r="AZ113" s="164"/>
      <c r="BA113" s="164" t="b">
        <f t="shared" si="3498"/>
        <v>0</v>
      </c>
      <c r="BB113" s="164">
        <f>MAX((1-BA113)*P110,P110*0.99999)</f>
        <v>0</v>
      </c>
      <c r="BC113" s="164" t="e">
        <f>AB113*D113/(L110+N110)</f>
        <v>#DIV/0!</v>
      </c>
      <c r="BD113" s="164" t="e">
        <f t="shared" si="3499"/>
        <v>#DIV/0!</v>
      </c>
      <c r="BE113" s="164" t="e">
        <f t="shared" si="3500"/>
        <v>#DIV/0!</v>
      </c>
      <c r="BF113" s="164" t="e">
        <f t="shared" si="3501"/>
        <v>#DIV/0!</v>
      </c>
      <c r="BG113" s="164" t="e">
        <f t="shared" si="3502"/>
        <v>#DIV/0!</v>
      </c>
      <c r="BH113" s="164" t="e">
        <f t="shared" si="3503"/>
        <v>#DIV/0!</v>
      </c>
      <c r="BI113" s="164"/>
      <c r="BJ113" s="164"/>
      <c r="BK113" s="164"/>
      <c r="BL113" s="164"/>
      <c r="BM113" s="164" t="e">
        <f t="shared" si="3504"/>
        <v>#DIV/0!</v>
      </c>
      <c r="BN113" s="164" t="e">
        <f t="shared" si="3505"/>
        <v>#DIV/0!</v>
      </c>
      <c r="BO113" s="164" t="e">
        <f t="shared" si="3506"/>
        <v>#DIV/0!</v>
      </c>
      <c r="BP113" s="164" t="e">
        <f>BO113^2*Q110^2</f>
        <v>#DIV/0!</v>
      </c>
      <c r="BQ113" s="164"/>
      <c r="BR113" s="164" t="e">
        <f t="shared" si="3507"/>
        <v>#DIV/0!</v>
      </c>
      <c r="BS113" s="164" t="e">
        <f t="shared" si="3508"/>
        <v>#DIV/0!</v>
      </c>
      <c r="BT113" s="164" t="e">
        <f t="shared" si="3509"/>
        <v>#DIV/0!</v>
      </c>
      <c r="BU113" s="164" t="e">
        <f t="shared" si="3510"/>
        <v>#DIV/0!</v>
      </c>
      <c r="BV113" s="164" t="e">
        <f>(BB113-1)/(1-BC113)^(BB113)*(D113/(L110+N110))*BU113</f>
        <v>#DIV/0!</v>
      </c>
      <c r="BW113" s="164" t="e">
        <f>-1/((BB113-1)*BC113^2)*(D113/(L110+N110))*BU113</f>
        <v>#DIV/0!</v>
      </c>
      <c r="BX113" s="164" t="e">
        <f t="shared" si="3511"/>
        <v>#DIV/0!</v>
      </c>
      <c r="BY113" s="164" t="e">
        <f t="shared" si="3512"/>
        <v>#DIV/0!</v>
      </c>
      <c r="BZ113" s="164"/>
      <c r="CA113" s="164" t="e">
        <f t="shared" si="3513"/>
        <v>#DIV/0!</v>
      </c>
      <c r="CB113" s="164" t="e">
        <f>(BB113-1)/(1-BC113)^(BB113)*(D113/(L110+N110))*CA113</f>
        <v>#DIV/0!</v>
      </c>
      <c r="CC113" s="164" t="e">
        <f>-1/((BB113-1)*BC113^2)*(D113/(L110+N110))*CA113</f>
        <v>#DIV/0!</v>
      </c>
      <c r="CD113" s="164" t="e">
        <f t="shared" si="3514"/>
        <v>#DIV/0!</v>
      </c>
      <c r="CE113" s="164" t="e">
        <f t="shared" si="3515"/>
        <v>#DIV/0!</v>
      </c>
      <c r="CF113" s="164"/>
      <c r="CG113" s="164" t="e">
        <f t="shared" si="3516"/>
        <v>#DIV/0!</v>
      </c>
      <c r="CH113" s="164" t="e">
        <f>(BB113-1)/(1-BC113)^(BB113)*(D113/(L110+N110))*CG113</f>
        <v>#DIV/0!</v>
      </c>
      <c r="CI113" s="164" t="e">
        <f>-1/((BB113-1)*BC113^2)*(D113/(L110+N110))*CG113</f>
        <v>#DIV/0!</v>
      </c>
      <c r="CJ113" s="164" t="e">
        <f t="shared" si="3517"/>
        <v>#DIV/0!</v>
      </c>
      <c r="CK113" s="164" t="e">
        <f t="shared" si="3518"/>
        <v>#DIV/0!</v>
      </c>
      <c r="CL113" s="164"/>
      <c r="CM113" s="164" t="e">
        <f t="shared" si="3519"/>
        <v>#DIV/0!</v>
      </c>
      <c r="CN113" s="164">
        <v>0</v>
      </c>
      <c r="CO113" s="164">
        <v>0</v>
      </c>
      <c r="CP113" s="164" t="e">
        <f t="shared" si="3520"/>
        <v>#DIV/0!</v>
      </c>
      <c r="CQ113" s="164" t="e">
        <f>CP113^2*E110^2</f>
        <v>#DIV/0!</v>
      </c>
      <c r="CR113" s="164"/>
      <c r="CS113" s="164" t="e">
        <f t="shared" si="3521"/>
        <v>#DIV/0!</v>
      </c>
      <c r="CT113" s="164" t="e">
        <f>(BB113-1)/(1-BC113)^(BB113)*(-BC113/(L110+N110)+D113/(L110+N110)*CS113)</f>
        <v>#DIV/0!</v>
      </c>
      <c r="CU113" s="164" t="e">
        <f>-1/((BB113-1)*BC113^2)*(-BC113/(L110+N110)+D113/(L110+N110)*CS113)</f>
        <v>#DIV/0!</v>
      </c>
      <c r="CV113" s="164" t="e">
        <f t="shared" si="3522"/>
        <v>#DIV/0!</v>
      </c>
      <c r="CW113" s="164" t="e">
        <f>CV113^2*M110^2</f>
        <v>#DIV/0!</v>
      </c>
      <c r="CX113" s="164"/>
      <c r="CY113" s="164" t="e">
        <f t="shared" si="3523"/>
        <v>#DIV/0!</v>
      </c>
      <c r="CZ113" s="164" t="e">
        <f>(BB113-1)/(1-BC113)^(BB113)*(-BC113/(L110+N110)+D113/(L110+N110)*CY113)</f>
        <v>#DIV/0!</v>
      </c>
      <c r="DA113" s="164" t="e">
        <f>-1/((BB113-1)*BC113^2)*(-BC113/(L110+N110)+D113/(L110+N110)*CY113)</f>
        <v>#DIV/0!</v>
      </c>
      <c r="DB113" s="164" t="e">
        <f t="shared" si="3524"/>
        <v>#DIV/0!</v>
      </c>
      <c r="DC113" s="164" t="e">
        <f>DB113^2*O110^2</f>
        <v>#DIV/0!</v>
      </c>
      <c r="DD113" s="164"/>
      <c r="DE113" s="164"/>
      <c r="DF113" s="164"/>
      <c r="DG113" s="164">
        <f>10^R110</f>
        <v>1</v>
      </c>
      <c r="DH113" s="164" t="e">
        <f>N110/(L110+N110)</f>
        <v>#DIV/0!</v>
      </c>
      <c r="DI113" s="164">
        <f>(DG113+L110+N110)/(N110+DG113)</f>
        <v>1</v>
      </c>
      <c r="DJ113" s="164" t="e">
        <f t="shared" si="3525"/>
        <v>#DIV/0!</v>
      </c>
      <c r="DK113" s="164"/>
      <c r="DL113" s="164"/>
      <c r="DM113" s="164"/>
      <c r="DN113" s="164"/>
      <c r="DO113" s="164" t="e">
        <f t="shared" si="3526"/>
        <v>#DIV/0!</v>
      </c>
      <c r="DP113" s="164" t="e">
        <f t="shared" si="3527"/>
        <v>#DIV/0!</v>
      </c>
      <c r="DQ113" s="164" t="e">
        <f t="shared" si="3528"/>
        <v>#DIV/0!</v>
      </c>
      <c r="DR113" s="164" t="e">
        <f t="shared" si="3529"/>
        <v>#DIV/0!</v>
      </c>
      <c r="DS113" s="164"/>
      <c r="DT113" s="164" t="e">
        <f t="shared" si="3530"/>
        <v>#DIV/0!</v>
      </c>
      <c r="DU113" s="164" t="e">
        <f t="shared" si="3531"/>
        <v>#DIV/0!</v>
      </c>
      <c r="DV113" s="164" t="e">
        <f t="shared" si="3532"/>
        <v>#DIV/0!</v>
      </c>
      <c r="DW113" s="164"/>
      <c r="DX113" s="164" t="e">
        <f t="shared" si="3533"/>
        <v>#DIV/0!</v>
      </c>
      <c r="DY113" s="164" t="e">
        <f t="shared" si="3534"/>
        <v>#DIV/0!</v>
      </c>
      <c r="DZ113" s="164" t="e">
        <f t="shared" si="3535"/>
        <v>#DIV/0!</v>
      </c>
      <c r="EA113" s="164"/>
      <c r="EB113" s="164" t="e">
        <f t="shared" si="3536"/>
        <v>#DIV/0!</v>
      </c>
      <c r="EC113" s="164" t="e">
        <f t="shared" si="3537"/>
        <v>#DIV/0!</v>
      </c>
      <c r="ED113" s="164" t="e">
        <f t="shared" si="3538"/>
        <v>#DIV/0!</v>
      </c>
      <c r="EE113" s="164"/>
      <c r="EF113" s="164" t="e">
        <f t="shared" si="3539"/>
        <v>#DIV/0!</v>
      </c>
      <c r="EG113" s="164" t="e">
        <f t="shared" si="3540"/>
        <v>#DIV/0!</v>
      </c>
      <c r="EH113" s="164" t="e">
        <f t="shared" si="3541"/>
        <v>#DIV/0!</v>
      </c>
      <c r="EI113" s="164" t="e">
        <f>-N110/((N110+L110)^2)</f>
        <v>#DIV/0!</v>
      </c>
      <c r="EJ113" s="164">
        <f>1/(DG113+N110)</f>
        <v>1</v>
      </c>
      <c r="EK113" s="164" t="e">
        <f t="shared" si="3542"/>
        <v>#DIV/0!</v>
      </c>
      <c r="EL113" s="164" t="e">
        <f>EK113^2*M110^2</f>
        <v>#DIV/0!</v>
      </c>
      <c r="EM113" s="164"/>
      <c r="EN113" s="164" t="e">
        <f t="shared" si="3543"/>
        <v>#DIV/0!</v>
      </c>
      <c r="EO113" s="164" t="e">
        <f>L110/((L110+N110)^2)</f>
        <v>#DIV/0!</v>
      </c>
      <c r="EP113" s="164">
        <f>-L110/((N110+DG113)^2)</f>
        <v>0</v>
      </c>
      <c r="EQ113" s="164" t="e">
        <f t="shared" si="3544"/>
        <v>#DIV/0!</v>
      </c>
      <c r="ER113" s="164" t="e">
        <f>EQ113^2*O110^2</f>
        <v>#DIV/0!</v>
      </c>
      <c r="ES113" s="164"/>
      <c r="ET113" s="164">
        <v>0</v>
      </c>
      <c r="EU113" s="164">
        <f>-LN(10)*L110*DG113/((DG113+N110)^2)</f>
        <v>0</v>
      </c>
      <c r="EV113" s="164" t="e">
        <f t="shared" si="3545"/>
        <v>#DIV/0!</v>
      </c>
      <c r="EW113" s="164" t="e">
        <f>EV113^2*S110^2</f>
        <v>#DIV/0!</v>
      </c>
      <c r="EX113" s="164"/>
      <c r="EY113" s="164"/>
      <c r="EZ113" s="164"/>
      <c r="FA113" s="164">
        <f t="shared" si="3546"/>
        <v>1</v>
      </c>
      <c r="FB113" s="164" t="e">
        <f t="shared" si="3547"/>
        <v>#DIV/0!</v>
      </c>
      <c r="FC113" s="164">
        <f t="shared" si="3548"/>
        <v>1</v>
      </c>
      <c r="FD113" s="164" t="e">
        <f t="shared" si="3549"/>
        <v>#DIV/0!</v>
      </c>
      <c r="FE113" s="164"/>
      <c r="FF113" s="164"/>
      <c r="FG113" s="164"/>
      <c r="FH113" s="164"/>
      <c r="FI113" s="164" t="e">
        <f t="shared" si="3550"/>
        <v>#DIV/0!</v>
      </c>
      <c r="FJ113" s="164" t="e">
        <f t="shared" si="3551"/>
        <v>#DIV/0!</v>
      </c>
      <c r="FK113" s="164" t="e">
        <f t="shared" si="3552"/>
        <v>#DIV/0!</v>
      </c>
      <c r="FL113" s="164" t="e">
        <f t="shared" si="3553"/>
        <v>#DIV/0!</v>
      </c>
      <c r="FM113" s="164"/>
      <c r="FN113" s="164" t="e">
        <f t="shared" si="3554"/>
        <v>#DIV/0!</v>
      </c>
      <c r="FO113" s="164" t="e">
        <f t="shared" si="3555"/>
        <v>#DIV/0!</v>
      </c>
      <c r="FP113" s="164" t="e">
        <f t="shared" si="3556"/>
        <v>#DIV/0!</v>
      </c>
      <c r="FQ113" s="164"/>
      <c r="FR113" s="164" t="e">
        <f t="shared" si="3557"/>
        <v>#DIV/0!</v>
      </c>
      <c r="FS113" s="164" t="e">
        <f t="shared" si="3558"/>
        <v>#DIV/0!</v>
      </c>
      <c r="FT113" s="164" t="e">
        <f t="shared" si="3559"/>
        <v>#DIV/0!</v>
      </c>
      <c r="FU113" s="164"/>
      <c r="FV113" s="164" t="e">
        <f t="shared" si="3560"/>
        <v>#DIV/0!</v>
      </c>
      <c r="FW113" s="164" t="e">
        <f t="shared" si="3561"/>
        <v>#DIV/0!</v>
      </c>
      <c r="FX113" s="164" t="e">
        <f t="shared" si="3562"/>
        <v>#DIV/0!</v>
      </c>
      <c r="FY113" s="164"/>
      <c r="FZ113" s="164" t="e">
        <f t="shared" si="3563"/>
        <v>#DIV/0!</v>
      </c>
      <c r="GA113" s="164" t="e">
        <f t="shared" si="3564"/>
        <v>#DIV/0!</v>
      </c>
      <c r="GB113" s="164" t="e">
        <f t="shared" si="3565"/>
        <v>#DIV/0!</v>
      </c>
      <c r="GC113" s="164" t="e">
        <f t="shared" si="3566"/>
        <v>#DIV/0!</v>
      </c>
      <c r="GD113" s="164">
        <f t="shared" si="3567"/>
        <v>1</v>
      </c>
      <c r="GE113" s="164" t="e">
        <f t="shared" si="3568"/>
        <v>#DIV/0!</v>
      </c>
      <c r="GF113" s="164" t="e">
        <f>GE113^2*M110^2</f>
        <v>#DIV/0!</v>
      </c>
      <c r="GG113" s="164"/>
      <c r="GH113" s="164" t="e">
        <f t="shared" si="3569"/>
        <v>#DIV/0!</v>
      </c>
      <c r="GI113" s="164" t="e">
        <f t="shared" si="3570"/>
        <v>#DIV/0!</v>
      </c>
      <c r="GJ113" s="164">
        <f t="shared" si="3571"/>
        <v>0</v>
      </c>
      <c r="GK113" s="164" t="e">
        <f t="shared" si="3572"/>
        <v>#DIV/0!</v>
      </c>
      <c r="GL113" s="164" t="e">
        <f>GK113^2*O110^2</f>
        <v>#DIV/0!</v>
      </c>
      <c r="GM113" s="164"/>
      <c r="GN113" s="164">
        <f t="shared" si="3573"/>
        <v>0</v>
      </c>
      <c r="GO113" s="164">
        <f t="shared" si="3574"/>
        <v>0</v>
      </c>
      <c r="GP113" s="164" t="e">
        <f t="shared" si="3575"/>
        <v>#DIV/0!</v>
      </c>
      <c r="GQ113" s="164" t="e">
        <f>GP113^2*S110^2</f>
        <v>#DIV/0!</v>
      </c>
      <c r="GR113" s="164"/>
      <c r="GS113" s="164" t="e">
        <f t="shared" si="3576"/>
        <v>#DIV/0!</v>
      </c>
      <c r="GT113" s="164" t="e">
        <f t="shared" si="3577"/>
        <v>#DIV/0!</v>
      </c>
      <c r="GU113" s="164" t="e">
        <f>GT113^2*Q110^2</f>
        <v>#DIV/0!</v>
      </c>
      <c r="GV113" s="164"/>
      <c r="GW113" s="164"/>
      <c r="GX113" s="164"/>
      <c r="GY113" s="164">
        <f>P110</f>
        <v>0</v>
      </c>
      <c r="GZ113" s="164">
        <f>L110+N110</f>
        <v>0</v>
      </c>
      <c r="HA113" s="164">
        <f>L110</f>
        <v>0</v>
      </c>
      <c r="HB113" s="164">
        <f>N110</f>
        <v>0</v>
      </c>
      <c r="HC113" s="164">
        <f t="shared" si="3578"/>
        <v>0</v>
      </c>
      <c r="HD113" s="164">
        <f t="shared" si="3579"/>
        <v>0</v>
      </c>
      <c r="HE113" s="164" t="e">
        <f t="shared" si="3580"/>
        <v>#DIV/0!</v>
      </c>
      <c r="HF113" s="164">
        <f t="shared" si="3581"/>
        <v>0</v>
      </c>
      <c r="HG113" s="164">
        <f t="shared" si="3582"/>
        <v>0</v>
      </c>
      <c r="HH113" s="164">
        <f t="shared" si="3583"/>
        <v>0</v>
      </c>
      <c r="HI113" s="164">
        <f t="shared" si="3584"/>
        <v>0</v>
      </c>
      <c r="HJ113" s="164" t="e">
        <f t="shared" si="3585"/>
        <v>#DIV/0!</v>
      </c>
      <c r="HK113" s="164" t="e">
        <f t="shared" si="3586"/>
        <v>#DIV/0!</v>
      </c>
      <c r="HL113" s="164" t="e">
        <f t="shared" si="3587"/>
        <v>#DIV/0!</v>
      </c>
      <c r="HM113" s="164" t="e">
        <f t="shared" si="3588"/>
        <v>#DIV/0!</v>
      </c>
      <c r="HN113" s="164"/>
      <c r="HO113" s="164"/>
      <c r="HP113" s="164"/>
      <c r="HQ113" s="164"/>
      <c r="HR113" s="164" t="e">
        <f t="shared" si="3589"/>
        <v>#DIV/0!</v>
      </c>
      <c r="HS113" s="164" t="e">
        <f t="shared" si="3590"/>
        <v>#DIV/0!</v>
      </c>
      <c r="HT113" s="164" t="e">
        <f t="shared" si="3591"/>
        <v>#DIV/0!</v>
      </c>
      <c r="HU113" s="164" t="e">
        <f t="shared" si="3592"/>
        <v>#DIV/0!</v>
      </c>
      <c r="HV113" s="164" t="e">
        <f t="shared" si="3593"/>
        <v>#DIV/0!</v>
      </c>
      <c r="HW113" s="164"/>
      <c r="HX113" s="164" t="e">
        <f t="shared" si="3594"/>
        <v>#DIV/0!</v>
      </c>
      <c r="HY113" s="164" t="e">
        <f t="shared" si="3595"/>
        <v>#DIV/0!</v>
      </c>
      <c r="HZ113" s="164">
        <v>0</v>
      </c>
      <c r="IA113" s="164" t="e">
        <f t="shared" si="3218"/>
        <v>#DIV/0!</v>
      </c>
      <c r="IB113" s="164" t="e">
        <f t="shared" si="3596"/>
        <v>#DIV/0!</v>
      </c>
      <c r="IC113" s="164"/>
      <c r="ID113" s="164" t="e">
        <f xml:space="preserve"> 1 / (HE113-GY113*HG113)*L110/GZ113</f>
        <v>#DIV/0!</v>
      </c>
      <c r="IE113" s="164" t="e">
        <f t="shared" si="3597"/>
        <v>#DIV/0!</v>
      </c>
      <c r="IF113" s="164">
        <v>0</v>
      </c>
      <c r="IG113" s="164" t="e">
        <f t="shared" si="3219"/>
        <v>#DIV/0!</v>
      </c>
      <c r="IH113" s="164" t="e">
        <f t="shared" si="3598"/>
        <v>#DIV/0!</v>
      </c>
      <c r="II113" s="164"/>
      <c r="IJ113" s="164" t="e">
        <f t="shared" si="3599"/>
        <v>#DIV/0!</v>
      </c>
      <c r="IK113" s="164" t="e">
        <f t="shared" si="3600"/>
        <v>#DIV/0!</v>
      </c>
      <c r="IL113" s="164">
        <v>0</v>
      </c>
      <c r="IM113" s="164" t="e">
        <f t="shared" si="3220"/>
        <v>#DIV/0!</v>
      </c>
      <c r="IN113" s="164" t="e">
        <f t="shared" si="3601"/>
        <v>#DIV/0!</v>
      </c>
      <c r="IO113" s="164"/>
      <c r="IP113" s="164" t="e">
        <f t="shared" si="3602"/>
        <v>#DIV/0!</v>
      </c>
      <c r="IQ113" s="164" t="e">
        <f t="shared" si="3603"/>
        <v>#DIV/0!</v>
      </c>
      <c r="IR113" s="164" t="e">
        <f t="shared" si="3604"/>
        <v>#DIV/0!</v>
      </c>
      <c r="IS113" s="164" t="e">
        <f t="shared" si="3221"/>
        <v>#DIV/0!</v>
      </c>
      <c r="IT113" s="164" t="e">
        <f>IS113^2*M110^2</f>
        <v>#DIV/0!</v>
      </c>
      <c r="IU113" s="164"/>
      <c r="IV113" s="164" t="e">
        <f t="shared" si="3605"/>
        <v>#DIV/0!</v>
      </c>
      <c r="IW113" s="164" t="e">
        <f t="shared" si="3606"/>
        <v>#DIV/0!</v>
      </c>
      <c r="IX113" s="164" t="e">
        <f t="shared" si="3607"/>
        <v>#DIV/0!</v>
      </c>
      <c r="IY113" s="164" t="e">
        <f t="shared" si="3222"/>
        <v>#DIV/0!</v>
      </c>
      <c r="IZ113" s="164" t="e">
        <f>IY113^2*O110^2</f>
        <v>#DIV/0!</v>
      </c>
      <c r="JA113" s="164"/>
      <c r="JB113" s="164" t="e">
        <f t="shared" si="3608"/>
        <v>#DIV/0!</v>
      </c>
      <c r="JC113" s="164" t="e">
        <f t="shared" si="3609"/>
        <v>#DIV/0!</v>
      </c>
      <c r="JD113" s="164" t="e">
        <f t="shared" si="3610"/>
        <v>#DIV/0!</v>
      </c>
      <c r="JE113" s="164" t="e">
        <f t="shared" si="3223"/>
        <v>#DIV/0!</v>
      </c>
      <c r="JF113" s="164" t="e">
        <f>JE113^2*Q110^2</f>
        <v>#DIV/0!</v>
      </c>
      <c r="JG113" s="164"/>
      <c r="JH113" s="164"/>
      <c r="JI113" s="164"/>
      <c r="JJ113" s="164">
        <f t="shared" si="3611"/>
        <v>1</v>
      </c>
      <c r="JK113" s="164" t="e">
        <f>N110/(L110+N110)</f>
        <v>#DIV/0!</v>
      </c>
      <c r="JL113" s="164">
        <f>(L110+N110+JJ113)/(N110+JJ113)</f>
        <v>1</v>
      </c>
      <c r="JM113" s="164" t="e">
        <f t="shared" si="3612"/>
        <v>#DIV/0!</v>
      </c>
      <c r="JN113" s="164"/>
      <c r="JO113" s="164"/>
      <c r="JP113" s="164"/>
      <c r="JQ113" s="164"/>
      <c r="JR113" s="164" t="e">
        <f t="shared" si="3613"/>
        <v>#DIV/0!</v>
      </c>
      <c r="JS113" s="164" t="e">
        <f t="shared" si="3614"/>
        <v>#DIV/0!</v>
      </c>
      <c r="JT113" s="164" t="e">
        <f t="shared" si="3615"/>
        <v>#DIV/0!</v>
      </c>
      <c r="JU113" s="164" t="e">
        <f t="shared" si="3616"/>
        <v>#DIV/0!</v>
      </c>
      <c r="JV113" s="164"/>
      <c r="JW113" s="164" t="e">
        <f t="shared" si="3617"/>
        <v>#DIV/0!</v>
      </c>
      <c r="JX113" s="164" t="e">
        <f t="shared" si="3618"/>
        <v>#DIV/0!</v>
      </c>
      <c r="JY113" s="164" t="e">
        <f t="shared" si="3619"/>
        <v>#DIV/0!</v>
      </c>
      <c r="JZ113" s="164"/>
      <c r="KA113" s="164" t="e">
        <f>IG113</f>
        <v>#DIV/0!</v>
      </c>
      <c r="KB113" s="164" t="e">
        <f>KA113*JR113</f>
        <v>#DIV/0!</v>
      </c>
      <c r="KC113" s="164" t="e">
        <f>KB113^2*X113^2</f>
        <v>#DIV/0!</v>
      </c>
      <c r="KD113" s="164"/>
      <c r="KE113" s="164" t="e">
        <f>IM113</f>
        <v>#DIV/0!</v>
      </c>
      <c r="KF113" s="164" t="e">
        <f>KE113*JR113</f>
        <v>#DIV/0!</v>
      </c>
      <c r="KG113" s="164" t="e">
        <f>KF113^2*Z113^2</f>
        <v>#DIV/0!</v>
      </c>
      <c r="KH113" s="164"/>
      <c r="KI113" s="164" t="e">
        <f>IS113</f>
        <v>#DIV/0!</v>
      </c>
      <c r="KJ113" s="164" t="e">
        <f>-N110/(L110+N110)^2</f>
        <v>#DIV/0!</v>
      </c>
      <c r="KK113" s="164">
        <f>1/(JJ113+N110)</f>
        <v>1</v>
      </c>
      <c r="KL113" s="164" t="e">
        <f>KI113*JR113+KJ113*HM113*JL113+KK113*JK113*HM113</f>
        <v>#DIV/0!</v>
      </c>
      <c r="KM113" s="164" t="e">
        <f>KL113^2*M110^2</f>
        <v>#DIV/0!</v>
      </c>
      <c r="KN113" s="164"/>
      <c r="KO113" s="164" t="e">
        <f>IY113</f>
        <v>#DIV/0!</v>
      </c>
      <c r="KP113" s="164" t="e">
        <f>L110/(L110+N110)^2</f>
        <v>#DIV/0!</v>
      </c>
      <c r="KQ113" s="164">
        <f>-L110/(JJ113+N110)^2</f>
        <v>0</v>
      </c>
      <c r="KR113" s="164" t="e">
        <f>KO113*JR113+KP113*JL113*HM113+HM113*KQ113*JK113</f>
        <v>#DIV/0!</v>
      </c>
      <c r="KS113" s="164" t="e">
        <f>KR113^2*O110^2</f>
        <v>#DIV/0!</v>
      </c>
      <c r="KT113" s="164"/>
      <c r="KU113" s="164" t="e">
        <f>JE113</f>
        <v>#DIV/0!</v>
      </c>
      <c r="KV113" s="164" t="e">
        <f>KU113*JR113</f>
        <v>#DIV/0!</v>
      </c>
      <c r="KW113" s="164" t="e">
        <f>KV113^2*Q110^2</f>
        <v>#DIV/0!</v>
      </c>
      <c r="KX113" s="164"/>
      <c r="KY113" s="164" t="e">
        <f>HM113* (N110/(L110+N110)) * ((-LN(10)*JJ113*L110)/(N110+JJ113)^2)</f>
        <v>#DIV/0!</v>
      </c>
      <c r="KZ113" s="164" t="e">
        <f>KY113^2*S110^2</f>
        <v>#DIV/0!</v>
      </c>
      <c r="LA113" s="164"/>
      <c r="LB113" s="164"/>
      <c r="LC113" s="170"/>
      <c r="LD113" s="205"/>
      <c r="LE113" s="190"/>
      <c r="LF113" s="190"/>
      <c r="LG113" s="190"/>
      <c r="LH113" s="190"/>
      <c r="LI113" s="190"/>
      <c r="LJ113" s="190"/>
      <c r="LK113" s="190"/>
      <c r="LL113" s="190"/>
      <c r="LM113" s="190"/>
      <c r="LN113" s="190"/>
      <c r="LO113" s="193"/>
    </row>
    <row r="114" spans="1:327" s="87" customFormat="1" ht="15.75" x14ac:dyDescent="0.25">
      <c r="A114" s="171" t="s">
        <v>239</v>
      </c>
      <c r="B114" s="142"/>
      <c r="C114" s="147"/>
      <c r="D114" s="143"/>
      <c r="E114" s="147"/>
      <c r="F114" s="194"/>
      <c r="G114" s="194"/>
      <c r="H114" s="194"/>
      <c r="I114" s="182"/>
      <c r="J114" s="182"/>
      <c r="K114" s="182"/>
      <c r="L114" s="182"/>
      <c r="M114" s="182"/>
      <c r="N114" s="182"/>
      <c r="O114" s="182"/>
      <c r="P114" s="182"/>
      <c r="Q114" s="182"/>
      <c r="R114" s="182"/>
      <c r="S114" s="185"/>
      <c r="T114" s="167">
        <f>C114/100</f>
        <v>0</v>
      </c>
      <c r="U114" s="164">
        <f t="shared" ref="U114:Z114" si="3622">F114/100</f>
        <v>0</v>
      </c>
      <c r="V114" s="164">
        <f t="shared" si="3622"/>
        <v>0</v>
      </c>
      <c r="W114" s="164">
        <f t="shared" si="3622"/>
        <v>0</v>
      </c>
      <c r="X114" s="164">
        <f t="shared" si="3622"/>
        <v>0</v>
      </c>
      <c r="Y114" s="164">
        <f t="shared" si="3622"/>
        <v>0</v>
      </c>
      <c r="Z114" s="164">
        <f t="shared" si="3622"/>
        <v>0</v>
      </c>
      <c r="AA114" s="164" t="e">
        <f>(L114*W114+Y114*N114)/(L114+N114)</f>
        <v>#DIV/0!</v>
      </c>
      <c r="AB114" s="165" t="e">
        <f t="shared" si="3215"/>
        <v>#DIV/0!</v>
      </c>
      <c r="AC114" s="165" t="e">
        <f>AVERAGE(AB114:AB117)</f>
        <v>#DIV/0!</v>
      </c>
      <c r="AD114" s="165" t="e">
        <f>STDEV(AB114:AB117)</f>
        <v>#DIV/0!</v>
      </c>
      <c r="AE114" s="165" t="e">
        <f>AD114/SQRT(COUNT(AB114:AB117))</f>
        <v>#DIV/0!</v>
      </c>
      <c r="AF114" s="165" t="e">
        <f>AE114^2</f>
        <v>#DIV/0!</v>
      </c>
      <c r="AG114" s="164" t="e">
        <f t="shared" si="3216"/>
        <v>#DIV/0!</v>
      </c>
      <c r="AH114" s="164" t="e">
        <f>AG114^2*E114^2</f>
        <v>#DIV/0!</v>
      </c>
      <c r="AI114" s="164" t="e">
        <f>AVERAGE(AH114:AH117)</f>
        <v>#DIV/0!</v>
      </c>
      <c r="AJ114" s="164" t="e">
        <f t="shared" si="3217"/>
        <v>#DIV/0!</v>
      </c>
      <c r="AK114" s="164" t="e">
        <f>AJ114^2*V114^2</f>
        <v>#DIV/0!</v>
      </c>
      <c r="AL114" s="164" t="e">
        <f>AVERAGE(AK114:AK117)</f>
        <v>#DIV/0!</v>
      </c>
      <c r="AM114" s="164" t="e">
        <f>-AB114/(AA114-U114)*L114/(L114+N114)</f>
        <v>#DIV/0!</v>
      </c>
      <c r="AN114" s="164" t="e">
        <f>AM114^2*X114^2</f>
        <v>#DIV/0!</v>
      </c>
      <c r="AO114" s="164" t="e">
        <f>AVERAGE(AN114:AN117)</f>
        <v>#DIV/0!</v>
      </c>
      <c r="AP114" s="164" t="e">
        <f>-AB114/(AA114-U114)*N114/(L114+N114)</f>
        <v>#DIV/0!</v>
      </c>
      <c r="AQ114" s="164" t="e">
        <f>AP114^2*Z114^2</f>
        <v>#DIV/0!</v>
      </c>
      <c r="AR114" s="164" t="e">
        <f>AVERAGE(AQ114:AQ117)</f>
        <v>#DIV/0!</v>
      </c>
      <c r="AS114" s="164" t="e">
        <f>-AB114/(AA114-U114)*(W114-AA114)/(L114+N114)</f>
        <v>#DIV/0!</v>
      </c>
      <c r="AT114" s="164" t="e">
        <f>AS114^2*M114^2</f>
        <v>#DIV/0!</v>
      </c>
      <c r="AU114" s="164" t="e">
        <f>AVERAGE(AT114:AT117)</f>
        <v>#DIV/0!</v>
      </c>
      <c r="AV114" s="164" t="e">
        <f>-AB114/(AA114-U114)*(Y114-AA114)/(L114+N114)</f>
        <v>#DIV/0!</v>
      </c>
      <c r="AW114" s="164" t="e">
        <f>AV114^2*O114^2</f>
        <v>#DIV/0!</v>
      </c>
      <c r="AX114" s="164" t="e">
        <f>AVERAGE(AW114:AW117)</f>
        <v>#DIV/0!</v>
      </c>
      <c r="AY114" s="164" t="e">
        <f>SUM(AX114,AU114,AR114,AO114,AL114,AI114,AF114)</f>
        <v>#DIV/0!</v>
      </c>
      <c r="AZ114" s="166" t="e">
        <f>SQRT(AY114)</f>
        <v>#DIV/0!</v>
      </c>
      <c r="BA114" s="164" t="b">
        <f>P114=1</f>
        <v>0</v>
      </c>
      <c r="BB114" s="164">
        <f>MAX((1-BA114)*P114,P114*0.99999)</f>
        <v>0</v>
      </c>
      <c r="BC114" s="164" t="e">
        <f>AB114*D114/(L114+N114)</f>
        <v>#DIV/0!</v>
      </c>
      <c r="BD114" s="164" t="e">
        <f>-1+(1-BC114)^(1-BB114)</f>
        <v>#DIV/0!</v>
      </c>
      <c r="BE114" s="164" t="e">
        <f>1/((BB114-1)*BC114)</f>
        <v>#DIV/0!</v>
      </c>
      <c r="BF114" s="164" t="e">
        <f>(-1/BC114)*LN(1-BC114)*AB114</f>
        <v>#DIV/0!</v>
      </c>
      <c r="BG114" s="164" t="e">
        <f>AB114*BD114*BE114</f>
        <v>#DIV/0!</v>
      </c>
      <c r="BH114" s="164" t="e">
        <f>(BF114*BA114)+(1-BA114)*BG114</f>
        <v>#DIV/0!</v>
      </c>
      <c r="BI114" s="164" t="e">
        <f>AVERAGE(BH114:BH117)</f>
        <v>#DIV/0!</v>
      </c>
      <c r="BJ114" s="164" t="e">
        <f>STDEV(BH114:BH117)</f>
        <v>#DIV/0!</v>
      </c>
      <c r="BK114" s="164" t="e">
        <f>BJ114/SQRT(COUNT(BH114:BH117))</f>
        <v>#DIV/0!</v>
      </c>
      <c r="BL114" s="164" t="e">
        <f>BK114^2</f>
        <v>#DIV/0!</v>
      </c>
      <c r="BM114" s="164" t="e">
        <f>(-LN(1-BC114)*(1-BC114)^(1-BB114))*AB114/((BB114-1)*BC114)</f>
        <v>#DIV/0!</v>
      </c>
      <c r="BN114" s="164" t="e">
        <f>(1-(1-BC114)^(1-BB114))*AB114/(BC114*(BB114-1)^2)</f>
        <v>#DIV/0!</v>
      </c>
      <c r="BO114" s="164" t="e">
        <f>BM114+BN114</f>
        <v>#DIV/0!</v>
      </c>
      <c r="BP114" s="164" t="e">
        <f>BO114^2*Q114^2</f>
        <v>#DIV/0!</v>
      </c>
      <c r="BQ114" s="164" t="e">
        <f>AVERAGE(BP114:BP117)</f>
        <v>#DIV/0!</v>
      </c>
      <c r="BR114" s="164" t="e">
        <f>BD114*BE114</f>
        <v>#DIV/0!</v>
      </c>
      <c r="BS114" s="164" t="e">
        <f>AB114*BE114</f>
        <v>#DIV/0!</v>
      </c>
      <c r="BT114" s="164" t="e">
        <f>AB114*BD114</f>
        <v>#DIV/0!</v>
      </c>
      <c r="BU114" s="164" t="e">
        <f>AJ114</f>
        <v>#DIV/0!</v>
      </c>
      <c r="BV114" s="164" t="e">
        <f>(BB114-1)/(1-BC114)^(BB114)*(D114/(L114+N114))*BU114</f>
        <v>#DIV/0!</v>
      </c>
      <c r="BW114" s="164" t="e">
        <f>-1/((BB114-1)*BC114^2)*(D114/(L114+N114))*BU114</f>
        <v>#DIV/0!</v>
      </c>
      <c r="BX114" s="164" t="e">
        <f>BU114*BR114+BS114*BV114+BT114*BW114</f>
        <v>#DIV/0!</v>
      </c>
      <c r="BY114" s="164" t="e">
        <f>BX114^2*V114^2</f>
        <v>#DIV/0!</v>
      </c>
      <c r="BZ114" s="164" t="e">
        <f>AVERAGE(BY114:BY117)</f>
        <v>#DIV/0!</v>
      </c>
      <c r="CA114" s="164" t="e">
        <f>AM114</f>
        <v>#DIV/0!</v>
      </c>
      <c r="CB114" s="164" t="e">
        <f>(BB114-1)/(1-BC114)^(BB114)*(D114/(L114+N114))*CA114</f>
        <v>#DIV/0!</v>
      </c>
      <c r="CC114" s="164" t="e">
        <f>-1/((BB114-1)*BC114^2)*(D114/(L114+N114))*CA114</f>
        <v>#DIV/0!</v>
      </c>
      <c r="CD114" s="164" t="e">
        <f>BR114*CA114+BS114*CB114+BT114*CC114</f>
        <v>#DIV/0!</v>
      </c>
      <c r="CE114" s="164" t="e">
        <f>CD114^2*X114^2</f>
        <v>#DIV/0!</v>
      </c>
      <c r="CF114" s="164" t="e">
        <f>AVERAGE(CE114:CE117)</f>
        <v>#DIV/0!</v>
      </c>
      <c r="CG114" s="164" t="e">
        <f>AP114</f>
        <v>#DIV/0!</v>
      </c>
      <c r="CH114" s="164" t="e">
        <f>(BB114-1)/(1-BC114)^(BB114)*(D114/(L114+N114))*CG114</f>
        <v>#DIV/0!</v>
      </c>
      <c r="CI114" s="164" t="e">
        <f>-1/((BB114-1)*BC114^2)*(D114/(L114+N114))*CG114</f>
        <v>#DIV/0!</v>
      </c>
      <c r="CJ114" s="164" t="e">
        <f>BR114*CG114+BS114*CH114+BT114*CI114</f>
        <v>#DIV/0!</v>
      </c>
      <c r="CK114" s="164" t="e">
        <f>CJ114^2*Z114^2</f>
        <v>#DIV/0!</v>
      </c>
      <c r="CL114" s="164" t="e">
        <f>AVERAGE(CK114:CK117)</f>
        <v>#DIV/0!</v>
      </c>
      <c r="CM114" s="164" t="e">
        <f>AG114</f>
        <v>#DIV/0!</v>
      </c>
      <c r="CN114" s="164">
        <v>0</v>
      </c>
      <c r="CO114" s="164">
        <v>0</v>
      </c>
      <c r="CP114" s="164" t="e">
        <f>CM114*BR114</f>
        <v>#DIV/0!</v>
      </c>
      <c r="CQ114" s="164" t="e">
        <f>CP114^2*E114^2</f>
        <v>#DIV/0!</v>
      </c>
      <c r="CR114" s="164" t="e">
        <f>AVERAGE(CQ114:CQ117)</f>
        <v>#DIV/0!</v>
      </c>
      <c r="CS114" s="164" t="e">
        <f>AS114</f>
        <v>#DIV/0!</v>
      </c>
      <c r="CT114" s="164" t="e">
        <f>(BB114-1)/(1-BC114)^(BB114)*(-BC114/(L114+N114)+D114/(L114+N114)*CS114)</f>
        <v>#DIV/0!</v>
      </c>
      <c r="CU114" s="164" t="e">
        <f>-1/((BB114-1)*BC114^2)*(-BC114/(L114+N114)+D114/(L114+N114)*CS114)</f>
        <v>#DIV/0!</v>
      </c>
      <c r="CV114" s="164" t="e">
        <f>BR114*CS114+BS114*CT114+BT114*CU114</f>
        <v>#DIV/0!</v>
      </c>
      <c r="CW114" s="164" t="e">
        <f>CV114^2*M114^2</f>
        <v>#DIV/0!</v>
      </c>
      <c r="CX114" s="164" t="e">
        <f>AVERAGE(CW114:CW117)</f>
        <v>#DIV/0!</v>
      </c>
      <c r="CY114" s="164" t="e">
        <f>AV114</f>
        <v>#DIV/0!</v>
      </c>
      <c r="CZ114" s="164" t="e">
        <f>(BB114-1)/(1-BC114)^(BB114)*(-BC114/(L114+N114)+D114/(L114+N114)*CY114)</f>
        <v>#DIV/0!</v>
      </c>
      <c r="DA114" s="164" t="e">
        <f>-1/((BB114-1)*BC114^2)*(-BC114/(L114+N114)+D114/(L114+N114)*CY114)</f>
        <v>#DIV/0!</v>
      </c>
      <c r="DB114" s="164" t="e">
        <f>BR114*CY114+BS114*CZ114+BT114*DA114</f>
        <v>#DIV/0!</v>
      </c>
      <c r="DC114" s="164" t="e">
        <f>DB114^2*O114^2</f>
        <v>#DIV/0!</v>
      </c>
      <c r="DD114" s="164" t="e">
        <f>AVERAGE(DC114:DC117)</f>
        <v>#DIV/0!</v>
      </c>
      <c r="DE114" s="164" t="e">
        <f>SUM(DD114,CX114,CR114,CL114,CF114,BZ114,BQ114,BL114)</f>
        <v>#DIV/0!</v>
      </c>
      <c r="DF114" s="164" t="e">
        <f>SQRT(DE114)</f>
        <v>#DIV/0!</v>
      </c>
      <c r="DG114" s="164">
        <f>10^R114</f>
        <v>1</v>
      </c>
      <c r="DH114" s="164" t="e">
        <f>N114/(L114+N114)</f>
        <v>#DIV/0!</v>
      </c>
      <c r="DI114" s="164">
        <f>(DG114+L114+N114)/(N114+DG114)</f>
        <v>1</v>
      </c>
      <c r="DJ114" s="164" t="e">
        <f>AB114*DH114*DI114</f>
        <v>#DIV/0!</v>
      </c>
      <c r="DK114" s="164" t="e">
        <f>AVERAGE(DJ114:DJ117)</f>
        <v>#DIV/0!</v>
      </c>
      <c r="DL114" s="164" t="e">
        <f>STDEV(DJ114:DJ117)</f>
        <v>#DIV/0!</v>
      </c>
      <c r="DM114" s="164" t="e">
        <f>DL114/SQRT(COUNT(DJ114:DJ117))</f>
        <v>#DIV/0!</v>
      </c>
      <c r="DN114" s="164" t="e">
        <f>DM114^2</f>
        <v>#DIV/0!</v>
      </c>
      <c r="DO114" s="164" t="e">
        <f>DH114*DI114</f>
        <v>#DIV/0!</v>
      </c>
      <c r="DP114" s="164" t="e">
        <f>AG114</f>
        <v>#DIV/0!</v>
      </c>
      <c r="DQ114" s="164" t="e">
        <f>DO114*DP114</f>
        <v>#DIV/0!</v>
      </c>
      <c r="DR114" s="164" t="e">
        <f>DQ114^2*E114^2</f>
        <v>#DIV/0!</v>
      </c>
      <c r="DS114" s="164" t="e">
        <f>AVERAGE(DR114:DR117)</f>
        <v>#DIV/0!</v>
      </c>
      <c r="DT114" s="164" t="e">
        <f>AJ114</f>
        <v>#DIV/0!</v>
      </c>
      <c r="DU114" s="164" t="e">
        <f>DT114*DO114</f>
        <v>#DIV/0!</v>
      </c>
      <c r="DV114" s="164" t="e">
        <f>DU114^2*V114^2</f>
        <v>#DIV/0!</v>
      </c>
      <c r="DW114" s="164" t="e">
        <f>AVERAGE(DV114:DV117)</f>
        <v>#DIV/0!</v>
      </c>
      <c r="DX114" s="164" t="e">
        <f>AM114</f>
        <v>#DIV/0!</v>
      </c>
      <c r="DY114" s="164" t="e">
        <f>DX114*DO114</f>
        <v>#DIV/0!</v>
      </c>
      <c r="DZ114" s="164" t="e">
        <f>DY114^2*X114^2</f>
        <v>#DIV/0!</v>
      </c>
      <c r="EA114" s="164" t="e">
        <f>AVERAGE(DZ114:DZ117)</f>
        <v>#DIV/0!</v>
      </c>
      <c r="EB114" s="164" t="e">
        <f>AP114</f>
        <v>#DIV/0!</v>
      </c>
      <c r="EC114" s="164" t="e">
        <f>EB114*DO114</f>
        <v>#DIV/0!</v>
      </c>
      <c r="ED114" s="164" t="e">
        <f>EC114^2*Z114^2</f>
        <v>#DIV/0!</v>
      </c>
      <c r="EE114" s="164" t="e">
        <f>AVERAGE(ED114:ED117)</f>
        <v>#DIV/0!</v>
      </c>
      <c r="EF114" s="164" t="e">
        <f>DI114*AB114</f>
        <v>#DIV/0!</v>
      </c>
      <c r="EG114" s="164" t="e">
        <f>DH114*AB114</f>
        <v>#DIV/0!</v>
      </c>
      <c r="EH114" s="164" t="e">
        <f>AS114</f>
        <v>#DIV/0!</v>
      </c>
      <c r="EI114" s="164" t="e">
        <f>-N114/((N114+L114)^2)</f>
        <v>#DIV/0!</v>
      </c>
      <c r="EJ114" s="164">
        <f>1/(DG114+N114)</f>
        <v>1</v>
      </c>
      <c r="EK114" s="164" t="e">
        <f>DO114*EH114+EF114*EI114+EG114*EJ114</f>
        <v>#DIV/0!</v>
      </c>
      <c r="EL114" s="164" t="e">
        <f>EK114^2*M114^2</f>
        <v>#DIV/0!</v>
      </c>
      <c r="EM114" s="164" t="e">
        <f>AVERAGE(EL114:EL117)</f>
        <v>#DIV/0!</v>
      </c>
      <c r="EN114" s="164" t="e">
        <f>AV114</f>
        <v>#DIV/0!</v>
      </c>
      <c r="EO114" s="164" t="e">
        <f>L114/((L114+N114)^2)</f>
        <v>#DIV/0!</v>
      </c>
      <c r="EP114" s="164">
        <f>-L114/((N114+DG114)^2)</f>
        <v>0</v>
      </c>
      <c r="EQ114" s="164" t="e">
        <f>DO114*EN114+EF114*EO114+EG114*EP114</f>
        <v>#DIV/0!</v>
      </c>
      <c r="ER114" s="164" t="e">
        <f>EQ114^2*O114^2</f>
        <v>#DIV/0!</v>
      </c>
      <c r="ES114" s="164" t="e">
        <f>AVERAGE(ER114:ER117)</f>
        <v>#DIV/0!</v>
      </c>
      <c r="ET114" s="164">
        <v>0</v>
      </c>
      <c r="EU114" s="164">
        <f>-LN(10)*L114*DG114/((DG114+N114)^2)</f>
        <v>0</v>
      </c>
      <c r="EV114" s="164" t="e">
        <f>EU114*EG114</f>
        <v>#DIV/0!</v>
      </c>
      <c r="EW114" s="164" t="e">
        <f>EV114^2*S114^2</f>
        <v>#DIV/0!</v>
      </c>
      <c r="EX114" s="164" t="e">
        <f>AVERAGE(EW114:EW117)</f>
        <v>#DIV/0!</v>
      </c>
      <c r="EY114" s="164" t="e">
        <f>SUM(EX114,ES114,EM114,EE114,EA114,DW114,DS114,DN114)</f>
        <v>#DIV/0!</v>
      </c>
      <c r="EZ114" s="164" t="e">
        <f>SQRT(EY114)</f>
        <v>#DIV/0!</v>
      </c>
      <c r="FA114" s="164">
        <f>DG114</f>
        <v>1</v>
      </c>
      <c r="FB114" s="164" t="e">
        <f>DH114</f>
        <v>#DIV/0!</v>
      </c>
      <c r="FC114" s="164">
        <f>DI114</f>
        <v>1</v>
      </c>
      <c r="FD114" s="164" t="e">
        <f>FB114*FC114*BH114</f>
        <v>#DIV/0!</v>
      </c>
      <c r="FE114" s="164" t="e">
        <f>AVERAGE(FD114:FD117)</f>
        <v>#DIV/0!</v>
      </c>
      <c r="FF114" s="164" t="e">
        <f>STDEV(FD114:FD117)</f>
        <v>#DIV/0!</v>
      </c>
      <c r="FG114" s="164" t="e">
        <f>FF114/SQRT(COUNT(FD114:FD117))</f>
        <v>#DIV/0!</v>
      </c>
      <c r="FH114" s="164" t="e">
        <f>FG114^2</f>
        <v>#DIV/0!</v>
      </c>
      <c r="FI114" s="164" t="e">
        <f>FB114*FC114</f>
        <v>#DIV/0!</v>
      </c>
      <c r="FJ114" s="164" t="e">
        <f>CP114</f>
        <v>#DIV/0!</v>
      </c>
      <c r="FK114" s="164" t="e">
        <f>FJ114*FI114</f>
        <v>#DIV/0!</v>
      </c>
      <c r="FL114" s="164" t="e">
        <f>FK114^2*E114^2</f>
        <v>#DIV/0!</v>
      </c>
      <c r="FM114" s="164" t="e">
        <f>AVERAGE(FL114:FL117)</f>
        <v>#DIV/0!</v>
      </c>
      <c r="FN114" s="164" t="e">
        <f>BX114</f>
        <v>#DIV/0!</v>
      </c>
      <c r="FO114" s="164" t="e">
        <f>FN114*FI114</f>
        <v>#DIV/0!</v>
      </c>
      <c r="FP114" s="164" t="e">
        <f>FO114^2*V114^2</f>
        <v>#DIV/0!</v>
      </c>
      <c r="FQ114" s="164" t="e">
        <f>AVERAGE(FP114:FP117)</f>
        <v>#DIV/0!</v>
      </c>
      <c r="FR114" s="164" t="e">
        <f>CD114</f>
        <v>#DIV/0!</v>
      </c>
      <c r="FS114" s="164" t="e">
        <f>FR114*FI114</f>
        <v>#DIV/0!</v>
      </c>
      <c r="FT114" s="164" t="e">
        <f>FS114^2*X114^2</f>
        <v>#DIV/0!</v>
      </c>
      <c r="FU114" s="164" t="e">
        <f>AVERAGE(FT114:FT117)</f>
        <v>#DIV/0!</v>
      </c>
      <c r="FV114" s="164" t="e">
        <f>CJ114</f>
        <v>#DIV/0!</v>
      </c>
      <c r="FW114" s="164" t="e">
        <f>FV114*FI114</f>
        <v>#DIV/0!</v>
      </c>
      <c r="FX114" s="164" t="e">
        <f>FW114^2*Z114^2</f>
        <v>#DIV/0!</v>
      </c>
      <c r="FY114" s="164" t="e">
        <f>AVERAGE(FX114:FX117)</f>
        <v>#DIV/0!</v>
      </c>
      <c r="FZ114" s="164" t="e">
        <f>FC114*BH114</f>
        <v>#DIV/0!</v>
      </c>
      <c r="GA114" s="164" t="e">
        <f>FB114*BH114</f>
        <v>#DIV/0!</v>
      </c>
      <c r="GB114" s="164" t="e">
        <f>CV114</f>
        <v>#DIV/0!</v>
      </c>
      <c r="GC114" s="164" t="e">
        <f>EI114</f>
        <v>#DIV/0!</v>
      </c>
      <c r="GD114" s="164">
        <f>EJ114</f>
        <v>1</v>
      </c>
      <c r="GE114" s="164" t="e">
        <f>FI114*GB114+FZ114*GC114+GA114*GD114</f>
        <v>#DIV/0!</v>
      </c>
      <c r="GF114" s="164" t="e">
        <f>GE114^2*M114^2</f>
        <v>#DIV/0!</v>
      </c>
      <c r="GG114" s="164" t="e">
        <f>AVERAGE(GF114:GF117)</f>
        <v>#DIV/0!</v>
      </c>
      <c r="GH114" s="164" t="e">
        <f>DB114</f>
        <v>#DIV/0!</v>
      </c>
      <c r="GI114" s="164" t="e">
        <f>EO114</f>
        <v>#DIV/0!</v>
      </c>
      <c r="GJ114" s="164">
        <f>EP114</f>
        <v>0</v>
      </c>
      <c r="GK114" s="164" t="e">
        <f>FI114*GH114+FZ114*GI114+GA114*GJ114</f>
        <v>#DIV/0!</v>
      </c>
      <c r="GL114" s="164" t="e">
        <f>GK114^2*O114^2</f>
        <v>#DIV/0!</v>
      </c>
      <c r="GM114" s="164" t="e">
        <f>AVERAGE(GL114:GL117)</f>
        <v>#DIV/0!</v>
      </c>
      <c r="GN114" s="164">
        <f>ET114</f>
        <v>0</v>
      </c>
      <c r="GO114" s="164">
        <f>EU114</f>
        <v>0</v>
      </c>
      <c r="GP114" s="164" t="e">
        <f>GO114*GA114</f>
        <v>#DIV/0!</v>
      </c>
      <c r="GQ114" s="164" t="e">
        <f>GP114^2*S114^2</f>
        <v>#DIV/0!</v>
      </c>
      <c r="GR114" s="164" t="e">
        <f>AVERAGE(GQ114:GQ117)</f>
        <v>#DIV/0!</v>
      </c>
      <c r="GS114" s="164" t="e">
        <f>BO114</f>
        <v>#DIV/0!</v>
      </c>
      <c r="GT114" s="164" t="e">
        <f>GS114*FI114</f>
        <v>#DIV/0!</v>
      </c>
      <c r="GU114" s="164" t="e">
        <f>GT114^2*Q114^2</f>
        <v>#DIV/0!</v>
      </c>
      <c r="GV114" s="164" t="e">
        <f>AVERAGE(GU114:GU117)</f>
        <v>#DIV/0!</v>
      </c>
      <c r="GW114" s="164" t="e">
        <f>SUM(GV114,GR114,GM114,GG114,FY114,FU114,FQ114,FM114,FH114)</f>
        <v>#DIV/0!</v>
      </c>
      <c r="GX114" s="164" t="e">
        <f>SQRT(GW114)</f>
        <v>#DIV/0!</v>
      </c>
      <c r="GY114" s="164">
        <f>P114</f>
        <v>0</v>
      </c>
      <c r="GZ114" s="164">
        <f>L114+N114</f>
        <v>0</v>
      </c>
      <c r="HA114" s="164">
        <f>L114</f>
        <v>0</v>
      </c>
      <c r="HB114" s="164">
        <f>N114</f>
        <v>0</v>
      </c>
      <c r="HC114" s="164">
        <f>D114</f>
        <v>0</v>
      </c>
      <c r="HD114" s="164">
        <f>B114</f>
        <v>0</v>
      </c>
      <c r="HE114" s="164" t="e">
        <f>AA114</f>
        <v>#DIV/0!</v>
      </c>
      <c r="HF114" s="164">
        <f>T114</f>
        <v>0</v>
      </c>
      <c r="HG114" s="164">
        <f>U114</f>
        <v>0</v>
      </c>
      <c r="HH114" s="164">
        <f>W114</f>
        <v>0</v>
      </c>
      <c r="HI114" s="164">
        <f>Y114</f>
        <v>0</v>
      </c>
      <c r="HJ114" s="164" t="e">
        <f>LN((HE114-GY114*HG114)/HD114)</f>
        <v>#DIV/0!</v>
      </c>
      <c r="HK114" s="164" t="e">
        <f>LN( (HG114-HF114)/GZ114 + (HE114-GY114*HF114)/HD114)</f>
        <v>#DIV/0!</v>
      </c>
      <c r="HL114" s="164" t="e">
        <f>HD114*GZ114/(HD114+GY114*GZ114)</f>
        <v>#DIV/0!</v>
      </c>
      <c r="HM114" s="164" t="e">
        <f>(HJ114-HK114)*HL114/HC114</f>
        <v>#DIV/0!</v>
      </c>
      <c r="HN114" s="164" t="e">
        <f>AVERAGE(HM114:HM117)</f>
        <v>#DIV/0!</v>
      </c>
      <c r="HO114" s="164" t="e">
        <f>STDEV(HM114:HM117)</f>
        <v>#DIV/0!</v>
      </c>
      <c r="HP114" s="164" t="e">
        <f>HO114/SQRT(COUNT(HM114:HM117))</f>
        <v>#DIV/0!</v>
      </c>
      <c r="HQ114" s="164" t="e">
        <f>HP114^2</f>
        <v>#DIV/0!</v>
      </c>
      <c r="HR114" s="164" t="e">
        <f>-1/HD114</f>
        <v>#DIV/0!</v>
      </c>
      <c r="HS114" s="164" t="e">
        <f>-(HE114-GY114*HF114) / (HD114* ( ( (HG114-HF114)/GZ114)*HD114 + (HE114-GY114*HF114)))</f>
        <v>#DIV/0!</v>
      </c>
      <c r="HT114" s="164" t="e">
        <f>GY114*GZ114^2 / (HD114+GY114*GZ114)^2</f>
        <v>#DIV/0!</v>
      </c>
      <c r="HU114" s="164" t="e">
        <f>-1/HC114*HM114</f>
        <v>#DIV/0!</v>
      </c>
      <c r="HV114" s="164" t="e">
        <f>HU114^2*E114^2</f>
        <v>#DIV/0!</v>
      </c>
      <c r="HW114" s="164" t="e">
        <f>AVERAGE(HV114:HV117)</f>
        <v>#DIV/0!</v>
      </c>
      <c r="HX114" s="164" t="e">
        <f>GY114 / (GY114*HG114-HE114)</f>
        <v>#DIV/0!</v>
      </c>
      <c r="HY114" s="164" t="e">
        <f>HD114 / ( (HG114-HF114)*HD114 + GZ114*(HE114-GY114*HF114))</f>
        <v>#DIV/0!</v>
      </c>
      <c r="HZ114" s="164">
        <v>0</v>
      </c>
      <c r="IA114" s="164" t="e">
        <f t="shared" si="3218"/>
        <v>#DIV/0!</v>
      </c>
      <c r="IB114" s="164" t="e">
        <f>IA114^2*V114^2</f>
        <v>#DIV/0!</v>
      </c>
      <c r="IC114" s="164" t="e">
        <f>AVERAGE(IB114:IB117)</f>
        <v>#DIV/0!</v>
      </c>
      <c r="ID114" s="164" t="e">
        <f xml:space="preserve"> 1 / (HE114-GY114*HG114)*L114/GZ114</f>
        <v>#DIV/0!</v>
      </c>
      <c r="IE114" s="164" t="e">
        <f>HA114 / ((HE114-GY114*HF114)*GZ114 + (HG114-HF114)*HD114)</f>
        <v>#DIV/0!</v>
      </c>
      <c r="IF114" s="164">
        <v>0</v>
      </c>
      <c r="IG114" s="164" t="e">
        <f t="shared" si="3219"/>
        <v>#DIV/0!</v>
      </c>
      <c r="IH114" s="164" t="e">
        <f>IG114^2*X114^2</f>
        <v>#DIV/0!</v>
      </c>
      <c r="II114" s="164" t="e">
        <f>AVERAGE(IH114:IH117)</f>
        <v>#DIV/0!</v>
      </c>
      <c r="IJ114" s="164" t="e">
        <f>1 / (HE114-GY114*HG114) * HB114/GZ114</f>
        <v>#DIV/0!</v>
      </c>
      <c r="IK114" s="164" t="e">
        <f>1 / (HE114 + HD114*((HG114-HF114)/GZ114) - GY114*HF114) * HB114/GZ114</f>
        <v>#DIV/0!</v>
      </c>
      <c r="IL114" s="164">
        <v>0</v>
      </c>
      <c r="IM114" s="164" t="e">
        <f t="shared" si="3220"/>
        <v>#DIV/0!</v>
      </c>
      <c r="IN114" s="164" t="e">
        <f>IM114^2*Z114^2</f>
        <v>#DIV/0!</v>
      </c>
      <c r="IO114" s="164" t="e">
        <f>AVERAGE(IN114:IN117)</f>
        <v>#DIV/0!</v>
      </c>
      <c r="IP114" s="164" t="e">
        <f>(HI114-HH114)*HB114 / (GZ114*((GY114*HG114-HH114)*HA114 + (GY114*HG114-HI114)*HB114))</f>
        <v>#DIV/0!</v>
      </c>
      <c r="IQ114" s="164" t="e">
        <f>-(HD114*HF114+(HH114-HI114)*HB114-HD114*HG114) / (GZ114*((GY114*HF114-HH114)*HA114 + (GY114*HB114+HD114)*HF114 - HI114*HB114 - HD114*HG114) )</f>
        <v>#DIV/0!</v>
      </c>
      <c r="IR114" s="164" t="e">
        <f>HD114^2 / (GY114*HA114 + GY114*HB114 + HD114)^2</f>
        <v>#DIV/0!</v>
      </c>
      <c r="IS114" s="164" t="e">
        <f t="shared" si="3221"/>
        <v>#DIV/0!</v>
      </c>
      <c r="IT114" s="164" t="e">
        <f>IS114^2*M114^2</f>
        <v>#DIV/0!</v>
      </c>
      <c r="IU114" s="164" t="e">
        <f>AVERAGE(IT114:IT117)</f>
        <v>#DIV/0!</v>
      </c>
      <c r="IV114" s="164" t="e">
        <f>-(HI114-HH114)*HA114 / (GZ114*((GY114*HG114-HH114)*HA114 + (GY114*HG114-HI114)*HB114))</f>
        <v>#DIV/0!</v>
      </c>
      <c r="IW114" s="164" t="e">
        <f>-(HD114*HF114+(HI114-HH114)*HA114-HD114*HG114) / (GZ114*((GY114*HF114-HI114)*HB114 + (GY114*HA114+HD114)*HF114 - HH114*HA114 - HD114*HG114))</f>
        <v>#DIV/0!</v>
      </c>
      <c r="IX114" s="164" t="e">
        <f>HD114^2 / (GY114*HA114+GY114*HB114+HD114)^2</f>
        <v>#DIV/0!</v>
      </c>
      <c r="IY114" s="164" t="e">
        <f t="shared" si="3222"/>
        <v>#DIV/0!</v>
      </c>
      <c r="IZ114" s="164" t="e">
        <f>IY114^2*O114^2</f>
        <v>#DIV/0!</v>
      </c>
      <c r="JA114" s="164" t="e">
        <f>AVERAGE(IZ114:IZ117)</f>
        <v>#DIV/0!</v>
      </c>
      <c r="JB114" s="164" t="e">
        <f>HG114/(GY114*HG114-HE114)</f>
        <v>#DIV/0!</v>
      </c>
      <c r="JC114" s="164" t="e">
        <f>HF114/(GY114*HF114-HE114-HD114*(HG114-HF114)/GZ114)</f>
        <v>#DIV/0!</v>
      </c>
      <c r="JD114" s="164" t="e">
        <f>-HD114*GZ114^2 / ((GZ114*GY114+HD114)^2)</f>
        <v>#DIV/0!</v>
      </c>
      <c r="JE114" s="164" t="e">
        <f t="shared" si="3223"/>
        <v>#DIV/0!</v>
      </c>
      <c r="JF114" s="164" t="e">
        <f>JE114^2*Q114^2</f>
        <v>#DIV/0!</v>
      </c>
      <c r="JG114" s="164" t="e">
        <f>AVERAGE(JF114:JF117)</f>
        <v>#DIV/0!</v>
      </c>
      <c r="JH114" s="164" t="e">
        <f>SUM(JG114,JA114,IU114,IO114,II114,IC114,HW114,HQ114)</f>
        <v>#DIV/0!</v>
      </c>
      <c r="JI114" s="164" t="e">
        <f>SQRT(JH114)</f>
        <v>#DIV/0!</v>
      </c>
      <c r="JJ114" s="164">
        <f>FA114</f>
        <v>1</v>
      </c>
      <c r="JK114" s="164" t="e">
        <f>N114/(L114+N114)</f>
        <v>#DIV/0!</v>
      </c>
      <c r="JL114" s="164">
        <f>(L114+N114+JJ114)/(N114+JJ114)</f>
        <v>1</v>
      </c>
      <c r="JM114" s="164" t="e">
        <f>HM114*JK114*JL114</f>
        <v>#DIV/0!</v>
      </c>
      <c r="JN114" s="164" t="e">
        <f>AVERAGE(JM114:JM117)</f>
        <v>#DIV/0!</v>
      </c>
      <c r="JO114" s="164" t="e">
        <f>STDEV(JM114:JM117)</f>
        <v>#DIV/0!</v>
      </c>
      <c r="JP114" s="164" t="e">
        <f>JO114/SQRT(COUNT(JM114:JM117))</f>
        <v>#DIV/0!</v>
      </c>
      <c r="JQ114" s="164" t="e">
        <f>JP114^2</f>
        <v>#DIV/0!</v>
      </c>
      <c r="JR114" s="164" t="e">
        <f>JK114*JL114</f>
        <v>#DIV/0!</v>
      </c>
      <c r="JS114" s="164" t="e">
        <f>HU114</f>
        <v>#DIV/0!</v>
      </c>
      <c r="JT114" s="164" t="e">
        <f>JS114*JR114</f>
        <v>#DIV/0!</v>
      </c>
      <c r="JU114" s="164" t="e">
        <f>JT114^2*E114^2</f>
        <v>#DIV/0!</v>
      </c>
      <c r="JV114" s="164" t="e">
        <f>AVERAGE(JU114:JU117)</f>
        <v>#DIV/0!</v>
      </c>
      <c r="JW114" s="164" t="e">
        <f>IA114</f>
        <v>#DIV/0!</v>
      </c>
      <c r="JX114" s="164" t="e">
        <f>JW114*JR114</f>
        <v>#DIV/0!</v>
      </c>
      <c r="JY114" s="164" t="e">
        <f>JX114^2*V114^2</f>
        <v>#DIV/0!</v>
      </c>
      <c r="JZ114" s="164" t="e">
        <f>AVERAGE(JY114:JY117)</f>
        <v>#DIV/0!</v>
      </c>
      <c r="KA114" s="164" t="e">
        <f>IG114</f>
        <v>#DIV/0!</v>
      </c>
      <c r="KB114" s="164" t="e">
        <f>KA114*JR114</f>
        <v>#DIV/0!</v>
      </c>
      <c r="KC114" s="164" t="e">
        <f>KB114^2*X114^2</f>
        <v>#DIV/0!</v>
      </c>
      <c r="KD114" s="164" t="e">
        <f>AVERAGE(KC114:KC117)</f>
        <v>#DIV/0!</v>
      </c>
      <c r="KE114" s="164" t="e">
        <f>IM114</f>
        <v>#DIV/0!</v>
      </c>
      <c r="KF114" s="164" t="e">
        <f>KE114*JR114</f>
        <v>#DIV/0!</v>
      </c>
      <c r="KG114" s="164" t="e">
        <f>KF114^2*Z114^2</f>
        <v>#DIV/0!</v>
      </c>
      <c r="KH114" s="164" t="e">
        <f>AVERAGE(KG114:KG117)</f>
        <v>#DIV/0!</v>
      </c>
      <c r="KI114" s="164" t="e">
        <f>IS114</f>
        <v>#DIV/0!</v>
      </c>
      <c r="KJ114" s="164" t="e">
        <f>-N114/(L114+N114)^2</f>
        <v>#DIV/0!</v>
      </c>
      <c r="KK114" s="164">
        <f>1/(JJ114+N114)</f>
        <v>1</v>
      </c>
      <c r="KL114" s="164" t="e">
        <f>KI114*JR114+KJ114*HM114*JL114+KK114*JK114*HM114</f>
        <v>#DIV/0!</v>
      </c>
      <c r="KM114" s="164" t="e">
        <f>KL114^2*M114^2</f>
        <v>#DIV/0!</v>
      </c>
      <c r="KN114" s="164" t="e">
        <f>AVERAGE(KM114:KM117)</f>
        <v>#DIV/0!</v>
      </c>
      <c r="KO114" s="164" t="e">
        <f>IY114</f>
        <v>#DIV/0!</v>
      </c>
      <c r="KP114" s="164" t="e">
        <f>L114/(L114+N114)^2</f>
        <v>#DIV/0!</v>
      </c>
      <c r="KQ114" s="164">
        <f>-L114/(JJ114+N114)^2</f>
        <v>0</v>
      </c>
      <c r="KR114" s="164" t="e">
        <f>KO114*JR114+KP114*JL114*HM114+HM114*KQ114*JK114</f>
        <v>#DIV/0!</v>
      </c>
      <c r="KS114" s="164" t="e">
        <f>KR114^2*O114^2</f>
        <v>#DIV/0!</v>
      </c>
      <c r="KT114" s="164" t="e">
        <f>AVERAGE(KS114:KS117)</f>
        <v>#DIV/0!</v>
      </c>
      <c r="KU114" s="164" t="e">
        <f>JE114</f>
        <v>#DIV/0!</v>
      </c>
      <c r="KV114" s="164" t="e">
        <f>KU114*JR114</f>
        <v>#DIV/0!</v>
      </c>
      <c r="KW114" s="164" t="e">
        <f>KV114^2*Q114^2</f>
        <v>#DIV/0!</v>
      </c>
      <c r="KX114" s="164" t="e">
        <f>AVERAGE(KW114:KW117)</f>
        <v>#DIV/0!</v>
      </c>
      <c r="KY114" s="164" t="e">
        <f>HM114* (N114/(L114+N114)) * ((-LN(10)*JJ114*L114)/(N114+JJ114)^2)</f>
        <v>#DIV/0!</v>
      </c>
      <c r="KZ114" s="164" t="e">
        <f>KY114^2*S114^2</f>
        <v>#DIV/0!</v>
      </c>
      <c r="LA114" s="164" t="e">
        <f>AVERAGE(KZ114:KZ117)</f>
        <v>#DIV/0!</v>
      </c>
      <c r="LB114" s="164" t="e">
        <f>SUM(LA114,KX114,KT114,KN114,KD114,JZ114,JV114,JQ114)</f>
        <v>#DIV/0!</v>
      </c>
      <c r="LC114" s="170" t="e">
        <f>SQRT(LB114)</f>
        <v>#DIV/0!</v>
      </c>
      <c r="LD114" s="179" t="e">
        <f>AC114*1000</f>
        <v>#DIV/0!</v>
      </c>
      <c r="LE114" s="173" t="e">
        <f>AZ114*1000</f>
        <v>#DIV/0!</v>
      </c>
      <c r="LF114" s="173" t="e">
        <f>BI114*1000</f>
        <v>#DIV/0!</v>
      </c>
      <c r="LG114" s="173" t="e">
        <f>DF114*1000</f>
        <v>#DIV/0!</v>
      </c>
      <c r="LH114" s="173" t="e">
        <f>HN114*1000</f>
        <v>#DIV/0!</v>
      </c>
      <c r="LI114" s="173" t="e">
        <f>JI114*1000</f>
        <v>#DIV/0!</v>
      </c>
      <c r="LJ114" s="173" t="e">
        <f>DK114*1000</f>
        <v>#DIV/0!</v>
      </c>
      <c r="LK114" s="173" t="e">
        <f>EZ114*1000</f>
        <v>#DIV/0!</v>
      </c>
      <c r="LL114" s="173" t="e">
        <f>FE114*1000</f>
        <v>#DIV/0!</v>
      </c>
      <c r="LM114" s="173" t="e">
        <f>GX114*1000</f>
        <v>#DIV/0!</v>
      </c>
      <c r="LN114" s="173" t="e">
        <f>JN114*1000</f>
        <v>#DIV/0!</v>
      </c>
      <c r="LO114" s="176" t="e">
        <f>LC114*1000</f>
        <v>#DIV/0!</v>
      </c>
    </row>
    <row r="115" spans="1:327" s="87" customFormat="1" ht="15.75" x14ac:dyDescent="0.25">
      <c r="A115" s="171" t="s">
        <v>240</v>
      </c>
      <c r="B115" s="12"/>
      <c r="C115" s="148"/>
      <c r="D115" s="1"/>
      <c r="E115" s="148"/>
      <c r="F115" s="195"/>
      <c r="G115" s="195"/>
      <c r="H115" s="195"/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6"/>
      <c r="T115" s="167">
        <f t="shared" ref="T115:T117" si="3623">C115/100</f>
        <v>0</v>
      </c>
      <c r="U115" s="164">
        <f>U114</f>
        <v>0</v>
      </c>
      <c r="V115" s="164">
        <f t="shared" ref="V115" si="3624">V114</f>
        <v>0</v>
      </c>
      <c r="W115" s="164">
        <f t="shared" ref="W115" si="3625">W114</f>
        <v>0</v>
      </c>
      <c r="X115" s="164">
        <f t="shared" ref="X115" si="3626">X114</f>
        <v>0</v>
      </c>
      <c r="Y115" s="164">
        <f t="shared" ref="Y115" si="3627">Y114</f>
        <v>0</v>
      </c>
      <c r="Z115" s="164">
        <f t="shared" ref="Z115" si="3628">Z114</f>
        <v>0</v>
      </c>
      <c r="AA115" s="164" t="e">
        <f t="shared" ref="AA115" si="3629">AA114</f>
        <v>#DIV/0!</v>
      </c>
      <c r="AB115" s="165" t="e">
        <f t="shared" si="3215"/>
        <v>#DIV/0!</v>
      </c>
      <c r="AC115" s="165"/>
      <c r="AD115" s="165"/>
      <c r="AE115" s="165"/>
      <c r="AF115" s="165"/>
      <c r="AG115" s="164" t="e">
        <f t="shared" si="3216"/>
        <v>#DIV/0!</v>
      </c>
      <c r="AH115" s="164" t="e">
        <f t="shared" ref="AH115:AH117" si="3630">AG115^2*E115^2</f>
        <v>#DIV/0!</v>
      </c>
      <c r="AI115" s="164"/>
      <c r="AJ115" s="164" t="e">
        <f t="shared" si="3217"/>
        <v>#DIV/0!</v>
      </c>
      <c r="AK115" s="164" t="e">
        <f>AJ115^2*V114^2</f>
        <v>#DIV/0!</v>
      </c>
      <c r="AL115" s="164"/>
      <c r="AM115" s="164" t="e">
        <f>-AB115/(AA115-U115)*L114/(L114+N114)</f>
        <v>#DIV/0!</v>
      </c>
      <c r="AN115" s="164" t="e">
        <f>AM115^2*X114^2</f>
        <v>#DIV/0!</v>
      </c>
      <c r="AO115" s="164"/>
      <c r="AP115" s="164" t="e">
        <f>-AB115/(AA115-U115)*N114/(L114+N114)</f>
        <v>#DIV/0!</v>
      </c>
      <c r="AQ115" s="164" t="e">
        <f>AP115^2*Z114^2</f>
        <v>#DIV/0!</v>
      </c>
      <c r="AR115" s="164"/>
      <c r="AS115" s="164" t="e">
        <f>-AB115/(AA115-U115)*(W115-AA115)/(L114+N114)</f>
        <v>#DIV/0!</v>
      </c>
      <c r="AT115" s="164" t="e">
        <f>AS115^2*M114^2</f>
        <v>#DIV/0!</v>
      </c>
      <c r="AU115" s="164"/>
      <c r="AV115" s="164" t="e">
        <f>-AB115/(AA115-U115)*(Y115-AA115)/(L114+N114)</f>
        <v>#DIV/0!</v>
      </c>
      <c r="AW115" s="164" t="e">
        <f>AV115^2*O114^2</f>
        <v>#DIV/0!</v>
      </c>
      <c r="AX115" s="164"/>
      <c r="AY115" s="164"/>
      <c r="AZ115" s="164"/>
      <c r="BA115" s="164" t="b">
        <f t="shared" ref="BA115:BA117" si="3631">P115=1</f>
        <v>0</v>
      </c>
      <c r="BB115" s="164">
        <f>MAX((1-BA115)*P114,P114*0.99999)</f>
        <v>0</v>
      </c>
      <c r="BC115" s="164" t="e">
        <f>AB115*D115/(L114+N114)</f>
        <v>#DIV/0!</v>
      </c>
      <c r="BD115" s="164" t="e">
        <f t="shared" ref="BD115:BD117" si="3632">-1+(1-BC115)^(1-BB115)</f>
        <v>#DIV/0!</v>
      </c>
      <c r="BE115" s="164" t="e">
        <f t="shared" ref="BE115:BE117" si="3633">1/((BB115-1)*BC115)</f>
        <v>#DIV/0!</v>
      </c>
      <c r="BF115" s="164" t="e">
        <f t="shared" ref="BF115:BF117" si="3634">(-1/BC115)*LN(1-BC115)*AB115</f>
        <v>#DIV/0!</v>
      </c>
      <c r="BG115" s="164" t="e">
        <f t="shared" ref="BG115:BG117" si="3635">AB115*BD115*BE115</f>
        <v>#DIV/0!</v>
      </c>
      <c r="BH115" s="164" t="e">
        <f t="shared" ref="BH115:BH117" si="3636">(BF115*BA115)+(1-BA115)*BG115</f>
        <v>#DIV/0!</v>
      </c>
      <c r="BI115" s="164"/>
      <c r="BJ115" s="164"/>
      <c r="BK115" s="164"/>
      <c r="BL115" s="164"/>
      <c r="BM115" s="164" t="e">
        <f t="shared" ref="BM115:BM117" si="3637">(-LN(1-BC115)*(1-BC115)^(1-BB115))*AB115/((BB115-1)*BC115)</f>
        <v>#DIV/0!</v>
      </c>
      <c r="BN115" s="164" t="e">
        <f t="shared" ref="BN115:BN117" si="3638">(1-(1-BC115)^(1-BB115))*AB115/(BC115*(BB115-1)^2)</f>
        <v>#DIV/0!</v>
      </c>
      <c r="BO115" s="164" t="e">
        <f t="shared" ref="BO115:BO117" si="3639">BM115+BN115</f>
        <v>#DIV/0!</v>
      </c>
      <c r="BP115" s="164" t="e">
        <f>BO115^2*Q114^2</f>
        <v>#DIV/0!</v>
      </c>
      <c r="BQ115" s="164"/>
      <c r="BR115" s="164" t="e">
        <f t="shared" ref="BR115:BR117" si="3640">BD115*BE115</f>
        <v>#DIV/0!</v>
      </c>
      <c r="BS115" s="164" t="e">
        <f t="shared" ref="BS115:BS117" si="3641">AB115*BE115</f>
        <v>#DIV/0!</v>
      </c>
      <c r="BT115" s="164" t="e">
        <f t="shared" ref="BT115:BT117" si="3642">AB115*BD115</f>
        <v>#DIV/0!</v>
      </c>
      <c r="BU115" s="164" t="e">
        <f t="shared" ref="BU115:BU117" si="3643">AJ115</f>
        <v>#DIV/0!</v>
      </c>
      <c r="BV115" s="164" t="e">
        <f>(BB115-1)/(1-BC115)^(BB115)*(D115/(L114+N114))*BU115</f>
        <v>#DIV/0!</v>
      </c>
      <c r="BW115" s="164" t="e">
        <f>-1/((BB115-1)*BC115^2)*(D115/(L114+N114))*BU115</f>
        <v>#DIV/0!</v>
      </c>
      <c r="BX115" s="164" t="e">
        <f t="shared" ref="BX115:BX117" si="3644">BU115*BR115+BS115*BV115+BT115*BW115</f>
        <v>#DIV/0!</v>
      </c>
      <c r="BY115" s="164" t="e">
        <f t="shared" ref="BY115:BY117" si="3645">BX115^2*V115^2</f>
        <v>#DIV/0!</v>
      </c>
      <c r="BZ115" s="164"/>
      <c r="CA115" s="164" t="e">
        <f t="shared" ref="CA115:CA117" si="3646">AM115</f>
        <v>#DIV/0!</v>
      </c>
      <c r="CB115" s="164" t="e">
        <f>(BB115-1)/(1-BC115)^(BB115)*(D115/(L114+N114))*CA115</f>
        <v>#DIV/0!</v>
      </c>
      <c r="CC115" s="164" t="e">
        <f>-1/((BB115-1)*BC115^2)*(D115/(L114+N114))*CA115</f>
        <v>#DIV/0!</v>
      </c>
      <c r="CD115" s="164" t="e">
        <f t="shared" ref="CD115:CD117" si="3647">BR115*CA115+BS115*CB115+BT115*CC115</f>
        <v>#DIV/0!</v>
      </c>
      <c r="CE115" s="164" t="e">
        <f t="shared" ref="CE115:CE117" si="3648">CD115^2*X115^2</f>
        <v>#DIV/0!</v>
      </c>
      <c r="CF115" s="164"/>
      <c r="CG115" s="164" t="e">
        <f t="shared" ref="CG115:CG117" si="3649">AP115</f>
        <v>#DIV/0!</v>
      </c>
      <c r="CH115" s="164" t="e">
        <f>(BB115-1)/(1-BC115)^(BB115)*(D115/(L114+N114))*CG115</f>
        <v>#DIV/0!</v>
      </c>
      <c r="CI115" s="164" t="e">
        <f>-1/((BB115-1)*BC115^2)*(D115/(L114+N114))*CG115</f>
        <v>#DIV/0!</v>
      </c>
      <c r="CJ115" s="164" t="e">
        <f t="shared" ref="CJ115:CJ117" si="3650">BR115*CG115+BS115*CH115+BT115*CI115</f>
        <v>#DIV/0!</v>
      </c>
      <c r="CK115" s="164" t="e">
        <f t="shared" ref="CK115:CK117" si="3651">CJ115^2*Z115^2</f>
        <v>#DIV/0!</v>
      </c>
      <c r="CL115" s="164"/>
      <c r="CM115" s="164" t="e">
        <f t="shared" ref="CM115:CM117" si="3652">AG115</f>
        <v>#DIV/0!</v>
      </c>
      <c r="CN115" s="164">
        <v>0</v>
      </c>
      <c r="CO115" s="164">
        <v>0</v>
      </c>
      <c r="CP115" s="164" t="e">
        <f t="shared" ref="CP115:CP117" si="3653">CM115*BR115</f>
        <v>#DIV/0!</v>
      </c>
      <c r="CQ115" s="164" t="e">
        <f>CP115^2*E114^2</f>
        <v>#DIV/0!</v>
      </c>
      <c r="CR115" s="164"/>
      <c r="CS115" s="164" t="e">
        <f t="shared" ref="CS115:CS117" si="3654">AS115</f>
        <v>#DIV/0!</v>
      </c>
      <c r="CT115" s="164" t="e">
        <f>(BB115-1)/(1-BC115)^(BB115)*(-BC115/(L114+N114)+D115/(L114+N114)*CS115)</f>
        <v>#DIV/0!</v>
      </c>
      <c r="CU115" s="164" t="e">
        <f>-1/((BB115-1)*BC115^2)*(-BC115/(L114+N114)+D115/(L114+N114)*CS115)</f>
        <v>#DIV/0!</v>
      </c>
      <c r="CV115" s="164" t="e">
        <f t="shared" ref="CV115:CV117" si="3655">BR115*CS115+BS115*CT115+BT115*CU115</f>
        <v>#DIV/0!</v>
      </c>
      <c r="CW115" s="164" t="e">
        <f>CV115^2*M114^2</f>
        <v>#DIV/0!</v>
      </c>
      <c r="CX115" s="164"/>
      <c r="CY115" s="164" t="e">
        <f t="shared" ref="CY115:CY117" si="3656">AV115</f>
        <v>#DIV/0!</v>
      </c>
      <c r="CZ115" s="164" t="e">
        <f>(BB115-1)/(1-BC115)^(BB115)*(-BC115/(L114+N114)+D115/(L114+N114)*CY115)</f>
        <v>#DIV/0!</v>
      </c>
      <c r="DA115" s="164" t="e">
        <f>-1/((BB115-1)*BC115^2)*(-BC115/(L114+N114)+D115/(L114+N114)*CY115)</f>
        <v>#DIV/0!</v>
      </c>
      <c r="DB115" s="164" t="e">
        <f t="shared" ref="DB115:DB117" si="3657">BR115*CY115+BS115*CZ115+BT115*DA115</f>
        <v>#DIV/0!</v>
      </c>
      <c r="DC115" s="164" t="e">
        <f>DB115^2*O114^2</f>
        <v>#DIV/0!</v>
      </c>
      <c r="DD115" s="164"/>
      <c r="DE115" s="164"/>
      <c r="DF115" s="164"/>
      <c r="DG115" s="164">
        <f>10^R114</f>
        <v>1</v>
      </c>
      <c r="DH115" s="164" t="e">
        <f>N114/(L114+N114)</f>
        <v>#DIV/0!</v>
      </c>
      <c r="DI115" s="164">
        <f>(DG115+L114+N114)/(N114+DG115)</f>
        <v>1</v>
      </c>
      <c r="DJ115" s="164" t="e">
        <f t="shared" ref="DJ115:DJ117" si="3658">AB115*DH115*DI115</f>
        <v>#DIV/0!</v>
      </c>
      <c r="DK115" s="164"/>
      <c r="DL115" s="164"/>
      <c r="DM115" s="164"/>
      <c r="DN115" s="164"/>
      <c r="DO115" s="164" t="e">
        <f t="shared" ref="DO115:DO117" si="3659">DH115*DI115</f>
        <v>#DIV/0!</v>
      </c>
      <c r="DP115" s="164" t="e">
        <f t="shared" ref="DP115:DP117" si="3660">AG115</f>
        <v>#DIV/0!</v>
      </c>
      <c r="DQ115" s="164" t="e">
        <f t="shared" ref="DQ115:DQ117" si="3661">DO115*DP115</f>
        <v>#DIV/0!</v>
      </c>
      <c r="DR115" s="164" t="e">
        <f t="shared" ref="DR115:DR117" si="3662">DQ115^2*E115^2</f>
        <v>#DIV/0!</v>
      </c>
      <c r="DS115" s="164"/>
      <c r="DT115" s="164" t="e">
        <f t="shared" ref="DT115:DT117" si="3663">AJ115</f>
        <v>#DIV/0!</v>
      </c>
      <c r="DU115" s="164" t="e">
        <f t="shared" ref="DU115:DU117" si="3664">DT115*DO115</f>
        <v>#DIV/0!</v>
      </c>
      <c r="DV115" s="164" t="e">
        <f t="shared" ref="DV115:DV117" si="3665">DU115^2*V115^2</f>
        <v>#DIV/0!</v>
      </c>
      <c r="DW115" s="164"/>
      <c r="DX115" s="164" t="e">
        <f t="shared" ref="DX115:DX117" si="3666">AM115</f>
        <v>#DIV/0!</v>
      </c>
      <c r="DY115" s="164" t="e">
        <f t="shared" ref="DY115:DY117" si="3667">DX115*DO115</f>
        <v>#DIV/0!</v>
      </c>
      <c r="DZ115" s="164" t="e">
        <f t="shared" ref="DZ115:DZ117" si="3668">DY115^2*X115^2</f>
        <v>#DIV/0!</v>
      </c>
      <c r="EA115" s="164"/>
      <c r="EB115" s="164" t="e">
        <f t="shared" ref="EB115:EB117" si="3669">AP115</f>
        <v>#DIV/0!</v>
      </c>
      <c r="EC115" s="164" t="e">
        <f t="shared" ref="EC115:EC117" si="3670">EB115*DO115</f>
        <v>#DIV/0!</v>
      </c>
      <c r="ED115" s="164" t="e">
        <f t="shared" ref="ED115:ED117" si="3671">EC115^2*Z115^2</f>
        <v>#DIV/0!</v>
      </c>
      <c r="EE115" s="164"/>
      <c r="EF115" s="164" t="e">
        <f t="shared" ref="EF115:EF117" si="3672">DI115*AB115</f>
        <v>#DIV/0!</v>
      </c>
      <c r="EG115" s="164" t="e">
        <f t="shared" ref="EG115:EG117" si="3673">DH115*AB115</f>
        <v>#DIV/0!</v>
      </c>
      <c r="EH115" s="164" t="e">
        <f t="shared" ref="EH115:EH117" si="3674">AS115</f>
        <v>#DIV/0!</v>
      </c>
      <c r="EI115" s="164" t="e">
        <f>-N114/((N114+L114)^2)</f>
        <v>#DIV/0!</v>
      </c>
      <c r="EJ115" s="164">
        <f>1/(DG115+N114)</f>
        <v>1</v>
      </c>
      <c r="EK115" s="164" t="e">
        <f t="shared" ref="EK115:EK117" si="3675">DO115*EH115+EF115*EI115+EG115*EJ115</f>
        <v>#DIV/0!</v>
      </c>
      <c r="EL115" s="164" t="e">
        <f>EK115^2*M114^2</f>
        <v>#DIV/0!</v>
      </c>
      <c r="EM115" s="164"/>
      <c r="EN115" s="164" t="e">
        <f t="shared" ref="EN115:EN117" si="3676">AV115</f>
        <v>#DIV/0!</v>
      </c>
      <c r="EO115" s="164" t="e">
        <f>L114/((L114+N114)^2)</f>
        <v>#DIV/0!</v>
      </c>
      <c r="EP115" s="164">
        <f>-L114/((N114+DG115)^2)</f>
        <v>0</v>
      </c>
      <c r="EQ115" s="164" t="e">
        <f t="shared" ref="EQ115:EQ117" si="3677">DO115*EN115+EF115*EO115+EG115*EP115</f>
        <v>#DIV/0!</v>
      </c>
      <c r="ER115" s="164" t="e">
        <f>EQ115^2*O114^2</f>
        <v>#DIV/0!</v>
      </c>
      <c r="ES115" s="164"/>
      <c r="ET115" s="164">
        <v>0</v>
      </c>
      <c r="EU115" s="164">
        <f>-LN(10)*L114*DG115/((DG115+N114)^2)</f>
        <v>0</v>
      </c>
      <c r="EV115" s="164" t="e">
        <f t="shared" ref="EV115:EV117" si="3678">EU115*EG115</f>
        <v>#DIV/0!</v>
      </c>
      <c r="EW115" s="164" t="e">
        <f>EV115^2*S114^2</f>
        <v>#DIV/0!</v>
      </c>
      <c r="EX115" s="164"/>
      <c r="EY115" s="164"/>
      <c r="EZ115" s="164"/>
      <c r="FA115" s="164">
        <f t="shared" ref="FA115:FA117" si="3679">DG115</f>
        <v>1</v>
      </c>
      <c r="FB115" s="164" t="e">
        <f t="shared" ref="FB115:FB117" si="3680">DH115</f>
        <v>#DIV/0!</v>
      </c>
      <c r="FC115" s="164">
        <f t="shared" ref="FC115:FC117" si="3681">DI115</f>
        <v>1</v>
      </c>
      <c r="FD115" s="164" t="e">
        <f t="shared" ref="FD115:FD117" si="3682">FB115*FC115*BH115</f>
        <v>#DIV/0!</v>
      </c>
      <c r="FE115" s="164"/>
      <c r="FF115" s="164"/>
      <c r="FG115" s="164"/>
      <c r="FH115" s="164"/>
      <c r="FI115" s="164" t="e">
        <f t="shared" ref="FI115:FI117" si="3683">FB115*FC115</f>
        <v>#DIV/0!</v>
      </c>
      <c r="FJ115" s="164" t="e">
        <f t="shared" ref="FJ115:FJ117" si="3684">CP115</f>
        <v>#DIV/0!</v>
      </c>
      <c r="FK115" s="164" t="e">
        <f t="shared" ref="FK115:FK117" si="3685">FJ115*FI115</f>
        <v>#DIV/0!</v>
      </c>
      <c r="FL115" s="164" t="e">
        <f t="shared" ref="FL115:FL117" si="3686">FK115^2*E115^2</f>
        <v>#DIV/0!</v>
      </c>
      <c r="FM115" s="164"/>
      <c r="FN115" s="164" t="e">
        <f t="shared" ref="FN115:FN117" si="3687">BX115</f>
        <v>#DIV/0!</v>
      </c>
      <c r="FO115" s="164" t="e">
        <f t="shared" ref="FO115:FO117" si="3688">FN115*FI115</f>
        <v>#DIV/0!</v>
      </c>
      <c r="FP115" s="164" t="e">
        <f t="shared" ref="FP115:FP117" si="3689">FO115^2*V115^2</f>
        <v>#DIV/0!</v>
      </c>
      <c r="FQ115" s="164"/>
      <c r="FR115" s="164" t="e">
        <f t="shared" ref="FR115:FR117" si="3690">CD115</f>
        <v>#DIV/0!</v>
      </c>
      <c r="FS115" s="164" t="e">
        <f t="shared" ref="FS115:FS117" si="3691">FR115*FI115</f>
        <v>#DIV/0!</v>
      </c>
      <c r="FT115" s="164" t="e">
        <f t="shared" ref="FT115:FT117" si="3692">FS115^2*X115^2</f>
        <v>#DIV/0!</v>
      </c>
      <c r="FU115" s="164"/>
      <c r="FV115" s="164" t="e">
        <f t="shared" ref="FV115:FV117" si="3693">CJ115</f>
        <v>#DIV/0!</v>
      </c>
      <c r="FW115" s="164" t="e">
        <f t="shared" ref="FW115:FW117" si="3694">FV115*FI115</f>
        <v>#DIV/0!</v>
      </c>
      <c r="FX115" s="164" t="e">
        <f t="shared" ref="FX115:FX117" si="3695">FW115^2*Z115^2</f>
        <v>#DIV/0!</v>
      </c>
      <c r="FY115" s="164"/>
      <c r="FZ115" s="164" t="e">
        <f t="shared" ref="FZ115:FZ117" si="3696">FC115*BH115</f>
        <v>#DIV/0!</v>
      </c>
      <c r="GA115" s="164" t="e">
        <f t="shared" ref="GA115:GA117" si="3697">FB115*BH115</f>
        <v>#DIV/0!</v>
      </c>
      <c r="GB115" s="164" t="e">
        <f t="shared" ref="GB115:GB117" si="3698">CV115</f>
        <v>#DIV/0!</v>
      </c>
      <c r="GC115" s="164" t="e">
        <f t="shared" ref="GC115:GC117" si="3699">EI115</f>
        <v>#DIV/0!</v>
      </c>
      <c r="GD115" s="164">
        <f t="shared" ref="GD115:GD117" si="3700">EJ115</f>
        <v>1</v>
      </c>
      <c r="GE115" s="164" t="e">
        <f t="shared" ref="GE115:GE117" si="3701">FI115*GB115+FZ115*GC115+GA115*GD115</f>
        <v>#DIV/0!</v>
      </c>
      <c r="GF115" s="164" t="e">
        <f>GE115^2*M114^2</f>
        <v>#DIV/0!</v>
      </c>
      <c r="GG115" s="164"/>
      <c r="GH115" s="164" t="e">
        <f t="shared" ref="GH115:GH117" si="3702">DB115</f>
        <v>#DIV/0!</v>
      </c>
      <c r="GI115" s="164" t="e">
        <f t="shared" ref="GI115:GI117" si="3703">EO115</f>
        <v>#DIV/0!</v>
      </c>
      <c r="GJ115" s="164">
        <f t="shared" ref="GJ115:GJ117" si="3704">EP115</f>
        <v>0</v>
      </c>
      <c r="GK115" s="164" t="e">
        <f t="shared" ref="GK115:GK117" si="3705">FI115*GH115+FZ115*GI115+GA115*GJ115</f>
        <v>#DIV/0!</v>
      </c>
      <c r="GL115" s="164" t="e">
        <f>GK115^2*O114^2</f>
        <v>#DIV/0!</v>
      </c>
      <c r="GM115" s="164"/>
      <c r="GN115" s="164">
        <f t="shared" ref="GN115:GN117" si="3706">ET115</f>
        <v>0</v>
      </c>
      <c r="GO115" s="164">
        <f t="shared" ref="GO115:GO117" si="3707">EU115</f>
        <v>0</v>
      </c>
      <c r="GP115" s="164" t="e">
        <f t="shared" ref="GP115:GP117" si="3708">GO115*GA115</f>
        <v>#DIV/0!</v>
      </c>
      <c r="GQ115" s="164" t="e">
        <f>GP115^2*S114^2</f>
        <v>#DIV/0!</v>
      </c>
      <c r="GR115" s="164"/>
      <c r="GS115" s="164" t="e">
        <f t="shared" ref="GS115:GS117" si="3709">BO115</f>
        <v>#DIV/0!</v>
      </c>
      <c r="GT115" s="164" t="e">
        <f t="shared" ref="GT115:GT117" si="3710">GS115*FI115</f>
        <v>#DIV/0!</v>
      </c>
      <c r="GU115" s="164" t="e">
        <f>GT115^2*Q114^2</f>
        <v>#DIV/0!</v>
      </c>
      <c r="GV115" s="164"/>
      <c r="GW115" s="164"/>
      <c r="GX115" s="164"/>
      <c r="GY115" s="164">
        <f>P114</f>
        <v>0</v>
      </c>
      <c r="GZ115" s="164">
        <f>L114+N114</f>
        <v>0</v>
      </c>
      <c r="HA115" s="164">
        <f>L114</f>
        <v>0</v>
      </c>
      <c r="HB115" s="164">
        <f>N114</f>
        <v>0</v>
      </c>
      <c r="HC115" s="164">
        <f t="shared" ref="HC115:HC117" si="3711">D115</f>
        <v>0</v>
      </c>
      <c r="HD115" s="164">
        <f t="shared" ref="HD115:HD117" si="3712">B115</f>
        <v>0</v>
      </c>
      <c r="HE115" s="164" t="e">
        <f t="shared" ref="HE115:HE117" si="3713">AA115</f>
        <v>#DIV/0!</v>
      </c>
      <c r="HF115" s="164">
        <f t="shared" ref="HF115:HF117" si="3714">T115</f>
        <v>0</v>
      </c>
      <c r="HG115" s="164">
        <f t="shared" ref="HG115:HG117" si="3715">U115</f>
        <v>0</v>
      </c>
      <c r="HH115" s="164">
        <f t="shared" ref="HH115:HH117" si="3716">W115</f>
        <v>0</v>
      </c>
      <c r="HI115" s="164">
        <f t="shared" ref="HI115:HI117" si="3717">Y115</f>
        <v>0</v>
      </c>
      <c r="HJ115" s="164" t="e">
        <f t="shared" ref="HJ115:HJ117" si="3718">LN((HE115-GY115*HG115)/HD115)</f>
        <v>#DIV/0!</v>
      </c>
      <c r="HK115" s="164" t="e">
        <f t="shared" ref="HK115:HK117" si="3719">LN( (HG115-HF115)/GZ115 + (HE115-GY115*HF115)/HD115)</f>
        <v>#DIV/0!</v>
      </c>
      <c r="HL115" s="164" t="e">
        <f t="shared" ref="HL115:HL117" si="3720">HD115*GZ115/(HD115+GY115*GZ115)</f>
        <v>#DIV/0!</v>
      </c>
      <c r="HM115" s="164" t="e">
        <f t="shared" ref="HM115:HM117" si="3721">(HJ115-HK115)*HL115/HC115</f>
        <v>#DIV/0!</v>
      </c>
      <c r="HN115" s="164"/>
      <c r="HO115" s="164"/>
      <c r="HP115" s="164"/>
      <c r="HQ115" s="164"/>
      <c r="HR115" s="164" t="e">
        <f t="shared" ref="HR115:HR117" si="3722">-1/HD115</f>
        <v>#DIV/0!</v>
      </c>
      <c r="HS115" s="164" t="e">
        <f t="shared" ref="HS115:HS117" si="3723">-(HE115-GY115*HF115) / (HD115* ( ( (HG115-HF115)/GZ115)*HD115 + (HE115-GY115*HF115)))</f>
        <v>#DIV/0!</v>
      </c>
      <c r="HT115" s="164" t="e">
        <f t="shared" ref="HT115:HT117" si="3724">GY115*GZ115^2 / (HD115+GY115*GZ115)^2</f>
        <v>#DIV/0!</v>
      </c>
      <c r="HU115" s="164" t="e">
        <f t="shared" ref="HU115:HU117" si="3725">-1/HC115*HM115</f>
        <v>#DIV/0!</v>
      </c>
      <c r="HV115" s="164" t="e">
        <f t="shared" ref="HV115:HV117" si="3726">HU115^2*E115^2</f>
        <v>#DIV/0!</v>
      </c>
      <c r="HW115" s="164"/>
      <c r="HX115" s="164" t="e">
        <f t="shared" ref="HX115:HX117" si="3727">GY115 / (GY115*HG115-HE115)</f>
        <v>#DIV/0!</v>
      </c>
      <c r="HY115" s="164" t="e">
        <f t="shared" ref="HY115:HY117" si="3728">HD115 / ( (HG115-HF115)*HD115 + GZ115*(HE115-GY115*HF115))</f>
        <v>#DIV/0!</v>
      </c>
      <c r="HZ115" s="164">
        <v>0</v>
      </c>
      <c r="IA115" s="164" t="e">
        <f t="shared" si="3218"/>
        <v>#DIV/0!</v>
      </c>
      <c r="IB115" s="164" t="e">
        <f t="shared" ref="IB115:IB117" si="3729">IA115^2*V115^2</f>
        <v>#DIV/0!</v>
      </c>
      <c r="IC115" s="164"/>
      <c r="ID115" s="164" t="e">
        <f xml:space="preserve"> 1 / (HE115-GY115*HG115)*L114/GZ115</f>
        <v>#DIV/0!</v>
      </c>
      <c r="IE115" s="164" t="e">
        <f t="shared" ref="IE115:IE117" si="3730">HA115 / ((HE115-GY115*HF115)*GZ115 + (HG115-HF115)*HD115)</f>
        <v>#DIV/0!</v>
      </c>
      <c r="IF115" s="164">
        <v>0</v>
      </c>
      <c r="IG115" s="164" t="e">
        <f t="shared" si="3219"/>
        <v>#DIV/0!</v>
      </c>
      <c r="IH115" s="164" t="e">
        <f t="shared" ref="IH115:IH117" si="3731">IG115^2*X115^2</f>
        <v>#DIV/0!</v>
      </c>
      <c r="II115" s="164"/>
      <c r="IJ115" s="164" t="e">
        <f t="shared" ref="IJ115:IJ117" si="3732">1 / (HE115-GY115*HG115) * HB115/GZ115</f>
        <v>#DIV/0!</v>
      </c>
      <c r="IK115" s="164" t="e">
        <f t="shared" ref="IK115:IK117" si="3733">1 / (HE115 + HD115*((HG115-HF115)/GZ115) - GY115*HF115) * HB115/GZ115</f>
        <v>#DIV/0!</v>
      </c>
      <c r="IL115" s="164">
        <v>0</v>
      </c>
      <c r="IM115" s="164" t="e">
        <f t="shared" si="3220"/>
        <v>#DIV/0!</v>
      </c>
      <c r="IN115" s="164" t="e">
        <f t="shared" ref="IN115:IN117" si="3734">IM115^2*Z115^2</f>
        <v>#DIV/0!</v>
      </c>
      <c r="IO115" s="164"/>
      <c r="IP115" s="164" t="e">
        <f t="shared" ref="IP115:IP117" si="3735">(HI115-HH115)*HB115 / (GZ115*((GY115*HG115-HH115)*HA115 + (GY115*HG115-HI115)*HB115))</f>
        <v>#DIV/0!</v>
      </c>
      <c r="IQ115" s="164" t="e">
        <f t="shared" ref="IQ115:IQ117" si="3736">-(HD115*HF115+(HH115-HI115)*HB115-HD115*HG115) / (GZ115*((GY115*HF115-HH115)*HA115 + (GY115*HB115+HD115)*HF115 - HI115*HB115 - HD115*HG115) )</f>
        <v>#DIV/0!</v>
      </c>
      <c r="IR115" s="164" t="e">
        <f t="shared" ref="IR115:IR117" si="3737">HD115^2 / (GY115*HA115 + GY115*HB115 + HD115)^2</f>
        <v>#DIV/0!</v>
      </c>
      <c r="IS115" s="164" t="e">
        <f t="shared" si="3221"/>
        <v>#DIV/0!</v>
      </c>
      <c r="IT115" s="164" t="e">
        <f>IS115^2*M114^2</f>
        <v>#DIV/0!</v>
      </c>
      <c r="IU115" s="164"/>
      <c r="IV115" s="164" t="e">
        <f t="shared" ref="IV115:IV117" si="3738">-(HI115-HH115)*HA115 / (GZ115*((GY115*HG115-HH115)*HA115 + (GY115*HG115-HI115)*HB115))</f>
        <v>#DIV/0!</v>
      </c>
      <c r="IW115" s="164" t="e">
        <f t="shared" ref="IW115:IW117" si="3739">-(HD115*HF115+(HI115-HH115)*HA115-HD115*HG115) / (GZ115*((GY115*HF115-HI115)*HB115 + (GY115*HA115+HD115)*HF115 - HH115*HA115 - HD115*HG115))</f>
        <v>#DIV/0!</v>
      </c>
      <c r="IX115" s="164" t="e">
        <f t="shared" ref="IX115:IX117" si="3740">HD115^2 / (GY115*HA115+GY115*HB115+HD115)^2</f>
        <v>#DIV/0!</v>
      </c>
      <c r="IY115" s="164" t="e">
        <f t="shared" si="3222"/>
        <v>#DIV/0!</v>
      </c>
      <c r="IZ115" s="164" t="e">
        <f>IY115^2*O114^2</f>
        <v>#DIV/0!</v>
      </c>
      <c r="JA115" s="164"/>
      <c r="JB115" s="164" t="e">
        <f t="shared" ref="JB115:JB117" si="3741">HG115/(GY115*HG115-HE115)</f>
        <v>#DIV/0!</v>
      </c>
      <c r="JC115" s="164" t="e">
        <f t="shared" ref="JC115:JC117" si="3742">HF115/(GY115*HF115-HE115-HD115*(HG115-HF115)/GZ115)</f>
        <v>#DIV/0!</v>
      </c>
      <c r="JD115" s="164" t="e">
        <f t="shared" ref="JD115:JD117" si="3743">-HD115*GZ115^2 / ((GZ115*GY115+HD115)^2)</f>
        <v>#DIV/0!</v>
      </c>
      <c r="JE115" s="164" t="e">
        <f t="shared" si="3223"/>
        <v>#DIV/0!</v>
      </c>
      <c r="JF115" s="164" t="e">
        <f>JE115^2*Q114^2</f>
        <v>#DIV/0!</v>
      </c>
      <c r="JG115" s="164"/>
      <c r="JH115" s="164"/>
      <c r="JI115" s="164"/>
      <c r="JJ115" s="164">
        <f t="shared" ref="JJ115:JJ117" si="3744">FA115</f>
        <v>1</v>
      </c>
      <c r="JK115" s="164" t="e">
        <f>N114/(L114+N114)</f>
        <v>#DIV/0!</v>
      </c>
      <c r="JL115" s="164">
        <f>(L114+N114+JJ115)/(N114+JJ115)</f>
        <v>1</v>
      </c>
      <c r="JM115" s="164" t="e">
        <f t="shared" ref="JM115:JM117" si="3745">HM115*JK115*JL115</f>
        <v>#DIV/0!</v>
      </c>
      <c r="JN115" s="164"/>
      <c r="JO115" s="164"/>
      <c r="JP115" s="164"/>
      <c r="JQ115" s="164"/>
      <c r="JR115" s="164" t="e">
        <f t="shared" ref="JR115:JR117" si="3746">JK115*JL115</f>
        <v>#DIV/0!</v>
      </c>
      <c r="JS115" s="164" t="e">
        <f t="shared" ref="JS115:JS117" si="3747">HU115</f>
        <v>#DIV/0!</v>
      </c>
      <c r="JT115" s="164" t="e">
        <f t="shared" ref="JT115:JT117" si="3748">JS115*JR115</f>
        <v>#DIV/0!</v>
      </c>
      <c r="JU115" s="164" t="e">
        <f t="shared" ref="JU115:JU117" si="3749">JT115^2*E115^2</f>
        <v>#DIV/0!</v>
      </c>
      <c r="JV115" s="164"/>
      <c r="JW115" s="164" t="e">
        <f t="shared" ref="JW115:JW117" si="3750">IA115</f>
        <v>#DIV/0!</v>
      </c>
      <c r="JX115" s="164" t="e">
        <f t="shared" ref="JX115:JX117" si="3751">JW115*JR115</f>
        <v>#DIV/0!</v>
      </c>
      <c r="JY115" s="164" t="e">
        <f t="shared" ref="JY115:JY117" si="3752">JX115^2*V115^2</f>
        <v>#DIV/0!</v>
      </c>
      <c r="JZ115" s="164"/>
      <c r="KA115" s="164" t="e">
        <f>IG115</f>
        <v>#DIV/0!</v>
      </c>
      <c r="KB115" s="164" t="e">
        <f>KA115*JR115</f>
        <v>#DIV/0!</v>
      </c>
      <c r="KC115" s="164" t="e">
        <f>KB115^2*X115^2</f>
        <v>#DIV/0!</v>
      </c>
      <c r="KD115" s="164"/>
      <c r="KE115" s="164" t="e">
        <f>IM115</f>
        <v>#DIV/0!</v>
      </c>
      <c r="KF115" s="164" t="e">
        <f>KE115*JR115</f>
        <v>#DIV/0!</v>
      </c>
      <c r="KG115" s="164" t="e">
        <f>KF115^2*Z115^2</f>
        <v>#DIV/0!</v>
      </c>
      <c r="KH115" s="164"/>
      <c r="KI115" s="164" t="e">
        <f>IS115</f>
        <v>#DIV/0!</v>
      </c>
      <c r="KJ115" s="164" t="e">
        <f>-N114/(L114+N114)^2</f>
        <v>#DIV/0!</v>
      </c>
      <c r="KK115" s="164">
        <f>1/(JJ115+N114)</f>
        <v>1</v>
      </c>
      <c r="KL115" s="164" t="e">
        <f>KI115*JR115+KJ115*HM115*JL115+KK115*JK115*HM115</f>
        <v>#DIV/0!</v>
      </c>
      <c r="KM115" s="164" t="e">
        <f>KL115^2*M114^2</f>
        <v>#DIV/0!</v>
      </c>
      <c r="KN115" s="164"/>
      <c r="KO115" s="164" t="e">
        <f>IY115</f>
        <v>#DIV/0!</v>
      </c>
      <c r="KP115" s="164" t="e">
        <f>L114/(L114+N114)^2</f>
        <v>#DIV/0!</v>
      </c>
      <c r="KQ115" s="164">
        <f>-L114/(JJ115+N114)^2</f>
        <v>0</v>
      </c>
      <c r="KR115" s="164" t="e">
        <f>KO115*JR115+KP115*JL115*HM115+HM115*KQ115*JK115</f>
        <v>#DIV/0!</v>
      </c>
      <c r="KS115" s="164" t="e">
        <f>KR115^2*O114^2</f>
        <v>#DIV/0!</v>
      </c>
      <c r="KT115" s="164"/>
      <c r="KU115" s="164" t="e">
        <f>JE115</f>
        <v>#DIV/0!</v>
      </c>
      <c r="KV115" s="164" t="e">
        <f>KU115*JR115</f>
        <v>#DIV/0!</v>
      </c>
      <c r="KW115" s="164" t="e">
        <f>KV115^2*Q114^2</f>
        <v>#DIV/0!</v>
      </c>
      <c r="KX115" s="164"/>
      <c r="KY115" s="164" t="e">
        <f>HM115* (N114/(L114+N114)) * ((-LN(10)*JJ115*L114)/(N114+JJ115)^2)</f>
        <v>#DIV/0!</v>
      </c>
      <c r="KZ115" s="164" t="e">
        <f>KY115^2*S114^2</f>
        <v>#DIV/0!</v>
      </c>
      <c r="LA115" s="164"/>
      <c r="LB115" s="164"/>
      <c r="LC115" s="170"/>
      <c r="LD115" s="180"/>
      <c r="LE115" s="174"/>
      <c r="LF115" s="174"/>
      <c r="LG115" s="174"/>
      <c r="LH115" s="174"/>
      <c r="LI115" s="174"/>
      <c r="LJ115" s="174"/>
      <c r="LK115" s="174"/>
      <c r="LL115" s="174"/>
      <c r="LM115" s="174"/>
      <c r="LN115" s="174"/>
      <c r="LO115" s="177"/>
    </row>
    <row r="116" spans="1:327" s="87" customFormat="1" ht="15.75" x14ac:dyDescent="0.25">
      <c r="A116" s="171" t="s">
        <v>241</v>
      </c>
      <c r="B116" s="12"/>
      <c r="C116" s="148"/>
      <c r="D116" s="1"/>
      <c r="E116" s="148"/>
      <c r="F116" s="195"/>
      <c r="G116" s="195"/>
      <c r="H116" s="195"/>
      <c r="I116" s="183"/>
      <c r="J116" s="183"/>
      <c r="K116" s="183"/>
      <c r="L116" s="183"/>
      <c r="M116" s="183"/>
      <c r="N116" s="183"/>
      <c r="O116" s="183"/>
      <c r="P116" s="183"/>
      <c r="Q116" s="183"/>
      <c r="R116" s="183"/>
      <c r="S116" s="186"/>
      <c r="T116" s="167">
        <f t="shared" si="3623"/>
        <v>0</v>
      </c>
      <c r="U116" s="164">
        <f>U114</f>
        <v>0</v>
      </c>
      <c r="V116" s="164">
        <f t="shared" ref="V116:AA116" si="3753">V114</f>
        <v>0</v>
      </c>
      <c r="W116" s="164">
        <f t="shared" si="3753"/>
        <v>0</v>
      </c>
      <c r="X116" s="164">
        <f t="shared" si="3753"/>
        <v>0</v>
      </c>
      <c r="Y116" s="164">
        <f t="shared" si="3753"/>
        <v>0</v>
      </c>
      <c r="Z116" s="164">
        <f t="shared" si="3753"/>
        <v>0</v>
      </c>
      <c r="AA116" s="164" t="e">
        <f t="shared" si="3753"/>
        <v>#DIV/0!</v>
      </c>
      <c r="AB116" s="165" t="e">
        <f t="shared" si="3215"/>
        <v>#DIV/0!</v>
      </c>
      <c r="AC116" s="165"/>
      <c r="AD116" s="165"/>
      <c r="AE116" s="165"/>
      <c r="AF116" s="165"/>
      <c r="AG116" s="164" t="e">
        <f t="shared" si="3216"/>
        <v>#DIV/0!</v>
      </c>
      <c r="AH116" s="164" t="e">
        <f t="shared" si="3630"/>
        <v>#DIV/0!</v>
      </c>
      <c r="AI116" s="164"/>
      <c r="AJ116" s="164" t="e">
        <f t="shared" si="3217"/>
        <v>#DIV/0!</v>
      </c>
      <c r="AK116" s="164" t="e">
        <f>AJ116^2*V114^2</f>
        <v>#DIV/0!</v>
      </c>
      <c r="AL116" s="164"/>
      <c r="AM116" s="164" t="e">
        <f>-AB116/(AA116-U116)*L114/(L114+N114)</f>
        <v>#DIV/0!</v>
      </c>
      <c r="AN116" s="164" t="e">
        <f>AM116^2*X114^2</f>
        <v>#DIV/0!</v>
      </c>
      <c r="AO116" s="164"/>
      <c r="AP116" s="164" t="e">
        <f>-AB116/(AA116-U116)*N114/(L114+N114)</f>
        <v>#DIV/0!</v>
      </c>
      <c r="AQ116" s="164" t="e">
        <f>AP116^2*Z114^2</f>
        <v>#DIV/0!</v>
      </c>
      <c r="AR116" s="164"/>
      <c r="AS116" s="164" t="e">
        <f>-AB116/(AA116-U116)*(W116-AA116)/(L114+N114)</f>
        <v>#DIV/0!</v>
      </c>
      <c r="AT116" s="164" t="e">
        <f>AS116^2*M114^2</f>
        <v>#DIV/0!</v>
      </c>
      <c r="AU116" s="164"/>
      <c r="AV116" s="164" t="e">
        <f>-AB116/(AA116-U116)*(Y116-AA116)/(L114+N114)</f>
        <v>#DIV/0!</v>
      </c>
      <c r="AW116" s="164" t="e">
        <f>AV116^2*O114^2</f>
        <v>#DIV/0!</v>
      </c>
      <c r="AX116" s="164"/>
      <c r="AY116" s="164"/>
      <c r="AZ116" s="164"/>
      <c r="BA116" s="164" t="b">
        <f t="shared" si="3631"/>
        <v>0</v>
      </c>
      <c r="BB116" s="164">
        <f>MAX((1-BA116)*P114,P114*0.99999)</f>
        <v>0</v>
      </c>
      <c r="BC116" s="164" t="e">
        <f>AB116*D116/(L114+N114)</f>
        <v>#DIV/0!</v>
      </c>
      <c r="BD116" s="164" t="e">
        <f t="shared" si="3632"/>
        <v>#DIV/0!</v>
      </c>
      <c r="BE116" s="164" t="e">
        <f t="shared" si="3633"/>
        <v>#DIV/0!</v>
      </c>
      <c r="BF116" s="164" t="e">
        <f t="shared" si="3634"/>
        <v>#DIV/0!</v>
      </c>
      <c r="BG116" s="164" t="e">
        <f t="shared" si="3635"/>
        <v>#DIV/0!</v>
      </c>
      <c r="BH116" s="164" t="e">
        <f t="shared" si="3636"/>
        <v>#DIV/0!</v>
      </c>
      <c r="BI116" s="164"/>
      <c r="BJ116" s="164"/>
      <c r="BK116" s="164"/>
      <c r="BL116" s="164"/>
      <c r="BM116" s="164" t="e">
        <f t="shared" si="3637"/>
        <v>#DIV/0!</v>
      </c>
      <c r="BN116" s="164" t="e">
        <f t="shared" si="3638"/>
        <v>#DIV/0!</v>
      </c>
      <c r="BO116" s="164" t="e">
        <f t="shared" si="3639"/>
        <v>#DIV/0!</v>
      </c>
      <c r="BP116" s="164" t="e">
        <f>BO116^2*Q114^2</f>
        <v>#DIV/0!</v>
      </c>
      <c r="BQ116" s="164"/>
      <c r="BR116" s="164" t="e">
        <f t="shared" si="3640"/>
        <v>#DIV/0!</v>
      </c>
      <c r="BS116" s="164" t="e">
        <f t="shared" si="3641"/>
        <v>#DIV/0!</v>
      </c>
      <c r="BT116" s="164" t="e">
        <f t="shared" si="3642"/>
        <v>#DIV/0!</v>
      </c>
      <c r="BU116" s="164" t="e">
        <f t="shared" si="3643"/>
        <v>#DIV/0!</v>
      </c>
      <c r="BV116" s="164" t="e">
        <f>(BB116-1)/(1-BC116)^(BB116)*(D116/(L114+N114))*BU116</f>
        <v>#DIV/0!</v>
      </c>
      <c r="BW116" s="164" t="e">
        <f>-1/((BB116-1)*BC116^2)*(D116/(L114+N114))*BU116</f>
        <v>#DIV/0!</v>
      </c>
      <c r="BX116" s="164" t="e">
        <f t="shared" si="3644"/>
        <v>#DIV/0!</v>
      </c>
      <c r="BY116" s="164" t="e">
        <f t="shared" si="3645"/>
        <v>#DIV/0!</v>
      </c>
      <c r="BZ116" s="164"/>
      <c r="CA116" s="164" t="e">
        <f t="shared" si="3646"/>
        <v>#DIV/0!</v>
      </c>
      <c r="CB116" s="164" t="e">
        <f>(BB116-1)/(1-BC116)^(BB116)*(D116/(L114+N114))*CA116</f>
        <v>#DIV/0!</v>
      </c>
      <c r="CC116" s="164" t="e">
        <f>-1/((BB116-1)*BC116^2)*(D116/(L114+N114))*CA116</f>
        <v>#DIV/0!</v>
      </c>
      <c r="CD116" s="164" t="e">
        <f t="shared" si="3647"/>
        <v>#DIV/0!</v>
      </c>
      <c r="CE116" s="164" t="e">
        <f t="shared" si="3648"/>
        <v>#DIV/0!</v>
      </c>
      <c r="CF116" s="164"/>
      <c r="CG116" s="164" t="e">
        <f t="shared" si="3649"/>
        <v>#DIV/0!</v>
      </c>
      <c r="CH116" s="164" t="e">
        <f>(BB116-1)/(1-BC116)^(BB116)*(D116/(L114+N114))*CG116</f>
        <v>#DIV/0!</v>
      </c>
      <c r="CI116" s="164" t="e">
        <f>-1/((BB116-1)*BC116^2)*(D116/(L114+N114))*CG116</f>
        <v>#DIV/0!</v>
      </c>
      <c r="CJ116" s="164" t="e">
        <f t="shared" si="3650"/>
        <v>#DIV/0!</v>
      </c>
      <c r="CK116" s="164" t="e">
        <f t="shared" si="3651"/>
        <v>#DIV/0!</v>
      </c>
      <c r="CL116" s="164"/>
      <c r="CM116" s="164" t="e">
        <f t="shared" si="3652"/>
        <v>#DIV/0!</v>
      </c>
      <c r="CN116" s="164">
        <v>0</v>
      </c>
      <c r="CO116" s="164">
        <v>0</v>
      </c>
      <c r="CP116" s="164" t="e">
        <f t="shared" si="3653"/>
        <v>#DIV/0!</v>
      </c>
      <c r="CQ116" s="164" t="e">
        <f>CP116^2*E114^2</f>
        <v>#DIV/0!</v>
      </c>
      <c r="CR116" s="164"/>
      <c r="CS116" s="164" t="e">
        <f t="shared" si="3654"/>
        <v>#DIV/0!</v>
      </c>
      <c r="CT116" s="164" t="e">
        <f>(BB116-1)/(1-BC116)^(BB116)*(-BC116/(L114+N114)+D116/(L114+N114)*CS116)</f>
        <v>#DIV/0!</v>
      </c>
      <c r="CU116" s="164" t="e">
        <f>-1/((BB116-1)*BC116^2)*(-BC116/(L114+N114)+D116/(L114+N114)*CS116)</f>
        <v>#DIV/0!</v>
      </c>
      <c r="CV116" s="164" t="e">
        <f t="shared" si="3655"/>
        <v>#DIV/0!</v>
      </c>
      <c r="CW116" s="164" t="e">
        <f>CV116^2*M114^2</f>
        <v>#DIV/0!</v>
      </c>
      <c r="CX116" s="164"/>
      <c r="CY116" s="164" t="e">
        <f t="shared" si="3656"/>
        <v>#DIV/0!</v>
      </c>
      <c r="CZ116" s="164" t="e">
        <f>(BB116-1)/(1-BC116)^(BB116)*(-BC116/(L114+N114)+D116/(L114+N114)*CY116)</f>
        <v>#DIV/0!</v>
      </c>
      <c r="DA116" s="164" t="e">
        <f>-1/((BB116-1)*BC116^2)*(-BC116/(L114+N114)+D116/(L114+N114)*CY116)</f>
        <v>#DIV/0!</v>
      </c>
      <c r="DB116" s="164" t="e">
        <f t="shared" si="3657"/>
        <v>#DIV/0!</v>
      </c>
      <c r="DC116" s="164" t="e">
        <f>DB116^2*O114^2</f>
        <v>#DIV/0!</v>
      </c>
      <c r="DD116" s="164"/>
      <c r="DE116" s="164"/>
      <c r="DF116" s="164"/>
      <c r="DG116" s="164">
        <f>10^R114</f>
        <v>1</v>
      </c>
      <c r="DH116" s="164" t="e">
        <f>N114/(L114+N114)</f>
        <v>#DIV/0!</v>
      </c>
      <c r="DI116" s="164">
        <f>(DG116+L114+N114)/(N114+DG116)</f>
        <v>1</v>
      </c>
      <c r="DJ116" s="164" t="e">
        <f t="shared" si="3658"/>
        <v>#DIV/0!</v>
      </c>
      <c r="DK116" s="164"/>
      <c r="DL116" s="164"/>
      <c r="DM116" s="164"/>
      <c r="DN116" s="164"/>
      <c r="DO116" s="164" t="e">
        <f t="shared" si="3659"/>
        <v>#DIV/0!</v>
      </c>
      <c r="DP116" s="164" t="e">
        <f t="shared" si="3660"/>
        <v>#DIV/0!</v>
      </c>
      <c r="DQ116" s="164" t="e">
        <f t="shared" si="3661"/>
        <v>#DIV/0!</v>
      </c>
      <c r="DR116" s="164" t="e">
        <f t="shared" si="3662"/>
        <v>#DIV/0!</v>
      </c>
      <c r="DS116" s="164"/>
      <c r="DT116" s="164" t="e">
        <f t="shared" si="3663"/>
        <v>#DIV/0!</v>
      </c>
      <c r="DU116" s="164" t="e">
        <f t="shared" si="3664"/>
        <v>#DIV/0!</v>
      </c>
      <c r="DV116" s="164" t="e">
        <f t="shared" si="3665"/>
        <v>#DIV/0!</v>
      </c>
      <c r="DW116" s="164"/>
      <c r="DX116" s="164" t="e">
        <f t="shared" si="3666"/>
        <v>#DIV/0!</v>
      </c>
      <c r="DY116" s="164" t="e">
        <f t="shared" si="3667"/>
        <v>#DIV/0!</v>
      </c>
      <c r="DZ116" s="164" t="e">
        <f t="shared" si="3668"/>
        <v>#DIV/0!</v>
      </c>
      <c r="EA116" s="164"/>
      <c r="EB116" s="164" t="e">
        <f t="shared" si="3669"/>
        <v>#DIV/0!</v>
      </c>
      <c r="EC116" s="164" t="e">
        <f t="shared" si="3670"/>
        <v>#DIV/0!</v>
      </c>
      <c r="ED116" s="164" t="e">
        <f t="shared" si="3671"/>
        <v>#DIV/0!</v>
      </c>
      <c r="EE116" s="164"/>
      <c r="EF116" s="164" t="e">
        <f t="shared" si="3672"/>
        <v>#DIV/0!</v>
      </c>
      <c r="EG116" s="164" t="e">
        <f t="shared" si="3673"/>
        <v>#DIV/0!</v>
      </c>
      <c r="EH116" s="164" t="e">
        <f t="shared" si="3674"/>
        <v>#DIV/0!</v>
      </c>
      <c r="EI116" s="164" t="e">
        <f>-N114/((N114+L114)^2)</f>
        <v>#DIV/0!</v>
      </c>
      <c r="EJ116" s="164">
        <f>1/(DG116+N114)</f>
        <v>1</v>
      </c>
      <c r="EK116" s="164" t="e">
        <f t="shared" si="3675"/>
        <v>#DIV/0!</v>
      </c>
      <c r="EL116" s="164" t="e">
        <f>EK116^2*M114^2</f>
        <v>#DIV/0!</v>
      </c>
      <c r="EM116" s="164"/>
      <c r="EN116" s="164" t="e">
        <f t="shared" si="3676"/>
        <v>#DIV/0!</v>
      </c>
      <c r="EO116" s="164" t="e">
        <f>L114/((L114+N114)^2)</f>
        <v>#DIV/0!</v>
      </c>
      <c r="EP116" s="164">
        <f>-L114/((N114+DG116)^2)</f>
        <v>0</v>
      </c>
      <c r="EQ116" s="164" t="e">
        <f t="shared" si="3677"/>
        <v>#DIV/0!</v>
      </c>
      <c r="ER116" s="164" t="e">
        <f>EQ116^2*O114^2</f>
        <v>#DIV/0!</v>
      </c>
      <c r="ES116" s="164"/>
      <c r="ET116" s="164">
        <v>0</v>
      </c>
      <c r="EU116" s="164">
        <f>-LN(10)*L114*DG116/((DG116+N114)^2)</f>
        <v>0</v>
      </c>
      <c r="EV116" s="164" t="e">
        <f t="shared" si="3678"/>
        <v>#DIV/0!</v>
      </c>
      <c r="EW116" s="164" t="e">
        <f>EV116^2*S114^2</f>
        <v>#DIV/0!</v>
      </c>
      <c r="EX116" s="164"/>
      <c r="EY116" s="164"/>
      <c r="EZ116" s="164"/>
      <c r="FA116" s="164">
        <f t="shared" si="3679"/>
        <v>1</v>
      </c>
      <c r="FB116" s="164" t="e">
        <f t="shared" si="3680"/>
        <v>#DIV/0!</v>
      </c>
      <c r="FC116" s="164">
        <f t="shared" si="3681"/>
        <v>1</v>
      </c>
      <c r="FD116" s="164" t="e">
        <f t="shared" si="3682"/>
        <v>#DIV/0!</v>
      </c>
      <c r="FE116" s="164"/>
      <c r="FF116" s="164"/>
      <c r="FG116" s="164"/>
      <c r="FH116" s="164"/>
      <c r="FI116" s="164" t="e">
        <f t="shared" si="3683"/>
        <v>#DIV/0!</v>
      </c>
      <c r="FJ116" s="164" t="e">
        <f t="shared" si="3684"/>
        <v>#DIV/0!</v>
      </c>
      <c r="FK116" s="164" t="e">
        <f t="shared" si="3685"/>
        <v>#DIV/0!</v>
      </c>
      <c r="FL116" s="164" t="e">
        <f t="shared" si="3686"/>
        <v>#DIV/0!</v>
      </c>
      <c r="FM116" s="164"/>
      <c r="FN116" s="164" t="e">
        <f t="shared" si="3687"/>
        <v>#DIV/0!</v>
      </c>
      <c r="FO116" s="164" t="e">
        <f t="shared" si="3688"/>
        <v>#DIV/0!</v>
      </c>
      <c r="FP116" s="164" t="e">
        <f t="shared" si="3689"/>
        <v>#DIV/0!</v>
      </c>
      <c r="FQ116" s="164"/>
      <c r="FR116" s="164" t="e">
        <f t="shared" si="3690"/>
        <v>#DIV/0!</v>
      </c>
      <c r="FS116" s="164" t="e">
        <f t="shared" si="3691"/>
        <v>#DIV/0!</v>
      </c>
      <c r="FT116" s="164" t="e">
        <f t="shared" si="3692"/>
        <v>#DIV/0!</v>
      </c>
      <c r="FU116" s="164"/>
      <c r="FV116" s="164" t="e">
        <f t="shared" si="3693"/>
        <v>#DIV/0!</v>
      </c>
      <c r="FW116" s="164" t="e">
        <f t="shared" si="3694"/>
        <v>#DIV/0!</v>
      </c>
      <c r="FX116" s="164" t="e">
        <f t="shared" si="3695"/>
        <v>#DIV/0!</v>
      </c>
      <c r="FY116" s="164"/>
      <c r="FZ116" s="164" t="e">
        <f t="shared" si="3696"/>
        <v>#DIV/0!</v>
      </c>
      <c r="GA116" s="164" t="e">
        <f t="shared" si="3697"/>
        <v>#DIV/0!</v>
      </c>
      <c r="GB116" s="164" t="e">
        <f t="shared" si="3698"/>
        <v>#DIV/0!</v>
      </c>
      <c r="GC116" s="164" t="e">
        <f t="shared" si="3699"/>
        <v>#DIV/0!</v>
      </c>
      <c r="GD116" s="164">
        <f t="shared" si="3700"/>
        <v>1</v>
      </c>
      <c r="GE116" s="164" t="e">
        <f t="shared" si="3701"/>
        <v>#DIV/0!</v>
      </c>
      <c r="GF116" s="164" t="e">
        <f>GE116^2*M114^2</f>
        <v>#DIV/0!</v>
      </c>
      <c r="GG116" s="164"/>
      <c r="GH116" s="164" t="e">
        <f t="shared" si="3702"/>
        <v>#DIV/0!</v>
      </c>
      <c r="GI116" s="164" t="e">
        <f t="shared" si="3703"/>
        <v>#DIV/0!</v>
      </c>
      <c r="GJ116" s="164">
        <f t="shared" si="3704"/>
        <v>0</v>
      </c>
      <c r="GK116" s="164" t="e">
        <f t="shared" si="3705"/>
        <v>#DIV/0!</v>
      </c>
      <c r="GL116" s="164" t="e">
        <f>GK116^2*O114^2</f>
        <v>#DIV/0!</v>
      </c>
      <c r="GM116" s="164"/>
      <c r="GN116" s="164">
        <f t="shared" si="3706"/>
        <v>0</v>
      </c>
      <c r="GO116" s="164">
        <f t="shared" si="3707"/>
        <v>0</v>
      </c>
      <c r="GP116" s="164" t="e">
        <f t="shared" si="3708"/>
        <v>#DIV/0!</v>
      </c>
      <c r="GQ116" s="164" t="e">
        <f>GP116^2*S114^2</f>
        <v>#DIV/0!</v>
      </c>
      <c r="GR116" s="164"/>
      <c r="GS116" s="164" t="e">
        <f t="shared" si="3709"/>
        <v>#DIV/0!</v>
      </c>
      <c r="GT116" s="164" t="e">
        <f t="shared" si="3710"/>
        <v>#DIV/0!</v>
      </c>
      <c r="GU116" s="164" t="e">
        <f>GT116^2*Q114^2</f>
        <v>#DIV/0!</v>
      </c>
      <c r="GV116" s="164"/>
      <c r="GW116" s="164"/>
      <c r="GX116" s="164"/>
      <c r="GY116" s="164">
        <f>P114</f>
        <v>0</v>
      </c>
      <c r="GZ116" s="164">
        <f>L114+N114</f>
        <v>0</v>
      </c>
      <c r="HA116" s="164">
        <f>L114</f>
        <v>0</v>
      </c>
      <c r="HB116" s="164">
        <f>N114</f>
        <v>0</v>
      </c>
      <c r="HC116" s="164">
        <f t="shared" si="3711"/>
        <v>0</v>
      </c>
      <c r="HD116" s="164">
        <f t="shared" si="3712"/>
        <v>0</v>
      </c>
      <c r="HE116" s="164" t="e">
        <f t="shared" si="3713"/>
        <v>#DIV/0!</v>
      </c>
      <c r="HF116" s="164">
        <f t="shared" si="3714"/>
        <v>0</v>
      </c>
      <c r="HG116" s="164">
        <f t="shared" si="3715"/>
        <v>0</v>
      </c>
      <c r="HH116" s="164">
        <f t="shared" si="3716"/>
        <v>0</v>
      </c>
      <c r="HI116" s="164">
        <f t="shared" si="3717"/>
        <v>0</v>
      </c>
      <c r="HJ116" s="164" t="e">
        <f t="shared" si="3718"/>
        <v>#DIV/0!</v>
      </c>
      <c r="HK116" s="164" t="e">
        <f t="shared" si="3719"/>
        <v>#DIV/0!</v>
      </c>
      <c r="HL116" s="164" t="e">
        <f t="shared" si="3720"/>
        <v>#DIV/0!</v>
      </c>
      <c r="HM116" s="164" t="e">
        <f t="shared" si="3721"/>
        <v>#DIV/0!</v>
      </c>
      <c r="HN116" s="164"/>
      <c r="HO116" s="164"/>
      <c r="HP116" s="164"/>
      <c r="HQ116" s="164"/>
      <c r="HR116" s="164" t="e">
        <f t="shared" si="3722"/>
        <v>#DIV/0!</v>
      </c>
      <c r="HS116" s="164" t="e">
        <f t="shared" si="3723"/>
        <v>#DIV/0!</v>
      </c>
      <c r="HT116" s="164" t="e">
        <f t="shared" si="3724"/>
        <v>#DIV/0!</v>
      </c>
      <c r="HU116" s="164" t="e">
        <f t="shared" si="3725"/>
        <v>#DIV/0!</v>
      </c>
      <c r="HV116" s="164" t="e">
        <f t="shared" si="3726"/>
        <v>#DIV/0!</v>
      </c>
      <c r="HW116" s="164"/>
      <c r="HX116" s="164" t="e">
        <f t="shared" si="3727"/>
        <v>#DIV/0!</v>
      </c>
      <c r="HY116" s="164" t="e">
        <f t="shared" si="3728"/>
        <v>#DIV/0!</v>
      </c>
      <c r="HZ116" s="164">
        <v>0</v>
      </c>
      <c r="IA116" s="164" t="e">
        <f t="shared" si="3218"/>
        <v>#DIV/0!</v>
      </c>
      <c r="IB116" s="164" t="e">
        <f t="shared" si="3729"/>
        <v>#DIV/0!</v>
      </c>
      <c r="IC116" s="164"/>
      <c r="ID116" s="164" t="e">
        <f xml:space="preserve"> 1 / (HE116-GY116*HG116)*L114/GZ116</f>
        <v>#DIV/0!</v>
      </c>
      <c r="IE116" s="164" t="e">
        <f t="shared" si="3730"/>
        <v>#DIV/0!</v>
      </c>
      <c r="IF116" s="164">
        <v>0</v>
      </c>
      <c r="IG116" s="164" t="e">
        <f t="shared" si="3219"/>
        <v>#DIV/0!</v>
      </c>
      <c r="IH116" s="164" t="e">
        <f t="shared" si="3731"/>
        <v>#DIV/0!</v>
      </c>
      <c r="II116" s="164"/>
      <c r="IJ116" s="164" t="e">
        <f t="shared" si="3732"/>
        <v>#DIV/0!</v>
      </c>
      <c r="IK116" s="164" t="e">
        <f t="shared" si="3733"/>
        <v>#DIV/0!</v>
      </c>
      <c r="IL116" s="164">
        <v>0</v>
      </c>
      <c r="IM116" s="164" t="e">
        <f t="shared" si="3220"/>
        <v>#DIV/0!</v>
      </c>
      <c r="IN116" s="164" t="e">
        <f t="shared" si="3734"/>
        <v>#DIV/0!</v>
      </c>
      <c r="IO116" s="164"/>
      <c r="IP116" s="164" t="e">
        <f t="shared" si="3735"/>
        <v>#DIV/0!</v>
      </c>
      <c r="IQ116" s="164" t="e">
        <f t="shared" si="3736"/>
        <v>#DIV/0!</v>
      </c>
      <c r="IR116" s="164" t="e">
        <f t="shared" si="3737"/>
        <v>#DIV/0!</v>
      </c>
      <c r="IS116" s="164" t="e">
        <f t="shared" si="3221"/>
        <v>#DIV/0!</v>
      </c>
      <c r="IT116" s="164" t="e">
        <f>IS116^2*M114^2</f>
        <v>#DIV/0!</v>
      </c>
      <c r="IU116" s="164"/>
      <c r="IV116" s="164" t="e">
        <f t="shared" si="3738"/>
        <v>#DIV/0!</v>
      </c>
      <c r="IW116" s="164" t="e">
        <f t="shared" si="3739"/>
        <v>#DIV/0!</v>
      </c>
      <c r="IX116" s="164" t="e">
        <f t="shared" si="3740"/>
        <v>#DIV/0!</v>
      </c>
      <c r="IY116" s="164" t="e">
        <f t="shared" si="3222"/>
        <v>#DIV/0!</v>
      </c>
      <c r="IZ116" s="164" t="e">
        <f>IY116^2*O114^2</f>
        <v>#DIV/0!</v>
      </c>
      <c r="JA116" s="164"/>
      <c r="JB116" s="164" t="e">
        <f t="shared" si="3741"/>
        <v>#DIV/0!</v>
      </c>
      <c r="JC116" s="164" t="e">
        <f t="shared" si="3742"/>
        <v>#DIV/0!</v>
      </c>
      <c r="JD116" s="164" t="e">
        <f t="shared" si="3743"/>
        <v>#DIV/0!</v>
      </c>
      <c r="JE116" s="164" t="e">
        <f t="shared" si="3223"/>
        <v>#DIV/0!</v>
      </c>
      <c r="JF116" s="164" t="e">
        <f>JE116^2*Q114^2</f>
        <v>#DIV/0!</v>
      </c>
      <c r="JG116" s="164"/>
      <c r="JH116" s="164"/>
      <c r="JI116" s="164"/>
      <c r="JJ116" s="164">
        <f t="shared" si="3744"/>
        <v>1</v>
      </c>
      <c r="JK116" s="164" t="e">
        <f>N114/(L114+N114)</f>
        <v>#DIV/0!</v>
      </c>
      <c r="JL116" s="164">
        <f>(L114+N114+JJ116)/(N114+JJ116)</f>
        <v>1</v>
      </c>
      <c r="JM116" s="164" t="e">
        <f t="shared" si="3745"/>
        <v>#DIV/0!</v>
      </c>
      <c r="JN116" s="164"/>
      <c r="JO116" s="164"/>
      <c r="JP116" s="164"/>
      <c r="JQ116" s="164"/>
      <c r="JR116" s="164" t="e">
        <f t="shared" si="3746"/>
        <v>#DIV/0!</v>
      </c>
      <c r="JS116" s="164" t="e">
        <f t="shared" si="3747"/>
        <v>#DIV/0!</v>
      </c>
      <c r="JT116" s="164" t="e">
        <f t="shared" si="3748"/>
        <v>#DIV/0!</v>
      </c>
      <c r="JU116" s="164" t="e">
        <f t="shared" si="3749"/>
        <v>#DIV/0!</v>
      </c>
      <c r="JV116" s="164"/>
      <c r="JW116" s="164" t="e">
        <f t="shared" si="3750"/>
        <v>#DIV/0!</v>
      </c>
      <c r="JX116" s="164" t="e">
        <f t="shared" si="3751"/>
        <v>#DIV/0!</v>
      </c>
      <c r="JY116" s="164" t="e">
        <f t="shared" si="3752"/>
        <v>#DIV/0!</v>
      </c>
      <c r="JZ116" s="164"/>
      <c r="KA116" s="164" t="e">
        <f>IG116</f>
        <v>#DIV/0!</v>
      </c>
      <c r="KB116" s="164" t="e">
        <f>KA116*JR116</f>
        <v>#DIV/0!</v>
      </c>
      <c r="KC116" s="164" t="e">
        <f>KB116^2*X116^2</f>
        <v>#DIV/0!</v>
      </c>
      <c r="KD116" s="164"/>
      <c r="KE116" s="164" t="e">
        <f>IM116</f>
        <v>#DIV/0!</v>
      </c>
      <c r="KF116" s="164" t="e">
        <f>KE116*JR116</f>
        <v>#DIV/0!</v>
      </c>
      <c r="KG116" s="164" t="e">
        <f>KF116^2*Z116^2</f>
        <v>#DIV/0!</v>
      </c>
      <c r="KH116" s="164"/>
      <c r="KI116" s="164" t="e">
        <f>IS116</f>
        <v>#DIV/0!</v>
      </c>
      <c r="KJ116" s="164" t="e">
        <f>-N114/(L114+N114)^2</f>
        <v>#DIV/0!</v>
      </c>
      <c r="KK116" s="164">
        <f>1/(JJ116+N114)</f>
        <v>1</v>
      </c>
      <c r="KL116" s="164" t="e">
        <f>KI116*JR116+KJ116*HM116*JL116+KK116*JK116*HM116</f>
        <v>#DIV/0!</v>
      </c>
      <c r="KM116" s="164" t="e">
        <f>KL116^2*M114^2</f>
        <v>#DIV/0!</v>
      </c>
      <c r="KN116" s="164"/>
      <c r="KO116" s="164" t="e">
        <f>IY116</f>
        <v>#DIV/0!</v>
      </c>
      <c r="KP116" s="164" t="e">
        <f>L114/(L114+N114)^2</f>
        <v>#DIV/0!</v>
      </c>
      <c r="KQ116" s="164">
        <f>-L114/(JJ116+N114)^2</f>
        <v>0</v>
      </c>
      <c r="KR116" s="164" t="e">
        <f>KO116*JR116+KP116*JL116*HM116+HM116*KQ116*JK116</f>
        <v>#DIV/0!</v>
      </c>
      <c r="KS116" s="164" t="e">
        <f>KR116^2*O114^2</f>
        <v>#DIV/0!</v>
      </c>
      <c r="KT116" s="164"/>
      <c r="KU116" s="164" t="e">
        <f>JE116</f>
        <v>#DIV/0!</v>
      </c>
      <c r="KV116" s="164" t="e">
        <f>KU116*JR116</f>
        <v>#DIV/0!</v>
      </c>
      <c r="KW116" s="164" t="e">
        <f>KV116^2*Q114^2</f>
        <v>#DIV/0!</v>
      </c>
      <c r="KX116" s="164"/>
      <c r="KY116" s="164" t="e">
        <f>HM116* (N114/(L114+N114)) * ((-LN(10)*JJ116*L114)/(N114+JJ116)^2)</f>
        <v>#DIV/0!</v>
      </c>
      <c r="KZ116" s="164" t="e">
        <f>KY116^2*S114^2</f>
        <v>#DIV/0!</v>
      </c>
      <c r="LA116" s="164"/>
      <c r="LB116" s="164"/>
      <c r="LC116" s="170"/>
      <c r="LD116" s="180"/>
      <c r="LE116" s="174"/>
      <c r="LF116" s="174"/>
      <c r="LG116" s="174"/>
      <c r="LH116" s="174"/>
      <c r="LI116" s="174"/>
      <c r="LJ116" s="174"/>
      <c r="LK116" s="174"/>
      <c r="LL116" s="174"/>
      <c r="LM116" s="174"/>
      <c r="LN116" s="174"/>
      <c r="LO116" s="177"/>
    </row>
    <row r="117" spans="1:327" s="87" customFormat="1" ht="16.5" thickBot="1" x14ac:dyDescent="0.3">
      <c r="A117" s="171" t="s">
        <v>242</v>
      </c>
      <c r="B117" s="14"/>
      <c r="C117" s="169"/>
      <c r="D117" s="2"/>
      <c r="E117" s="169"/>
      <c r="F117" s="196"/>
      <c r="G117" s="196"/>
      <c r="H117" s="196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7"/>
      <c r="T117" s="167">
        <f t="shared" si="3623"/>
        <v>0</v>
      </c>
      <c r="U117" s="164">
        <f>U114</f>
        <v>0</v>
      </c>
      <c r="V117" s="164">
        <f t="shared" ref="V117:AA117" si="3754">V114</f>
        <v>0</v>
      </c>
      <c r="W117" s="164">
        <f t="shared" si="3754"/>
        <v>0</v>
      </c>
      <c r="X117" s="164">
        <f t="shared" si="3754"/>
        <v>0</v>
      </c>
      <c r="Y117" s="164">
        <f t="shared" si="3754"/>
        <v>0</v>
      </c>
      <c r="Z117" s="164">
        <f t="shared" si="3754"/>
        <v>0</v>
      </c>
      <c r="AA117" s="164" t="e">
        <f t="shared" si="3754"/>
        <v>#DIV/0!</v>
      </c>
      <c r="AB117" s="165" t="e">
        <f t="shared" si="3215"/>
        <v>#DIV/0!</v>
      </c>
      <c r="AC117" s="165"/>
      <c r="AD117" s="165"/>
      <c r="AE117" s="165"/>
      <c r="AF117" s="165"/>
      <c r="AG117" s="164" t="e">
        <f t="shared" si="3216"/>
        <v>#DIV/0!</v>
      </c>
      <c r="AH117" s="164" t="e">
        <f t="shared" si="3630"/>
        <v>#DIV/0!</v>
      </c>
      <c r="AI117" s="164"/>
      <c r="AJ117" s="164" t="e">
        <f t="shared" si="3217"/>
        <v>#DIV/0!</v>
      </c>
      <c r="AK117" s="164" t="e">
        <f>AJ117^2*V114^2</f>
        <v>#DIV/0!</v>
      </c>
      <c r="AL117" s="164"/>
      <c r="AM117" s="164" t="e">
        <f>-AB117/(AA117-U117)*L114/(L114+N114)</f>
        <v>#DIV/0!</v>
      </c>
      <c r="AN117" s="164" t="e">
        <f>AM117^2*X114^2</f>
        <v>#DIV/0!</v>
      </c>
      <c r="AO117" s="164"/>
      <c r="AP117" s="164" t="e">
        <f>-AB117/(AA117-U117)*N114/(L114+N114)</f>
        <v>#DIV/0!</v>
      </c>
      <c r="AQ117" s="164" t="e">
        <f>AP117^2*Z114^2</f>
        <v>#DIV/0!</v>
      </c>
      <c r="AR117" s="164"/>
      <c r="AS117" s="164" t="e">
        <f>-AB117/(AA117-U117)*(W117-AA117)/(L114+N114)</f>
        <v>#DIV/0!</v>
      </c>
      <c r="AT117" s="164" t="e">
        <f>AS117^2*M114^2</f>
        <v>#DIV/0!</v>
      </c>
      <c r="AU117" s="164"/>
      <c r="AV117" s="164" t="e">
        <f>-AB117/(AA117-U117)*(Y117-AA117)/(L114+N114)</f>
        <v>#DIV/0!</v>
      </c>
      <c r="AW117" s="164" t="e">
        <f>AV117^2*O114^2</f>
        <v>#DIV/0!</v>
      </c>
      <c r="AX117" s="164"/>
      <c r="AY117" s="164"/>
      <c r="AZ117" s="164"/>
      <c r="BA117" s="164" t="b">
        <f t="shared" si="3631"/>
        <v>0</v>
      </c>
      <c r="BB117" s="164">
        <f>MAX((1-BA117)*P114,P114*0.99999)</f>
        <v>0</v>
      </c>
      <c r="BC117" s="164" t="e">
        <f>AB117*D117/(L114+N114)</f>
        <v>#DIV/0!</v>
      </c>
      <c r="BD117" s="164" t="e">
        <f t="shared" si="3632"/>
        <v>#DIV/0!</v>
      </c>
      <c r="BE117" s="164" t="e">
        <f t="shared" si="3633"/>
        <v>#DIV/0!</v>
      </c>
      <c r="BF117" s="164" t="e">
        <f t="shared" si="3634"/>
        <v>#DIV/0!</v>
      </c>
      <c r="BG117" s="164" t="e">
        <f t="shared" si="3635"/>
        <v>#DIV/0!</v>
      </c>
      <c r="BH117" s="164" t="e">
        <f t="shared" si="3636"/>
        <v>#DIV/0!</v>
      </c>
      <c r="BI117" s="164"/>
      <c r="BJ117" s="164"/>
      <c r="BK117" s="164"/>
      <c r="BL117" s="164"/>
      <c r="BM117" s="164" t="e">
        <f t="shared" si="3637"/>
        <v>#DIV/0!</v>
      </c>
      <c r="BN117" s="164" t="e">
        <f t="shared" si="3638"/>
        <v>#DIV/0!</v>
      </c>
      <c r="BO117" s="164" t="e">
        <f t="shared" si="3639"/>
        <v>#DIV/0!</v>
      </c>
      <c r="BP117" s="164" t="e">
        <f>BO117^2*Q114^2</f>
        <v>#DIV/0!</v>
      </c>
      <c r="BQ117" s="164"/>
      <c r="BR117" s="164" t="e">
        <f t="shared" si="3640"/>
        <v>#DIV/0!</v>
      </c>
      <c r="BS117" s="164" t="e">
        <f t="shared" si="3641"/>
        <v>#DIV/0!</v>
      </c>
      <c r="BT117" s="164" t="e">
        <f t="shared" si="3642"/>
        <v>#DIV/0!</v>
      </c>
      <c r="BU117" s="164" t="e">
        <f t="shared" si="3643"/>
        <v>#DIV/0!</v>
      </c>
      <c r="BV117" s="164" t="e">
        <f>(BB117-1)/(1-BC117)^(BB117)*(D117/(L114+N114))*BU117</f>
        <v>#DIV/0!</v>
      </c>
      <c r="BW117" s="164" t="e">
        <f>-1/((BB117-1)*BC117^2)*(D117/(L114+N114))*BU117</f>
        <v>#DIV/0!</v>
      </c>
      <c r="BX117" s="164" t="e">
        <f t="shared" si="3644"/>
        <v>#DIV/0!</v>
      </c>
      <c r="BY117" s="164" t="e">
        <f t="shared" si="3645"/>
        <v>#DIV/0!</v>
      </c>
      <c r="BZ117" s="164"/>
      <c r="CA117" s="164" t="e">
        <f t="shared" si="3646"/>
        <v>#DIV/0!</v>
      </c>
      <c r="CB117" s="164" t="e">
        <f>(BB117-1)/(1-BC117)^(BB117)*(D117/(L114+N114))*CA117</f>
        <v>#DIV/0!</v>
      </c>
      <c r="CC117" s="164" t="e">
        <f>-1/((BB117-1)*BC117^2)*(D117/(L114+N114))*CA117</f>
        <v>#DIV/0!</v>
      </c>
      <c r="CD117" s="164" t="e">
        <f t="shared" si="3647"/>
        <v>#DIV/0!</v>
      </c>
      <c r="CE117" s="164" t="e">
        <f t="shared" si="3648"/>
        <v>#DIV/0!</v>
      </c>
      <c r="CF117" s="164"/>
      <c r="CG117" s="164" t="e">
        <f t="shared" si="3649"/>
        <v>#DIV/0!</v>
      </c>
      <c r="CH117" s="164" t="e">
        <f>(BB117-1)/(1-BC117)^(BB117)*(D117/(L114+N114))*CG117</f>
        <v>#DIV/0!</v>
      </c>
      <c r="CI117" s="164" t="e">
        <f>-1/((BB117-1)*BC117^2)*(D117/(L114+N114))*CG117</f>
        <v>#DIV/0!</v>
      </c>
      <c r="CJ117" s="164" t="e">
        <f t="shared" si="3650"/>
        <v>#DIV/0!</v>
      </c>
      <c r="CK117" s="164" t="e">
        <f t="shared" si="3651"/>
        <v>#DIV/0!</v>
      </c>
      <c r="CL117" s="164"/>
      <c r="CM117" s="164" t="e">
        <f t="shared" si="3652"/>
        <v>#DIV/0!</v>
      </c>
      <c r="CN117" s="164">
        <v>0</v>
      </c>
      <c r="CO117" s="164">
        <v>0</v>
      </c>
      <c r="CP117" s="164" t="e">
        <f t="shared" si="3653"/>
        <v>#DIV/0!</v>
      </c>
      <c r="CQ117" s="164" t="e">
        <f>CP117^2*E114^2</f>
        <v>#DIV/0!</v>
      </c>
      <c r="CR117" s="164"/>
      <c r="CS117" s="164" t="e">
        <f t="shared" si="3654"/>
        <v>#DIV/0!</v>
      </c>
      <c r="CT117" s="164" t="e">
        <f>(BB117-1)/(1-BC117)^(BB117)*(-BC117/(L114+N114)+D117/(L114+N114)*CS117)</f>
        <v>#DIV/0!</v>
      </c>
      <c r="CU117" s="164" t="e">
        <f>-1/((BB117-1)*BC117^2)*(-BC117/(L114+N114)+D117/(L114+N114)*CS117)</f>
        <v>#DIV/0!</v>
      </c>
      <c r="CV117" s="164" t="e">
        <f t="shared" si="3655"/>
        <v>#DIV/0!</v>
      </c>
      <c r="CW117" s="164" t="e">
        <f>CV117^2*M114^2</f>
        <v>#DIV/0!</v>
      </c>
      <c r="CX117" s="164"/>
      <c r="CY117" s="164" t="e">
        <f t="shared" si="3656"/>
        <v>#DIV/0!</v>
      </c>
      <c r="CZ117" s="164" t="e">
        <f>(BB117-1)/(1-BC117)^(BB117)*(-BC117/(L114+N114)+D117/(L114+N114)*CY117)</f>
        <v>#DIV/0!</v>
      </c>
      <c r="DA117" s="164" t="e">
        <f>-1/((BB117-1)*BC117^2)*(-BC117/(L114+N114)+D117/(L114+N114)*CY117)</f>
        <v>#DIV/0!</v>
      </c>
      <c r="DB117" s="164" t="e">
        <f t="shared" si="3657"/>
        <v>#DIV/0!</v>
      </c>
      <c r="DC117" s="164" t="e">
        <f>DB117^2*O114^2</f>
        <v>#DIV/0!</v>
      </c>
      <c r="DD117" s="164"/>
      <c r="DE117" s="164"/>
      <c r="DF117" s="164"/>
      <c r="DG117" s="164">
        <f>10^R114</f>
        <v>1</v>
      </c>
      <c r="DH117" s="164" t="e">
        <f>N114/(L114+N114)</f>
        <v>#DIV/0!</v>
      </c>
      <c r="DI117" s="164">
        <f>(DG117+L114+N114)/(N114+DG117)</f>
        <v>1</v>
      </c>
      <c r="DJ117" s="164" t="e">
        <f t="shared" si="3658"/>
        <v>#DIV/0!</v>
      </c>
      <c r="DK117" s="164"/>
      <c r="DL117" s="164"/>
      <c r="DM117" s="164"/>
      <c r="DN117" s="164"/>
      <c r="DO117" s="164" t="e">
        <f t="shared" si="3659"/>
        <v>#DIV/0!</v>
      </c>
      <c r="DP117" s="164" t="e">
        <f t="shared" si="3660"/>
        <v>#DIV/0!</v>
      </c>
      <c r="DQ117" s="164" t="e">
        <f t="shared" si="3661"/>
        <v>#DIV/0!</v>
      </c>
      <c r="DR117" s="164" t="e">
        <f t="shared" si="3662"/>
        <v>#DIV/0!</v>
      </c>
      <c r="DS117" s="164"/>
      <c r="DT117" s="164" t="e">
        <f t="shared" si="3663"/>
        <v>#DIV/0!</v>
      </c>
      <c r="DU117" s="164" t="e">
        <f t="shared" si="3664"/>
        <v>#DIV/0!</v>
      </c>
      <c r="DV117" s="164" t="e">
        <f t="shared" si="3665"/>
        <v>#DIV/0!</v>
      </c>
      <c r="DW117" s="164"/>
      <c r="DX117" s="164" t="e">
        <f t="shared" si="3666"/>
        <v>#DIV/0!</v>
      </c>
      <c r="DY117" s="164" t="e">
        <f t="shared" si="3667"/>
        <v>#DIV/0!</v>
      </c>
      <c r="DZ117" s="164" t="e">
        <f t="shared" si="3668"/>
        <v>#DIV/0!</v>
      </c>
      <c r="EA117" s="164"/>
      <c r="EB117" s="164" t="e">
        <f t="shared" si="3669"/>
        <v>#DIV/0!</v>
      </c>
      <c r="EC117" s="164" t="e">
        <f t="shared" si="3670"/>
        <v>#DIV/0!</v>
      </c>
      <c r="ED117" s="164" t="e">
        <f t="shared" si="3671"/>
        <v>#DIV/0!</v>
      </c>
      <c r="EE117" s="164"/>
      <c r="EF117" s="164" t="e">
        <f t="shared" si="3672"/>
        <v>#DIV/0!</v>
      </c>
      <c r="EG117" s="164" t="e">
        <f t="shared" si="3673"/>
        <v>#DIV/0!</v>
      </c>
      <c r="EH117" s="164" t="e">
        <f t="shared" si="3674"/>
        <v>#DIV/0!</v>
      </c>
      <c r="EI117" s="164" t="e">
        <f>-N114/((N114+L114)^2)</f>
        <v>#DIV/0!</v>
      </c>
      <c r="EJ117" s="164">
        <f>1/(DG117+N114)</f>
        <v>1</v>
      </c>
      <c r="EK117" s="164" t="e">
        <f t="shared" si="3675"/>
        <v>#DIV/0!</v>
      </c>
      <c r="EL117" s="164" t="e">
        <f>EK117^2*M114^2</f>
        <v>#DIV/0!</v>
      </c>
      <c r="EM117" s="164"/>
      <c r="EN117" s="164" t="e">
        <f t="shared" si="3676"/>
        <v>#DIV/0!</v>
      </c>
      <c r="EO117" s="164" t="e">
        <f>L114/((L114+N114)^2)</f>
        <v>#DIV/0!</v>
      </c>
      <c r="EP117" s="164">
        <f>-L114/((N114+DG117)^2)</f>
        <v>0</v>
      </c>
      <c r="EQ117" s="164" t="e">
        <f t="shared" si="3677"/>
        <v>#DIV/0!</v>
      </c>
      <c r="ER117" s="164" t="e">
        <f>EQ117^2*O114^2</f>
        <v>#DIV/0!</v>
      </c>
      <c r="ES117" s="164"/>
      <c r="ET117" s="164">
        <v>0</v>
      </c>
      <c r="EU117" s="164">
        <f>-LN(10)*L114*DG117/((DG117+N114)^2)</f>
        <v>0</v>
      </c>
      <c r="EV117" s="164" t="e">
        <f t="shared" si="3678"/>
        <v>#DIV/0!</v>
      </c>
      <c r="EW117" s="164" t="e">
        <f>EV117^2*S114^2</f>
        <v>#DIV/0!</v>
      </c>
      <c r="EX117" s="164"/>
      <c r="EY117" s="164"/>
      <c r="EZ117" s="164"/>
      <c r="FA117" s="164">
        <f t="shared" si="3679"/>
        <v>1</v>
      </c>
      <c r="FB117" s="164" t="e">
        <f t="shared" si="3680"/>
        <v>#DIV/0!</v>
      </c>
      <c r="FC117" s="164">
        <f t="shared" si="3681"/>
        <v>1</v>
      </c>
      <c r="FD117" s="164" t="e">
        <f t="shared" si="3682"/>
        <v>#DIV/0!</v>
      </c>
      <c r="FE117" s="164"/>
      <c r="FF117" s="164"/>
      <c r="FG117" s="164"/>
      <c r="FH117" s="164"/>
      <c r="FI117" s="164" t="e">
        <f t="shared" si="3683"/>
        <v>#DIV/0!</v>
      </c>
      <c r="FJ117" s="164" t="e">
        <f t="shared" si="3684"/>
        <v>#DIV/0!</v>
      </c>
      <c r="FK117" s="164" t="e">
        <f t="shared" si="3685"/>
        <v>#DIV/0!</v>
      </c>
      <c r="FL117" s="164" t="e">
        <f t="shared" si="3686"/>
        <v>#DIV/0!</v>
      </c>
      <c r="FM117" s="164"/>
      <c r="FN117" s="164" t="e">
        <f t="shared" si="3687"/>
        <v>#DIV/0!</v>
      </c>
      <c r="FO117" s="164" t="e">
        <f t="shared" si="3688"/>
        <v>#DIV/0!</v>
      </c>
      <c r="FP117" s="164" t="e">
        <f t="shared" si="3689"/>
        <v>#DIV/0!</v>
      </c>
      <c r="FQ117" s="164"/>
      <c r="FR117" s="164" t="e">
        <f t="shared" si="3690"/>
        <v>#DIV/0!</v>
      </c>
      <c r="FS117" s="164" t="e">
        <f t="shared" si="3691"/>
        <v>#DIV/0!</v>
      </c>
      <c r="FT117" s="164" t="e">
        <f t="shared" si="3692"/>
        <v>#DIV/0!</v>
      </c>
      <c r="FU117" s="164"/>
      <c r="FV117" s="164" t="e">
        <f t="shared" si="3693"/>
        <v>#DIV/0!</v>
      </c>
      <c r="FW117" s="164" t="e">
        <f t="shared" si="3694"/>
        <v>#DIV/0!</v>
      </c>
      <c r="FX117" s="164" t="e">
        <f t="shared" si="3695"/>
        <v>#DIV/0!</v>
      </c>
      <c r="FY117" s="164"/>
      <c r="FZ117" s="164" t="e">
        <f t="shared" si="3696"/>
        <v>#DIV/0!</v>
      </c>
      <c r="GA117" s="164" t="e">
        <f t="shared" si="3697"/>
        <v>#DIV/0!</v>
      </c>
      <c r="GB117" s="164" t="e">
        <f t="shared" si="3698"/>
        <v>#DIV/0!</v>
      </c>
      <c r="GC117" s="164" t="e">
        <f t="shared" si="3699"/>
        <v>#DIV/0!</v>
      </c>
      <c r="GD117" s="164">
        <f t="shared" si="3700"/>
        <v>1</v>
      </c>
      <c r="GE117" s="164" t="e">
        <f t="shared" si="3701"/>
        <v>#DIV/0!</v>
      </c>
      <c r="GF117" s="164" t="e">
        <f>GE117^2*M114^2</f>
        <v>#DIV/0!</v>
      </c>
      <c r="GG117" s="164"/>
      <c r="GH117" s="164" t="e">
        <f t="shared" si="3702"/>
        <v>#DIV/0!</v>
      </c>
      <c r="GI117" s="164" t="e">
        <f t="shared" si="3703"/>
        <v>#DIV/0!</v>
      </c>
      <c r="GJ117" s="164">
        <f t="shared" si="3704"/>
        <v>0</v>
      </c>
      <c r="GK117" s="164" t="e">
        <f t="shared" si="3705"/>
        <v>#DIV/0!</v>
      </c>
      <c r="GL117" s="164" t="e">
        <f>GK117^2*O114^2</f>
        <v>#DIV/0!</v>
      </c>
      <c r="GM117" s="164"/>
      <c r="GN117" s="164">
        <f t="shared" si="3706"/>
        <v>0</v>
      </c>
      <c r="GO117" s="164">
        <f t="shared" si="3707"/>
        <v>0</v>
      </c>
      <c r="GP117" s="164" t="e">
        <f t="shared" si="3708"/>
        <v>#DIV/0!</v>
      </c>
      <c r="GQ117" s="164" t="e">
        <f>GP117^2*S114^2</f>
        <v>#DIV/0!</v>
      </c>
      <c r="GR117" s="164"/>
      <c r="GS117" s="164" t="e">
        <f t="shared" si="3709"/>
        <v>#DIV/0!</v>
      </c>
      <c r="GT117" s="164" t="e">
        <f t="shared" si="3710"/>
        <v>#DIV/0!</v>
      </c>
      <c r="GU117" s="164" t="e">
        <f>GT117^2*Q114^2</f>
        <v>#DIV/0!</v>
      </c>
      <c r="GV117" s="164"/>
      <c r="GW117" s="164"/>
      <c r="GX117" s="164"/>
      <c r="GY117" s="164">
        <f>P114</f>
        <v>0</v>
      </c>
      <c r="GZ117" s="164">
        <f>L114+N114</f>
        <v>0</v>
      </c>
      <c r="HA117" s="164">
        <f>L114</f>
        <v>0</v>
      </c>
      <c r="HB117" s="164">
        <f>N114</f>
        <v>0</v>
      </c>
      <c r="HC117" s="164">
        <f t="shared" si="3711"/>
        <v>0</v>
      </c>
      <c r="HD117" s="164">
        <f t="shared" si="3712"/>
        <v>0</v>
      </c>
      <c r="HE117" s="164" t="e">
        <f t="shared" si="3713"/>
        <v>#DIV/0!</v>
      </c>
      <c r="HF117" s="164">
        <f t="shared" si="3714"/>
        <v>0</v>
      </c>
      <c r="HG117" s="164">
        <f t="shared" si="3715"/>
        <v>0</v>
      </c>
      <c r="HH117" s="164">
        <f t="shared" si="3716"/>
        <v>0</v>
      </c>
      <c r="HI117" s="164">
        <f t="shared" si="3717"/>
        <v>0</v>
      </c>
      <c r="HJ117" s="164" t="e">
        <f t="shared" si="3718"/>
        <v>#DIV/0!</v>
      </c>
      <c r="HK117" s="164" t="e">
        <f t="shared" si="3719"/>
        <v>#DIV/0!</v>
      </c>
      <c r="HL117" s="164" t="e">
        <f t="shared" si="3720"/>
        <v>#DIV/0!</v>
      </c>
      <c r="HM117" s="164" t="e">
        <f t="shared" si="3721"/>
        <v>#DIV/0!</v>
      </c>
      <c r="HN117" s="164"/>
      <c r="HO117" s="164"/>
      <c r="HP117" s="164"/>
      <c r="HQ117" s="164"/>
      <c r="HR117" s="164" t="e">
        <f t="shared" si="3722"/>
        <v>#DIV/0!</v>
      </c>
      <c r="HS117" s="164" t="e">
        <f t="shared" si="3723"/>
        <v>#DIV/0!</v>
      </c>
      <c r="HT117" s="164" t="e">
        <f t="shared" si="3724"/>
        <v>#DIV/0!</v>
      </c>
      <c r="HU117" s="164" t="e">
        <f t="shared" si="3725"/>
        <v>#DIV/0!</v>
      </c>
      <c r="HV117" s="164" t="e">
        <f t="shared" si="3726"/>
        <v>#DIV/0!</v>
      </c>
      <c r="HW117" s="164"/>
      <c r="HX117" s="164" t="e">
        <f t="shared" si="3727"/>
        <v>#DIV/0!</v>
      </c>
      <c r="HY117" s="164" t="e">
        <f t="shared" si="3728"/>
        <v>#DIV/0!</v>
      </c>
      <c r="HZ117" s="164">
        <v>0</v>
      </c>
      <c r="IA117" s="164" t="e">
        <f t="shared" si="3218"/>
        <v>#DIV/0!</v>
      </c>
      <c r="IB117" s="164" t="e">
        <f t="shared" si="3729"/>
        <v>#DIV/0!</v>
      </c>
      <c r="IC117" s="164"/>
      <c r="ID117" s="164" t="e">
        <f xml:space="preserve"> 1 / (HE117-GY117*HG117)*L114/GZ117</f>
        <v>#DIV/0!</v>
      </c>
      <c r="IE117" s="164" t="e">
        <f t="shared" si="3730"/>
        <v>#DIV/0!</v>
      </c>
      <c r="IF117" s="164">
        <v>0</v>
      </c>
      <c r="IG117" s="164" t="e">
        <f t="shared" si="3219"/>
        <v>#DIV/0!</v>
      </c>
      <c r="IH117" s="164" t="e">
        <f t="shared" si="3731"/>
        <v>#DIV/0!</v>
      </c>
      <c r="II117" s="164"/>
      <c r="IJ117" s="164" t="e">
        <f t="shared" si="3732"/>
        <v>#DIV/0!</v>
      </c>
      <c r="IK117" s="164" t="e">
        <f t="shared" si="3733"/>
        <v>#DIV/0!</v>
      </c>
      <c r="IL117" s="164">
        <v>0</v>
      </c>
      <c r="IM117" s="164" t="e">
        <f t="shared" si="3220"/>
        <v>#DIV/0!</v>
      </c>
      <c r="IN117" s="164" t="e">
        <f t="shared" si="3734"/>
        <v>#DIV/0!</v>
      </c>
      <c r="IO117" s="164"/>
      <c r="IP117" s="164" t="e">
        <f t="shared" si="3735"/>
        <v>#DIV/0!</v>
      </c>
      <c r="IQ117" s="164" t="e">
        <f t="shared" si="3736"/>
        <v>#DIV/0!</v>
      </c>
      <c r="IR117" s="164" t="e">
        <f t="shared" si="3737"/>
        <v>#DIV/0!</v>
      </c>
      <c r="IS117" s="164" t="e">
        <f t="shared" si="3221"/>
        <v>#DIV/0!</v>
      </c>
      <c r="IT117" s="164" t="e">
        <f>IS117^2*M114^2</f>
        <v>#DIV/0!</v>
      </c>
      <c r="IU117" s="164"/>
      <c r="IV117" s="164" t="e">
        <f t="shared" si="3738"/>
        <v>#DIV/0!</v>
      </c>
      <c r="IW117" s="164" t="e">
        <f t="shared" si="3739"/>
        <v>#DIV/0!</v>
      </c>
      <c r="IX117" s="164" t="e">
        <f t="shared" si="3740"/>
        <v>#DIV/0!</v>
      </c>
      <c r="IY117" s="164" t="e">
        <f t="shared" si="3222"/>
        <v>#DIV/0!</v>
      </c>
      <c r="IZ117" s="164" t="e">
        <f>IY117^2*O114^2</f>
        <v>#DIV/0!</v>
      </c>
      <c r="JA117" s="164"/>
      <c r="JB117" s="164" t="e">
        <f t="shared" si="3741"/>
        <v>#DIV/0!</v>
      </c>
      <c r="JC117" s="164" t="e">
        <f t="shared" si="3742"/>
        <v>#DIV/0!</v>
      </c>
      <c r="JD117" s="164" t="e">
        <f t="shared" si="3743"/>
        <v>#DIV/0!</v>
      </c>
      <c r="JE117" s="164" t="e">
        <f t="shared" si="3223"/>
        <v>#DIV/0!</v>
      </c>
      <c r="JF117" s="164" t="e">
        <f>JE117^2*Q114^2</f>
        <v>#DIV/0!</v>
      </c>
      <c r="JG117" s="164"/>
      <c r="JH117" s="164"/>
      <c r="JI117" s="164"/>
      <c r="JJ117" s="164">
        <f t="shared" si="3744"/>
        <v>1</v>
      </c>
      <c r="JK117" s="164" t="e">
        <f>N114/(L114+N114)</f>
        <v>#DIV/0!</v>
      </c>
      <c r="JL117" s="164">
        <f>(L114+N114+JJ117)/(N114+JJ117)</f>
        <v>1</v>
      </c>
      <c r="JM117" s="164" t="e">
        <f t="shared" si="3745"/>
        <v>#DIV/0!</v>
      </c>
      <c r="JN117" s="164"/>
      <c r="JO117" s="164"/>
      <c r="JP117" s="164"/>
      <c r="JQ117" s="164"/>
      <c r="JR117" s="164" t="e">
        <f t="shared" si="3746"/>
        <v>#DIV/0!</v>
      </c>
      <c r="JS117" s="164" t="e">
        <f t="shared" si="3747"/>
        <v>#DIV/0!</v>
      </c>
      <c r="JT117" s="164" t="e">
        <f t="shared" si="3748"/>
        <v>#DIV/0!</v>
      </c>
      <c r="JU117" s="164" t="e">
        <f t="shared" si="3749"/>
        <v>#DIV/0!</v>
      </c>
      <c r="JV117" s="164"/>
      <c r="JW117" s="164" t="e">
        <f t="shared" si="3750"/>
        <v>#DIV/0!</v>
      </c>
      <c r="JX117" s="164" t="e">
        <f t="shared" si="3751"/>
        <v>#DIV/0!</v>
      </c>
      <c r="JY117" s="164" t="e">
        <f t="shared" si="3752"/>
        <v>#DIV/0!</v>
      </c>
      <c r="JZ117" s="164"/>
      <c r="KA117" s="164" t="e">
        <f>IG117</f>
        <v>#DIV/0!</v>
      </c>
      <c r="KB117" s="164" t="e">
        <f>KA117*JR117</f>
        <v>#DIV/0!</v>
      </c>
      <c r="KC117" s="164" t="e">
        <f>KB117^2*X117^2</f>
        <v>#DIV/0!</v>
      </c>
      <c r="KD117" s="164"/>
      <c r="KE117" s="164" t="e">
        <f>IM117</f>
        <v>#DIV/0!</v>
      </c>
      <c r="KF117" s="164" t="e">
        <f>KE117*JR117</f>
        <v>#DIV/0!</v>
      </c>
      <c r="KG117" s="164" t="e">
        <f>KF117^2*Z117^2</f>
        <v>#DIV/0!</v>
      </c>
      <c r="KH117" s="164"/>
      <c r="KI117" s="164" t="e">
        <f>IS117</f>
        <v>#DIV/0!</v>
      </c>
      <c r="KJ117" s="164" t="e">
        <f>-N114/(L114+N114)^2</f>
        <v>#DIV/0!</v>
      </c>
      <c r="KK117" s="164">
        <f>1/(JJ117+N114)</f>
        <v>1</v>
      </c>
      <c r="KL117" s="164" t="e">
        <f>KI117*JR117+KJ117*HM117*JL117+KK117*JK117*HM117</f>
        <v>#DIV/0!</v>
      </c>
      <c r="KM117" s="164" t="e">
        <f>KL117^2*M114^2</f>
        <v>#DIV/0!</v>
      </c>
      <c r="KN117" s="164"/>
      <c r="KO117" s="164" t="e">
        <f>IY117</f>
        <v>#DIV/0!</v>
      </c>
      <c r="KP117" s="164" t="e">
        <f>L114/(L114+N114)^2</f>
        <v>#DIV/0!</v>
      </c>
      <c r="KQ117" s="164">
        <f>-L114/(JJ117+N114)^2</f>
        <v>0</v>
      </c>
      <c r="KR117" s="164" t="e">
        <f>KO117*JR117+KP117*JL117*HM117+HM117*KQ117*JK117</f>
        <v>#DIV/0!</v>
      </c>
      <c r="KS117" s="164" t="e">
        <f>KR117^2*O114^2</f>
        <v>#DIV/0!</v>
      </c>
      <c r="KT117" s="164"/>
      <c r="KU117" s="164" t="e">
        <f>JE117</f>
        <v>#DIV/0!</v>
      </c>
      <c r="KV117" s="164" t="e">
        <f>KU117*JR117</f>
        <v>#DIV/0!</v>
      </c>
      <c r="KW117" s="164" t="e">
        <f>KV117^2*Q114^2</f>
        <v>#DIV/0!</v>
      </c>
      <c r="KX117" s="164"/>
      <c r="KY117" s="164" t="e">
        <f>HM117* (N114/(L114+N114)) * ((-LN(10)*JJ117*L114)/(N114+JJ117)^2)</f>
        <v>#DIV/0!</v>
      </c>
      <c r="KZ117" s="164" t="e">
        <f>KY117^2*S114^2</f>
        <v>#DIV/0!</v>
      </c>
      <c r="LA117" s="164"/>
      <c r="LB117" s="164"/>
      <c r="LC117" s="170"/>
      <c r="LD117" s="181"/>
      <c r="LE117" s="175"/>
      <c r="LF117" s="175"/>
      <c r="LG117" s="175"/>
      <c r="LH117" s="175"/>
      <c r="LI117" s="175"/>
      <c r="LJ117" s="175"/>
      <c r="LK117" s="175"/>
      <c r="LL117" s="175"/>
      <c r="LM117" s="175"/>
      <c r="LN117" s="175"/>
      <c r="LO117" s="178"/>
    </row>
    <row r="118" spans="1:327" x14ac:dyDescent="0.25">
      <c r="B118" s="1"/>
      <c r="C118" s="1"/>
      <c r="D118" s="1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3"/>
      <c r="LD118" s="5"/>
      <c r="LE118" s="55"/>
      <c r="LF118" s="79"/>
      <c r="LG118" s="80"/>
      <c r="LH118" s="79"/>
      <c r="LI118" s="80"/>
      <c r="LJ118" s="79"/>
      <c r="LK118" s="80"/>
      <c r="LL118" s="79"/>
      <c r="LM118" s="80"/>
      <c r="LN118" s="79"/>
      <c r="LO118" s="6"/>
    </row>
    <row r="119" spans="1:327" x14ac:dyDescent="0.25">
      <c r="B119" s="1"/>
      <c r="C119" s="1"/>
      <c r="D119" s="1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3"/>
      <c r="LD119" s="5"/>
      <c r="LE119" s="55"/>
      <c r="LF119" s="79"/>
      <c r="LG119" s="80"/>
      <c r="LH119" s="79"/>
      <c r="LI119" s="80"/>
      <c r="LJ119" s="79"/>
      <c r="LK119" s="80"/>
      <c r="LL119" s="79"/>
      <c r="LM119" s="80"/>
      <c r="LN119" s="79"/>
      <c r="LO119" s="6"/>
    </row>
    <row r="120" spans="1:327" x14ac:dyDescent="0.25">
      <c r="B120" s="1"/>
      <c r="C120" s="1"/>
      <c r="D120" s="1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3"/>
      <c r="LD120" s="5"/>
      <c r="LE120" s="55"/>
      <c r="LF120" s="79"/>
      <c r="LG120" s="80"/>
      <c r="LH120" s="79"/>
      <c r="LI120" s="80"/>
      <c r="LJ120" s="79"/>
      <c r="LK120" s="80"/>
      <c r="LL120" s="79"/>
      <c r="LM120" s="80"/>
      <c r="LN120" s="79"/>
      <c r="LO120" s="6"/>
    </row>
    <row r="121" spans="1:327" x14ac:dyDescent="0.25">
      <c r="B121" s="1"/>
      <c r="C121" s="1"/>
      <c r="D121" s="1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3"/>
      <c r="LD121" s="5"/>
      <c r="LE121" s="55"/>
      <c r="LF121" s="79"/>
      <c r="LG121" s="80"/>
      <c r="LH121" s="79"/>
      <c r="LI121" s="80"/>
      <c r="LJ121" s="79"/>
      <c r="LK121" s="80"/>
      <c r="LL121" s="79"/>
      <c r="LM121" s="80"/>
      <c r="LN121" s="79"/>
      <c r="LO121" s="6"/>
    </row>
    <row r="122" spans="1:327" x14ac:dyDescent="0.25">
      <c r="B122" s="1"/>
      <c r="C122" s="1"/>
      <c r="D122" s="1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3"/>
      <c r="LD122" s="5"/>
      <c r="LE122" s="55"/>
      <c r="LF122" s="79"/>
      <c r="LG122" s="80"/>
      <c r="LH122" s="79"/>
      <c r="LI122" s="80"/>
      <c r="LJ122" s="79"/>
      <c r="LK122" s="80"/>
      <c r="LL122" s="79"/>
      <c r="LM122" s="80"/>
      <c r="LN122" s="79"/>
      <c r="LO122" s="6"/>
    </row>
    <row r="123" spans="1:327" x14ac:dyDescent="0.25">
      <c r="B123" s="1"/>
      <c r="C123" s="1"/>
      <c r="D123" s="1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3"/>
      <c r="LD123" s="5"/>
      <c r="LE123" s="55"/>
      <c r="LF123" s="79"/>
      <c r="LG123" s="80"/>
      <c r="LH123" s="79"/>
      <c r="LI123" s="80"/>
      <c r="LJ123" s="79"/>
      <c r="LK123" s="80"/>
      <c r="LL123" s="79"/>
      <c r="LM123" s="80"/>
      <c r="LN123" s="79"/>
      <c r="LO123" s="6"/>
    </row>
    <row r="124" spans="1:327" x14ac:dyDescent="0.25">
      <c r="B124" s="1"/>
      <c r="C124" s="1"/>
      <c r="D124" s="1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3"/>
      <c r="LD124" s="5"/>
      <c r="LE124" s="55"/>
      <c r="LF124" s="79"/>
      <c r="LG124" s="80"/>
      <c r="LH124" s="79"/>
      <c r="LI124" s="80"/>
      <c r="LJ124" s="79"/>
      <c r="LK124" s="80"/>
      <c r="LL124" s="79"/>
      <c r="LM124" s="80"/>
      <c r="LN124" s="79"/>
      <c r="LO124" s="6"/>
    </row>
    <row r="125" spans="1:327" x14ac:dyDescent="0.25">
      <c r="B125" s="1"/>
      <c r="C125" s="1"/>
      <c r="D125" s="1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3"/>
      <c r="LD125" s="5"/>
      <c r="LE125" s="55"/>
      <c r="LF125" s="79"/>
      <c r="LG125" s="80"/>
      <c r="LH125" s="79"/>
      <c r="LI125" s="80"/>
      <c r="LJ125" s="79"/>
      <c r="LK125" s="80"/>
      <c r="LL125" s="79"/>
      <c r="LM125" s="80"/>
      <c r="LN125" s="79"/>
      <c r="LO125" s="6"/>
    </row>
    <row r="126" spans="1:327" x14ac:dyDescent="0.25">
      <c r="B126" s="1"/>
      <c r="C126" s="1"/>
      <c r="D126" s="1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3"/>
      <c r="LD126" s="5"/>
      <c r="LE126" s="55"/>
      <c r="LF126" s="79"/>
      <c r="LG126" s="80"/>
      <c r="LH126" s="79"/>
      <c r="LI126" s="80"/>
      <c r="LJ126" s="79"/>
      <c r="LK126" s="80"/>
      <c r="LL126" s="79"/>
      <c r="LM126" s="80"/>
      <c r="LN126" s="79"/>
      <c r="LO126" s="6"/>
    </row>
    <row r="127" spans="1:327" x14ac:dyDescent="0.25">
      <c r="B127" s="1"/>
      <c r="C127" s="1"/>
      <c r="D127" s="1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3"/>
      <c r="LD127" s="5"/>
      <c r="LE127" s="55"/>
      <c r="LF127" s="79"/>
      <c r="LG127" s="80"/>
      <c r="LH127" s="79"/>
      <c r="LI127" s="80"/>
      <c r="LJ127" s="79"/>
      <c r="LK127" s="80"/>
      <c r="LL127" s="79"/>
      <c r="LM127" s="80"/>
      <c r="LN127" s="79"/>
      <c r="LO127" s="6"/>
    </row>
    <row r="128" spans="1:327" x14ac:dyDescent="0.25">
      <c r="B128" s="1"/>
      <c r="C128" s="1"/>
      <c r="D128" s="1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3"/>
      <c r="LD128" s="5"/>
      <c r="LE128" s="55"/>
      <c r="LF128" s="79"/>
      <c r="LG128" s="80"/>
      <c r="LH128" s="79"/>
      <c r="LI128" s="80"/>
      <c r="LJ128" s="79"/>
      <c r="LK128" s="80"/>
      <c r="LL128" s="79"/>
      <c r="LM128" s="80"/>
      <c r="LN128" s="79"/>
      <c r="LO128" s="6"/>
    </row>
    <row r="129" spans="2:327" x14ac:dyDescent="0.25">
      <c r="B129" s="1"/>
      <c r="C129" s="1"/>
      <c r="D129" s="1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3"/>
      <c r="LD129" s="5"/>
      <c r="LE129" s="55"/>
      <c r="LF129" s="79"/>
      <c r="LG129" s="80"/>
      <c r="LH129" s="79"/>
      <c r="LI129" s="80"/>
      <c r="LJ129" s="79"/>
      <c r="LK129" s="80"/>
      <c r="LL129" s="79"/>
      <c r="LM129" s="80"/>
      <c r="LN129" s="79"/>
      <c r="LO129" s="6"/>
    </row>
    <row r="130" spans="2:327" x14ac:dyDescent="0.25">
      <c r="B130" s="1"/>
      <c r="C130" s="1"/>
      <c r="D130" s="1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3"/>
      <c r="LD130" s="5"/>
      <c r="LE130" s="55"/>
      <c r="LF130" s="79"/>
      <c r="LG130" s="80"/>
      <c r="LH130" s="79"/>
      <c r="LI130" s="80"/>
      <c r="LJ130" s="79"/>
      <c r="LK130" s="80"/>
      <c r="LL130" s="79"/>
      <c r="LM130" s="80"/>
      <c r="LN130" s="79"/>
      <c r="LO130" s="6"/>
    </row>
    <row r="131" spans="2:327" x14ac:dyDescent="0.25">
      <c r="B131" s="1"/>
      <c r="C131" s="1"/>
      <c r="D131" s="1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3"/>
      <c r="LD131" s="5"/>
      <c r="LE131" s="55"/>
      <c r="LF131" s="79"/>
      <c r="LG131" s="80"/>
      <c r="LH131" s="79"/>
      <c r="LI131" s="80"/>
      <c r="LJ131" s="79"/>
      <c r="LK131" s="80"/>
      <c r="LL131" s="79"/>
      <c r="LM131" s="80"/>
      <c r="LN131" s="79"/>
      <c r="LO131" s="6"/>
    </row>
    <row r="132" spans="2:327" x14ac:dyDescent="0.25">
      <c r="B132" s="1"/>
      <c r="C132" s="1"/>
      <c r="D132" s="1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3"/>
      <c r="LD132" s="5"/>
      <c r="LE132" s="55"/>
      <c r="LF132" s="79"/>
      <c r="LG132" s="80"/>
      <c r="LH132" s="79"/>
      <c r="LI132" s="80"/>
      <c r="LJ132" s="79"/>
      <c r="LK132" s="80"/>
      <c r="LL132" s="79"/>
      <c r="LM132" s="80"/>
      <c r="LN132" s="79"/>
      <c r="LO132" s="6"/>
    </row>
    <row r="133" spans="2:327" x14ac:dyDescent="0.25">
      <c r="B133" s="1"/>
      <c r="C133" s="1"/>
      <c r="D133" s="1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3"/>
      <c r="LD133" s="5"/>
      <c r="LE133" s="55"/>
      <c r="LF133" s="79"/>
      <c r="LG133" s="80"/>
      <c r="LH133" s="79"/>
      <c r="LI133" s="80"/>
      <c r="LJ133" s="79"/>
      <c r="LK133" s="80"/>
      <c r="LL133" s="79"/>
      <c r="LM133" s="80"/>
      <c r="LN133" s="79"/>
      <c r="LO133" s="6"/>
    </row>
    <row r="134" spans="2:327" x14ac:dyDescent="0.25">
      <c r="B134" s="1"/>
      <c r="C134" s="1"/>
      <c r="D134" s="1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3"/>
      <c r="LD134" s="5"/>
      <c r="LE134" s="55"/>
      <c r="LF134" s="79"/>
      <c r="LG134" s="80"/>
      <c r="LH134" s="79"/>
      <c r="LI134" s="80"/>
      <c r="LJ134" s="79"/>
      <c r="LK134" s="80"/>
      <c r="LL134" s="79"/>
      <c r="LM134" s="80"/>
      <c r="LN134" s="79"/>
      <c r="LO134" s="6"/>
    </row>
    <row r="135" spans="2:327" x14ac:dyDescent="0.25">
      <c r="B135" s="1"/>
      <c r="C135" s="1"/>
      <c r="D135" s="1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3"/>
      <c r="LD135" s="5"/>
      <c r="LE135" s="55"/>
      <c r="LF135" s="79"/>
      <c r="LG135" s="80"/>
      <c r="LH135" s="79"/>
      <c r="LI135" s="80"/>
      <c r="LJ135" s="79"/>
      <c r="LK135" s="80"/>
      <c r="LL135" s="79"/>
      <c r="LM135" s="80"/>
      <c r="LN135" s="79"/>
      <c r="LO135" s="6"/>
    </row>
    <row r="136" spans="2:327" x14ac:dyDescent="0.25">
      <c r="B136" s="1"/>
      <c r="C136" s="1"/>
      <c r="D136" s="1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3"/>
      <c r="LD136" s="5"/>
      <c r="LE136" s="55"/>
      <c r="LF136" s="79"/>
      <c r="LG136" s="80"/>
      <c r="LH136" s="79"/>
      <c r="LI136" s="80"/>
      <c r="LJ136" s="79"/>
      <c r="LK136" s="80"/>
      <c r="LL136" s="79"/>
      <c r="LM136" s="80"/>
      <c r="LN136" s="79"/>
      <c r="LO136" s="6"/>
    </row>
    <row r="137" spans="2:327" x14ac:dyDescent="0.25">
      <c r="B137" s="1"/>
      <c r="C137" s="1"/>
      <c r="D137" s="1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3"/>
      <c r="LD137" s="5"/>
      <c r="LE137" s="55"/>
      <c r="LF137" s="79"/>
      <c r="LG137" s="80"/>
      <c r="LH137" s="79"/>
      <c r="LI137" s="80"/>
      <c r="LJ137" s="79"/>
      <c r="LK137" s="80"/>
      <c r="LL137" s="79"/>
      <c r="LM137" s="80"/>
      <c r="LN137" s="79"/>
      <c r="LO137" s="6"/>
    </row>
    <row r="138" spans="2:327" x14ac:dyDescent="0.25">
      <c r="B138" s="1"/>
      <c r="C138" s="1"/>
      <c r="D138" s="1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3"/>
      <c r="LD138" s="5"/>
      <c r="LE138" s="55"/>
      <c r="LF138" s="79"/>
      <c r="LG138" s="80"/>
      <c r="LH138" s="79"/>
      <c r="LI138" s="80"/>
      <c r="LJ138" s="79"/>
      <c r="LK138" s="80"/>
      <c r="LL138" s="79"/>
      <c r="LM138" s="80"/>
      <c r="LN138" s="79"/>
      <c r="LO138" s="6"/>
    </row>
    <row r="139" spans="2:327" x14ac:dyDescent="0.25">
      <c r="B139" s="1"/>
      <c r="C139" s="1"/>
      <c r="D139" s="1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3"/>
      <c r="LD139" s="5"/>
      <c r="LE139" s="55"/>
      <c r="LF139" s="79"/>
      <c r="LG139" s="80"/>
      <c r="LH139" s="79"/>
      <c r="LI139" s="80"/>
      <c r="LJ139" s="79"/>
      <c r="LK139" s="80"/>
      <c r="LL139" s="79"/>
      <c r="LM139" s="80"/>
      <c r="LN139" s="79"/>
      <c r="LO139" s="6"/>
    </row>
    <row r="140" spans="2:327" x14ac:dyDescent="0.25">
      <c r="B140" s="1"/>
      <c r="C140" s="1"/>
      <c r="D140" s="1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3"/>
      <c r="LD140" s="5"/>
      <c r="LE140" s="55"/>
      <c r="LF140" s="79"/>
      <c r="LG140" s="80"/>
      <c r="LH140" s="79"/>
      <c r="LI140" s="80"/>
      <c r="LJ140" s="79"/>
      <c r="LK140" s="80"/>
      <c r="LL140" s="79"/>
      <c r="LM140" s="80"/>
      <c r="LN140" s="79"/>
      <c r="LO140" s="6"/>
    </row>
    <row r="141" spans="2:327" x14ac:dyDescent="0.25">
      <c r="B141" s="1"/>
      <c r="C141" s="1"/>
      <c r="D141" s="1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3"/>
      <c r="LD141" s="5"/>
      <c r="LE141" s="55"/>
      <c r="LF141" s="79"/>
      <c r="LG141" s="80"/>
      <c r="LH141" s="79"/>
      <c r="LI141" s="80"/>
      <c r="LJ141" s="79"/>
      <c r="LK141" s="80"/>
      <c r="LL141" s="79"/>
      <c r="LM141" s="80"/>
      <c r="LN141" s="79"/>
      <c r="LO141" s="6"/>
    </row>
    <row r="142" spans="2:327" x14ac:dyDescent="0.25">
      <c r="B142" s="1"/>
      <c r="C142" s="1"/>
      <c r="D142" s="1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3"/>
      <c r="LD142" s="5"/>
      <c r="LE142" s="55"/>
      <c r="LF142" s="79"/>
      <c r="LG142" s="80"/>
      <c r="LH142" s="79"/>
      <c r="LI142" s="80"/>
      <c r="LJ142" s="79"/>
      <c r="LK142" s="80"/>
      <c r="LL142" s="79"/>
      <c r="LM142" s="80"/>
      <c r="LN142" s="79"/>
      <c r="LO142" s="6"/>
    </row>
    <row r="143" spans="2:327" x14ac:dyDescent="0.25">
      <c r="B143" s="1"/>
      <c r="C143" s="1"/>
      <c r="D143" s="1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3"/>
      <c r="LD143" s="5"/>
      <c r="LE143" s="55"/>
      <c r="LF143" s="79"/>
      <c r="LG143" s="80"/>
      <c r="LH143" s="79"/>
      <c r="LI143" s="80"/>
      <c r="LJ143" s="79"/>
      <c r="LK143" s="80"/>
      <c r="LL143" s="79"/>
      <c r="LM143" s="80"/>
      <c r="LN143" s="79"/>
      <c r="LO143" s="6"/>
    </row>
    <row r="144" spans="2:327" x14ac:dyDescent="0.25">
      <c r="B144" s="1"/>
      <c r="C144" s="1"/>
      <c r="D144" s="1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3"/>
      <c r="LD144" s="5"/>
      <c r="LE144" s="55"/>
      <c r="LF144" s="79"/>
      <c r="LG144" s="80"/>
      <c r="LH144" s="79"/>
      <c r="LI144" s="80"/>
      <c r="LJ144" s="79"/>
      <c r="LK144" s="80"/>
      <c r="LL144" s="79"/>
      <c r="LM144" s="80"/>
      <c r="LN144" s="79"/>
      <c r="LO144" s="6"/>
    </row>
    <row r="145" spans="2:327" x14ac:dyDescent="0.25">
      <c r="B145" s="1"/>
      <c r="C145" s="1"/>
      <c r="D145" s="1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3"/>
      <c r="LD145" s="5"/>
      <c r="LE145" s="55"/>
      <c r="LF145" s="79"/>
      <c r="LG145" s="80"/>
      <c r="LH145" s="79"/>
      <c r="LI145" s="80"/>
      <c r="LJ145" s="79"/>
      <c r="LK145" s="80"/>
      <c r="LL145" s="79"/>
      <c r="LM145" s="80"/>
      <c r="LN145" s="79"/>
      <c r="LO145" s="6"/>
    </row>
    <row r="146" spans="2:327" x14ac:dyDescent="0.25">
      <c r="B146" s="1"/>
      <c r="C146" s="1"/>
      <c r="D146" s="1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3"/>
      <c r="LD146" s="5"/>
      <c r="LE146" s="55"/>
      <c r="LF146" s="79"/>
      <c r="LG146" s="80"/>
      <c r="LH146" s="79"/>
      <c r="LI146" s="80"/>
      <c r="LJ146" s="79"/>
      <c r="LK146" s="80"/>
      <c r="LL146" s="79"/>
      <c r="LM146" s="80"/>
      <c r="LN146" s="79"/>
      <c r="LO146" s="6"/>
    </row>
    <row r="147" spans="2:327" x14ac:dyDescent="0.25">
      <c r="B147" s="1"/>
      <c r="C147" s="1"/>
      <c r="D147" s="1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3"/>
      <c r="LD147" s="5"/>
      <c r="LE147" s="55"/>
      <c r="LF147" s="79"/>
      <c r="LG147" s="80"/>
      <c r="LH147" s="79"/>
      <c r="LI147" s="80"/>
      <c r="LJ147" s="79"/>
      <c r="LK147" s="80"/>
      <c r="LL147" s="79"/>
      <c r="LM147" s="80"/>
      <c r="LN147" s="79"/>
      <c r="LO147" s="6"/>
    </row>
    <row r="148" spans="2:327" x14ac:dyDescent="0.25">
      <c r="B148" s="1"/>
      <c r="C148" s="1"/>
      <c r="D148" s="1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3"/>
      <c r="LD148" s="5"/>
      <c r="LE148" s="55"/>
      <c r="LF148" s="79"/>
      <c r="LG148" s="80"/>
      <c r="LH148" s="79"/>
      <c r="LI148" s="80"/>
      <c r="LJ148" s="79"/>
      <c r="LK148" s="80"/>
      <c r="LL148" s="79"/>
      <c r="LM148" s="80"/>
      <c r="LN148" s="79"/>
      <c r="LO148" s="6"/>
    </row>
    <row r="149" spans="2:327" x14ac:dyDescent="0.25">
      <c r="B149" s="1"/>
      <c r="C149" s="1"/>
      <c r="D149" s="1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3"/>
      <c r="LD149" s="5"/>
      <c r="LE149" s="55"/>
      <c r="LF149" s="79"/>
      <c r="LG149" s="80"/>
      <c r="LH149" s="79"/>
      <c r="LI149" s="80"/>
      <c r="LJ149" s="79"/>
      <c r="LK149" s="80"/>
      <c r="LL149" s="79"/>
      <c r="LM149" s="80"/>
      <c r="LN149" s="79"/>
      <c r="LO149" s="6"/>
    </row>
    <row r="150" spans="2:327" x14ac:dyDescent="0.25">
      <c r="B150" s="1"/>
      <c r="C150" s="1"/>
      <c r="D150" s="1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3"/>
      <c r="LD150" s="5"/>
      <c r="LE150" s="55"/>
      <c r="LF150" s="79"/>
      <c r="LG150" s="80"/>
      <c r="LH150" s="79"/>
      <c r="LI150" s="80"/>
      <c r="LJ150" s="79"/>
      <c r="LK150" s="80"/>
      <c r="LL150" s="79"/>
      <c r="LM150" s="80"/>
      <c r="LN150" s="79"/>
      <c r="LO150" s="6"/>
    </row>
    <row r="151" spans="2:327" x14ac:dyDescent="0.25">
      <c r="B151" s="1"/>
      <c r="C151" s="1"/>
      <c r="D151" s="1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3"/>
      <c r="LD151" s="5"/>
      <c r="LE151" s="55"/>
      <c r="LF151" s="79"/>
      <c r="LG151" s="80"/>
      <c r="LH151" s="79"/>
      <c r="LI151" s="80"/>
      <c r="LJ151" s="79"/>
      <c r="LK151" s="80"/>
      <c r="LL151" s="79"/>
      <c r="LM151" s="80"/>
      <c r="LN151" s="79"/>
      <c r="LO151" s="6"/>
    </row>
    <row r="152" spans="2:327" x14ac:dyDescent="0.25">
      <c r="B152" s="1"/>
      <c r="C152" s="1"/>
      <c r="D152" s="1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3"/>
      <c r="LD152" s="5"/>
      <c r="LE152" s="55"/>
      <c r="LF152" s="79"/>
      <c r="LG152" s="80"/>
      <c r="LH152" s="79"/>
      <c r="LI152" s="80"/>
      <c r="LJ152" s="79"/>
      <c r="LK152" s="80"/>
      <c r="LL152" s="79"/>
      <c r="LM152" s="80"/>
      <c r="LN152" s="79"/>
      <c r="LO152" s="6"/>
    </row>
    <row r="153" spans="2:327" x14ac:dyDescent="0.25">
      <c r="B153" s="1"/>
      <c r="C153" s="1"/>
      <c r="D153" s="1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3"/>
      <c r="LD153" s="5"/>
      <c r="LE153" s="55"/>
      <c r="LF153" s="79"/>
      <c r="LG153" s="80"/>
      <c r="LH153" s="79"/>
      <c r="LI153" s="80"/>
      <c r="LJ153" s="79"/>
      <c r="LK153" s="80"/>
      <c r="LL153" s="79"/>
      <c r="LM153" s="80"/>
      <c r="LN153" s="79"/>
      <c r="LO153" s="6"/>
    </row>
    <row r="154" spans="2:327" x14ac:dyDescent="0.25">
      <c r="B154" s="1"/>
      <c r="C154" s="1"/>
      <c r="D154" s="1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3"/>
      <c r="LD154" s="5"/>
      <c r="LE154" s="55"/>
      <c r="LF154" s="79"/>
      <c r="LG154" s="80"/>
      <c r="LH154" s="79"/>
      <c r="LI154" s="80"/>
      <c r="LJ154" s="79"/>
      <c r="LK154" s="80"/>
      <c r="LL154" s="79"/>
      <c r="LM154" s="80"/>
      <c r="LN154" s="79"/>
      <c r="LO154" s="6"/>
    </row>
    <row r="155" spans="2:327" x14ac:dyDescent="0.25">
      <c r="B155" s="1"/>
      <c r="C155" s="1"/>
      <c r="D155" s="1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3"/>
      <c r="LD155" s="5"/>
      <c r="LE155" s="55"/>
      <c r="LF155" s="79"/>
      <c r="LG155" s="80"/>
      <c r="LH155" s="79"/>
      <c r="LI155" s="80"/>
      <c r="LJ155" s="79"/>
      <c r="LK155" s="80"/>
      <c r="LL155" s="79"/>
      <c r="LM155" s="80"/>
      <c r="LN155" s="79"/>
      <c r="LO155" s="6"/>
    </row>
    <row r="156" spans="2:327" x14ac:dyDescent="0.25">
      <c r="B156" s="1"/>
      <c r="C156" s="1"/>
      <c r="D156" s="1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3"/>
      <c r="LD156" s="5"/>
      <c r="LE156" s="55"/>
      <c r="LF156" s="79"/>
      <c r="LG156" s="80"/>
      <c r="LH156" s="79"/>
      <c r="LI156" s="80"/>
      <c r="LJ156" s="79"/>
      <c r="LK156" s="80"/>
      <c r="LL156" s="79"/>
      <c r="LM156" s="80"/>
      <c r="LN156" s="79"/>
      <c r="LO156" s="6"/>
    </row>
    <row r="157" spans="2:327" x14ac:dyDescent="0.25">
      <c r="B157" s="1"/>
      <c r="C157" s="1"/>
      <c r="D157" s="1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3"/>
      <c r="LD157" s="5"/>
      <c r="LE157" s="55"/>
      <c r="LF157" s="79"/>
      <c r="LG157" s="80"/>
      <c r="LH157" s="79"/>
      <c r="LI157" s="80"/>
      <c r="LJ157" s="79"/>
      <c r="LK157" s="80"/>
      <c r="LL157" s="79"/>
      <c r="LM157" s="80"/>
      <c r="LN157" s="79"/>
      <c r="LO157" s="6"/>
    </row>
    <row r="158" spans="2:327" x14ac:dyDescent="0.25">
      <c r="B158" s="1"/>
      <c r="C158" s="1"/>
      <c r="D158" s="1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3"/>
      <c r="LD158" s="5"/>
      <c r="LE158" s="55"/>
      <c r="LF158" s="79"/>
      <c r="LG158" s="80"/>
      <c r="LH158" s="79"/>
      <c r="LI158" s="80"/>
      <c r="LJ158" s="79"/>
      <c r="LK158" s="80"/>
      <c r="LL158" s="79"/>
      <c r="LM158" s="80"/>
      <c r="LN158" s="79"/>
      <c r="LO158" s="6"/>
    </row>
    <row r="159" spans="2:327" x14ac:dyDescent="0.25">
      <c r="B159" s="1"/>
      <c r="C159" s="1"/>
      <c r="D159" s="1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3"/>
      <c r="LD159" s="5"/>
      <c r="LE159" s="55"/>
      <c r="LF159" s="79"/>
      <c r="LG159" s="80"/>
      <c r="LH159" s="79"/>
      <c r="LI159" s="80"/>
      <c r="LJ159" s="79"/>
      <c r="LK159" s="80"/>
      <c r="LL159" s="79"/>
      <c r="LM159" s="80"/>
      <c r="LN159" s="79"/>
      <c r="LO159" s="6"/>
    </row>
    <row r="160" spans="2:327" x14ac:dyDescent="0.25">
      <c r="B160" s="1"/>
      <c r="C160" s="1"/>
      <c r="D160" s="1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3"/>
      <c r="LD160" s="5"/>
      <c r="LE160" s="55"/>
      <c r="LF160" s="79"/>
      <c r="LG160" s="80"/>
      <c r="LH160" s="79"/>
      <c r="LI160" s="80"/>
      <c r="LJ160" s="79"/>
      <c r="LK160" s="80"/>
      <c r="LL160" s="79"/>
      <c r="LM160" s="80"/>
      <c r="LN160" s="79"/>
      <c r="LO160" s="6"/>
    </row>
    <row r="161" spans="2:327" x14ac:dyDescent="0.25">
      <c r="B161" s="1"/>
      <c r="C161" s="1"/>
      <c r="D161" s="1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3"/>
      <c r="LD161" s="5"/>
      <c r="LE161" s="55"/>
      <c r="LF161" s="79"/>
      <c r="LG161" s="80"/>
      <c r="LH161" s="79"/>
      <c r="LI161" s="80"/>
      <c r="LJ161" s="79"/>
      <c r="LK161" s="80"/>
      <c r="LL161" s="79"/>
      <c r="LM161" s="80"/>
      <c r="LN161" s="79"/>
      <c r="LO161" s="6"/>
    </row>
    <row r="162" spans="2:327" x14ac:dyDescent="0.25">
      <c r="B162" s="1"/>
      <c r="C162" s="1"/>
      <c r="D162" s="1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3"/>
      <c r="LD162" s="5"/>
      <c r="LE162" s="55"/>
      <c r="LF162" s="79"/>
      <c r="LG162" s="80"/>
      <c r="LH162" s="79"/>
      <c r="LI162" s="80"/>
      <c r="LJ162" s="79"/>
      <c r="LK162" s="80"/>
      <c r="LL162" s="79"/>
      <c r="LM162" s="80"/>
      <c r="LN162" s="79"/>
      <c r="LO162" s="6"/>
    </row>
    <row r="163" spans="2:327" x14ac:dyDescent="0.25">
      <c r="B163" s="1"/>
      <c r="C163" s="1"/>
      <c r="D163" s="1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3"/>
      <c r="LD163" s="5"/>
      <c r="LE163" s="55"/>
      <c r="LF163" s="79"/>
      <c r="LG163" s="80"/>
      <c r="LH163" s="79"/>
      <c r="LI163" s="80"/>
      <c r="LJ163" s="79"/>
      <c r="LK163" s="80"/>
      <c r="LL163" s="79"/>
      <c r="LM163" s="80"/>
      <c r="LN163" s="79"/>
      <c r="LO163" s="6"/>
    </row>
    <row r="164" spans="2:327" x14ac:dyDescent="0.25">
      <c r="B164" s="1"/>
      <c r="C164" s="1"/>
      <c r="D164" s="1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3"/>
      <c r="LD164" s="5"/>
      <c r="LE164" s="55"/>
      <c r="LF164" s="79"/>
      <c r="LG164" s="80"/>
      <c r="LH164" s="79"/>
      <c r="LI164" s="80"/>
      <c r="LJ164" s="79"/>
      <c r="LK164" s="80"/>
      <c r="LL164" s="79"/>
      <c r="LM164" s="80"/>
      <c r="LN164" s="79"/>
      <c r="LO164" s="6"/>
    </row>
    <row r="165" spans="2:327" x14ac:dyDescent="0.25">
      <c r="B165" s="1"/>
      <c r="C165" s="1"/>
      <c r="D165" s="1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3"/>
      <c r="LD165" s="5"/>
      <c r="LE165" s="55"/>
      <c r="LF165" s="79"/>
      <c r="LG165" s="80"/>
      <c r="LH165" s="79"/>
      <c r="LI165" s="80"/>
      <c r="LJ165" s="79"/>
      <c r="LK165" s="80"/>
      <c r="LL165" s="79"/>
      <c r="LM165" s="80"/>
      <c r="LN165" s="79"/>
      <c r="LO165" s="6"/>
    </row>
    <row r="166" spans="2:327" x14ac:dyDescent="0.25">
      <c r="B166" s="1"/>
      <c r="C166" s="1"/>
      <c r="D166" s="1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3"/>
      <c r="LD166" s="5"/>
      <c r="LE166" s="55"/>
      <c r="LF166" s="79"/>
      <c r="LG166" s="80"/>
      <c r="LH166" s="79"/>
      <c r="LI166" s="80"/>
      <c r="LJ166" s="79"/>
      <c r="LK166" s="80"/>
      <c r="LL166" s="79"/>
      <c r="LM166" s="80"/>
      <c r="LN166" s="79"/>
      <c r="LO166" s="6"/>
    </row>
    <row r="167" spans="2:327" x14ac:dyDescent="0.25">
      <c r="B167" s="1"/>
      <c r="C167" s="1"/>
      <c r="D167" s="1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3"/>
      <c r="LD167" s="5"/>
      <c r="LE167" s="55"/>
      <c r="LF167" s="79"/>
      <c r="LG167" s="80"/>
      <c r="LH167" s="79"/>
      <c r="LI167" s="80"/>
      <c r="LJ167" s="79"/>
      <c r="LK167" s="80"/>
      <c r="LL167" s="79"/>
      <c r="LM167" s="80"/>
      <c r="LN167" s="79"/>
      <c r="LO167" s="6"/>
    </row>
    <row r="168" spans="2:327" x14ac:dyDescent="0.25">
      <c r="B168" s="1"/>
      <c r="C168" s="1"/>
      <c r="D168" s="1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3"/>
      <c r="LD168" s="5"/>
      <c r="LE168" s="55"/>
      <c r="LF168" s="79"/>
      <c r="LG168" s="80"/>
      <c r="LH168" s="79"/>
      <c r="LI168" s="80"/>
      <c r="LJ168" s="79"/>
      <c r="LK168" s="80"/>
      <c r="LL168" s="79"/>
      <c r="LM168" s="80"/>
      <c r="LN168" s="79"/>
      <c r="LO168" s="6"/>
    </row>
    <row r="169" spans="2:327" x14ac:dyDescent="0.25">
      <c r="B169" s="1"/>
      <c r="C169" s="1"/>
      <c r="D169" s="1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3"/>
      <c r="LD169" s="5"/>
      <c r="LE169" s="55"/>
      <c r="LF169" s="79"/>
      <c r="LG169" s="80"/>
      <c r="LH169" s="79"/>
      <c r="LI169" s="80"/>
      <c r="LJ169" s="79"/>
      <c r="LK169" s="80"/>
      <c r="LL169" s="79"/>
      <c r="LM169" s="80"/>
      <c r="LN169" s="79"/>
      <c r="LO169" s="6"/>
    </row>
    <row r="170" spans="2:327" x14ac:dyDescent="0.25">
      <c r="B170" s="1"/>
      <c r="C170" s="1"/>
      <c r="D170" s="1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3"/>
      <c r="LD170" s="5"/>
      <c r="LE170" s="55"/>
      <c r="LF170" s="79"/>
      <c r="LG170" s="80"/>
      <c r="LH170" s="79"/>
      <c r="LI170" s="80"/>
      <c r="LJ170" s="79"/>
      <c r="LK170" s="80"/>
      <c r="LL170" s="79"/>
      <c r="LM170" s="80"/>
      <c r="LN170" s="79"/>
      <c r="LO170" s="6"/>
    </row>
    <row r="171" spans="2:327" x14ac:dyDescent="0.25">
      <c r="B171" s="1"/>
      <c r="C171" s="1"/>
      <c r="D171" s="1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3"/>
      <c r="LD171" s="5"/>
      <c r="LE171" s="55"/>
      <c r="LF171" s="79"/>
      <c r="LG171" s="80"/>
      <c r="LH171" s="79"/>
      <c r="LI171" s="80"/>
      <c r="LJ171" s="79"/>
      <c r="LK171" s="80"/>
      <c r="LL171" s="79"/>
      <c r="LM171" s="80"/>
      <c r="LN171" s="79"/>
      <c r="LO171" s="6"/>
    </row>
    <row r="172" spans="2:327" x14ac:dyDescent="0.25">
      <c r="B172" s="1"/>
      <c r="C172" s="1"/>
      <c r="D172" s="1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3"/>
      <c r="LD172" s="5"/>
      <c r="LE172" s="55"/>
      <c r="LF172" s="79"/>
      <c r="LG172" s="80"/>
      <c r="LH172" s="79"/>
      <c r="LI172" s="80"/>
      <c r="LJ172" s="79"/>
      <c r="LK172" s="80"/>
      <c r="LL172" s="79"/>
      <c r="LM172" s="80"/>
      <c r="LN172" s="79"/>
      <c r="LO172" s="6"/>
    </row>
    <row r="173" spans="2:327" x14ac:dyDescent="0.25">
      <c r="B173" s="1"/>
      <c r="C173" s="1"/>
      <c r="D173" s="1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3"/>
      <c r="LD173" s="5"/>
      <c r="LE173" s="55"/>
      <c r="LF173" s="79"/>
      <c r="LG173" s="80"/>
      <c r="LH173" s="79"/>
      <c r="LI173" s="80"/>
      <c r="LJ173" s="79"/>
      <c r="LK173" s="80"/>
      <c r="LL173" s="79"/>
      <c r="LM173" s="80"/>
      <c r="LN173" s="79"/>
      <c r="LO173" s="6"/>
    </row>
    <row r="174" spans="2:327" x14ac:dyDescent="0.25">
      <c r="B174" s="1"/>
      <c r="C174" s="1"/>
      <c r="D174" s="1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3"/>
      <c r="LD174" s="5"/>
      <c r="LE174" s="55"/>
      <c r="LF174" s="79"/>
      <c r="LG174" s="80"/>
      <c r="LH174" s="79"/>
      <c r="LI174" s="80"/>
      <c r="LJ174" s="79"/>
      <c r="LK174" s="80"/>
      <c r="LL174" s="79"/>
      <c r="LM174" s="80"/>
      <c r="LN174" s="79"/>
      <c r="LO174" s="6"/>
    </row>
    <row r="175" spans="2:327" x14ac:dyDescent="0.25">
      <c r="B175" s="1"/>
      <c r="C175" s="1"/>
      <c r="D175" s="1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3"/>
      <c r="LD175" s="5"/>
      <c r="LE175" s="55"/>
      <c r="LF175" s="79"/>
      <c r="LG175" s="80"/>
      <c r="LH175" s="79"/>
      <c r="LI175" s="80"/>
      <c r="LJ175" s="79"/>
      <c r="LK175" s="80"/>
      <c r="LL175" s="79"/>
      <c r="LM175" s="80"/>
      <c r="LN175" s="79"/>
      <c r="LO175" s="6"/>
    </row>
    <row r="176" spans="2:327" x14ac:dyDescent="0.25">
      <c r="B176" s="1"/>
      <c r="C176" s="1"/>
      <c r="D176" s="1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3"/>
      <c r="LD176" s="5"/>
      <c r="LE176" s="55"/>
      <c r="LF176" s="79"/>
      <c r="LG176" s="80"/>
      <c r="LH176" s="79"/>
      <c r="LI176" s="80"/>
      <c r="LJ176" s="79"/>
      <c r="LK176" s="80"/>
      <c r="LL176" s="79"/>
      <c r="LM176" s="80"/>
      <c r="LN176" s="79"/>
      <c r="LO176" s="6"/>
    </row>
    <row r="177" spans="2:327" x14ac:dyDescent="0.25">
      <c r="B177" s="1"/>
      <c r="C177" s="1"/>
      <c r="D177" s="1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3"/>
      <c r="LD177" s="5"/>
      <c r="LE177" s="55"/>
      <c r="LF177" s="79"/>
      <c r="LG177" s="80"/>
      <c r="LH177" s="79"/>
      <c r="LI177" s="80"/>
      <c r="LJ177" s="79"/>
      <c r="LK177" s="80"/>
      <c r="LL177" s="79"/>
      <c r="LM177" s="80"/>
      <c r="LN177" s="79"/>
      <c r="LO177" s="6"/>
    </row>
    <row r="178" spans="2:327" x14ac:dyDescent="0.25">
      <c r="B178" s="1"/>
      <c r="C178" s="1"/>
      <c r="D178" s="1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3"/>
      <c r="LD178" s="5"/>
      <c r="LE178" s="55"/>
      <c r="LF178" s="79"/>
      <c r="LG178" s="80"/>
      <c r="LH178" s="79"/>
      <c r="LI178" s="80"/>
      <c r="LJ178" s="79"/>
      <c r="LK178" s="80"/>
      <c r="LL178" s="79"/>
      <c r="LM178" s="80"/>
      <c r="LN178" s="79"/>
      <c r="LO178" s="6"/>
    </row>
    <row r="179" spans="2:327" x14ac:dyDescent="0.25">
      <c r="B179" s="1"/>
      <c r="C179" s="1"/>
      <c r="D179" s="1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3"/>
      <c r="LD179" s="5"/>
      <c r="LE179" s="55"/>
      <c r="LF179" s="79"/>
      <c r="LG179" s="80"/>
      <c r="LH179" s="79"/>
      <c r="LI179" s="80"/>
      <c r="LJ179" s="79"/>
      <c r="LK179" s="80"/>
      <c r="LL179" s="79"/>
      <c r="LM179" s="80"/>
      <c r="LN179" s="79"/>
      <c r="LO179" s="6"/>
    </row>
    <row r="180" spans="2:327" x14ac:dyDescent="0.25">
      <c r="B180" s="1"/>
      <c r="C180" s="1"/>
      <c r="D180" s="1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3"/>
      <c r="LD180" s="5"/>
      <c r="LE180" s="55"/>
      <c r="LF180" s="79"/>
      <c r="LG180" s="80"/>
      <c r="LH180" s="79"/>
      <c r="LI180" s="80"/>
      <c r="LJ180" s="79"/>
      <c r="LK180" s="80"/>
      <c r="LL180" s="79"/>
      <c r="LM180" s="80"/>
      <c r="LN180" s="79"/>
      <c r="LO180" s="6"/>
    </row>
    <row r="181" spans="2:327" x14ac:dyDescent="0.25">
      <c r="B181" s="1"/>
      <c r="C181" s="1"/>
      <c r="D181" s="1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3"/>
      <c r="LD181" s="5"/>
      <c r="LE181" s="55"/>
      <c r="LF181" s="79"/>
      <c r="LG181" s="80"/>
      <c r="LH181" s="79"/>
      <c r="LI181" s="80"/>
      <c r="LJ181" s="79"/>
      <c r="LK181" s="80"/>
      <c r="LL181" s="79"/>
      <c r="LM181" s="80"/>
      <c r="LN181" s="79"/>
      <c r="LO181" s="6"/>
    </row>
    <row r="182" spans="2:327" x14ac:dyDescent="0.25">
      <c r="B182" s="1"/>
      <c r="C182" s="1"/>
      <c r="D182" s="1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3"/>
      <c r="LD182" s="5"/>
      <c r="LE182" s="55"/>
      <c r="LF182" s="79"/>
      <c r="LG182" s="80"/>
      <c r="LH182" s="79"/>
      <c r="LI182" s="80"/>
      <c r="LJ182" s="79"/>
      <c r="LK182" s="80"/>
      <c r="LL182" s="79"/>
      <c r="LM182" s="80"/>
      <c r="LN182" s="79"/>
      <c r="LO182" s="6"/>
    </row>
    <row r="183" spans="2:327" x14ac:dyDescent="0.25">
      <c r="B183" s="1"/>
      <c r="C183" s="1"/>
      <c r="D183" s="1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3"/>
      <c r="LD183" s="5"/>
      <c r="LE183" s="55"/>
      <c r="LF183" s="79"/>
      <c r="LG183" s="80"/>
      <c r="LH183" s="79"/>
      <c r="LI183" s="80"/>
      <c r="LJ183" s="79"/>
      <c r="LK183" s="80"/>
      <c r="LL183" s="79"/>
      <c r="LM183" s="80"/>
      <c r="LN183" s="79"/>
      <c r="LO183" s="6"/>
    </row>
    <row r="184" spans="2:327" x14ac:dyDescent="0.25">
      <c r="B184" s="1"/>
      <c r="C184" s="1"/>
      <c r="D184" s="1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3"/>
      <c r="LD184" s="5"/>
      <c r="LE184" s="55"/>
      <c r="LF184" s="79"/>
      <c r="LG184" s="80"/>
      <c r="LH184" s="79"/>
      <c r="LI184" s="80"/>
      <c r="LJ184" s="79"/>
      <c r="LK184" s="80"/>
      <c r="LL184" s="79"/>
      <c r="LM184" s="80"/>
      <c r="LN184" s="79"/>
      <c r="LO184" s="6"/>
    </row>
    <row r="185" spans="2:327" x14ac:dyDescent="0.25">
      <c r="B185" s="1"/>
      <c r="C185" s="1"/>
      <c r="D185" s="1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3"/>
      <c r="LD185" s="5"/>
      <c r="LE185" s="55"/>
      <c r="LF185" s="79"/>
      <c r="LG185" s="80"/>
      <c r="LH185" s="79"/>
      <c r="LI185" s="80"/>
      <c r="LJ185" s="79"/>
      <c r="LK185" s="80"/>
      <c r="LL185" s="79"/>
      <c r="LM185" s="80"/>
      <c r="LN185" s="79"/>
      <c r="LO185" s="6"/>
    </row>
    <row r="186" spans="2:327" x14ac:dyDescent="0.25">
      <c r="B186" s="1"/>
      <c r="C186" s="1"/>
      <c r="D186" s="1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3"/>
      <c r="LD186" s="5"/>
      <c r="LE186" s="55"/>
      <c r="LF186" s="79"/>
      <c r="LG186" s="80"/>
      <c r="LH186" s="79"/>
      <c r="LI186" s="80"/>
      <c r="LJ186" s="79"/>
      <c r="LK186" s="80"/>
      <c r="LL186" s="79"/>
      <c r="LM186" s="80"/>
      <c r="LN186" s="79"/>
      <c r="LO186" s="6"/>
    </row>
    <row r="187" spans="2:327" x14ac:dyDescent="0.25">
      <c r="B187" s="1"/>
      <c r="C187" s="1"/>
      <c r="D187" s="1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3"/>
      <c r="LD187" s="5"/>
      <c r="LE187" s="55"/>
      <c r="LF187" s="79"/>
      <c r="LG187" s="80"/>
      <c r="LH187" s="79"/>
      <c r="LI187" s="80"/>
      <c r="LJ187" s="79"/>
      <c r="LK187" s="80"/>
      <c r="LL187" s="79"/>
      <c r="LM187" s="80"/>
      <c r="LN187" s="79"/>
      <c r="LO187" s="6"/>
    </row>
    <row r="188" spans="2:327" x14ac:dyDescent="0.25">
      <c r="B188" s="1"/>
      <c r="C188" s="1"/>
      <c r="D188" s="1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3"/>
      <c r="LD188" s="5"/>
      <c r="LE188" s="55"/>
      <c r="LF188" s="79"/>
      <c r="LG188" s="80"/>
      <c r="LH188" s="79"/>
      <c r="LI188" s="80"/>
      <c r="LJ188" s="79"/>
      <c r="LK188" s="80"/>
      <c r="LL188" s="79"/>
      <c r="LM188" s="80"/>
      <c r="LN188" s="79"/>
      <c r="LO188" s="6"/>
    </row>
    <row r="189" spans="2:327" x14ac:dyDescent="0.25">
      <c r="B189" s="1"/>
      <c r="C189" s="1"/>
      <c r="D189" s="1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3"/>
      <c r="LD189" s="5"/>
      <c r="LE189" s="55"/>
      <c r="LF189" s="79"/>
      <c r="LG189" s="80"/>
      <c r="LH189" s="79"/>
      <c r="LI189" s="80"/>
      <c r="LJ189" s="79"/>
      <c r="LK189" s="80"/>
      <c r="LL189" s="79"/>
      <c r="LM189" s="80"/>
      <c r="LN189" s="79"/>
      <c r="LO189" s="6"/>
    </row>
    <row r="190" spans="2:327" x14ac:dyDescent="0.25">
      <c r="B190" s="1"/>
      <c r="C190" s="1"/>
      <c r="D190" s="1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3"/>
      <c r="LD190" s="5"/>
      <c r="LE190" s="55"/>
      <c r="LF190" s="79"/>
      <c r="LG190" s="80"/>
      <c r="LH190" s="79"/>
      <c r="LI190" s="80"/>
      <c r="LJ190" s="79"/>
      <c r="LK190" s="80"/>
      <c r="LL190" s="79"/>
      <c r="LM190" s="80"/>
      <c r="LN190" s="79"/>
      <c r="LO190" s="6"/>
    </row>
    <row r="191" spans="2:327" x14ac:dyDescent="0.25">
      <c r="B191" s="1"/>
      <c r="C191" s="1"/>
      <c r="D191" s="1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3"/>
      <c r="LD191" s="5"/>
      <c r="LE191" s="55"/>
      <c r="LF191" s="79"/>
      <c r="LG191" s="80"/>
      <c r="LH191" s="79"/>
      <c r="LI191" s="80"/>
      <c r="LJ191" s="79"/>
      <c r="LK191" s="80"/>
      <c r="LL191" s="79"/>
      <c r="LM191" s="80"/>
      <c r="LN191" s="79"/>
      <c r="LO191" s="6"/>
    </row>
    <row r="192" spans="2:327" x14ac:dyDescent="0.25">
      <c r="B192" s="1"/>
      <c r="C192" s="1"/>
      <c r="D192" s="1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3"/>
      <c r="LD192" s="5"/>
      <c r="LE192" s="55"/>
      <c r="LF192" s="79"/>
      <c r="LG192" s="80"/>
      <c r="LH192" s="79"/>
      <c r="LI192" s="80"/>
      <c r="LJ192" s="79"/>
      <c r="LK192" s="80"/>
      <c r="LL192" s="79"/>
      <c r="LM192" s="80"/>
      <c r="LN192" s="79"/>
      <c r="LO192" s="6"/>
    </row>
    <row r="193" spans="2:327" x14ac:dyDescent="0.25">
      <c r="B193" s="1"/>
      <c r="C193" s="1"/>
      <c r="D193" s="1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3"/>
      <c r="LD193" s="5"/>
      <c r="LE193" s="55"/>
      <c r="LF193" s="79"/>
      <c r="LG193" s="80"/>
      <c r="LH193" s="79"/>
      <c r="LI193" s="80"/>
      <c r="LJ193" s="79"/>
      <c r="LK193" s="80"/>
      <c r="LL193" s="79"/>
      <c r="LM193" s="80"/>
      <c r="LN193" s="79"/>
      <c r="LO193" s="6"/>
    </row>
    <row r="194" spans="2:327" x14ac:dyDescent="0.25">
      <c r="B194" s="1"/>
      <c r="C194" s="1"/>
      <c r="D194" s="1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3"/>
      <c r="LD194" s="5"/>
      <c r="LE194" s="55"/>
      <c r="LF194" s="79"/>
      <c r="LG194" s="80"/>
      <c r="LH194" s="79"/>
      <c r="LI194" s="80"/>
      <c r="LJ194" s="79"/>
      <c r="LK194" s="80"/>
      <c r="LL194" s="79"/>
      <c r="LM194" s="80"/>
      <c r="LN194" s="79"/>
      <c r="LO194" s="6"/>
    </row>
    <row r="195" spans="2:327" x14ac:dyDescent="0.25">
      <c r="B195" s="1"/>
      <c r="C195" s="1"/>
      <c r="D195" s="1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3"/>
      <c r="LD195" s="5"/>
      <c r="LE195" s="55"/>
      <c r="LF195" s="79"/>
      <c r="LG195" s="80"/>
      <c r="LH195" s="79"/>
      <c r="LI195" s="80"/>
      <c r="LJ195" s="79"/>
      <c r="LK195" s="80"/>
      <c r="LL195" s="79"/>
      <c r="LM195" s="80"/>
      <c r="LN195" s="79"/>
      <c r="LO195" s="6"/>
    </row>
    <row r="196" spans="2:327" x14ac:dyDescent="0.25">
      <c r="B196" s="1"/>
      <c r="C196" s="1"/>
      <c r="D196" s="1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3"/>
      <c r="LD196" s="5"/>
      <c r="LE196" s="55"/>
      <c r="LF196" s="79"/>
      <c r="LG196" s="80"/>
      <c r="LH196" s="79"/>
      <c r="LI196" s="80"/>
      <c r="LJ196" s="79"/>
      <c r="LK196" s="80"/>
      <c r="LL196" s="79"/>
      <c r="LM196" s="80"/>
      <c r="LN196" s="79"/>
      <c r="LO196" s="6"/>
    </row>
    <row r="197" spans="2:327" x14ac:dyDescent="0.25">
      <c r="B197" s="1"/>
      <c r="C197" s="1"/>
      <c r="D197" s="1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3"/>
      <c r="LD197" s="5"/>
      <c r="LE197" s="55"/>
      <c r="LF197" s="79"/>
      <c r="LG197" s="80"/>
      <c r="LH197" s="79"/>
      <c r="LI197" s="80"/>
      <c r="LJ197" s="79"/>
      <c r="LK197" s="80"/>
      <c r="LL197" s="79"/>
      <c r="LM197" s="80"/>
      <c r="LN197" s="79"/>
      <c r="LO197" s="6"/>
    </row>
    <row r="198" spans="2:327" x14ac:dyDescent="0.25">
      <c r="B198" s="1"/>
      <c r="C198" s="1"/>
      <c r="D198" s="1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3"/>
      <c r="LD198" s="5"/>
      <c r="LE198" s="55"/>
      <c r="LF198" s="79"/>
      <c r="LG198" s="80"/>
      <c r="LH198" s="79"/>
      <c r="LI198" s="80"/>
      <c r="LJ198" s="79"/>
      <c r="LK198" s="80"/>
      <c r="LL198" s="79"/>
      <c r="LM198" s="80"/>
      <c r="LN198" s="79"/>
      <c r="LO198" s="6"/>
    </row>
    <row r="199" spans="2:327" x14ac:dyDescent="0.25">
      <c r="B199" s="1"/>
      <c r="C199" s="1"/>
      <c r="D199" s="1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3"/>
      <c r="LD199" s="5"/>
      <c r="LE199" s="55"/>
      <c r="LF199" s="79"/>
      <c r="LG199" s="80"/>
      <c r="LH199" s="79"/>
      <c r="LI199" s="80"/>
      <c r="LJ199" s="79"/>
      <c r="LK199" s="80"/>
      <c r="LL199" s="79"/>
      <c r="LM199" s="80"/>
      <c r="LN199" s="79"/>
      <c r="LO199" s="6"/>
    </row>
    <row r="200" spans="2:327" x14ac:dyDescent="0.25">
      <c r="B200" s="1"/>
      <c r="C200" s="1"/>
      <c r="D200" s="1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3"/>
      <c r="LD200" s="5"/>
      <c r="LE200" s="55"/>
      <c r="LF200" s="79"/>
      <c r="LG200" s="80"/>
      <c r="LH200" s="79"/>
      <c r="LI200" s="80"/>
      <c r="LJ200" s="79"/>
      <c r="LK200" s="80"/>
      <c r="LL200" s="79"/>
      <c r="LM200" s="80"/>
      <c r="LN200" s="79"/>
      <c r="LO200" s="6"/>
    </row>
    <row r="201" spans="2:327" x14ac:dyDescent="0.25">
      <c r="B201" s="1"/>
      <c r="C201" s="1"/>
      <c r="D201" s="1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3"/>
      <c r="LD201" s="5"/>
      <c r="LE201" s="55"/>
      <c r="LF201" s="79"/>
      <c r="LG201" s="80"/>
      <c r="LH201" s="79"/>
      <c r="LI201" s="80"/>
      <c r="LJ201" s="79"/>
      <c r="LK201" s="80"/>
      <c r="LL201" s="79"/>
      <c r="LM201" s="80"/>
      <c r="LN201" s="79"/>
      <c r="LO201" s="6"/>
    </row>
    <row r="202" spans="2:327" x14ac:dyDescent="0.25">
      <c r="B202" s="1"/>
      <c r="C202" s="1"/>
      <c r="D202" s="1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3"/>
      <c r="LD202" s="5"/>
      <c r="LE202" s="55"/>
      <c r="LF202" s="79"/>
      <c r="LG202" s="80"/>
      <c r="LH202" s="79"/>
      <c r="LI202" s="80"/>
      <c r="LJ202" s="79"/>
      <c r="LK202" s="80"/>
      <c r="LL202" s="79"/>
      <c r="LM202" s="80"/>
      <c r="LN202" s="79"/>
      <c r="LO202" s="6"/>
    </row>
    <row r="203" spans="2:327" x14ac:dyDescent="0.25">
      <c r="B203" s="1"/>
      <c r="C203" s="1"/>
      <c r="D203" s="1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3"/>
      <c r="LD203" s="5"/>
      <c r="LE203" s="55"/>
      <c r="LF203" s="79"/>
      <c r="LG203" s="80"/>
      <c r="LH203" s="79"/>
      <c r="LI203" s="80"/>
      <c r="LJ203" s="79"/>
      <c r="LK203" s="80"/>
      <c r="LL203" s="79"/>
      <c r="LM203" s="80"/>
      <c r="LN203" s="79"/>
      <c r="LO203" s="6"/>
    </row>
    <row r="204" spans="2:327" x14ac:dyDescent="0.25">
      <c r="B204" s="1"/>
      <c r="C204" s="1"/>
      <c r="D204" s="1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3"/>
      <c r="LD204" s="5"/>
      <c r="LE204" s="55"/>
      <c r="LF204" s="79"/>
      <c r="LG204" s="80"/>
      <c r="LH204" s="79"/>
      <c r="LI204" s="80"/>
      <c r="LJ204" s="79"/>
      <c r="LK204" s="80"/>
      <c r="LL204" s="79"/>
      <c r="LM204" s="80"/>
      <c r="LN204" s="79"/>
      <c r="LO204" s="6"/>
    </row>
    <row r="205" spans="2:327" x14ac:dyDescent="0.25">
      <c r="B205" s="1"/>
      <c r="C205" s="1"/>
      <c r="D205" s="1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3"/>
      <c r="LD205" s="5"/>
      <c r="LE205" s="55"/>
      <c r="LF205" s="79"/>
      <c r="LG205" s="80"/>
      <c r="LH205" s="79"/>
      <c r="LI205" s="80"/>
      <c r="LJ205" s="79"/>
      <c r="LK205" s="80"/>
      <c r="LL205" s="79"/>
      <c r="LM205" s="80"/>
      <c r="LN205" s="79"/>
      <c r="LO205" s="6"/>
    </row>
    <row r="206" spans="2:327" x14ac:dyDescent="0.25">
      <c r="B206" s="1"/>
      <c r="C206" s="1"/>
      <c r="D206" s="1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3"/>
      <c r="LD206" s="5"/>
      <c r="LE206" s="55"/>
      <c r="LF206" s="79"/>
      <c r="LG206" s="80"/>
      <c r="LH206" s="79"/>
      <c r="LI206" s="80"/>
      <c r="LJ206" s="79"/>
      <c r="LK206" s="80"/>
      <c r="LL206" s="79"/>
      <c r="LM206" s="80"/>
      <c r="LN206" s="79"/>
      <c r="LO206" s="6"/>
    </row>
    <row r="207" spans="2:327" x14ac:dyDescent="0.25">
      <c r="B207" s="1"/>
      <c r="C207" s="1"/>
      <c r="D207" s="1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3"/>
      <c r="LD207" s="5"/>
      <c r="LE207" s="55"/>
      <c r="LF207" s="79"/>
      <c r="LG207" s="80"/>
      <c r="LH207" s="79"/>
      <c r="LI207" s="80"/>
      <c r="LJ207" s="79"/>
      <c r="LK207" s="80"/>
      <c r="LL207" s="79"/>
      <c r="LM207" s="80"/>
      <c r="LN207" s="79"/>
      <c r="LO207" s="6"/>
    </row>
    <row r="208" spans="2:327" x14ac:dyDescent="0.25">
      <c r="B208" s="1"/>
      <c r="C208" s="1"/>
      <c r="D208" s="1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3"/>
      <c r="LD208" s="5"/>
      <c r="LE208" s="55"/>
      <c r="LF208" s="79"/>
      <c r="LG208" s="80"/>
      <c r="LH208" s="79"/>
      <c r="LI208" s="80"/>
      <c r="LJ208" s="79"/>
      <c r="LK208" s="80"/>
      <c r="LL208" s="79"/>
      <c r="LM208" s="80"/>
      <c r="LN208" s="79"/>
      <c r="LO208" s="6"/>
    </row>
    <row r="209" spans="2:327" x14ac:dyDescent="0.25">
      <c r="B209" s="1"/>
      <c r="C209" s="1"/>
      <c r="D209" s="1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3"/>
      <c r="LD209" s="5"/>
      <c r="LE209" s="55"/>
      <c r="LF209" s="79"/>
      <c r="LG209" s="80"/>
      <c r="LH209" s="79"/>
      <c r="LI209" s="80"/>
      <c r="LJ209" s="79"/>
      <c r="LK209" s="80"/>
      <c r="LL209" s="79"/>
      <c r="LM209" s="80"/>
      <c r="LN209" s="79"/>
      <c r="LO209" s="6"/>
    </row>
    <row r="210" spans="2:327" x14ac:dyDescent="0.25">
      <c r="B210" s="1"/>
      <c r="C210" s="1"/>
      <c r="D210" s="1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3"/>
      <c r="LD210" s="5"/>
      <c r="LE210" s="55"/>
      <c r="LF210" s="79"/>
      <c r="LG210" s="80"/>
      <c r="LH210" s="79"/>
      <c r="LI210" s="80"/>
      <c r="LJ210" s="79"/>
      <c r="LK210" s="80"/>
      <c r="LL210" s="79"/>
      <c r="LM210" s="80"/>
      <c r="LN210" s="79"/>
      <c r="LO210" s="6"/>
    </row>
    <row r="211" spans="2:327" x14ac:dyDescent="0.25">
      <c r="B211" s="1"/>
      <c r="C211" s="1"/>
      <c r="D211" s="1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3"/>
      <c r="LD211" s="5"/>
      <c r="LE211" s="55"/>
      <c r="LF211" s="79"/>
      <c r="LG211" s="80"/>
      <c r="LH211" s="79"/>
      <c r="LI211" s="80"/>
      <c r="LJ211" s="79"/>
      <c r="LK211" s="80"/>
      <c r="LL211" s="79"/>
      <c r="LM211" s="80"/>
      <c r="LN211" s="79"/>
      <c r="LO211" s="6"/>
    </row>
    <row r="212" spans="2:327" x14ac:dyDescent="0.25">
      <c r="B212" s="1"/>
      <c r="C212" s="1"/>
      <c r="D212" s="1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3"/>
      <c r="LD212" s="5"/>
      <c r="LE212" s="55"/>
      <c r="LF212" s="79"/>
      <c r="LG212" s="80"/>
      <c r="LH212" s="79"/>
      <c r="LI212" s="80"/>
      <c r="LJ212" s="79"/>
      <c r="LK212" s="80"/>
      <c r="LL212" s="79"/>
      <c r="LM212" s="80"/>
      <c r="LN212" s="79"/>
      <c r="LO212" s="6"/>
    </row>
    <row r="213" spans="2:327" x14ac:dyDescent="0.25">
      <c r="B213" s="1"/>
      <c r="C213" s="1"/>
      <c r="D213" s="1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3"/>
      <c r="LD213" s="5"/>
      <c r="LE213" s="55"/>
      <c r="LF213" s="79"/>
      <c r="LG213" s="80"/>
      <c r="LH213" s="79"/>
      <c r="LI213" s="80"/>
      <c r="LJ213" s="79"/>
      <c r="LK213" s="80"/>
      <c r="LL213" s="79"/>
      <c r="LM213" s="80"/>
      <c r="LN213" s="79"/>
      <c r="LO213" s="6"/>
    </row>
    <row r="214" spans="2:327" x14ac:dyDescent="0.25">
      <c r="B214" s="1"/>
      <c r="C214" s="1"/>
      <c r="D214" s="1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3"/>
      <c r="LD214" s="5"/>
      <c r="LE214" s="55"/>
      <c r="LF214" s="79"/>
      <c r="LG214" s="80"/>
      <c r="LH214" s="79"/>
      <c r="LI214" s="80"/>
      <c r="LJ214" s="79"/>
      <c r="LK214" s="80"/>
      <c r="LL214" s="79"/>
      <c r="LM214" s="80"/>
      <c r="LN214" s="79"/>
      <c r="LO214" s="6"/>
    </row>
    <row r="215" spans="2:327" x14ac:dyDescent="0.25">
      <c r="B215" s="1"/>
      <c r="C215" s="1"/>
      <c r="D215" s="1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3"/>
      <c r="LD215" s="5"/>
      <c r="LE215" s="55"/>
      <c r="LF215" s="79"/>
      <c r="LG215" s="80"/>
      <c r="LH215" s="79"/>
      <c r="LI215" s="80"/>
      <c r="LJ215" s="79"/>
      <c r="LK215" s="80"/>
      <c r="LL215" s="79"/>
      <c r="LM215" s="80"/>
      <c r="LN215" s="79"/>
      <c r="LO215" s="6"/>
    </row>
    <row r="216" spans="2:327" x14ac:dyDescent="0.25">
      <c r="B216" s="1"/>
      <c r="C216" s="1"/>
      <c r="D216" s="1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3"/>
      <c r="LD216" s="5"/>
      <c r="LE216" s="55"/>
      <c r="LF216" s="79"/>
      <c r="LG216" s="80"/>
      <c r="LH216" s="79"/>
      <c r="LI216" s="80"/>
      <c r="LJ216" s="79"/>
      <c r="LK216" s="80"/>
      <c r="LL216" s="79"/>
      <c r="LM216" s="80"/>
      <c r="LN216" s="79"/>
      <c r="LO216" s="6"/>
    </row>
    <row r="217" spans="2:327" x14ac:dyDescent="0.25">
      <c r="B217" s="1"/>
      <c r="C217" s="1"/>
      <c r="D217" s="1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3"/>
      <c r="LD217" s="5"/>
      <c r="LE217" s="55"/>
      <c r="LF217" s="79"/>
      <c r="LG217" s="80"/>
      <c r="LH217" s="79"/>
      <c r="LI217" s="80"/>
      <c r="LJ217" s="79"/>
      <c r="LK217" s="80"/>
      <c r="LL217" s="79"/>
      <c r="LM217" s="80"/>
      <c r="LN217" s="79"/>
      <c r="LO217" s="6"/>
    </row>
    <row r="218" spans="2:327" x14ac:dyDescent="0.25">
      <c r="B218" s="1"/>
      <c r="C218" s="1"/>
      <c r="D218" s="1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3"/>
      <c r="LD218" s="5"/>
      <c r="LE218" s="55"/>
      <c r="LF218" s="79"/>
      <c r="LG218" s="80"/>
      <c r="LH218" s="79"/>
      <c r="LI218" s="80"/>
      <c r="LJ218" s="79"/>
      <c r="LK218" s="80"/>
      <c r="LL218" s="79"/>
      <c r="LM218" s="80"/>
      <c r="LN218" s="79"/>
      <c r="LO218" s="6"/>
    </row>
    <row r="219" spans="2:327" x14ac:dyDescent="0.25">
      <c r="B219" s="1"/>
      <c r="C219" s="1"/>
      <c r="D219" s="1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3"/>
      <c r="LD219" s="5"/>
      <c r="LE219" s="55"/>
      <c r="LF219" s="79"/>
      <c r="LG219" s="80"/>
      <c r="LH219" s="79"/>
      <c r="LI219" s="80"/>
      <c r="LJ219" s="79"/>
      <c r="LK219" s="80"/>
      <c r="LL219" s="79"/>
      <c r="LM219" s="80"/>
      <c r="LN219" s="79"/>
      <c r="LO219" s="6"/>
    </row>
    <row r="220" spans="2:327" x14ac:dyDescent="0.25">
      <c r="B220" s="1"/>
      <c r="C220" s="1"/>
      <c r="D220" s="1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3"/>
      <c r="LD220" s="5"/>
      <c r="LE220" s="55"/>
      <c r="LF220" s="79"/>
      <c r="LG220" s="80"/>
      <c r="LH220" s="79"/>
      <c r="LI220" s="80"/>
      <c r="LJ220" s="79"/>
      <c r="LK220" s="80"/>
      <c r="LL220" s="79"/>
      <c r="LM220" s="80"/>
      <c r="LN220" s="79"/>
      <c r="LO220" s="6"/>
    </row>
    <row r="221" spans="2:327" x14ac:dyDescent="0.25">
      <c r="B221" s="1"/>
      <c r="C221" s="1"/>
      <c r="D221" s="1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3"/>
      <c r="LD221" s="5"/>
      <c r="LE221" s="55"/>
      <c r="LF221" s="79"/>
      <c r="LG221" s="80"/>
      <c r="LH221" s="79"/>
      <c r="LI221" s="80"/>
      <c r="LJ221" s="79"/>
      <c r="LK221" s="80"/>
      <c r="LL221" s="79"/>
      <c r="LM221" s="80"/>
      <c r="LN221" s="79"/>
      <c r="LO221" s="6"/>
    </row>
    <row r="222" spans="2:327" x14ac:dyDescent="0.25">
      <c r="B222" s="1"/>
      <c r="C222" s="1"/>
      <c r="D222" s="1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3"/>
      <c r="LD222" s="5"/>
      <c r="LE222" s="55"/>
      <c r="LF222" s="79"/>
      <c r="LG222" s="80"/>
      <c r="LH222" s="79"/>
      <c r="LI222" s="80"/>
      <c r="LJ222" s="79"/>
      <c r="LK222" s="80"/>
      <c r="LL222" s="79"/>
      <c r="LM222" s="80"/>
      <c r="LN222" s="79"/>
      <c r="LO222" s="6"/>
    </row>
    <row r="223" spans="2:327" x14ac:dyDescent="0.25">
      <c r="B223" s="1"/>
      <c r="C223" s="1"/>
      <c r="D223" s="1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3"/>
      <c r="LD223" s="5"/>
      <c r="LE223" s="55"/>
      <c r="LF223" s="79"/>
      <c r="LG223" s="80"/>
      <c r="LH223" s="79"/>
      <c r="LI223" s="80"/>
      <c r="LJ223" s="79"/>
      <c r="LK223" s="80"/>
      <c r="LL223" s="79"/>
      <c r="LM223" s="80"/>
      <c r="LN223" s="79"/>
      <c r="LO223" s="6"/>
    </row>
    <row r="224" spans="2:327" x14ac:dyDescent="0.25">
      <c r="B224" s="1"/>
      <c r="C224" s="1"/>
      <c r="D224" s="1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3"/>
      <c r="LD224" s="5"/>
      <c r="LE224" s="55"/>
      <c r="LF224" s="79"/>
      <c r="LG224" s="80"/>
      <c r="LH224" s="79"/>
      <c r="LI224" s="80"/>
      <c r="LJ224" s="79"/>
      <c r="LK224" s="80"/>
      <c r="LL224" s="79"/>
      <c r="LM224" s="80"/>
      <c r="LN224" s="79"/>
      <c r="LO224" s="6"/>
    </row>
    <row r="225" spans="2:327" x14ac:dyDescent="0.25">
      <c r="B225" s="1"/>
      <c r="C225" s="1"/>
      <c r="D225" s="1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3"/>
      <c r="LD225" s="5"/>
      <c r="LE225" s="55"/>
      <c r="LF225" s="79"/>
      <c r="LG225" s="80"/>
      <c r="LH225" s="79"/>
      <c r="LI225" s="80"/>
      <c r="LJ225" s="79"/>
      <c r="LK225" s="80"/>
      <c r="LL225" s="79"/>
      <c r="LM225" s="80"/>
      <c r="LN225" s="79"/>
      <c r="LO225" s="6"/>
    </row>
    <row r="226" spans="2:327" x14ac:dyDescent="0.25">
      <c r="B226" s="1"/>
      <c r="C226" s="1"/>
      <c r="D226" s="1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3"/>
      <c r="LD226" s="5"/>
      <c r="LE226" s="55"/>
      <c r="LF226" s="79"/>
      <c r="LG226" s="80"/>
      <c r="LH226" s="79"/>
      <c r="LI226" s="80"/>
      <c r="LJ226" s="79"/>
      <c r="LK226" s="80"/>
      <c r="LL226" s="79"/>
      <c r="LM226" s="80"/>
      <c r="LN226" s="79"/>
      <c r="LO226" s="6"/>
    </row>
    <row r="227" spans="2:327" x14ac:dyDescent="0.25">
      <c r="B227" s="1"/>
      <c r="C227" s="1"/>
      <c r="D227" s="1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3"/>
      <c r="LD227" s="5"/>
      <c r="LE227" s="55"/>
      <c r="LF227" s="79"/>
      <c r="LG227" s="80"/>
      <c r="LH227" s="79"/>
      <c r="LI227" s="80"/>
      <c r="LJ227" s="79"/>
      <c r="LK227" s="80"/>
      <c r="LL227" s="79"/>
      <c r="LM227" s="80"/>
      <c r="LN227" s="79"/>
      <c r="LO227" s="6"/>
    </row>
    <row r="228" spans="2:327" x14ac:dyDescent="0.25">
      <c r="B228" s="1"/>
      <c r="C228" s="1"/>
      <c r="D228" s="1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3"/>
      <c r="LD228" s="5"/>
      <c r="LE228" s="55"/>
      <c r="LF228" s="79"/>
      <c r="LG228" s="80"/>
      <c r="LH228" s="79"/>
      <c r="LI228" s="80"/>
      <c r="LJ228" s="79"/>
      <c r="LK228" s="80"/>
      <c r="LL228" s="79"/>
      <c r="LM228" s="80"/>
      <c r="LN228" s="79"/>
      <c r="LO228" s="6"/>
    </row>
    <row r="229" spans="2:327" x14ac:dyDescent="0.25">
      <c r="B229" s="1"/>
      <c r="C229" s="1"/>
      <c r="D229" s="1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3"/>
      <c r="LD229" s="5"/>
      <c r="LE229" s="55"/>
      <c r="LF229" s="79"/>
      <c r="LG229" s="80"/>
      <c r="LH229" s="79"/>
      <c r="LI229" s="80"/>
      <c r="LJ229" s="79"/>
      <c r="LK229" s="80"/>
      <c r="LL229" s="79"/>
      <c r="LM229" s="80"/>
      <c r="LN229" s="79"/>
      <c r="LO229" s="6"/>
    </row>
    <row r="230" spans="2:327" x14ac:dyDescent="0.25">
      <c r="B230" s="1"/>
      <c r="C230" s="1"/>
      <c r="D230" s="1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3"/>
      <c r="LD230" s="5"/>
      <c r="LE230" s="55"/>
      <c r="LF230" s="79"/>
      <c r="LG230" s="80"/>
      <c r="LH230" s="79"/>
      <c r="LI230" s="80"/>
      <c r="LJ230" s="79"/>
      <c r="LK230" s="80"/>
      <c r="LL230" s="79"/>
      <c r="LM230" s="80"/>
      <c r="LN230" s="79"/>
      <c r="LO230" s="6"/>
    </row>
    <row r="231" spans="2:327" x14ac:dyDescent="0.25">
      <c r="B231" s="1"/>
      <c r="C231" s="1"/>
      <c r="D231" s="1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3"/>
      <c r="LD231" s="5"/>
      <c r="LE231" s="55"/>
      <c r="LF231" s="79"/>
      <c r="LG231" s="80"/>
      <c r="LH231" s="79"/>
      <c r="LI231" s="80"/>
      <c r="LJ231" s="79"/>
      <c r="LK231" s="80"/>
      <c r="LL231" s="79"/>
      <c r="LM231" s="80"/>
      <c r="LN231" s="79"/>
      <c r="LO231" s="6"/>
    </row>
    <row r="232" spans="2:327" x14ac:dyDescent="0.25">
      <c r="B232" s="1"/>
      <c r="C232" s="1"/>
      <c r="D232" s="1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3"/>
      <c r="LD232" s="5"/>
      <c r="LE232" s="55"/>
      <c r="LF232" s="79"/>
      <c r="LG232" s="80"/>
      <c r="LH232" s="79"/>
      <c r="LI232" s="80"/>
      <c r="LJ232" s="79"/>
      <c r="LK232" s="80"/>
      <c r="LL232" s="79"/>
      <c r="LM232" s="80"/>
      <c r="LN232" s="79"/>
      <c r="LO232" s="6"/>
    </row>
    <row r="233" spans="2:327" x14ac:dyDescent="0.25">
      <c r="B233" s="1"/>
      <c r="C233" s="1"/>
      <c r="D233" s="1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3"/>
      <c r="LD233" s="5"/>
      <c r="LE233" s="55"/>
      <c r="LF233" s="79"/>
      <c r="LG233" s="80"/>
      <c r="LH233" s="79"/>
      <c r="LI233" s="80"/>
      <c r="LJ233" s="79"/>
      <c r="LK233" s="80"/>
      <c r="LL233" s="79"/>
      <c r="LM233" s="80"/>
      <c r="LN233" s="79"/>
      <c r="LO233" s="6"/>
    </row>
    <row r="234" spans="2:327" x14ac:dyDescent="0.25">
      <c r="B234" s="1"/>
      <c r="C234" s="1"/>
      <c r="D234" s="1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3"/>
      <c r="LD234" s="5"/>
      <c r="LE234" s="55"/>
      <c r="LF234" s="79"/>
      <c r="LG234" s="80"/>
      <c r="LH234" s="79"/>
      <c r="LI234" s="80"/>
      <c r="LJ234" s="79"/>
      <c r="LK234" s="80"/>
      <c r="LL234" s="79"/>
      <c r="LM234" s="80"/>
      <c r="LN234" s="79"/>
      <c r="LO234" s="6"/>
    </row>
    <row r="235" spans="2:327" x14ac:dyDescent="0.25">
      <c r="B235" s="1"/>
      <c r="C235" s="1"/>
      <c r="D235" s="1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3"/>
      <c r="LD235" s="5"/>
      <c r="LE235" s="55"/>
      <c r="LF235" s="79"/>
      <c r="LG235" s="80"/>
      <c r="LH235" s="79"/>
      <c r="LI235" s="80"/>
      <c r="LJ235" s="79"/>
      <c r="LK235" s="80"/>
      <c r="LL235" s="79"/>
      <c r="LM235" s="80"/>
      <c r="LN235" s="79"/>
      <c r="LO235" s="6"/>
    </row>
    <row r="236" spans="2:327" x14ac:dyDescent="0.25">
      <c r="B236" s="1"/>
      <c r="C236" s="1"/>
      <c r="D236" s="1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3"/>
      <c r="LD236" s="5"/>
      <c r="LE236" s="55"/>
      <c r="LF236" s="79"/>
      <c r="LG236" s="80"/>
      <c r="LH236" s="79"/>
      <c r="LI236" s="80"/>
      <c r="LJ236" s="79"/>
      <c r="LK236" s="80"/>
      <c r="LL236" s="79"/>
      <c r="LM236" s="80"/>
      <c r="LN236" s="79"/>
      <c r="LO236" s="6"/>
    </row>
    <row r="237" spans="2:327" x14ac:dyDescent="0.25">
      <c r="B237" s="1"/>
      <c r="C237" s="1"/>
      <c r="D237" s="1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3"/>
      <c r="LD237" s="5"/>
      <c r="LE237" s="55"/>
      <c r="LF237" s="79"/>
      <c r="LG237" s="80"/>
      <c r="LH237" s="79"/>
      <c r="LI237" s="80"/>
      <c r="LJ237" s="79"/>
      <c r="LK237" s="80"/>
      <c r="LL237" s="79"/>
      <c r="LM237" s="80"/>
      <c r="LN237" s="79"/>
      <c r="LO237" s="6"/>
    </row>
    <row r="238" spans="2:327" x14ac:dyDescent="0.25">
      <c r="B238" s="1"/>
      <c r="C238" s="1"/>
      <c r="D238" s="1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3"/>
      <c r="LD238" s="5"/>
      <c r="LE238" s="55"/>
      <c r="LF238" s="79"/>
      <c r="LG238" s="80"/>
      <c r="LH238" s="79"/>
      <c r="LI238" s="80"/>
      <c r="LJ238" s="79"/>
      <c r="LK238" s="80"/>
      <c r="LL238" s="79"/>
      <c r="LM238" s="80"/>
      <c r="LN238" s="79"/>
      <c r="LO238" s="6"/>
    </row>
    <row r="239" spans="2:327" x14ac:dyDescent="0.25">
      <c r="B239" s="1"/>
      <c r="C239" s="1"/>
      <c r="D239" s="1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3"/>
      <c r="LD239" s="5"/>
      <c r="LE239" s="55"/>
      <c r="LF239" s="79"/>
      <c r="LG239" s="80"/>
      <c r="LH239" s="79"/>
      <c r="LI239" s="80"/>
      <c r="LJ239" s="79"/>
      <c r="LK239" s="80"/>
      <c r="LL239" s="79"/>
      <c r="LM239" s="80"/>
      <c r="LN239" s="79"/>
      <c r="LO239" s="6"/>
    </row>
    <row r="240" spans="2:327" x14ac:dyDescent="0.25">
      <c r="B240" s="1"/>
      <c r="C240" s="1"/>
      <c r="D240" s="1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3"/>
      <c r="LD240" s="5"/>
      <c r="LE240" s="55"/>
      <c r="LF240" s="79"/>
      <c r="LG240" s="80"/>
      <c r="LH240" s="79"/>
      <c r="LI240" s="80"/>
      <c r="LJ240" s="79"/>
      <c r="LK240" s="80"/>
      <c r="LL240" s="79"/>
      <c r="LM240" s="80"/>
      <c r="LN240" s="79"/>
      <c r="LO240" s="6"/>
    </row>
    <row r="241" spans="2:327" x14ac:dyDescent="0.25">
      <c r="B241" s="1"/>
      <c r="C241" s="1"/>
      <c r="D241" s="1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3"/>
      <c r="LD241" s="5"/>
      <c r="LE241" s="55"/>
      <c r="LF241" s="79"/>
      <c r="LG241" s="80"/>
      <c r="LH241" s="79"/>
      <c r="LI241" s="80"/>
      <c r="LJ241" s="79"/>
      <c r="LK241" s="80"/>
      <c r="LL241" s="79"/>
      <c r="LM241" s="80"/>
      <c r="LN241" s="79"/>
      <c r="LO241" s="6"/>
    </row>
    <row r="242" spans="2:327" x14ac:dyDescent="0.25">
      <c r="B242" s="1"/>
      <c r="C242" s="1"/>
      <c r="D242" s="1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3"/>
      <c r="LD242" s="5"/>
      <c r="LE242" s="55"/>
      <c r="LF242" s="79"/>
      <c r="LG242" s="80"/>
      <c r="LH242" s="79"/>
      <c r="LI242" s="80"/>
      <c r="LJ242" s="79"/>
      <c r="LK242" s="80"/>
      <c r="LL242" s="79"/>
      <c r="LM242" s="80"/>
      <c r="LN242" s="79"/>
      <c r="LO242" s="6"/>
    </row>
    <row r="243" spans="2:327" x14ac:dyDescent="0.25">
      <c r="B243" s="1"/>
      <c r="C243" s="1"/>
      <c r="D243" s="1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3"/>
      <c r="LD243" s="5"/>
      <c r="LE243" s="55"/>
      <c r="LF243" s="79"/>
      <c r="LG243" s="80"/>
      <c r="LH243" s="79"/>
      <c r="LI243" s="80"/>
      <c r="LJ243" s="79"/>
      <c r="LK243" s="80"/>
      <c r="LL243" s="79"/>
      <c r="LM243" s="80"/>
      <c r="LN243" s="79"/>
      <c r="LO243" s="6"/>
    </row>
    <row r="244" spans="2:327" x14ac:dyDescent="0.25">
      <c r="B244" s="1"/>
      <c r="C244" s="1"/>
      <c r="D244" s="1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3"/>
      <c r="LD244" s="5"/>
      <c r="LE244" s="55"/>
      <c r="LF244" s="79"/>
      <c r="LG244" s="80"/>
      <c r="LH244" s="79"/>
      <c r="LI244" s="80"/>
      <c r="LJ244" s="79"/>
      <c r="LK244" s="80"/>
      <c r="LL244" s="79"/>
      <c r="LM244" s="80"/>
      <c r="LN244" s="79"/>
      <c r="LO244" s="6"/>
    </row>
    <row r="245" spans="2:327" x14ac:dyDescent="0.25">
      <c r="B245" s="1"/>
      <c r="C245" s="1"/>
      <c r="D245" s="1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3"/>
      <c r="LD245" s="5"/>
      <c r="LE245" s="55"/>
      <c r="LF245" s="79"/>
      <c r="LG245" s="80"/>
      <c r="LH245" s="79"/>
      <c r="LI245" s="80"/>
      <c r="LJ245" s="79"/>
      <c r="LK245" s="80"/>
      <c r="LL245" s="79"/>
      <c r="LM245" s="80"/>
      <c r="LN245" s="79"/>
      <c r="LO245" s="6"/>
    </row>
    <row r="246" spans="2:327" x14ac:dyDescent="0.25">
      <c r="B246" s="1"/>
      <c r="C246" s="1"/>
      <c r="D246" s="1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3"/>
      <c r="LD246" s="5"/>
      <c r="LE246" s="55"/>
      <c r="LF246" s="79"/>
      <c r="LG246" s="80"/>
      <c r="LH246" s="79"/>
      <c r="LI246" s="80"/>
      <c r="LJ246" s="79"/>
      <c r="LK246" s="80"/>
      <c r="LL246" s="79"/>
      <c r="LM246" s="80"/>
      <c r="LN246" s="79"/>
      <c r="LO246" s="6"/>
    </row>
    <row r="247" spans="2:327" x14ac:dyDescent="0.25">
      <c r="B247" s="1"/>
      <c r="C247" s="1"/>
      <c r="D247" s="1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3"/>
      <c r="LD247" s="5"/>
      <c r="LE247" s="55"/>
      <c r="LF247" s="79"/>
      <c r="LG247" s="80"/>
      <c r="LH247" s="79"/>
      <c r="LI247" s="80"/>
      <c r="LJ247" s="79"/>
      <c r="LK247" s="80"/>
      <c r="LL247" s="79"/>
      <c r="LM247" s="80"/>
      <c r="LN247" s="79"/>
      <c r="LO247" s="6"/>
    </row>
    <row r="248" spans="2:327" x14ac:dyDescent="0.25">
      <c r="B248" s="1"/>
      <c r="C248" s="1"/>
      <c r="D248" s="1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3"/>
      <c r="LD248" s="5"/>
      <c r="LE248" s="55"/>
      <c r="LF248" s="79"/>
      <c r="LG248" s="80"/>
      <c r="LH248" s="79"/>
      <c r="LI248" s="80"/>
      <c r="LJ248" s="79"/>
      <c r="LK248" s="80"/>
      <c r="LL248" s="79"/>
      <c r="LM248" s="80"/>
      <c r="LN248" s="79"/>
      <c r="LO248" s="6"/>
    </row>
    <row r="249" spans="2:327" x14ac:dyDescent="0.25">
      <c r="B249" s="1"/>
      <c r="C249" s="1"/>
      <c r="D249" s="1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3"/>
      <c r="LD249" s="5"/>
      <c r="LE249" s="55"/>
      <c r="LF249" s="79"/>
      <c r="LG249" s="80"/>
      <c r="LH249" s="79"/>
      <c r="LI249" s="80"/>
      <c r="LJ249" s="79"/>
      <c r="LK249" s="80"/>
      <c r="LL249" s="79"/>
      <c r="LM249" s="80"/>
      <c r="LN249" s="79"/>
      <c r="LO249" s="6"/>
    </row>
    <row r="250" spans="2:327" x14ac:dyDescent="0.25">
      <c r="B250" s="1"/>
      <c r="C250" s="1"/>
      <c r="D250" s="1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3"/>
      <c r="LD250" s="5"/>
      <c r="LE250" s="55"/>
      <c r="LF250" s="79"/>
      <c r="LG250" s="80"/>
      <c r="LH250" s="79"/>
      <c r="LI250" s="80"/>
      <c r="LJ250" s="79"/>
      <c r="LK250" s="80"/>
      <c r="LL250" s="79"/>
      <c r="LM250" s="80"/>
      <c r="LN250" s="79"/>
      <c r="LO250" s="6"/>
    </row>
    <row r="251" spans="2:327" x14ac:dyDescent="0.25">
      <c r="B251" s="1"/>
      <c r="C251" s="1"/>
      <c r="D251" s="1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3"/>
      <c r="LD251" s="5"/>
      <c r="LE251" s="55"/>
      <c r="LF251" s="79"/>
      <c r="LG251" s="80"/>
      <c r="LH251" s="79"/>
      <c r="LI251" s="80"/>
      <c r="LJ251" s="79"/>
      <c r="LK251" s="80"/>
      <c r="LL251" s="79"/>
      <c r="LM251" s="80"/>
      <c r="LN251" s="79"/>
      <c r="LO251" s="6"/>
    </row>
    <row r="252" spans="2:327" x14ac:dyDescent="0.25">
      <c r="B252" s="1"/>
      <c r="C252" s="1"/>
      <c r="D252" s="1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3"/>
      <c r="LD252" s="5"/>
      <c r="LE252" s="55"/>
      <c r="LF252" s="79"/>
      <c r="LG252" s="80"/>
      <c r="LH252" s="79"/>
      <c r="LI252" s="80"/>
      <c r="LJ252" s="79"/>
      <c r="LK252" s="80"/>
      <c r="LL252" s="79"/>
      <c r="LM252" s="80"/>
      <c r="LN252" s="79"/>
      <c r="LO252" s="6"/>
    </row>
    <row r="253" spans="2:327" x14ac:dyDescent="0.25">
      <c r="B253" s="1"/>
      <c r="C253" s="1"/>
      <c r="D253" s="1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3"/>
      <c r="LD253" s="5"/>
      <c r="LE253" s="55"/>
      <c r="LF253" s="79"/>
      <c r="LG253" s="80"/>
      <c r="LH253" s="79"/>
      <c r="LI253" s="80"/>
      <c r="LJ253" s="79"/>
      <c r="LK253" s="80"/>
      <c r="LL253" s="79"/>
      <c r="LM253" s="80"/>
      <c r="LN253" s="79"/>
      <c r="LO253" s="6"/>
    </row>
    <row r="254" spans="2:327" x14ac:dyDescent="0.25">
      <c r="B254" s="1"/>
      <c r="C254" s="1"/>
      <c r="D254" s="1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3"/>
      <c r="LD254" s="5"/>
      <c r="LE254" s="55"/>
      <c r="LF254" s="79"/>
      <c r="LG254" s="80"/>
      <c r="LH254" s="79"/>
      <c r="LI254" s="80"/>
      <c r="LJ254" s="79"/>
      <c r="LK254" s="80"/>
      <c r="LL254" s="79"/>
      <c r="LM254" s="80"/>
      <c r="LN254" s="79"/>
      <c r="LO254" s="6"/>
    </row>
    <row r="255" spans="2:327" x14ac:dyDescent="0.25">
      <c r="B255" s="1"/>
      <c r="C255" s="1"/>
      <c r="D255" s="1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3"/>
      <c r="LD255" s="5"/>
      <c r="LE255" s="55"/>
      <c r="LF255" s="79"/>
      <c r="LG255" s="80"/>
      <c r="LH255" s="79"/>
      <c r="LI255" s="80"/>
      <c r="LJ255" s="79"/>
      <c r="LK255" s="80"/>
      <c r="LL255" s="79"/>
      <c r="LM255" s="80"/>
      <c r="LN255" s="79"/>
      <c r="LO255" s="6"/>
    </row>
    <row r="256" spans="2:327" x14ac:dyDescent="0.25">
      <c r="B256" s="1"/>
      <c r="C256" s="1"/>
      <c r="D256" s="1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3"/>
      <c r="LD256" s="5"/>
      <c r="LE256" s="55"/>
      <c r="LF256" s="79"/>
      <c r="LG256" s="80"/>
      <c r="LH256" s="79"/>
      <c r="LI256" s="80"/>
      <c r="LJ256" s="79"/>
      <c r="LK256" s="80"/>
      <c r="LL256" s="79"/>
      <c r="LM256" s="80"/>
      <c r="LN256" s="79"/>
      <c r="LO256" s="6"/>
    </row>
    <row r="257" spans="2:327" x14ac:dyDescent="0.25">
      <c r="B257" s="1"/>
      <c r="C257" s="1"/>
      <c r="D257" s="1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3"/>
      <c r="LD257" s="5"/>
      <c r="LE257" s="55"/>
      <c r="LF257" s="79"/>
      <c r="LG257" s="80"/>
      <c r="LH257" s="79"/>
      <c r="LI257" s="80"/>
      <c r="LJ257" s="79"/>
      <c r="LK257" s="80"/>
      <c r="LL257" s="79"/>
      <c r="LM257" s="80"/>
      <c r="LN257" s="79"/>
      <c r="LO257" s="6"/>
    </row>
    <row r="258" spans="2:327" x14ac:dyDescent="0.25">
      <c r="B258" s="1"/>
      <c r="C258" s="1"/>
      <c r="D258" s="1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3"/>
      <c r="LD258" s="5"/>
      <c r="LE258" s="55"/>
      <c r="LF258" s="79"/>
      <c r="LG258" s="80"/>
      <c r="LH258" s="79"/>
      <c r="LI258" s="80"/>
      <c r="LJ258" s="79"/>
      <c r="LK258" s="80"/>
      <c r="LL258" s="79"/>
      <c r="LM258" s="80"/>
      <c r="LN258" s="79"/>
      <c r="LO258" s="6"/>
    </row>
    <row r="259" spans="2:327" x14ac:dyDescent="0.25">
      <c r="B259" s="1"/>
      <c r="C259" s="1"/>
      <c r="D259" s="1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3"/>
      <c r="LD259" s="5"/>
      <c r="LE259" s="55"/>
      <c r="LF259" s="79"/>
      <c r="LG259" s="80"/>
      <c r="LH259" s="79"/>
      <c r="LI259" s="80"/>
      <c r="LJ259" s="79"/>
      <c r="LK259" s="80"/>
      <c r="LL259" s="79"/>
      <c r="LM259" s="80"/>
      <c r="LN259" s="79"/>
      <c r="LO259" s="6"/>
    </row>
    <row r="260" spans="2:327" x14ac:dyDescent="0.25">
      <c r="B260" s="1"/>
      <c r="C260" s="1"/>
      <c r="D260" s="1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3"/>
      <c r="LD260" s="5"/>
      <c r="LE260" s="55"/>
      <c r="LF260" s="79"/>
      <c r="LG260" s="80"/>
      <c r="LH260" s="79"/>
      <c r="LI260" s="80"/>
      <c r="LJ260" s="79"/>
      <c r="LK260" s="80"/>
      <c r="LL260" s="79"/>
      <c r="LM260" s="80"/>
      <c r="LN260" s="79"/>
      <c r="LO260" s="6"/>
    </row>
    <row r="261" spans="2:327" x14ac:dyDescent="0.25">
      <c r="B261" s="1"/>
      <c r="C261" s="1"/>
      <c r="D261" s="1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3"/>
      <c r="LD261" s="5"/>
      <c r="LE261" s="55"/>
      <c r="LF261" s="79"/>
      <c r="LG261" s="80"/>
      <c r="LH261" s="79"/>
      <c r="LI261" s="80"/>
      <c r="LJ261" s="79"/>
      <c r="LK261" s="80"/>
      <c r="LL261" s="79"/>
      <c r="LM261" s="80"/>
      <c r="LN261" s="79"/>
      <c r="LO261" s="6"/>
    </row>
    <row r="262" spans="2:327" x14ac:dyDescent="0.25">
      <c r="B262" s="1"/>
      <c r="C262" s="1"/>
      <c r="D262" s="1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3"/>
      <c r="LD262" s="5"/>
      <c r="LE262" s="55"/>
      <c r="LF262" s="79"/>
      <c r="LG262" s="80"/>
      <c r="LH262" s="79"/>
      <c r="LI262" s="80"/>
      <c r="LJ262" s="79"/>
      <c r="LK262" s="80"/>
      <c r="LL262" s="79"/>
      <c r="LM262" s="80"/>
      <c r="LN262" s="79"/>
      <c r="LO262" s="6"/>
    </row>
    <row r="263" spans="2:327" x14ac:dyDescent="0.25">
      <c r="B263" s="1"/>
      <c r="C263" s="1"/>
      <c r="D263" s="1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3"/>
      <c r="LD263" s="5"/>
      <c r="LE263" s="55"/>
      <c r="LF263" s="79"/>
      <c r="LG263" s="80"/>
      <c r="LH263" s="79"/>
      <c r="LI263" s="80"/>
      <c r="LJ263" s="79"/>
      <c r="LK263" s="80"/>
      <c r="LL263" s="79"/>
      <c r="LM263" s="80"/>
      <c r="LN263" s="79"/>
      <c r="LO263" s="6"/>
    </row>
    <row r="264" spans="2:327" x14ac:dyDescent="0.25">
      <c r="B264" s="1"/>
      <c r="C264" s="1"/>
      <c r="D264" s="1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3"/>
      <c r="LD264" s="5"/>
      <c r="LE264" s="55"/>
      <c r="LF264" s="79"/>
      <c r="LG264" s="80"/>
      <c r="LH264" s="79"/>
      <c r="LI264" s="80"/>
      <c r="LJ264" s="79"/>
      <c r="LK264" s="80"/>
      <c r="LL264" s="79"/>
      <c r="LM264" s="80"/>
      <c r="LN264" s="79"/>
      <c r="LO264" s="6"/>
    </row>
    <row r="265" spans="2:327" x14ac:dyDescent="0.25">
      <c r="B265" s="1"/>
      <c r="C265" s="1"/>
      <c r="D265" s="1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3"/>
      <c r="LD265" s="5"/>
      <c r="LE265" s="55"/>
      <c r="LF265" s="79"/>
      <c r="LG265" s="80"/>
      <c r="LH265" s="79"/>
      <c r="LI265" s="80"/>
      <c r="LJ265" s="79"/>
      <c r="LK265" s="80"/>
      <c r="LL265" s="79"/>
      <c r="LM265" s="80"/>
      <c r="LN265" s="79"/>
      <c r="LO265" s="6"/>
    </row>
    <row r="266" spans="2:327" x14ac:dyDescent="0.25">
      <c r="B266" s="1"/>
      <c r="C266" s="1"/>
      <c r="D266" s="1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3"/>
      <c r="LD266" s="5"/>
      <c r="LE266" s="55"/>
      <c r="LF266" s="79"/>
      <c r="LG266" s="80"/>
      <c r="LH266" s="79"/>
      <c r="LI266" s="80"/>
      <c r="LJ266" s="79"/>
      <c r="LK266" s="80"/>
      <c r="LL266" s="79"/>
      <c r="LM266" s="80"/>
      <c r="LN266" s="79"/>
      <c r="LO266" s="6"/>
    </row>
    <row r="267" spans="2:327" x14ac:dyDescent="0.25">
      <c r="B267" s="1"/>
      <c r="C267" s="1"/>
      <c r="D267" s="1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3"/>
      <c r="LD267" s="5"/>
      <c r="LE267" s="55"/>
      <c r="LF267" s="79"/>
      <c r="LG267" s="80"/>
      <c r="LH267" s="79"/>
      <c r="LI267" s="80"/>
      <c r="LJ267" s="79"/>
      <c r="LK267" s="80"/>
      <c r="LL267" s="79"/>
      <c r="LM267" s="80"/>
      <c r="LN267" s="79"/>
      <c r="LO267" s="6"/>
    </row>
    <row r="268" spans="2:327" x14ac:dyDescent="0.25">
      <c r="B268" s="1"/>
      <c r="C268" s="1"/>
      <c r="D268" s="1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3"/>
      <c r="LD268" s="5"/>
      <c r="LE268" s="55"/>
      <c r="LF268" s="79"/>
      <c r="LG268" s="80"/>
      <c r="LH268" s="79"/>
      <c r="LI268" s="80"/>
      <c r="LJ268" s="79"/>
      <c r="LK268" s="80"/>
      <c r="LL268" s="79"/>
      <c r="LM268" s="80"/>
      <c r="LN268" s="79"/>
      <c r="LO268" s="6"/>
    </row>
    <row r="269" spans="2:327" x14ac:dyDescent="0.25">
      <c r="B269" s="1"/>
      <c r="C269" s="1"/>
      <c r="D269" s="1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3"/>
      <c r="LD269" s="5"/>
      <c r="LE269" s="55"/>
      <c r="LF269" s="79"/>
      <c r="LG269" s="80"/>
      <c r="LH269" s="79"/>
      <c r="LI269" s="80"/>
      <c r="LJ269" s="79"/>
      <c r="LK269" s="80"/>
      <c r="LL269" s="79"/>
      <c r="LM269" s="80"/>
      <c r="LN269" s="79"/>
      <c r="LO269" s="6"/>
    </row>
    <row r="270" spans="2:327" x14ac:dyDescent="0.25">
      <c r="B270" s="1"/>
      <c r="C270" s="1"/>
      <c r="D270" s="1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3"/>
      <c r="LD270" s="5"/>
      <c r="LE270" s="55"/>
      <c r="LF270" s="79"/>
      <c r="LG270" s="80"/>
      <c r="LH270" s="79"/>
      <c r="LI270" s="80"/>
      <c r="LJ270" s="79"/>
      <c r="LK270" s="80"/>
      <c r="LL270" s="79"/>
      <c r="LM270" s="80"/>
      <c r="LN270" s="79"/>
      <c r="LO270" s="6"/>
    </row>
    <row r="271" spans="2:327" x14ac:dyDescent="0.25">
      <c r="B271" s="1"/>
      <c r="C271" s="1"/>
      <c r="D271" s="1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3"/>
      <c r="LD271" s="5"/>
      <c r="LE271" s="55"/>
      <c r="LF271" s="79"/>
      <c r="LG271" s="80"/>
      <c r="LH271" s="79"/>
      <c r="LI271" s="80"/>
      <c r="LJ271" s="79"/>
      <c r="LK271" s="80"/>
      <c r="LL271" s="79"/>
      <c r="LM271" s="80"/>
      <c r="LN271" s="79"/>
      <c r="LO271" s="6"/>
    </row>
    <row r="272" spans="2:327" x14ac:dyDescent="0.25">
      <c r="B272" s="1"/>
      <c r="C272" s="1"/>
      <c r="D272" s="1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3"/>
      <c r="LD272" s="5"/>
      <c r="LE272" s="55"/>
      <c r="LF272" s="79"/>
      <c r="LG272" s="80"/>
      <c r="LH272" s="79"/>
      <c r="LI272" s="80"/>
      <c r="LJ272" s="79"/>
      <c r="LK272" s="80"/>
      <c r="LL272" s="79"/>
      <c r="LM272" s="80"/>
      <c r="LN272" s="79"/>
      <c r="LO272" s="6"/>
    </row>
    <row r="273" spans="2:327" x14ac:dyDescent="0.25">
      <c r="B273" s="1"/>
      <c r="C273" s="1"/>
      <c r="D273" s="1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3"/>
      <c r="LD273" s="5"/>
      <c r="LE273" s="55"/>
      <c r="LF273" s="79"/>
      <c r="LG273" s="80"/>
      <c r="LH273" s="79"/>
      <c r="LI273" s="80"/>
      <c r="LJ273" s="79"/>
      <c r="LK273" s="80"/>
      <c r="LL273" s="79"/>
      <c r="LM273" s="80"/>
      <c r="LN273" s="79"/>
      <c r="LO273" s="6"/>
    </row>
    <row r="274" spans="2:327" x14ac:dyDescent="0.25">
      <c r="B274" s="1"/>
      <c r="C274" s="1"/>
      <c r="D274" s="1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3"/>
      <c r="LD274" s="5"/>
      <c r="LE274" s="55"/>
      <c r="LF274" s="79"/>
      <c r="LG274" s="80"/>
      <c r="LH274" s="79"/>
      <c r="LI274" s="80"/>
      <c r="LJ274" s="79"/>
      <c r="LK274" s="80"/>
      <c r="LL274" s="79"/>
      <c r="LM274" s="80"/>
      <c r="LN274" s="79"/>
      <c r="LO274" s="6"/>
    </row>
    <row r="275" spans="2:327" x14ac:dyDescent="0.25">
      <c r="B275" s="1"/>
      <c r="C275" s="1"/>
      <c r="D275" s="1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3"/>
      <c r="LD275" s="5"/>
      <c r="LE275" s="55"/>
      <c r="LF275" s="79"/>
      <c r="LG275" s="80"/>
      <c r="LH275" s="79"/>
      <c r="LI275" s="80"/>
      <c r="LJ275" s="79"/>
      <c r="LK275" s="80"/>
      <c r="LL275" s="79"/>
      <c r="LM275" s="80"/>
      <c r="LN275" s="79"/>
      <c r="LO275" s="6"/>
    </row>
    <row r="276" spans="2:327" x14ac:dyDescent="0.25">
      <c r="B276" s="1"/>
      <c r="C276" s="1"/>
      <c r="D276" s="1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3"/>
      <c r="LD276" s="5"/>
      <c r="LE276" s="55"/>
      <c r="LF276" s="79"/>
      <c r="LG276" s="80"/>
      <c r="LH276" s="79"/>
      <c r="LI276" s="80"/>
      <c r="LJ276" s="79"/>
      <c r="LK276" s="80"/>
      <c r="LL276" s="79"/>
      <c r="LM276" s="80"/>
      <c r="LN276" s="79"/>
      <c r="LO276" s="6"/>
    </row>
    <row r="277" spans="2:327" x14ac:dyDescent="0.25">
      <c r="B277" s="1"/>
      <c r="C277" s="1"/>
      <c r="D277" s="1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3"/>
      <c r="LD277" s="5"/>
      <c r="LE277" s="55"/>
      <c r="LF277" s="79"/>
      <c r="LG277" s="80"/>
      <c r="LH277" s="79"/>
      <c r="LI277" s="80"/>
      <c r="LJ277" s="79"/>
      <c r="LK277" s="80"/>
      <c r="LL277" s="79"/>
      <c r="LM277" s="80"/>
      <c r="LN277" s="79"/>
      <c r="LO277" s="6"/>
    </row>
    <row r="278" spans="2:327" x14ac:dyDescent="0.25">
      <c r="B278" s="1"/>
      <c r="C278" s="1"/>
      <c r="D278" s="1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3"/>
      <c r="LD278" s="5"/>
      <c r="LE278" s="55"/>
      <c r="LF278" s="79"/>
      <c r="LG278" s="80"/>
      <c r="LH278" s="79"/>
      <c r="LI278" s="80"/>
      <c r="LJ278" s="79"/>
      <c r="LK278" s="80"/>
      <c r="LL278" s="79"/>
      <c r="LM278" s="80"/>
      <c r="LN278" s="79"/>
      <c r="LO278" s="6"/>
    </row>
    <row r="279" spans="2:327" x14ac:dyDescent="0.25">
      <c r="B279" s="1"/>
      <c r="C279" s="1"/>
      <c r="D279" s="1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3"/>
      <c r="LD279" s="5"/>
      <c r="LE279" s="55"/>
      <c r="LF279" s="79"/>
      <c r="LG279" s="80"/>
      <c r="LH279" s="79"/>
      <c r="LI279" s="80"/>
      <c r="LJ279" s="79"/>
      <c r="LK279" s="80"/>
      <c r="LL279" s="79"/>
      <c r="LM279" s="80"/>
      <c r="LN279" s="79"/>
      <c r="LO279" s="6"/>
    </row>
    <row r="280" spans="2:327" x14ac:dyDescent="0.25">
      <c r="B280" s="1"/>
      <c r="C280" s="1"/>
      <c r="D280" s="1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3"/>
      <c r="LD280" s="5"/>
      <c r="LE280" s="55"/>
      <c r="LF280" s="79"/>
      <c r="LG280" s="80"/>
      <c r="LH280" s="79"/>
      <c r="LI280" s="80"/>
      <c r="LJ280" s="79"/>
      <c r="LK280" s="80"/>
      <c r="LL280" s="79"/>
      <c r="LM280" s="80"/>
      <c r="LN280" s="79"/>
      <c r="LO280" s="6"/>
    </row>
    <row r="281" spans="2:327" x14ac:dyDescent="0.25">
      <c r="B281" s="1"/>
      <c r="C281" s="1"/>
      <c r="D281" s="1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3"/>
      <c r="LD281" s="5"/>
      <c r="LE281" s="55"/>
      <c r="LF281" s="79"/>
      <c r="LG281" s="80"/>
      <c r="LH281" s="79"/>
      <c r="LI281" s="80"/>
      <c r="LJ281" s="79"/>
      <c r="LK281" s="80"/>
      <c r="LL281" s="79"/>
      <c r="LM281" s="80"/>
      <c r="LN281" s="79"/>
      <c r="LO281" s="6"/>
    </row>
    <row r="282" spans="2:327" x14ac:dyDescent="0.25">
      <c r="B282" s="1"/>
      <c r="C282" s="1"/>
      <c r="D282" s="1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3"/>
      <c r="LD282" s="5"/>
      <c r="LE282" s="55"/>
      <c r="LF282" s="79"/>
      <c r="LG282" s="80"/>
      <c r="LH282" s="79"/>
      <c r="LI282" s="80"/>
      <c r="LJ282" s="79"/>
      <c r="LK282" s="80"/>
      <c r="LL282" s="79"/>
      <c r="LM282" s="80"/>
      <c r="LN282" s="79"/>
      <c r="LO282" s="6"/>
    </row>
    <row r="283" spans="2:327" x14ac:dyDescent="0.25">
      <c r="B283" s="1"/>
      <c r="C283" s="1"/>
      <c r="D283" s="1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3"/>
      <c r="LD283" s="5"/>
      <c r="LE283" s="55"/>
      <c r="LF283" s="79"/>
      <c r="LG283" s="80"/>
      <c r="LH283" s="79"/>
      <c r="LI283" s="80"/>
      <c r="LJ283" s="79"/>
      <c r="LK283" s="80"/>
      <c r="LL283" s="79"/>
      <c r="LM283" s="80"/>
      <c r="LN283" s="79"/>
      <c r="LO283" s="6"/>
    </row>
    <row r="284" spans="2:327" x14ac:dyDescent="0.25">
      <c r="B284" s="1"/>
      <c r="C284" s="1"/>
      <c r="D284" s="1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3"/>
      <c r="LD284" s="5"/>
      <c r="LE284" s="55"/>
      <c r="LF284" s="79"/>
      <c r="LG284" s="80"/>
      <c r="LH284" s="79"/>
      <c r="LI284" s="80"/>
      <c r="LJ284" s="79"/>
      <c r="LK284" s="80"/>
      <c r="LL284" s="79"/>
      <c r="LM284" s="80"/>
      <c r="LN284" s="79"/>
      <c r="LO284" s="6"/>
    </row>
    <row r="285" spans="2:327" x14ac:dyDescent="0.25">
      <c r="B285" s="1"/>
      <c r="C285" s="1"/>
      <c r="D285" s="1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3"/>
      <c r="LD285" s="5"/>
      <c r="LE285" s="55"/>
      <c r="LF285" s="79"/>
      <c r="LG285" s="80"/>
      <c r="LH285" s="79"/>
      <c r="LI285" s="80"/>
      <c r="LJ285" s="79"/>
      <c r="LK285" s="80"/>
      <c r="LL285" s="79"/>
      <c r="LM285" s="80"/>
      <c r="LN285" s="79"/>
      <c r="LO285" s="6"/>
    </row>
    <row r="286" spans="2:327" x14ac:dyDescent="0.25">
      <c r="B286" s="1"/>
      <c r="C286" s="1"/>
      <c r="D286" s="1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3"/>
      <c r="LD286" s="5"/>
      <c r="LE286" s="55"/>
      <c r="LF286" s="79"/>
      <c r="LG286" s="80"/>
      <c r="LH286" s="79"/>
      <c r="LI286" s="80"/>
      <c r="LJ286" s="79"/>
      <c r="LK286" s="80"/>
      <c r="LL286" s="79"/>
      <c r="LM286" s="80"/>
      <c r="LN286" s="79"/>
      <c r="LO286" s="6"/>
    </row>
    <row r="287" spans="2:327" x14ac:dyDescent="0.25">
      <c r="B287" s="1"/>
      <c r="C287" s="1"/>
      <c r="D287" s="1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3"/>
      <c r="LD287" s="5"/>
      <c r="LE287" s="55"/>
      <c r="LF287" s="79"/>
      <c r="LG287" s="80"/>
      <c r="LH287" s="79"/>
      <c r="LI287" s="80"/>
      <c r="LJ287" s="79"/>
      <c r="LK287" s="80"/>
      <c r="LL287" s="79"/>
      <c r="LM287" s="80"/>
      <c r="LN287" s="79"/>
      <c r="LO287" s="6"/>
    </row>
    <row r="288" spans="2:327" x14ac:dyDescent="0.25">
      <c r="B288" s="1"/>
      <c r="C288" s="1"/>
      <c r="D288" s="1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3"/>
      <c r="LD288" s="5"/>
      <c r="LE288" s="55"/>
      <c r="LF288" s="79"/>
      <c r="LG288" s="80"/>
      <c r="LH288" s="79"/>
      <c r="LI288" s="80"/>
      <c r="LJ288" s="79"/>
      <c r="LK288" s="80"/>
      <c r="LL288" s="79"/>
      <c r="LM288" s="80"/>
      <c r="LN288" s="79"/>
      <c r="LO288" s="6"/>
    </row>
    <row r="289" spans="2:327" x14ac:dyDescent="0.25">
      <c r="B289" s="1"/>
      <c r="C289" s="1"/>
      <c r="D289" s="1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3"/>
      <c r="LD289" s="5"/>
      <c r="LE289" s="55"/>
      <c r="LF289" s="79"/>
      <c r="LG289" s="80"/>
      <c r="LH289" s="79"/>
      <c r="LI289" s="80"/>
      <c r="LJ289" s="79"/>
      <c r="LK289" s="80"/>
      <c r="LL289" s="79"/>
      <c r="LM289" s="80"/>
      <c r="LN289" s="79"/>
      <c r="LO289" s="6"/>
    </row>
    <row r="290" spans="2:327" x14ac:dyDescent="0.25">
      <c r="B290" s="1"/>
      <c r="C290" s="1"/>
      <c r="D290" s="1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3"/>
      <c r="LD290" s="5"/>
      <c r="LE290" s="55"/>
      <c r="LF290" s="79"/>
      <c r="LG290" s="80"/>
      <c r="LH290" s="79"/>
      <c r="LI290" s="80"/>
      <c r="LJ290" s="79"/>
      <c r="LK290" s="80"/>
      <c r="LL290" s="79"/>
      <c r="LM290" s="80"/>
      <c r="LN290" s="79"/>
      <c r="LO290" s="6"/>
    </row>
    <row r="291" spans="2:327" x14ac:dyDescent="0.25">
      <c r="B291" s="1"/>
      <c r="C291" s="1"/>
      <c r="D291" s="1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3"/>
      <c r="LD291" s="5"/>
      <c r="LE291" s="55"/>
      <c r="LF291" s="79"/>
      <c r="LG291" s="80"/>
      <c r="LH291" s="79"/>
      <c r="LI291" s="80"/>
      <c r="LJ291" s="79"/>
      <c r="LK291" s="80"/>
      <c r="LL291" s="79"/>
      <c r="LM291" s="80"/>
      <c r="LN291" s="79"/>
      <c r="LO291" s="6"/>
    </row>
    <row r="292" spans="2:327" x14ac:dyDescent="0.25">
      <c r="B292" s="1"/>
      <c r="C292" s="1"/>
      <c r="D292" s="1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3"/>
      <c r="LD292" s="5"/>
      <c r="LE292" s="55"/>
      <c r="LF292" s="79"/>
      <c r="LG292" s="80"/>
      <c r="LH292" s="79"/>
      <c r="LI292" s="80"/>
      <c r="LJ292" s="79"/>
      <c r="LK292" s="80"/>
      <c r="LL292" s="79"/>
      <c r="LM292" s="80"/>
      <c r="LN292" s="79"/>
      <c r="LO292" s="6"/>
    </row>
    <row r="293" spans="2:327" x14ac:dyDescent="0.25">
      <c r="B293" s="1"/>
      <c r="C293" s="1"/>
      <c r="D293" s="1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3"/>
      <c r="LD293" s="5"/>
      <c r="LE293" s="55"/>
      <c r="LF293" s="79"/>
      <c r="LG293" s="80"/>
      <c r="LH293" s="79"/>
      <c r="LI293" s="80"/>
      <c r="LJ293" s="79"/>
      <c r="LK293" s="80"/>
      <c r="LL293" s="79"/>
      <c r="LM293" s="80"/>
      <c r="LN293" s="79"/>
      <c r="LO293" s="6"/>
    </row>
    <row r="294" spans="2:327" x14ac:dyDescent="0.25">
      <c r="B294" s="1"/>
      <c r="C294" s="1"/>
      <c r="D294" s="1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3"/>
      <c r="LD294" s="5"/>
      <c r="LE294" s="55"/>
      <c r="LF294" s="79"/>
      <c r="LG294" s="80"/>
      <c r="LH294" s="79"/>
      <c r="LI294" s="80"/>
      <c r="LJ294" s="79"/>
      <c r="LK294" s="80"/>
      <c r="LL294" s="79"/>
      <c r="LM294" s="80"/>
      <c r="LN294" s="79"/>
      <c r="LO294" s="6"/>
    </row>
    <row r="295" spans="2:327" x14ac:dyDescent="0.25">
      <c r="B295" s="1"/>
      <c r="C295" s="1"/>
      <c r="D295" s="1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3"/>
      <c r="LD295" s="5"/>
      <c r="LE295" s="55"/>
      <c r="LF295" s="79"/>
      <c r="LG295" s="80"/>
      <c r="LH295" s="79"/>
      <c r="LI295" s="80"/>
      <c r="LJ295" s="79"/>
      <c r="LK295" s="80"/>
      <c r="LL295" s="79"/>
      <c r="LM295" s="80"/>
      <c r="LN295" s="79"/>
      <c r="LO295" s="6"/>
    </row>
    <row r="296" spans="2:327" x14ac:dyDescent="0.25">
      <c r="B296" s="1"/>
      <c r="C296" s="1"/>
      <c r="D296" s="1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3"/>
      <c r="LD296" s="5"/>
      <c r="LE296" s="55"/>
      <c r="LF296" s="79"/>
      <c r="LG296" s="80"/>
      <c r="LH296" s="79"/>
      <c r="LI296" s="80"/>
      <c r="LJ296" s="79"/>
      <c r="LK296" s="80"/>
      <c r="LL296" s="79"/>
      <c r="LM296" s="80"/>
      <c r="LN296" s="79"/>
      <c r="LO296" s="6"/>
    </row>
    <row r="297" spans="2:327" x14ac:dyDescent="0.25">
      <c r="B297" s="1"/>
      <c r="C297" s="1"/>
      <c r="D297" s="1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3"/>
      <c r="LD297" s="5"/>
      <c r="LE297" s="55"/>
      <c r="LF297" s="79"/>
      <c r="LG297" s="80"/>
      <c r="LH297" s="79"/>
      <c r="LI297" s="80"/>
      <c r="LJ297" s="79"/>
      <c r="LK297" s="80"/>
      <c r="LL297" s="79"/>
      <c r="LM297" s="80"/>
      <c r="LN297" s="79"/>
      <c r="LO297" s="6"/>
    </row>
    <row r="298" spans="2:327" x14ac:dyDescent="0.25">
      <c r="B298" s="1"/>
      <c r="C298" s="1"/>
      <c r="D298" s="1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3"/>
      <c r="LD298" s="5"/>
      <c r="LE298" s="55"/>
      <c r="LF298" s="79"/>
      <c r="LG298" s="80"/>
      <c r="LH298" s="79"/>
      <c r="LI298" s="80"/>
      <c r="LJ298" s="79"/>
      <c r="LK298" s="80"/>
      <c r="LL298" s="79"/>
      <c r="LM298" s="80"/>
      <c r="LN298" s="79"/>
      <c r="LO298" s="6"/>
    </row>
    <row r="299" spans="2:327" x14ac:dyDescent="0.25">
      <c r="B299" s="1"/>
      <c r="C299" s="1"/>
      <c r="D299" s="1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3"/>
      <c r="LD299" s="5"/>
      <c r="LE299" s="55"/>
      <c r="LF299" s="79"/>
      <c r="LG299" s="80"/>
      <c r="LH299" s="79"/>
      <c r="LI299" s="80"/>
      <c r="LJ299" s="79"/>
      <c r="LK299" s="80"/>
      <c r="LL299" s="79"/>
      <c r="LM299" s="80"/>
      <c r="LN299" s="79"/>
      <c r="LO299" s="6"/>
    </row>
    <row r="300" spans="2:327" x14ac:dyDescent="0.25">
      <c r="B300" s="1"/>
      <c r="C300" s="1"/>
      <c r="D300" s="1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3"/>
      <c r="LD300" s="5"/>
      <c r="LE300" s="55"/>
      <c r="LF300" s="79"/>
      <c r="LG300" s="80"/>
      <c r="LH300" s="79"/>
      <c r="LI300" s="80"/>
      <c r="LJ300" s="79"/>
      <c r="LK300" s="80"/>
      <c r="LL300" s="79"/>
      <c r="LM300" s="80"/>
      <c r="LN300" s="79"/>
      <c r="LO300" s="6"/>
    </row>
    <row r="301" spans="2:327" x14ac:dyDescent="0.25">
      <c r="B301" s="1"/>
      <c r="C301" s="1"/>
      <c r="D301" s="1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3"/>
      <c r="LD301" s="5"/>
      <c r="LE301" s="55"/>
      <c r="LF301" s="79"/>
      <c r="LG301" s="80"/>
      <c r="LH301" s="79"/>
      <c r="LI301" s="80"/>
      <c r="LJ301" s="79"/>
      <c r="LK301" s="80"/>
      <c r="LL301" s="79"/>
      <c r="LM301" s="80"/>
      <c r="LN301" s="79"/>
      <c r="LO301" s="6"/>
    </row>
    <row r="302" spans="2:327" x14ac:dyDescent="0.25">
      <c r="B302" s="1"/>
      <c r="C302" s="1"/>
      <c r="D302" s="1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3"/>
      <c r="LD302" s="5"/>
      <c r="LE302" s="55"/>
      <c r="LF302" s="79"/>
      <c r="LG302" s="80"/>
      <c r="LH302" s="79"/>
      <c r="LI302" s="80"/>
      <c r="LJ302" s="79"/>
      <c r="LK302" s="80"/>
      <c r="LL302" s="79"/>
      <c r="LM302" s="80"/>
      <c r="LN302" s="79"/>
      <c r="LO302" s="6"/>
    </row>
    <row r="303" spans="2:327" x14ac:dyDescent="0.25">
      <c r="B303" s="1"/>
      <c r="C303" s="1"/>
      <c r="D303" s="1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3"/>
      <c r="LD303" s="5"/>
      <c r="LE303" s="55"/>
      <c r="LF303" s="79"/>
      <c r="LG303" s="80"/>
      <c r="LH303" s="79"/>
      <c r="LI303" s="80"/>
      <c r="LJ303" s="79"/>
      <c r="LK303" s="80"/>
      <c r="LL303" s="79"/>
      <c r="LM303" s="80"/>
      <c r="LN303" s="79"/>
      <c r="LO303" s="6"/>
    </row>
    <row r="304" spans="2:327" x14ac:dyDescent="0.25">
      <c r="B304" s="1"/>
      <c r="C304" s="1"/>
      <c r="D304" s="1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3"/>
      <c r="LD304" s="5"/>
      <c r="LE304" s="55"/>
      <c r="LF304" s="79"/>
      <c r="LG304" s="80"/>
      <c r="LH304" s="79"/>
      <c r="LI304" s="80"/>
      <c r="LJ304" s="79"/>
      <c r="LK304" s="80"/>
      <c r="LL304" s="79"/>
      <c r="LM304" s="80"/>
      <c r="LN304" s="79"/>
      <c r="LO304" s="6"/>
    </row>
    <row r="305" spans="2:327" x14ac:dyDescent="0.25">
      <c r="B305" s="1"/>
      <c r="C305" s="1"/>
      <c r="D305" s="1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3"/>
      <c r="LD305" s="5"/>
      <c r="LE305" s="55"/>
      <c r="LF305" s="79"/>
      <c r="LG305" s="80"/>
      <c r="LH305" s="79"/>
      <c r="LI305" s="80"/>
      <c r="LJ305" s="79"/>
      <c r="LK305" s="80"/>
      <c r="LL305" s="79"/>
      <c r="LM305" s="80"/>
      <c r="LN305" s="79"/>
      <c r="LO305" s="6"/>
    </row>
    <row r="306" spans="2:327" x14ac:dyDescent="0.25">
      <c r="B306" s="1"/>
      <c r="C306" s="1"/>
      <c r="D306" s="1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3"/>
      <c r="LD306" s="5"/>
      <c r="LE306" s="55"/>
      <c r="LF306" s="79"/>
      <c r="LG306" s="80"/>
      <c r="LH306" s="79"/>
      <c r="LI306" s="80"/>
      <c r="LJ306" s="79"/>
      <c r="LK306" s="80"/>
      <c r="LL306" s="79"/>
      <c r="LM306" s="80"/>
      <c r="LN306" s="79"/>
      <c r="LO306" s="6"/>
    </row>
    <row r="307" spans="2:327" x14ac:dyDescent="0.25">
      <c r="B307" s="1"/>
      <c r="C307" s="1"/>
      <c r="D307" s="1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3"/>
      <c r="LD307" s="5"/>
      <c r="LE307" s="55"/>
      <c r="LF307" s="79"/>
      <c r="LG307" s="80"/>
      <c r="LH307" s="79"/>
      <c r="LI307" s="80"/>
      <c r="LJ307" s="79"/>
      <c r="LK307" s="80"/>
      <c r="LL307" s="79"/>
      <c r="LM307" s="80"/>
      <c r="LN307" s="79"/>
      <c r="LO307" s="6"/>
    </row>
    <row r="308" spans="2:327" x14ac:dyDescent="0.25">
      <c r="B308" s="1"/>
      <c r="C308" s="1"/>
      <c r="D308" s="1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3"/>
      <c r="LD308" s="5"/>
      <c r="LE308" s="55"/>
      <c r="LF308" s="79"/>
      <c r="LG308" s="80"/>
      <c r="LH308" s="79"/>
      <c r="LI308" s="80"/>
      <c r="LJ308" s="79"/>
      <c r="LK308" s="80"/>
      <c r="LL308" s="79"/>
      <c r="LM308" s="80"/>
      <c r="LN308" s="79"/>
      <c r="LO308" s="6"/>
    </row>
    <row r="309" spans="2:327" x14ac:dyDescent="0.25">
      <c r="B309" s="1"/>
      <c r="C309" s="1"/>
      <c r="D309" s="1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3"/>
      <c r="LD309" s="5"/>
      <c r="LE309" s="55"/>
      <c r="LF309" s="79"/>
      <c r="LG309" s="80"/>
      <c r="LH309" s="79"/>
      <c r="LI309" s="80"/>
      <c r="LJ309" s="79"/>
      <c r="LK309" s="80"/>
      <c r="LL309" s="79"/>
      <c r="LM309" s="80"/>
      <c r="LN309" s="79"/>
      <c r="LO309" s="6"/>
    </row>
    <row r="310" spans="2:327" x14ac:dyDescent="0.25">
      <c r="B310" s="1"/>
      <c r="C310" s="1"/>
      <c r="D310" s="1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3"/>
      <c r="LD310" s="5"/>
      <c r="LE310" s="55"/>
      <c r="LF310" s="79"/>
      <c r="LG310" s="80"/>
      <c r="LH310" s="79"/>
      <c r="LI310" s="80"/>
      <c r="LJ310" s="79"/>
      <c r="LK310" s="80"/>
      <c r="LL310" s="79"/>
      <c r="LM310" s="80"/>
      <c r="LN310" s="79"/>
      <c r="LO310" s="6"/>
    </row>
    <row r="311" spans="2:327" x14ac:dyDescent="0.25">
      <c r="B311" s="1"/>
      <c r="C311" s="1"/>
      <c r="D311" s="1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3"/>
      <c r="LD311" s="5"/>
      <c r="LE311" s="55"/>
      <c r="LF311" s="79"/>
      <c r="LG311" s="80"/>
      <c r="LH311" s="79"/>
      <c r="LI311" s="80"/>
      <c r="LJ311" s="79"/>
      <c r="LK311" s="80"/>
      <c r="LL311" s="79"/>
      <c r="LM311" s="80"/>
      <c r="LN311" s="79"/>
      <c r="LO311" s="6"/>
    </row>
    <row r="312" spans="2:327" x14ac:dyDescent="0.25">
      <c r="B312" s="1"/>
      <c r="C312" s="1"/>
      <c r="D312" s="1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3"/>
      <c r="LD312" s="5"/>
      <c r="LE312" s="55"/>
      <c r="LF312" s="79"/>
      <c r="LG312" s="80"/>
      <c r="LH312" s="79"/>
      <c r="LI312" s="80"/>
      <c r="LJ312" s="79"/>
      <c r="LK312" s="80"/>
      <c r="LL312" s="79"/>
      <c r="LM312" s="80"/>
      <c r="LN312" s="79"/>
      <c r="LO312" s="6"/>
    </row>
    <row r="313" spans="2:327" x14ac:dyDescent="0.25">
      <c r="B313" s="1"/>
      <c r="C313" s="1"/>
      <c r="D313" s="1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3"/>
      <c r="LD313" s="5"/>
      <c r="LE313" s="55"/>
      <c r="LF313" s="79"/>
      <c r="LG313" s="80"/>
      <c r="LH313" s="79"/>
      <c r="LI313" s="80"/>
      <c r="LJ313" s="79"/>
      <c r="LK313" s="80"/>
      <c r="LL313" s="79"/>
      <c r="LM313" s="80"/>
      <c r="LN313" s="79"/>
      <c r="LO313" s="6"/>
    </row>
    <row r="314" spans="2:327" x14ac:dyDescent="0.25">
      <c r="B314" s="1"/>
      <c r="C314" s="1"/>
      <c r="D314" s="1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3"/>
      <c r="LD314" s="5"/>
      <c r="LE314" s="55"/>
      <c r="LF314" s="79"/>
      <c r="LG314" s="80"/>
      <c r="LH314" s="79"/>
      <c r="LI314" s="80"/>
      <c r="LJ314" s="79"/>
      <c r="LK314" s="80"/>
      <c r="LL314" s="79"/>
      <c r="LM314" s="80"/>
      <c r="LN314" s="79"/>
      <c r="LO314" s="6"/>
    </row>
    <row r="315" spans="2:327" x14ac:dyDescent="0.25">
      <c r="B315" s="1"/>
      <c r="C315" s="1"/>
      <c r="D315" s="1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3"/>
      <c r="LD315" s="5"/>
      <c r="LE315" s="55"/>
      <c r="LF315" s="79"/>
      <c r="LG315" s="80"/>
      <c r="LH315" s="79"/>
      <c r="LI315" s="80"/>
      <c r="LJ315" s="79"/>
      <c r="LK315" s="80"/>
      <c r="LL315" s="79"/>
      <c r="LM315" s="80"/>
      <c r="LN315" s="79"/>
      <c r="LO315" s="6"/>
    </row>
    <row r="316" spans="2:327" x14ac:dyDescent="0.25">
      <c r="B316" s="1"/>
      <c r="C316" s="1"/>
      <c r="D316" s="1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3"/>
      <c r="LD316" s="5"/>
      <c r="LE316" s="55"/>
      <c r="LF316" s="79"/>
      <c r="LG316" s="80"/>
      <c r="LH316" s="79"/>
      <c r="LI316" s="80"/>
      <c r="LJ316" s="79"/>
      <c r="LK316" s="80"/>
      <c r="LL316" s="79"/>
      <c r="LM316" s="80"/>
      <c r="LN316" s="79"/>
      <c r="LO316" s="6"/>
    </row>
    <row r="317" spans="2:327" x14ac:dyDescent="0.25">
      <c r="B317" s="1"/>
      <c r="C317" s="1"/>
      <c r="D317" s="1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3"/>
      <c r="LD317" s="5"/>
      <c r="LE317" s="55"/>
      <c r="LF317" s="79"/>
      <c r="LG317" s="80"/>
      <c r="LH317" s="79"/>
      <c r="LI317" s="80"/>
      <c r="LJ317" s="79"/>
      <c r="LK317" s="80"/>
      <c r="LL317" s="79"/>
      <c r="LM317" s="80"/>
      <c r="LN317" s="79"/>
      <c r="LO317" s="6"/>
    </row>
    <row r="318" spans="2:327" x14ac:dyDescent="0.25">
      <c r="B318" s="1"/>
      <c r="C318" s="1"/>
      <c r="D318" s="1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3"/>
      <c r="LD318" s="5"/>
      <c r="LE318" s="55"/>
      <c r="LF318" s="79"/>
      <c r="LG318" s="80"/>
      <c r="LH318" s="79"/>
      <c r="LI318" s="80"/>
      <c r="LJ318" s="79"/>
      <c r="LK318" s="80"/>
      <c r="LL318" s="79"/>
      <c r="LM318" s="80"/>
      <c r="LN318" s="79"/>
      <c r="LO318" s="6"/>
    </row>
    <row r="319" spans="2:327" x14ac:dyDescent="0.25">
      <c r="B319" s="1"/>
      <c r="C319" s="1"/>
      <c r="D319" s="1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3"/>
      <c r="LD319" s="5"/>
      <c r="LE319" s="55"/>
      <c r="LF319" s="79"/>
      <c r="LG319" s="80"/>
      <c r="LH319" s="79"/>
      <c r="LI319" s="80"/>
      <c r="LJ319" s="79"/>
      <c r="LK319" s="80"/>
      <c r="LL319" s="79"/>
      <c r="LM319" s="80"/>
      <c r="LN319" s="79"/>
      <c r="LO319" s="6"/>
    </row>
    <row r="320" spans="2:327" x14ac:dyDescent="0.25">
      <c r="B320" s="1"/>
      <c r="C320" s="1"/>
      <c r="D320" s="1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3"/>
      <c r="LD320" s="5"/>
      <c r="LE320" s="55"/>
      <c r="LF320" s="79"/>
      <c r="LG320" s="80"/>
      <c r="LH320" s="79"/>
      <c r="LI320" s="80"/>
      <c r="LJ320" s="79"/>
      <c r="LK320" s="80"/>
      <c r="LL320" s="79"/>
      <c r="LM320" s="80"/>
      <c r="LN320" s="79"/>
      <c r="LO320" s="6"/>
    </row>
    <row r="321" spans="2:327" x14ac:dyDescent="0.25">
      <c r="B321" s="1"/>
      <c r="C321" s="1"/>
      <c r="D321" s="1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3"/>
      <c r="LD321" s="5"/>
      <c r="LE321" s="55"/>
      <c r="LF321" s="79"/>
      <c r="LG321" s="80"/>
      <c r="LH321" s="79"/>
      <c r="LI321" s="80"/>
      <c r="LJ321" s="79"/>
      <c r="LK321" s="80"/>
      <c r="LL321" s="79"/>
      <c r="LM321" s="80"/>
      <c r="LN321" s="79"/>
      <c r="LO321" s="6"/>
    </row>
    <row r="322" spans="2:327" x14ac:dyDescent="0.25">
      <c r="B322" s="1"/>
      <c r="C322" s="1"/>
      <c r="D322" s="1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3"/>
      <c r="LD322" s="5"/>
      <c r="LE322" s="55"/>
      <c r="LF322" s="79"/>
      <c r="LG322" s="80"/>
      <c r="LH322" s="79"/>
      <c r="LI322" s="80"/>
      <c r="LJ322" s="79"/>
      <c r="LK322" s="80"/>
      <c r="LL322" s="79"/>
      <c r="LM322" s="80"/>
      <c r="LN322" s="79"/>
      <c r="LO322" s="6"/>
    </row>
    <row r="323" spans="2:327" x14ac:dyDescent="0.25">
      <c r="B323" s="1"/>
      <c r="C323" s="1"/>
      <c r="D323" s="1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3"/>
      <c r="LD323" s="5"/>
      <c r="LE323" s="55"/>
      <c r="LF323" s="79"/>
      <c r="LG323" s="80"/>
      <c r="LH323" s="79"/>
      <c r="LI323" s="80"/>
      <c r="LJ323" s="79"/>
      <c r="LK323" s="80"/>
      <c r="LL323" s="79"/>
      <c r="LM323" s="80"/>
      <c r="LN323" s="79"/>
      <c r="LO323" s="6"/>
    </row>
    <row r="324" spans="2:327" x14ac:dyDescent="0.25">
      <c r="B324" s="1"/>
      <c r="C324" s="1"/>
      <c r="D324" s="1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3"/>
      <c r="LD324" s="5"/>
      <c r="LE324" s="55"/>
      <c r="LF324" s="79"/>
      <c r="LG324" s="80"/>
      <c r="LH324" s="79"/>
      <c r="LI324" s="80"/>
      <c r="LJ324" s="79"/>
      <c r="LK324" s="80"/>
      <c r="LL324" s="79"/>
      <c r="LM324" s="80"/>
      <c r="LN324" s="79"/>
      <c r="LO324" s="6"/>
    </row>
    <row r="325" spans="2:327" x14ac:dyDescent="0.25">
      <c r="B325" s="1"/>
      <c r="C325" s="1"/>
      <c r="D325" s="1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3"/>
      <c r="LD325" s="5"/>
      <c r="LE325" s="55"/>
      <c r="LF325" s="79"/>
      <c r="LG325" s="80"/>
      <c r="LH325" s="79"/>
      <c r="LI325" s="80"/>
      <c r="LJ325" s="79"/>
      <c r="LK325" s="80"/>
      <c r="LL325" s="79"/>
      <c r="LM325" s="80"/>
      <c r="LN325" s="79"/>
      <c r="LO325" s="6"/>
    </row>
    <row r="326" spans="2:327" x14ac:dyDescent="0.25">
      <c r="B326" s="1"/>
      <c r="C326" s="1"/>
      <c r="D326" s="1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3"/>
      <c r="LD326" s="5"/>
      <c r="LE326" s="55"/>
      <c r="LF326" s="79"/>
      <c r="LG326" s="80"/>
      <c r="LH326" s="79"/>
      <c r="LI326" s="80"/>
      <c r="LJ326" s="79"/>
      <c r="LK326" s="80"/>
      <c r="LL326" s="79"/>
      <c r="LM326" s="80"/>
      <c r="LN326" s="79"/>
      <c r="LO326" s="6"/>
    </row>
    <row r="327" spans="2:327" x14ac:dyDescent="0.25">
      <c r="B327" s="1"/>
      <c r="C327" s="1"/>
      <c r="D327" s="1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3"/>
      <c r="LD327" s="5"/>
      <c r="LE327" s="55"/>
      <c r="LF327" s="79"/>
      <c r="LG327" s="80"/>
      <c r="LH327" s="79"/>
      <c r="LI327" s="80"/>
      <c r="LJ327" s="79"/>
      <c r="LK327" s="80"/>
      <c r="LL327" s="79"/>
      <c r="LM327" s="80"/>
      <c r="LN327" s="79"/>
      <c r="LO327" s="6"/>
    </row>
    <row r="328" spans="2:327" x14ac:dyDescent="0.25">
      <c r="B328" s="1"/>
      <c r="C328" s="1"/>
      <c r="D328" s="1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3"/>
      <c r="LD328" s="5"/>
      <c r="LE328" s="55"/>
      <c r="LF328" s="79"/>
      <c r="LG328" s="80"/>
      <c r="LH328" s="79"/>
      <c r="LI328" s="80"/>
      <c r="LJ328" s="79"/>
      <c r="LK328" s="80"/>
      <c r="LL328" s="79"/>
      <c r="LM328" s="80"/>
      <c r="LN328" s="79"/>
      <c r="LO328" s="6"/>
    </row>
    <row r="329" spans="2:327" x14ac:dyDescent="0.25">
      <c r="B329" s="1"/>
      <c r="C329" s="1"/>
      <c r="D329" s="1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3"/>
      <c r="LD329" s="5"/>
      <c r="LE329" s="55"/>
      <c r="LF329" s="79"/>
      <c r="LG329" s="80"/>
      <c r="LH329" s="79"/>
      <c r="LI329" s="80"/>
      <c r="LJ329" s="79"/>
      <c r="LK329" s="80"/>
      <c r="LL329" s="79"/>
      <c r="LM329" s="80"/>
      <c r="LN329" s="79"/>
      <c r="LO329" s="6"/>
    </row>
    <row r="330" spans="2:327" x14ac:dyDescent="0.25">
      <c r="B330" s="1"/>
      <c r="C330" s="1"/>
      <c r="D330" s="1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3"/>
      <c r="LD330" s="5"/>
      <c r="LE330" s="55"/>
      <c r="LF330" s="79"/>
      <c r="LG330" s="80"/>
      <c r="LH330" s="79"/>
      <c r="LI330" s="80"/>
      <c r="LJ330" s="79"/>
      <c r="LK330" s="80"/>
      <c r="LL330" s="79"/>
      <c r="LM330" s="80"/>
      <c r="LN330" s="79"/>
      <c r="LO330" s="6"/>
    </row>
    <row r="331" spans="2:327" x14ac:dyDescent="0.25">
      <c r="B331" s="1"/>
      <c r="C331" s="1"/>
      <c r="D331" s="1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3"/>
      <c r="LD331" s="5"/>
      <c r="LE331" s="55"/>
      <c r="LF331" s="79"/>
      <c r="LG331" s="80"/>
      <c r="LH331" s="79"/>
      <c r="LI331" s="80"/>
      <c r="LJ331" s="79"/>
      <c r="LK331" s="80"/>
      <c r="LL331" s="79"/>
      <c r="LM331" s="80"/>
      <c r="LN331" s="79"/>
      <c r="LO331" s="6"/>
    </row>
    <row r="332" spans="2:327" x14ac:dyDescent="0.25">
      <c r="B332" s="1"/>
      <c r="C332" s="1"/>
      <c r="D332" s="1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3"/>
      <c r="LD332" s="5"/>
      <c r="LE332" s="55"/>
      <c r="LF332" s="79"/>
      <c r="LG332" s="80"/>
      <c r="LH332" s="79"/>
      <c r="LI332" s="80"/>
      <c r="LJ332" s="79"/>
      <c r="LK332" s="80"/>
      <c r="LL332" s="79"/>
      <c r="LM332" s="80"/>
      <c r="LN332" s="79"/>
      <c r="LO332" s="6"/>
    </row>
    <row r="333" spans="2:327" x14ac:dyDescent="0.25">
      <c r="B333" s="1"/>
      <c r="C333" s="1"/>
      <c r="D333" s="1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3"/>
      <c r="LD333" s="5"/>
      <c r="LE333" s="55"/>
      <c r="LF333" s="79"/>
      <c r="LG333" s="80"/>
      <c r="LH333" s="79"/>
      <c r="LI333" s="80"/>
      <c r="LJ333" s="79"/>
      <c r="LK333" s="80"/>
      <c r="LL333" s="79"/>
      <c r="LM333" s="80"/>
      <c r="LN333" s="79"/>
      <c r="LO333" s="6"/>
    </row>
    <row r="334" spans="2:327" x14ac:dyDescent="0.25">
      <c r="B334" s="1"/>
      <c r="C334" s="1"/>
      <c r="D334" s="1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3"/>
      <c r="LD334" s="5"/>
      <c r="LE334" s="55"/>
      <c r="LF334" s="79"/>
      <c r="LG334" s="80"/>
      <c r="LH334" s="79"/>
      <c r="LI334" s="80"/>
      <c r="LJ334" s="79"/>
      <c r="LK334" s="80"/>
      <c r="LL334" s="79"/>
      <c r="LM334" s="80"/>
      <c r="LN334" s="79"/>
      <c r="LO334" s="6"/>
    </row>
    <row r="335" spans="2:327" x14ac:dyDescent="0.25">
      <c r="B335" s="1"/>
      <c r="C335" s="1"/>
      <c r="D335" s="1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3"/>
      <c r="LD335" s="5"/>
      <c r="LE335" s="55"/>
      <c r="LF335" s="79"/>
      <c r="LG335" s="80"/>
      <c r="LH335" s="79"/>
      <c r="LI335" s="80"/>
      <c r="LJ335" s="79"/>
      <c r="LK335" s="80"/>
      <c r="LL335" s="79"/>
      <c r="LM335" s="80"/>
      <c r="LN335" s="79"/>
      <c r="LO335" s="6"/>
    </row>
    <row r="336" spans="2:327" x14ac:dyDescent="0.25">
      <c r="B336" s="1"/>
      <c r="C336" s="1"/>
      <c r="D336" s="1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3"/>
      <c r="LD336" s="5"/>
      <c r="LE336" s="55"/>
      <c r="LF336" s="79"/>
      <c r="LG336" s="80"/>
      <c r="LH336" s="79"/>
      <c r="LI336" s="80"/>
      <c r="LJ336" s="79"/>
      <c r="LK336" s="80"/>
      <c r="LL336" s="79"/>
      <c r="LM336" s="80"/>
      <c r="LN336" s="79"/>
      <c r="LO336" s="6"/>
    </row>
    <row r="337" spans="2:327" x14ac:dyDescent="0.25">
      <c r="B337" s="1"/>
      <c r="C337" s="1"/>
      <c r="D337" s="1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3"/>
      <c r="LD337" s="5"/>
      <c r="LE337" s="55"/>
      <c r="LF337" s="79"/>
      <c r="LG337" s="80"/>
      <c r="LH337" s="79"/>
      <c r="LI337" s="80"/>
      <c r="LJ337" s="79"/>
      <c r="LK337" s="80"/>
      <c r="LL337" s="79"/>
      <c r="LM337" s="80"/>
      <c r="LN337" s="79"/>
      <c r="LO337" s="6"/>
    </row>
    <row r="338" spans="2:327" x14ac:dyDescent="0.25">
      <c r="B338" s="1"/>
      <c r="C338" s="1"/>
      <c r="D338" s="1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3"/>
      <c r="LD338" s="5"/>
      <c r="LE338" s="55"/>
      <c r="LF338" s="79"/>
      <c r="LG338" s="80"/>
      <c r="LH338" s="79"/>
      <c r="LI338" s="80"/>
      <c r="LJ338" s="79"/>
      <c r="LK338" s="80"/>
      <c r="LL338" s="79"/>
      <c r="LM338" s="80"/>
      <c r="LN338" s="79"/>
      <c r="LO338" s="6"/>
    </row>
    <row r="339" spans="2:327" ht="15.75" thickBot="1" x14ac:dyDescent="0.3">
      <c r="B339" s="2"/>
      <c r="C339" s="2"/>
      <c r="D339" s="1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15"/>
      <c r="LD339" s="7"/>
      <c r="LE339" s="25"/>
      <c r="LF339" s="82"/>
      <c r="LG339" s="81"/>
      <c r="LH339" s="82"/>
      <c r="LI339" s="81"/>
      <c r="LJ339" s="82"/>
      <c r="LK339" s="81"/>
      <c r="LL339" s="82"/>
      <c r="LM339" s="81"/>
      <c r="LN339" s="82"/>
      <c r="LO339" s="9"/>
    </row>
  </sheetData>
  <mergeCells count="728">
    <mergeCell ref="N6:N9"/>
    <mergeCell ref="O6:O9"/>
    <mergeCell ref="P6:P9"/>
    <mergeCell ref="Q6:Q9"/>
    <mergeCell ref="F6:F9"/>
    <mergeCell ref="G6:G9"/>
    <mergeCell ref="H6:H9"/>
    <mergeCell ref="I6:I9"/>
    <mergeCell ref="J6:J9"/>
    <mergeCell ref="K6:K9"/>
    <mergeCell ref="LN6:LN9"/>
    <mergeCell ref="LO6:LO9"/>
    <mergeCell ref="F10:F13"/>
    <mergeCell ref="G10:G13"/>
    <mergeCell ref="H10:H13"/>
    <mergeCell ref="I10:I13"/>
    <mergeCell ref="J10:J13"/>
    <mergeCell ref="K10:K13"/>
    <mergeCell ref="L10:L13"/>
    <mergeCell ref="M10:M13"/>
    <mergeCell ref="LH6:LH9"/>
    <mergeCell ref="LI6:LI9"/>
    <mergeCell ref="LJ6:LJ9"/>
    <mergeCell ref="LK6:LK9"/>
    <mergeCell ref="LL6:LL9"/>
    <mergeCell ref="LM6:LM9"/>
    <mergeCell ref="R6:R9"/>
    <mergeCell ref="S6:S9"/>
    <mergeCell ref="LD6:LD9"/>
    <mergeCell ref="LE6:LE9"/>
    <mergeCell ref="LF6:LF9"/>
    <mergeCell ref="LG6:LG9"/>
    <mergeCell ref="L6:L9"/>
    <mergeCell ref="M6:M9"/>
    <mergeCell ref="LM10:LM13"/>
    <mergeCell ref="LN10:LN13"/>
    <mergeCell ref="LO10:LO13"/>
    <mergeCell ref="LD10:LD13"/>
    <mergeCell ref="LE10:LE13"/>
    <mergeCell ref="LF10:LF13"/>
    <mergeCell ref="LG10:LG13"/>
    <mergeCell ref="LH10:LH13"/>
    <mergeCell ref="LI10:LI13"/>
    <mergeCell ref="F14:F17"/>
    <mergeCell ref="G14:G17"/>
    <mergeCell ref="H14:H17"/>
    <mergeCell ref="I14:I17"/>
    <mergeCell ref="J14:J17"/>
    <mergeCell ref="K14:K17"/>
    <mergeCell ref="LJ10:LJ13"/>
    <mergeCell ref="LK10:LK13"/>
    <mergeCell ref="LL10:LL13"/>
    <mergeCell ref="N10:N13"/>
    <mergeCell ref="O10:O13"/>
    <mergeCell ref="P10:P13"/>
    <mergeCell ref="Q10:Q13"/>
    <mergeCell ref="R10:R13"/>
    <mergeCell ref="S10:S13"/>
    <mergeCell ref="LD14:LD17"/>
    <mergeCell ref="LE14:LE17"/>
    <mergeCell ref="LF14:LF17"/>
    <mergeCell ref="LG14:LG17"/>
    <mergeCell ref="L14:L17"/>
    <mergeCell ref="M14:M17"/>
    <mergeCell ref="N14:N17"/>
    <mergeCell ref="O14:O17"/>
    <mergeCell ref="P14:P17"/>
    <mergeCell ref="Q14:Q17"/>
    <mergeCell ref="N18:N21"/>
    <mergeCell ref="O18:O21"/>
    <mergeCell ref="P18:P21"/>
    <mergeCell ref="Q18:Q21"/>
    <mergeCell ref="R18:R21"/>
    <mergeCell ref="S18:S21"/>
    <mergeCell ref="LN14:LN17"/>
    <mergeCell ref="LO14:LO17"/>
    <mergeCell ref="F18:F21"/>
    <mergeCell ref="G18:G21"/>
    <mergeCell ref="H18:H21"/>
    <mergeCell ref="I18:I21"/>
    <mergeCell ref="J18:J21"/>
    <mergeCell ref="K18:K21"/>
    <mergeCell ref="L18:L21"/>
    <mergeCell ref="M18:M21"/>
    <mergeCell ref="LH14:LH17"/>
    <mergeCell ref="LI14:LI17"/>
    <mergeCell ref="LJ14:LJ17"/>
    <mergeCell ref="LK14:LK17"/>
    <mergeCell ref="LL14:LL17"/>
    <mergeCell ref="LM14:LM17"/>
    <mergeCell ref="R14:R17"/>
    <mergeCell ref="S14:S17"/>
    <mergeCell ref="LJ18:LJ21"/>
    <mergeCell ref="LK18:LK21"/>
    <mergeCell ref="LL18:LL21"/>
    <mergeCell ref="LM18:LM21"/>
    <mergeCell ref="LN18:LN21"/>
    <mergeCell ref="LO18:LO21"/>
    <mergeCell ref="LD18:LD21"/>
    <mergeCell ref="LE18:LE21"/>
    <mergeCell ref="LF18:LF21"/>
    <mergeCell ref="LG18:LG21"/>
    <mergeCell ref="LH18:LH21"/>
    <mergeCell ref="LI18:LI21"/>
    <mergeCell ref="N22:N25"/>
    <mergeCell ref="O22:O25"/>
    <mergeCell ref="P22:P25"/>
    <mergeCell ref="Q22:Q25"/>
    <mergeCell ref="F22:F25"/>
    <mergeCell ref="G22:G25"/>
    <mergeCell ref="H22:H25"/>
    <mergeCell ref="I22:I25"/>
    <mergeCell ref="J22:J25"/>
    <mergeCell ref="K22:K25"/>
    <mergeCell ref="LN22:LN25"/>
    <mergeCell ref="LO22:LO25"/>
    <mergeCell ref="F26:F29"/>
    <mergeCell ref="G26:G29"/>
    <mergeCell ref="H26:H29"/>
    <mergeCell ref="I26:I29"/>
    <mergeCell ref="J26:J29"/>
    <mergeCell ref="K26:K29"/>
    <mergeCell ref="L26:L29"/>
    <mergeCell ref="M26:M29"/>
    <mergeCell ref="LH22:LH25"/>
    <mergeCell ref="LI22:LI25"/>
    <mergeCell ref="LJ22:LJ25"/>
    <mergeCell ref="LK22:LK25"/>
    <mergeCell ref="LL22:LL25"/>
    <mergeCell ref="LM22:LM25"/>
    <mergeCell ref="R22:R25"/>
    <mergeCell ref="S22:S25"/>
    <mergeCell ref="LD22:LD25"/>
    <mergeCell ref="LE22:LE25"/>
    <mergeCell ref="LF22:LF25"/>
    <mergeCell ref="LG22:LG25"/>
    <mergeCell ref="L22:L25"/>
    <mergeCell ref="M22:M25"/>
    <mergeCell ref="LM26:LM29"/>
    <mergeCell ref="LN26:LN29"/>
    <mergeCell ref="LO26:LO29"/>
    <mergeCell ref="LD26:LD29"/>
    <mergeCell ref="LE26:LE29"/>
    <mergeCell ref="LF26:LF29"/>
    <mergeCell ref="LG26:LG29"/>
    <mergeCell ref="LH26:LH29"/>
    <mergeCell ref="LI26:LI29"/>
    <mergeCell ref="F30:F33"/>
    <mergeCell ref="G30:G33"/>
    <mergeCell ref="H30:H33"/>
    <mergeCell ref="I30:I33"/>
    <mergeCell ref="J30:J33"/>
    <mergeCell ref="K30:K33"/>
    <mergeCell ref="LJ26:LJ29"/>
    <mergeCell ref="LK26:LK29"/>
    <mergeCell ref="LL26:LL29"/>
    <mergeCell ref="N26:N29"/>
    <mergeCell ref="O26:O29"/>
    <mergeCell ref="P26:P29"/>
    <mergeCell ref="Q26:Q29"/>
    <mergeCell ref="R26:R29"/>
    <mergeCell ref="S26:S29"/>
    <mergeCell ref="LD30:LD33"/>
    <mergeCell ref="LE30:LE33"/>
    <mergeCell ref="LF30:LF33"/>
    <mergeCell ref="LG30:LG33"/>
    <mergeCell ref="L30:L33"/>
    <mergeCell ref="M30:M33"/>
    <mergeCell ref="N30:N33"/>
    <mergeCell ref="O30:O33"/>
    <mergeCell ref="P30:P33"/>
    <mergeCell ref="Q30:Q33"/>
    <mergeCell ref="N34:N37"/>
    <mergeCell ref="O34:O37"/>
    <mergeCell ref="P34:P37"/>
    <mergeCell ref="Q34:Q37"/>
    <mergeCell ref="R34:R37"/>
    <mergeCell ref="S34:S37"/>
    <mergeCell ref="LN30:LN33"/>
    <mergeCell ref="LO30:LO33"/>
    <mergeCell ref="F34:F37"/>
    <mergeCell ref="G34:G37"/>
    <mergeCell ref="H34:H37"/>
    <mergeCell ref="I34:I37"/>
    <mergeCell ref="J34:J37"/>
    <mergeCell ref="K34:K37"/>
    <mergeCell ref="L34:L37"/>
    <mergeCell ref="M34:M37"/>
    <mergeCell ref="LH30:LH33"/>
    <mergeCell ref="LI30:LI33"/>
    <mergeCell ref="LJ30:LJ33"/>
    <mergeCell ref="LK30:LK33"/>
    <mergeCell ref="LL30:LL33"/>
    <mergeCell ref="LM30:LM33"/>
    <mergeCell ref="R30:R33"/>
    <mergeCell ref="S30:S33"/>
    <mergeCell ref="LJ34:LJ37"/>
    <mergeCell ref="LK34:LK37"/>
    <mergeCell ref="LL34:LL37"/>
    <mergeCell ref="LM34:LM37"/>
    <mergeCell ref="LN34:LN37"/>
    <mergeCell ref="LO34:LO37"/>
    <mergeCell ref="LD34:LD37"/>
    <mergeCell ref="LE34:LE37"/>
    <mergeCell ref="LF34:LF37"/>
    <mergeCell ref="LG34:LG37"/>
    <mergeCell ref="LH34:LH37"/>
    <mergeCell ref="LI34:LI37"/>
    <mergeCell ref="N38:N41"/>
    <mergeCell ref="O38:O41"/>
    <mergeCell ref="P38:P41"/>
    <mergeCell ref="Q38:Q41"/>
    <mergeCell ref="F38:F41"/>
    <mergeCell ref="G38:G41"/>
    <mergeCell ref="H38:H41"/>
    <mergeCell ref="I38:I41"/>
    <mergeCell ref="J38:J41"/>
    <mergeCell ref="K38:K41"/>
    <mergeCell ref="LN38:LN41"/>
    <mergeCell ref="LO38:LO41"/>
    <mergeCell ref="F42:F45"/>
    <mergeCell ref="G42:G45"/>
    <mergeCell ref="H42:H45"/>
    <mergeCell ref="I42:I45"/>
    <mergeCell ref="J42:J45"/>
    <mergeCell ref="K42:K45"/>
    <mergeCell ref="L42:L45"/>
    <mergeCell ref="M42:M45"/>
    <mergeCell ref="LH38:LH41"/>
    <mergeCell ref="LI38:LI41"/>
    <mergeCell ref="LJ38:LJ41"/>
    <mergeCell ref="LK38:LK41"/>
    <mergeCell ref="LL38:LL41"/>
    <mergeCell ref="LM38:LM41"/>
    <mergeCell ref="R38:R41"/>
    <mergeCell ref="S38:S41"/>
    <mergeCell ref="LD38:LD41"/>
    <mergeCell ref="LE38:LE41"/>
    <mergeCell ref="LF38:LF41"/>
    <mergeCell ref="LG38:LG41"/>
    <mergeCell ref="L38:L41"/>
    <mergeCell ref="M38:M41"/>
    <mergeCell ref="LM42:LM45"/>
    <mergeCell ref="LN42:LN45"/>
    <mergeCell ref="LO42:LO45"/>
    <mergeCell ref="LD42:LD45"/>
    <mergeCell ref="LE42:LE45"/>
    <mergeCell ref="LF42:LF45"/>
    <mergeCell ref="LG42:LG45"/>
    <mergeCell ref="LH42:LH45"/>
    <mergeCell ref="LI42:LI45"/>
    <mergeCell ref="F46:F49"/>
    <mergeCell ref="G46:G49"/>
    <mergeCell ref="H46:H49"/>
    <mergeCell ref="I46:I49"/>
    <mergeCell ref="J46:J49"/>
    <mergeCell ref="K46:K49"/>
    <mergeCell ref="LJ42:LJ45"/>
    <mergeCell ref="LK42:LK45"/>
    <mergeCell ref="LL42:LL45"/>
    <mergeCell ref="N42:N45"/>
    <mergeCell ref="O42:O45"/>
    <mergeCell ref="P42:P45"/>
    <mergeCell ref="Q42:Q45"/>
    <mergeCell ref="R42:R45"/>
    <mergeCell ref="S42:S45"/>
    <mergeCell ref="LD46:LD49"/>
    <mergeCell ref="LE46:LE49"/>
    <mergeCell ref="LF46:LF49"/>
    <mergeCell ref="LG46:LG49"/>
    <mergeCell ref="L46:L49"/>
    <mergeCell ref="M46:M49"/>
    <mergeCell ref="N46:N49"/>
    <mergeCell ref="O46:O49"/>
    <mergeCell ref="P46:P49"/>
    <mergeCell ref="Q46:Q49"/>
    <mergeCell ref="N50:N53"/>
    <mergeCell ref="O50:O53"/>
    <mergeCell ref="P50:P53"/>
    <mergeCell ref="Q50:Q53"/>
    <mergeCell ref="R50:R53"/>
    <mergeCell ref="S50:S53"/>
    <mergeCell ref="LN46:LN49"/>
    <mergeCell ref="LO46:LO49"/>
    <mergeCell ref="F50:F53"/>
    <mergeCell ref="G50:G53"/>
    <mergeCell ref="H50:H53"/>
    <mergeCell ref="I50:I53"/>
    <mergeCell ref="J50:J53"/>
    <mergeCell ref="K50:K53"/>
    <mergeCell ref="L50:L53"/>
    <mergeCell ref="M50:M53"/>
    <mergeCell ref="LH46:LH49"/>
    <mergeCell ref="LI46:LI49"/>
    <mergeCell ref="LJ46:LJ49"/>
    <mergeCell ref="LK46:LK49"/>
    <mergeCell ref="LL46:LL49"/>
    <mergeCell ref="LM46:LM49"/>
    <mergeCell ref="R46:R49"/>
    <mergeCell ref="S46:S49"/>
    <mergeCell ref="LJ50:LJ53"/>
    <mergeCell ref="LK50:LK53"/>
    <mergeCell ref="LL50:LL53"/>
    <mergeCell ref="LM50:LM53"/>
    <mergeCell ref="LN50:LN53"/>
    <mergeCell ref="LO50:LO53"/>
    <mergeCell ref="LD50:LD53"/>
    <mergeCell ref="LE50:LE53"/>
    <mergeCell ref="LF50:LF53"/>
    <mergeCell ref="LG50:LG53"/>
    <mergeCell ref="LH50:LH53"/>
    <mergeCell ref="LI50:LI53"/>
    <mergeCell ref="N54:N57"/>
    <mergeCell ref="O54:O57"/>
    <mergeCell ref="P54:P57"/>
    <mergeCell ref="Q54:Q57"/>
    <mergeCell ref="F54:F57"/>
    <mergeCell ref="G54:G57"/>
    <mergeCell ref="H54:H57"/>
    <mergeCell ref="I54:I57"/>
    <mergeCell ref="J54:J57"/>
    <mergeCell ref="K54:K57"/>
    <mergeCell ref="LN54:LN57"/>
    <mergeCell ref="LO54:LO57"/>
    <mergeCell ref="F58:F61"/>
    <mergeCell ref="G58:G61"/>
    <mergeCell ref="H58:H61"/>
    <mergeCell ref="I58:I61"/>
    <mergeCell ref="J58:J61"/>
    <mergeCell ref="K58:K61"/>
    <mergeCell ref="L58:L61"/>
    <mergeCell ref="M58:M61"/>
    <mergeCell ref="LH54:LH57"/>
    <mergeCell ref="LI54:LI57"/>
    <mergeCell ref="LJ54:LJ57"/>
    <mergeCell ref="LK54:LK57"/>
    <mergeCell ref="LL54:LL57"/>
    <mergeCell ref="LM54:LM57"/>
    <mergeCell ref="R54:R57"/>
    <mergeCell ref="S54:S57"/>
    <mergeCell ref="LD54:LD57"/>
    <mergeCell ref="LE54:LE57"/>
    <mergeCell ref="LF54:LF57"/>
    <mergeCell ref="LG54:LG57"/>
    <mergeCell ref="L54:L57"/>
    <mergeCell ref="M54:M57"/>
    <mergeCell ref="LM58:LM61"/>
    <mergeCell ref="LN58:LN61"/>
    <mergeCell ref="LO58:LO61"/>
    <mergeCell ref="LD58:LD61"/>
    <mergeCell ref="LE58:LE61"/>
    <mergeCell ref="LF58:LF61"/>
    <mergeCell ref="LG58:LG61"/>
    <mergeCell ref="LH58:LH61"/>
    <mergeCell ref="LI58:LI61"/>
    <mergeCell ref="F62:F65"/>
    <mergeCell ref="G62:G65"/>
    <mergeCell ref="H62:H65"/>
    <mergeCell ref="I62:I65"/>
    <mergeCell ref="J62:J65"/>
    <mergeCell ref="K62:K65"/>
    <mergeCell ref="LJ58:LJ61"/>
    <mergeCell ref="LK58:LK61"/>
    <mergeCell ref="LL58:LL61"/>
    <mergeCell ref="N58:N61"/>
    <mergeCell ref="O58:O61"/>
    <mergeCell ref="P58:P61"/>
    <mergeCell ref="Q58:Q61"/>
    <mergeCell ref="R58:R61"/>
    <mergeCell ref="S58:S61"/>
    <mergeCell ref="LD62:LD65"/>
    <mergeCell ref="LE62:LE65"/>
    <mergeCell ref="LF62:LF65"/>
    <mergeCell ref="LG62:LG65"/>
    <mergeCell ref="L62:L65"/>
    <mergeCell ref="M62:M65"/>
    <mergeCell ref="N62:N65"/>
    <mergeCell ref="O62:O65"/>
    <mergeCell ref="P62:P65"/>
    <mergeCell ref="Q62:Q65"/>
    <mergeCell ref="N66:N69"/>
    <mergeCell ref="O66:O69"/>
    <mergeCell ref="P66:P69"/>
    <mergeCell ref="Q66:Q69"/>
    <mergeCell ref="R66:R69"/>
    <mergeCell ref="S66:S69"/>
    <mergeCell ref="LN62:LN65"/>
    <mergeCell ref="LO62:LO65"/>
    <mergeCell ref="F66:F69"/>
    <mergeCell ref="G66:G69"/>
    <mergeCell ref="H66:H69"/>
    <mergeCell ref="I66:I69"/>
    <mergeCell ref="J66:J69"/>
    <mergeCell ref="K66:K69"/>
    <mergeCell ref="L66:L69"/>
    <mergeCell ref="M66:M69"/>
    <mergeCell ref="LH62:LH65"/>
    <mergeCell ref="LI62:LI65"/>
    <mergeCell ref="LJ62:LJ65"/>
    <mergeCell ref="LK62:LK65"/>
    <mergeCell ref="LL62:LL65"/>
    <mergeCell ref="LM62:LM65"/>
    <mergeCell ref="R62:R65"/>
    <mergeCell ref="S62:S65"/>
    <mergeCell ref="LJ66:LJ69"/>
    <mergeCell ref="LK66:LK69"/>
    <mergeCell ref="LL66:LL69"/>
    <mergeCell ref="LM66:LM69"/>
    <mergeCell ref="LN66:LN69"/>
    <mergeCell ref="LO66:LO69"/>
    <mergeCell ref="LD66:LD69"/>
    <mergeCell ref="LE66:LE69"/>
    <mergeCell ref="LF66:LF69"/>
    <mergeCell ref="LG66:LG69"/>
    <mergeCell ref="LH66:LH69"/>
    <mergeCell ref="LI66:LI69"/>
    <mergeCell ref="N70:N73"/>
    <mergeCell ref="O70:O73"/>
    <mergeCell ref="P70:P73"/>
    <mergeCell ref="Q70:Q73"/>
    <mergeCell ref="F70:F73"/>
    <mergeCell ref="G70:G73"/>
    <mergeCell ref="H70:H73"/>
    <mergeCell ref="I70:I73"/>
    <mergeCell ref="J70:J73"/>
    <mergeCell ref="K70:K73"/>
    <mergeCell ref="LN70:LN73"/>
    <mergeCell ref="LO70:LO73"/>
    <mergeCell ref="F74:F77"/>
    <mergeCell ref="G74:G77"/>
    <mergeCell ref="H74:H77"/>
    <mergeCell ref="I74:I77"/>
    <mergeCell ref="J74:J77"/>
    <mergeCell ref="K74:K77"/>
    <mergeCell ref="L74:L77"/>
    <mergeCell ref="M74:M77"/>
    <mergeCell ref="LH70:LH73"/>
    <mergeCell ref="LI70:LI73"/>
    <mergeCell ref="LJ70:LJ73"/>
    <mergeCell ref="LK70:LK73"/>
    <mergeCell ref="LL70:LL73"/>
    <mergeCell ref="LM70:LM73"/>
    <mergeCell ref="R70:R73"/>
    <mergeCell ref="S70:S73"/>
    <mergeCell ref="LD70:LD73"/>
    <mergeCell ref="LE70:LE73"/>
    <mergeCell ref="LF70:LF73"/>
    <mergeCell ref="LG70:LG73"/>
    <mergeCell ref="L70:L73"/>
    <mergeCell ref="M70:M73"/>
    <mergeCell ref="LM74:LM77"/>
    <mergeCell ref="LN74:LN77"/>
    <mergeCell ref="LO74:LO77"/>
    <mergeCell ref="LD74:LD77"/>
    <mergeCell ref="LE74:LE77"/>
    <mergeCell ref="LF74:LF77"/>
    <mergeCell ref="LG74:LG77"/>
    <mergeCell ref="LH74:LH77"/>
    <mergeCell ref="LI74:LI77"/>
    <mergeCell ref="F78:F81"/>
    <mergeCell ref="G78:G81"/>
    <mergeCell ref="H78:H81"/>
    <mergeCell ref="I78:I81"/>
    <mergeCell ref="J78:J81"/>
    <mergeCell ref="K78:K81"/>
    <mergeCell ref="LJ74:LJ77"/>
    <mergeCell ref="LK74:LK77"/>
    <mergeCell ref="LL74:LL77"/>
    <mergeCell ref="N74:N77"/>
    <mergeCell ref="O74:O77"/>
    <mergeCell ref="P74:P77"/>
    <mergeCell ref="Q74:Q77"/>
    <mergeCell ref="R74:R77"/>
    <mergeCell ref="S74:S77"/>
    <mergeCell ref="LD78:LD81"/>
    <mergeCell ref="LE78:LE81"/>
    <mergeCell ref="LF78:LF81"/>
    <mergeCell ref="LG78:LG81"/>
    <mergeCell ref="L78:L81"/>
    <mergeCell ref="M78:M81"/>
    <mergeCell ref="N78:N81"/>
    <mergeCell ref="O78:O81"/>
    <mergeCell ref="P78:P81"/>
    <mergeCell ref="Q78:Q81"/>
    <mergeCell ref="N82:N85"/>
    <mergeCell ref="O82:O85"/>
    <mergeCell ref="P82:P85"/>
    <mergeCell ref="Q82:Q85"/>
    <mergeCell ref="R82:R85"/>
    <mergeCell ref="S82:S85"/>
    <mergeCell ref="LN78:LN81"/>
    <mergeCell ref="LO78:LO81"/>
    <mergeCell ref="F82:F85"/>
    <mergeCell ref="G82:G85"/>
    <mergeCell ref="H82:H85"/>
    <mergeCell ref="I82:I85"/>
    <mergeCell ref="J82:J85"/>
    <mergeCell ref="K82:K85"/>
    <mergeCell ref="L82:L85"/>
    <mergeCell ref="M82:M85"/>
    <mergeCell ref="LH78:LH81"/>
    <mergeCell ref="LI78:LI81"/>
    <mergeCell ref="LJ78:LJ81"/>
    <mergeCell ref="LK78:LK81"/>
    <mergeCell ref="LL78:LL81"/>
    <mergeCell ref="LM78:LM81"/>
    <mergeCell ref="R78:R81"/>
    <mergeCell ref="S78:S81"/>
    <mergeCell ref="LJ82:LJ85"/>
    <mergeCell ref="LK82:LK85"/>
    <mergeCell ref="LL82:LL85"/>
    <mergeCell ref="LM82:LM85"/>
    <mergeCell ref="LN82:LN85"/>
    <mergeCell ref="LO82:LO85"/>
    <mergeCell ref="LD82:LD85"/>
    <mergeCell ref="LE82:LE85"/>
    <mergeCell ref="LF82:LF85"/>
    <mergeCell ref="LG82:LG85"/>
    <mergeCell ref="LH82:LH85"/>
    <mergeCell ref="LI82:LI85"/>
    <mergeCell ref="N86:N89"/>
    <mergeCell ref="O86:O89"/>
    <mergeCell ref="P86:P89"/>
    <mergeCell ref="Q86:Q89"/>
    <mergeCell ref="F86:F89"/>
    <mergeCell ref="G86:G89"/>
    <mergeCell ref="H86:H89"/>
    <mergeCell ref="I86:I89"/>
    <mergeCell ref="J86:J89"/>
    <mergeCell ref="K86:K89"/>
    <mergeCell ref="LN86:LN89"/>
    <mergeCell ref="LO86:LO89"/>
    <mergeCell ref="F90:F93"/>
    <mergeCell ref="G90:G93"/>
    <mergeCell ref="H90:H93"/>
    <mergeCell ref="I90:I93"/>
    <mergeCell ref="J90:J93"/>
    <mergeCell ref="K90:K93"/>
    <mergeCell ref="L90:L93"/>
    <mergeCell ref="M90:M93"/>
    <mergeCell ref="LH86:LH89"/>
    <mergeCell ref="LI86:LI89"/>
    <mergeCell ref="LJ86:LJ89"/>
    <mergeCell ref="LK86:LK89"/>
    <mergeCell ref="LL86:LL89"/>
    <mergeCell ref="LM86:LM89"/>
    <mergeCell ref="R86:R89"/>
    <mergeCell ref="S86:S89"/>
    <mergeCell ref="LD86:LD89"/>
    <mergeCell ref="LE86:LE89"/>
    <mergeCell ref="LF86:LF89"/>
    <mergeCell ref="LG86:LG89"/>
    <mergeCell ref="L86:L89"/>
    <mergeCell ref="M86:M89"/>
    <mergeCell ref="LM90:LM93"/>
    <mergeCell ref="LN90:LN93"/>
    <mergeCell ref="LO90:LO93"/>
    <mergeCell ref="LD90:LD93"/>
    <mergeCell ref="LE90:LE93"/>
    <mergeCell ref="LF90:LF93"/>
    <mergeCell ref="LG90:LG93"/>
    <mergeCell ref="LH90:LH93"/>
    <mergeCell ref="LI90:LI93"/>
    <mergeCell ref="F94:F97"/>
    <mergeCell ref="G94:G97"/>
    <mergeCell ref="H94:H97"/>
    <mergeCell ref="I94:I97"/>
    <mergeCell ref="J94:J97"/>
    <mergeCell ref="K94:K97"/>
    <mergeCell ref="LJ90:LJ93"/>
    <mergeCell ref="LK90:LK93"/>
    <mergeCell ref="LL90:LL93"/>
    <mergeCell ref="N90:N93"/>
    <mergeCell ref="O90:O93"/>
    <mergeCell ref="P90:P93"/>
    <mergeCell ref="Q90:Q93"/>
    <mergeCell ref="R90:R93"/>
    <mergeCell ref="S90:S93"/>
    <mergeCell ref="LD94:LD97"/>
    <mergeCell ref="LE94:LE97"/>
    <mergeCell ref="LF94:LF97"/>
    <mergeCell ref="LG94:LG97"/>
    <mergeCell ref="L94:L97"/>
    <mergeCell ref="M94:M97"/>
    <mergeCell ref="N94:N97"/>
    <mergeCell ref="O94:O97"/>
    <mergeCell ref="P94:P97"/>
    <mergeCell ref="Q94:Q97"/>
    <mergeCell ref="N98:N101"/>
    <mergeCell ref="O98:O101"/>
    <mergeCell ref="P98:P101"/>
    <mergeCell ref="Q98:Q101"/>
    <mergeCell ref="R98:R101"/>
    <mergeCell ref="S98:S101"/>
    <mergeCell ref="LN94:LN97"/>
    <mergeCell ref="LO94:LO97"/>
    <mergeCell ref="F98:F101"/>
    <mergeCell ref="G98:G101"/>
    <mergeCell ref="H98:H101"/>
    <mergeCell ref="I98:I101"/>
    <mergeCell ref="J98:J101"/>
    <mergeCell ref="K98:K101"/>
    <mergeCell ref="L98:L101"/>
    <mergeCell ref="M98:M101"/>
    <mergeCell ref="LH94:LH97"/>
    <mergeCell ref="LI94:LI97"/>
    <mergeCell ref="LJ94:LJ97"/>
    <mergeCell ref="LK94:LK97"/>
    <mergeCell ref="LL94:LL97"/>
    <mergeCell ref="LM94:LM97"/>
    <mergeCell ref="R94:R97"/>
    <mergeCell ref="S94:S97"/>
    <mergeCell ref="LJ98:LJ101"/>
    <mergeCell ref="LK98:LK101"/>
    <mergeCell ref="LL98:LL101"/>
    <mergeCell ref="LM98:LM101"/>
    <mergeCell ref="LN98:LN101"/>
    <mergeCell ref="LO98:LO101"/>
    <mergeCell ref="LD98:LD101"/>
    <mergeCell ref="LE98:LE101"/>
    <mergeCell ref="LF98:LF101"/>
    <mergeCell ref="LG98:LG101"/>
    <mergeCell ref="LH98:LH101"/>
    <mergeCell ref="LI98:LI101"/>
    <mergeCell ref="N102:N105"/>
    <mergeCell ref="O102:O105"/>
    <mergeCell ref="P102:P105"/>
    <mergeCell ref="Q102:Q105"/>
    <mergeCell ref="F102:F105"/>
    <mergeCell ref="G102:G105"/>
    <mergeCell ref="H102:H105"/>
    <mergeCell ref="I102:I105"/>
    <mergeCell ref="J102:J105"/>
    <mergeCell ref="K102:K105"/>
    <mergeCell ref="LN102:LN105"/>
    <mergeCell ref="LO102:LO105"/>
    <mergeCell ref="F106:F109"/>
    <mergeCell ref="G106:G109"/>
    <mergeCell ref="H106:H109"/>
    <mergeCell ref="I106:I109"/>
    <mergeCell ref="J106:J109"/>
    <mergeCell ref="K106:K109"/>
    <mergeCell ref="L106:L109"/>
    <mergeCell ref="M106:M109"/>
    <mergeCell ref="LH102:LH105"/>
    <mergeCell ref="LI102:LI105"/>
    <mergeCell ref="LJ102:LJ105"/>
    <mergeCell ref="LK102:LK105"/>
    <mergeCell ref="LL102:LL105"/>
    <mergeCell ref="LM102:LM105"/>
    <mergeCell ref="R102:R105"/>
    <mergeCell ref="S102:S105"/>
    <mergeCell ref="LD102:LD105"/>
    <mergeCell ref="LE102:LE105"/>
    <mergeCell ref="LF102:LF105"/>
    <mergeCell ref="LG102:LG105"/>
    <mergeCell ref="L102:L105"/>
    <mergeCell ref="M102:M105"/>
    <mergeCell ref="LM106:LM109"/>
    <mergeCell ref="LN106:LN109"/>
    <mergeCell ref="LO106:LO109"/>
    <mergeCell ref="LD106:LD109"/>
    <mergeCell ref="LE106:LE109"/>
    <mergeCell ref="LF106:LF109"/>
    <mergeCell ref="LG106:LG109"/>
    <mergeCell ref="LH106:LH109"/>
    <mergeCell ref="LI106:LI109"/>
    <mergeCell ref="F110:F113"/>
    <mergeCell ref="G110:G113"/>
    <mergeCell ref="H110:H113"/>
    <mergeCell ref="I110:I113"/>
    <mergeCell ref="J110:J113"/>
    <mergeCell ref="K110:K113"/>
    <mergeCell ref="LJ106:LJ109"/>
    <mergeCell ref="LK106:LK109"/>
    <mergeCell ref="LL106:LL109"/>
    <mergeCell ref="N106:N109"/>
    <mergeCell ref="O106:O109"/>
    <mergeCell ref="P106:P109"/>
    <mergeCell ref="Q106:Q109"/>
    <mergeCell ref="R106:R109"/>
    <mergeCell ref="S106:S109"/>
    <mergeCell ref="LD110:LD113"/>
    <mergeCell ref="LE110:LE113"/>
    <mergeCell ref="LF110:LF113"/>
    <mergeCell ref="LG110:LG113"/>
    <mergeCell ref="L110:L113"/>
    <mergeCell ref="M110:M113"/>
    <mergeCell ref="N110:N113"/>
    <mergeCell ref="O110:O113"/>
    <mergeCell ref="P110:P113"/>
    <mergeCell ref="Q110:Q113"/>
    <mergeCell ref="N114:N117"/>
    <mergeCell ref="O114:O117"/>
    <mergeCell ref="P114:P117"/>
    <mergeCell ref="Q114:Q117"/>
    <mergeCell ref="R114:R117"/>
    <mergeCell ref="S114:S117"/>
    <mergeCell ref="LN110:LN113"/>
    <mergeCell ref="LO110:LO113"/>
    <mergeCell ref="F114:F117"/>
    <mergeCell ref="G114:G117"/>
    <mergeCell ref="H114:H117"/>
    <mergeCell ref="I114:I117"/>
    <mergeCell ref="J114:J117"/>
    <mergeCell ref="K114:K117"/>
    <mergeCell ref="L114:L117"/>
    <mergeCell ref="M114:M117"/>
    <mergeCell ref="LH110:LH113"/>
    <mergeCell ref="LI110:LI113"/>
    <mergeCell ref="LJ110:LJ113"/>
    <mergeCell ref="LK110:LK113"/>
    <mergeCell ref="LL110:LL113"/>
    <mergeCell ref="LM110:LM113"/>
    <mergeCell ref="R110:R113"/>
    <mergeCell ref="S110:S113"/>
    <mergeCell ref="LJ114:LJ117"/>
    <mergeCell ref="LK114:LK117"/>
    <mergeCell ref="LL114:LL117"/>
    <mergeCell ref="LM114:LM117"/>
    <mergeCell ref="LN114:LN117"/>
    <mergeCell ref="LO114:LO117"/>
    <mergeCell ref="LD114:LD117"/>
    <mergeCell ref="LE114:LE117"/>
    <mergeCell ref="LF114:LF117"/>
    <mergeCell ref="LG114:LG117"/>
    <mergeCell ref="LH114:LH117"/>
    <mergeCell ref="LI114:LI1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Stukel</dc:creator>
  <cp:lastModifiedBy>Mike Stukel</cp:lastModifiedBy>
  <dcterms:created xsi:type="dcterms:W3CDTF">2019-04-06T11:19:10Z</dcterms:created>
  <dcterms:modified xsi:type="dcterms:W3CDTF">2019-06-14T19:21:52Z</dcterms:modified>
</cp:coreProperties>
</file>