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tude\source\repos\stuudyy\Speiseplan\"/>
    </mc:Choice>
  </mc:AlternateContent>
  <xr:revisionPtr revIDLastSave="0" documentId="13_ncr:1_{1128E4B9-8FF2-4882-86E3-1C9422721D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amauswertung" sheetId="1" r:id="rId1"/>
    <sheet name="Ji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G16" i="1"/>
  <c r="G19" i="1"/>
  <c r="E29" i="1"/>
  <c r="E30" i="1"/>
  <c r="E31" i="1"/>
  <c r="E28" i="1"/>
  <c r="C19" i="1"/>
  <c r="E19" i="1" s="1"/>
  <c r="E16" i="1"/>
  <c r="C10" i="2"/>
  <c r="C17" i="1" l="1"/>
  <c r="G17" i="1" s="1"/>
  <c r="C18" i="1"/>
  <c r="G18" i="1" s="1"/>
  <c r="G20" i="1"/>
  <c r="C6" i="1"/>
  <c r="C8" i="1"/>
  <c r="C9" i="1"/>
  <c r="C10" i="1"/>
  <c r="C11" i="1"/>
  <c r="C13" i="1"/>
  <c r="C5" i="1"/>
  <c r="G21" i="1" l="1"/>
  <c r="E21" i="1"/>
  <c r="H20" i="1"/>
  <c r="E20" i="1"/>
  <c r="H18" i="1"/>
  <c r="E18" i="1"/>
  <c r="H17" i="1"/>
  <c r="H15" i="1"/>
  <c r="G15" i="1"/>
  <c r="E15" i="1"/>
  <c r="C14" i="1"/>
  <c r="B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H6" i="1"/>
  <c r="G6" i="1"/>
  <c r="E6" i="1"/>
  <c r="H5" i="1"/>
  <c r="G5" i="1"/>
  <c r="E5" i="1"/>
  <c r="C4" i="1"/>
  <c r="B4" i="1"/>
  <c r="B22" i="1" s="1"/>
  <c r="B32" i="1" s="1"/>
  <c r="E32" i="1" l="1"/>
  <c r="A29" i="1"/>
  <c r="A30" i="1"/>
  <c r="A31" i="1"/>
  <c r="A28" i="1"/>
  <c r="G4" i="1"/>
  <c r="G14" i="1"/>
  <c r="C22" i="1"/>
  <c r="C23" i="1" s="1"/>
  <c r="E14" i="1"/>
  <c r="E4" i="1"/>
  <c r="E22" i="1" l="1"/>
  <c r="E23" i="1" s="1"/>
  <c r="G22" i="1"/>
  <c r="G23" i="1" s="1"/>
</calcChain>
</file>

<file path=xl/sharedStrings.xml><?xml version="1.0" encoding="utf-8"?>
<sst xmlns="http://schemas.openxmlformats.org/spreadsheetml/2006/main" count="48" uniqueCount="45">
  <si>
    <t>Mögl. Punkte</t>
  </si>
  <si>
    <t>Punkte Team</t>
  </si>
  <si>
    <t>Prozent TM1</t>
  </si>
  <si>
    <t>Punkte TM1</t>
  </si>
  <si>
    <t>Prozent TM2</t>
  </si>
  <si>
    <t>Punkte TM2</t>
  </si>
  <si>
    <t>Programm</t>
  </si>
  <si>
    <t>Neuanlange</t>
  </si>
  <si>
    <t>Löschen</t>
  </si>
  <si>
    <t>Ändern</t>
  </si>
  <si>
    <t>Dokumentation</t>
  </si>
  <si>
    <t>Zeitaufstellug</t>
  </si>
  <si>
    <t>Gesamt</t>
  </si>
  <si>
    <t>Note</t>
  </si>
  <si>
    <t>Team</t>
  </si>
  <si>
    <t>Teammitglied</t>
  </si>
  <si>
    <t>Punkte</t>
  </si>
  <si>
    <t>Ändern einzelner Speisen im Plan</t>
  </si>
  <si>
    <t>Druck</t>
  </si>
  <si>
    <t>Einheitliches Erscheinungsbild</t>
  </si>
  <si>
    <t>Issues</t>
  </si>
  <si>
    <t>Erstellung und Beschreibung</t>
  </si>
  <si>
    <t>Estimations</t>
  </si>
  <si>
    <t>Sprint</t>
  </si>
  <si>
    <t>Starten und Beenden</t>
  </si>
  <si>
    <t>Sprint-Retrospective</t>
  </si>
  <si>
    <t>Erstellung und Verknüpfung mit Sprint</t>
  </si>
  <si>
    <t>Components</t>
  </si>
  <si>
    <t>Erstellung und Zuweisung</t>
  </si>
  <si>
    <t>Charts</t>
  </si>
  <si>
    <t>Tool: Burn-Down-Chart</t>
  </si>
  <si>
    <t>Tool: Pie-Chart (Arbeitsteilung)</t>
  </si>
  <si>
    <t>Datenbank&amp;Zugriff</t>
  </si>
  <si>
    <t>Zusatz-Punkte / Abzug</t>
  </si>
  <si>
    <t>Projektname: Speiseplan</t>
  </si>
  <si>
    <t>Git und GitHub</t>
  </si>
  <si>
    <t>Jira</t>
  </si>
  <si>
    <t>Teamauswertung</t>
  </si>
  <si>
    <t>Oberfläche benutzerfreundlich und ansprechend</t>
  </si>
  <si>
    <t>Anzeige: Bild in ListView / Filter nach Speiseart</t>
  </si>
  <si>
    <t>Zufalls-Speiseplan</t>
  </si>
  <si>
    <t>Reflexion (nur wenn Retrospective in Jira nicht klappt)</t>
  </si>
  <si>
    <t xml:space="preserve">Jira </t>
  </si>
  <si>
    <t>Name TM1: Jakob</t>
  </si>
  <si>
    <t>Name TM2: Florian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</si>
</sst>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0" xfId="0" applyFont="1" applyFill="1"/>
    <xf numFmtId="0" fontId="2" fillId="0" borderId="0" xfId="0" applyFont="1"/>
    <xf numFmtId="0" fontId="2" fillId="3" borderId="11" xfId="0" applyFont="1" applyFill="1" applyBorder="1"/>
    <xf numFmtId="0" fontId="2" fillId="3" borderId="9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4" borderId="11" xfId="0" applyFont="1" applyFill="1" applyBorder="1"/>
    <xf numFmtId="0" fontId="2" fillId="4" borderId="9" xfId="0" applyFont="1" applyFill="1" applyBorder="1"/>
    <xf numFmtId="0" fontId="0" fillId="3" borderId="11" xfId="0" applyFill="1" applyBorder="1"/>
    <xf numFmtId="0" fontId="0" fillId="3" borderId="8" xfId="0" applyFill="1" applyBorder="1"/>
    <xf numFmtId="0" fontId="2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9" fontId="0" fillId="0" borderId="3" xfId="1" applyFont="1" applyBorder="1" applyProtection="1">
      <protection locked="0"/>
    </xf>
    <xf numFmtId="9" fontId="0" fillId="3" borderId="10" xfId="1" applyFont="1" applyFill="1" applyBorder="1" applyProtection="1">
      <protection locked="0"/>
    </xf>
    <xf numFmtId="0" fontId="0" fillId="0" borderId="2" xfId="0" applyFill="1" applyBorder="1"/>
    <xf numFmtId="0" fontId="0" fillId="0" borderId="0" xfId="0" applyBorder="1"/>
    <xf numFmtId="9" fontId="0" fillId="0" borderId="0" xfId="1" applyFont="1"/>
    <xf numFmtId="0" fontId="0" fillId="0" borderId="4" xfId="0" applyBorder="1"/>
    <xf numFmtId="0" fontId="0" fillId="2" borderId="8" xfId="0" applyFill="1" applyBorder="1"/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C13" sqref="C13"/>
    </sheetView>
  </sheetViews>
  <sheetFormatPr baseColWidth="10" defaultRowHeight="15" x14ac:dyDescent="0.25"/>
  <cols>
    <col min="1" max="1" width="50" bestFit="1" customWidth="1"/>
    <col min="2" max="2" width="12.85546875" bestFit="1" customWidth="1"/>
    <col min="3" max="3" width="12.5703125" bestFit="1" customWidth="1"/>
    <col min="4" max="4" width="12" bestFit="1" customWidth="1"/>
    <col min="6" max="6" width="12" bestFit="1" customWidth="1"/>
    <col min="8" max="8" width="15.85546875" bestFit="1" customWidth="1"/>
  </cols>
  <sheetData>
    <row r="1" spans="1:9" x14ac:dyDescent="0.25">
      <c r="A1" s="29" t="s">
        <v>34</v>
      </c>
      <c r="B1" s="30"/>
      <c r="C1" s="33"/>
      <c r="D1" s="35" t="s">
        <v>43</v>
      </c>
      <c r="E1" s="36"/>
      <c r="F1" s="35" t="s">
        <v>44</v>
      </c>
      <c r="G1" s="36"/>
    </row>
    <row r="2" spans="1:9" x14ac:dyDescent="0.25">
      <c r="A2" s="31"/>
      <c r="B2" s="32"/>
      <c r="C2" s="34"/>
      <c r="D2" s="37"/>
      <c r="E2" s="38"/>
      <c r="F2" s="37"/>
      <c r="G2" s="38"/>
    </row>
    <row r="3" spans="1:9" s="6" customFormat="1" x14ac:dyDescent="0.25">
      <c r="A3" s="1"/>
      <c r="B3" s="2" t="s">
        <v>0</v>
      </c>
      <c r="C3" s="3" t="s">
        <v>1</v>
      </c>
      <c r="D3" s="4" t="s">
        <v>2</v>
      </c>
      <c r="E3" s="2" t="s">
        <v>3</v>
      </c>
      <c r="F3" s="4" t="s">
        <v>4</v>
      </c>
      <c r="G3" s="2" t="s">
        <v>5</v>
      </c>
      <c r="H3" s="5"/>
      <c r="I3" s="5"/>
    </row>
    <row r="4" spans="1:9" x14ac:dyDescent="0.25">
      <c r="A4" s="7" t="s">
        <v>6</v>
      </c>
      <c r="B4" s="8">
        <f>SUM(B5:B13)</f>
        <v>82</v>
      </c>
      <c r="C4" s="8">
        <f>SUM(C5:C13)</f>
        <v>68</v>
      </c>
      <c r="D4" s="8"/>
      <c r="E4" s="8">
        <f>SUM(E5:E13)</f>
        <v>41</v>
      </c>
      <c r="F4" s="8"/>
      <c r="G4" s="8">
        <f>SUM(G5:G13)</f>
        <v>27</v>
      </c>
      <c r="H4" s="5"/>
      <c r="I4" s="5"/>
    </row>
    <row r="5" spans="1:9" x14ac:dyDescent="0.25">
      <c r="A5" t="s">
        <v>38</v>
      </c>
      <c r="B5">
        <v>6</v>
      </c>
      <c r="C5" s="10">
        <f>B5</f>
        <v>6</v>
      </c>
      <c r="D5" s="22">
        <v>0.5</v>
      </c>
      <c r="E5" s="9">
        <f>C5*D5</f>
        <v>3</v>
      </c>
      <c r="F5" s="22">
        <v>0.5</v>
      </c>
      <c r="G5" s="9">
        <f>C5*F5</f>
        <v>3</v>
      </c>
      <c r="H5" s="11" t="str">
        <f>IF((D5+F5)&lt;&gt;100%,"ACHTUNG","")</f>
        <v/>
      </c>
      <c r="I5" s="11"/>
    </row>
    <row r="6" spans="1:9" x14ac:dyDescent="0.25">
      <c r="A6" t="s">
        <v>32</v>
      </c>
      <c r="B6">
        <v>8</v>
      </c>
      <c r="C6" s="10">
        <f t="shared" ref="C6:C13" si="0">B6</f>
        <v>8</v>
      </c>
      <c r="D6" s="22">
        <v>0.35</v>
      </c>
      <c r="E6" s="9">
        <f t="shared" ref="E6:E21" si="1">C6*D6</f>
        <v>2.8</v>
      </c>
      <c r="F6" s="22">
        <v>0.65</v>
      </c>
      <c r="G6" s="9">
        <f t="shared" ref="G6:G21" si="2">C6*F6</f>
        <v>5.2</v>
      </c>
      <c r="H6" s="11" t="str">
        <f t="shared" ref="H6:H20" si="3">IF((D6+F6)&lt;&gt;100%,"ACHTUNG","")</f>
        <v/>
      </c>
      <c r="I6" s="11"/>
    </row>
    <row r="7" spans="1:9" x14ac:dyDescent="0.25">
      <c r="A7" t="s">
        <v>39</v>
      </c>
      <c r="B7">
        <v>14</v>
      </c>
      <c r="C7" s="10">
        <v>0</v>
      </c>
      <c r="D7" s="22">
        <v>0.5</v>
      </c>
      <c r="E7" s="9">
        <v>0</v>
      </c>
      <c r="F7" s="22">
        <v>0.5</v>
      </c>
      <c r="G7" s="9">
        <v>0</v>
      </c>
      <c r="H7" s="11" t="str">
        <f t="shared" si="3"/>
        <v/>
      </c>
      <c r="I7" s="11"/>
    </row>
    <row r="8" spans="1:9" x14ac:dyDescent="0.25">
      <c r="A8" t="s">
        <v>7</v>
      </c>
      <c r="B8">
        <v>6</v>
      </c>
      <c r="C8" s="10">
        <f t="shared" si="0"/>
        <v>6</v>
      </c>
      <c r="D8" s="22">
        <v>0.6</v>
      </c>
      <c r="E8" s="9">
        <f t="shared" si="1"/>
        <v>3.5999999999999996</v>
      </c>
      <c r="F8" s="22">
        <v>0.4</v>
      </c>
      <c r="G8" s="9">
        <f t="shared" si="2"/>
        <v>2.4000000000000004</v>
      </c>
      <c r="H8" s="11" t="str">
        <f t="shared" si="3"/>
        <v/>
      </c>
      <c r="I8" s="11"/>
    </row>
    <row r="9" spans="1:9" x14ac:dyDescent="0.25">
      <c r="A9" t="s">
        <v>8</v>
      </c>
      <c r="B9">
        <v>4</v>
      </c>
      <c r="C9" s="10">
        <f t="shared" si="0"/>
        <v>4</v>
      </c>
      <c r="D9" s="22">
        <v>0.6</v>
      </c>
      <c r="E9" s="9">
        <f t="shared" si="1"/>
        <v>2.4</v>
      </c>
      <c r="F9" s="22">
        <v>0.4</v>
      </c>
      <c r="G9" s="9">
        <f t="shared" si="2"/>
        <v>1.6</v>
      </c>
      <c r="H9" s="11" t="str">
        <f t="shared" si="3"/>
        <v/>
      </c>
      <c r="I9" s="11"/>
    </row>
    <row r="10" spans="1:9" x14ac:dyDescent="0.25">
      <c r="A10" t="s">
        <v>9</v>
      </c>
      <c r="B10">
        <v>7</v>
      </c>
      <c r="C10" s="10">
        <f t="shared" si="0"/>
        <v>7</v>
      </c>
      <c r="D10" s="22">
        <v>0.6</v>
      </c>
      <c r="E10" s="9">
        <f t="shared" si="1"/>
        <v>4.2</v>
      </c>
      <c r="F10" s="22">
        <v>0.4</v>
      </c>
      <c r="G10" s="9">
        <f t="shared" si="2"/>
        <v>2.8000000000000003</v>
      </c>
      <c r="H10" s="11" t="str">
        <f t="shared" si="3"/>
        <v/>
      </c>
      <c r="I10" s="11"/>
    </row>
    <row r="11" spans="1:9" x14ac:dyDescent="0.25">
      <c r="A11" t="s">
        <v>40</v>
      </c>
      <c r="B11">
        <v>15</v>
      </c>
      <c r="C11" s="10">
        <f t="shared" si="0"/>
        <v>15</v>
      </c>
      <c r="D11" s="22">
        <v>1</v>
      </c>
      <c r="E11" s="9">
        <f t="shared" si="1"/>
        <v>15</v>
      </c>
      <c r="F11" s="22">
        <v>0</v>
      </c>
      <c r="G11" s="9">
        <f t="shared" si="2"/>
        <v>0</v>
      </c>
      <c r="H11" s="11" t="str">
        <f t="shared" si="3"/>
        <v/>
      </c>
      <c r="I11" s="11"/>
    </row>
    <row r="12" spans="1:9" x14ac:dyDescent="0.25">
      <c r="A12" t="s">
        <v>17</v>
      </c>
      <c r="B12">
        <v>10</v>
      </c>
      <c r="C12" s="10">
        <v>10</v>
      </c>
      <c r="D12" s="22">
        <v>1</v>
      </c>
      <c r="E12" s="9">
        <f t="shared" si="1"/>
        <v>10</v>
      </c>
      <c r="F12" s="22">
        <v>0</v>
      </c>
      <c r="G12" s="9">
        <f t="shared" si="2"/>
        <v>0</v>
      </c>
      <c r="H12" s="11" t="str">
        <f t="shared" si="3"/>
        <v/>
      </c>
      <c r="I12" s="11"/>
    </row>
    <row r="13" spans="1:9" x14ac:dyDescent="0.25">
      <c r="A13" t="s">
        <v>18</v>
      </c>
      <c r="B13">
        <v>12</v>
      </c>
      <c r="C13" s="10">
        <f t="shared" si="0"/>
        <v>12</v>
      </c>
      <c r="D13" s="22">
        <v>0</v>
      </c>
      <c r="E13" s="9">
        <f t="shared" si="1"/>
        <v>0</v>
      </c>
      <c r="F13" s="22">
        <v>1</v>
      </c>
      <c r="G13" s="9">
        <f t="shared" si="2"/>
        <v>12</v>
      </c>
      <c r="H13" s="11" t="str">
        <f t="shared" si="3"/>
        <v/>
      </c>
      <c r="I13" s="11"/>
    </row>
    <row r="14" spans="1:9" x14ac:dyDescent="0.25">
      <c r="A14" s="7" t="s">
        <v>10</v>
      </c>
      <c r="B14" s="8">
        <f>SUM(B15:B20)</f>
        <v>30</v>
      </c>
      <c r="C14" s="8">
        <f>SUM(C15:C20)</f>
        <v>25</v>
      </c>
      <c r="D14" s="8"/>
      <c r="E14" s="8">
        <f>SUM(E15:E20)</f>
        <v>14</v>
      </c>
      <c r="F14" s="8"/>
      <c r="G14" s="8">
        <f>SUM(G15:G20)</f>
        <v>11</v>
      </c>
      <c r="H14" s="11"/>
      <c r="I14" s="5"/>
    </row>
    <row r="15" spans="1:9" x14ac:dyDescent="0.25">
      <c r="A15" t="s">
        <v>35</v>
      </c>
      <c r="B15">
        <v>10</v>
      </c>
      <c r="C15" s="24">
        <v>7</v>
      </c>
      <c r="D15" s="22">
        <v>0.5</v>
      </c>
      <c r="E15" s="9">
        <f t="shared" si="1"/>
        <v>3.5</v>
      </c>
      <c r="F15" s="22">
        <v>0.5</v>
      </c>
      <c r="G15" s="9">
        <f t="shared" si="2"/>
        <v>3.5</v>
      </c>
      <c r="H15" s="11" t="str">
        <f t="shared" si="3"/>
        <v/>
      </c>
      <c r="I15" s="11"/>
    </row>
    <row r="16" spans="1:9" x14ac:dyDescent="0.25">
      <c r="A16" t="s">
        <v>36</v>
      </c>
      <c r="B16">
        <v>0</v>
      </c>
      <c r="C16" s="24">
        <v>0</v>
      </c>
      <c r="D16" s="22">
        <v>0.5</v>
      </c>
      <c r="E16" s="9">
        <f t="shared" si="1"/>
        <v>0</v>
      </c>
      <c r="F16" s="22">
        <v>0.5</v>
      </c>
      <c r="G16" s="9">
        <f t="shared" si="2"/>
        <v>0</v>
      </c>
      <c r="H16" s="11"/>
      <c r="I16" s="11"/>
    </row>
    <row r="17" spans="1:9" x14ac:dyDescent="0.25">
      <c r="A17" t="s">
        <v>41</v>
      </c>
      <c r="B17">
        <v>10</v>
      </c>
      <c r="C17" s="24">
        <f t="shared" ref="C17:C19" si="4">B17</f>
        <v>10</v>
      </c>
      <c r="D17" s="22">
        <v>0.65</v>
      </c>
      <c r="E17" s="9">
        <f>C17*D17</f>
        <v>6.5</v>
      </c>
      <c r="F17" s="22">
        <v>0.35</v>
      </c>
      <c r="G17" s="9">
        <f t="shared" si="2"/>
        <v>3.5</v>
      </c>
      <c r="H17" s="11" t="str">
        <f t="shared" si="3"/>
        <v/>
      </c>
      <c r="I17" s="11"/>
    </row>
    <row r="18" spans="1:9" x14ac:dyDescent="0.25">
      <c r="A18" t="s">
        <v>11</v>
      </c>
      <c r="B18">
        <v>4</v>
      </c>
      <c r="C18" s="24">
        <f t="shared" si="4"/>
        <v>4</v>
      </c>
      <c r="D18" s="22">
        <v>0.5</v>
      </c>
      <c r="E18" s="9">
        <f t="shared" si="1"/>
        <v>2</v>
      </c>
      <c r="F18" s="22">
        <v>0.5</v>
      </c>
      <c r="G18" s="9">
        <f t="shared" si="2"/>
        <v>2</v>
      </c>
      <c r="H18" s="11" t="str">
        <f t="shared" si="3"/>
        <v/>
      </c>
      <c r="I18" s="11"/>
    </row>
    <row r="19" spans="1:9" x14ac:dyDescent="0.25">
      <c r="A19" t="s">
        <v>37</v>
      </c>
      <c r="B19">
        <v>2</v>
      </c>
      <c r="C19" s="24">
        <f t="shared" si="4"/>
        <v>2</v>
      </c>
      <c r="D19" s="22">
        <v>0.5</v>
      </c>
      <c r="E19" s="9">
        <f t="shared" si="1"/>
        <v>1</v>
      </c>
      <c r="F19" s="22">
        <v>0.5</v>
      </c>
      <c r="G19" s="9">
        <f t="shared" si="2"/>
        <v>1</v>
      </c>
      <c r="H19" s="11"/>
      <c r="I19" s="11"/>
    </row>
    <row r="20" spans="1:9" x14ac:dyDescent="0.25">
      <c r="A20" t="s">
        <v>19</v>
      </c>
      <c r="B20">
        <v>4</v>
      </c>
      <c r="C20" s="24">
        <v>2</v>
      </c>
      <c r="D20" s="22">
        <v>0.5</v>
      </c>
      <c r="E20" s="9">
        <f t="shared" si="1"/>
        <v>1</v>
      </c>
      <c r="F20" s="22">
        <v>0.5</v>
      </c>
      <c r="G20" s="9">
        <f t="shared" si="2"/>
        <v>1</v>
      </c>
      <c r="H20" s="11" t="str">
        <f t="shared" si="3"/>
        <v/>
      </c>
      <c r="I20" s="11"/>
    </row>
    <row r="21" spans="1:9" x14ac:dyDescent="0.25">
      <c r="A21" s="7" t="s">
        <v>33</v>
      </c>
      <c r="B21" s="8"/>
      <c r="C21" s="8"/>
      <c r="D21" s="23">
        <v>0.5</v>
      </c>
      <c r="E21" s="8">
        <f t="shared" si="1"/>
        <v>0</v>
      </c>
      <c r="F21" s="23">
        <v>0.5</v>
      </c>
      <c r="G21" s="8">
        <f t="shared" si="2"/>
        <v>0</v>
      </c>
      <c r="H21" s="5"/>
      <c r="I21" s="5"/>
    </row>
    <row r="22" spans="1:9" x14ac:dyDescent="0.25">
      <c r="A22" s="12" t="s">
        <v>12</v>
      </c>
      <c r="B22" s="13">
        <f>SUM(B4,B14,B21)</f>
        <v>112</v>
      </c>
      <c r="C22" s="13">
        <f>SUM(C4,C14,C21)</f>
        <v>93</v>
      </c>
      <c r="D22" s="13"/>
      <c r="E22" s="13">
        <f>SUM(E4,E14,E21)</f>
        <v>55</v>
      </c>
      <c r="F22" s="13"/>
      <c r="G22" s="13">
        <f>SUM(G4,G14,G21)</f>
        <v>38</v>
      </c>
      <c r="H22" s="5"/>
      <c r="I22" s="5"/>
    </row>
    <row r="23" spans="1:9" x14ac:dyDescent="0.25">
      <c r="A23" s="14" t="s">
        <v>13</v>
      </c>
      <c r="B23" s="15"/>
      <c r="C23" s="16">
        <f>VLOOKUP(C22,$B$27:$C$31,2)</f>
        <v>2</v>
      </c>
      <c r="D23" s="15"/>
      <c r="E23" s="17">
        <f>VLOOKUP(E22,$E$27:$F$31,2)</f>
        <v>1</v>
      </c>
      <c r="F23" s="15"/>
      <c r="G23" s="17">
        <f>VLOOKUP(G22,$E$27:$F$31,2)</f>
        <v>3</v>
      </c>
      <c r="H23" s="11"/>
      <c r="I23" s="11"/>
    </row>
    <row r="25" spans="1:9" x14ac:dyDescent="0.25">
      <c r="B25" s="39" t="s">
        <v>14</v>
      </c>
      <c r="C25" s="40"/>
      <c r="E25" s="39" t="s">
        <v>15</v>
      </c>
      <c r="F25" s="40"/>
    </row>
    <row r="26" spans="1:9" x14ac:dyDescent="0.25">
      <c r="B26" s="14" t="s">
        <v>16</v>
      </c>
      <c r="C26" s="18" t="s">
        <v>13</v>
      </c>
      <c r="E26" s="14" t="s">
        <v>16</v>
      </c>
      <c r="F26" s="18" t="s">
        <v>13</v>
      </c>
    </row>
    <row r="27" spans="1:9" x14ac:dyDescent="0.25">
      <c r="B27" s="19">
        <v>0</v>
      </c>
      <c r="C27" s="9">
        <v>5</v>
      </c>
      <c r="E27" s="19">
        <v>0</v>
      </c>
      <c r="F27" s="9">
        <v>5</v>
      </c>
    </row>
    <row r="28" spans="1:9" x14ac:dyDescent="0.25">
      <c r="A28" s="26">
        <f>B28/$B$32</f>
        <v>0.5</v>
      </c>
      <c r="B28" s="19">
        <v>56</v>
      </c>
      <c r="C28" s="9">
        <v>4</v>
      </c>
      <c r="E28" s="19">
        <f>B28/2</f>
        <v>28</v>
      </c>
      <c r="F28" s="9">
        <v>4</v>
      </c>
    </row>
    <row r="29" spans="1:9" x14ac:dyDescent="0.25">
      <c r="A29" s="26">
        <f t="shared" ref="A29:A31" si="5">B29/$B$32</f>
        <v>0.6428571428571429</v>
      </c>
      <c r="B29" s="19">
        <v>72</v>
      </c>
      <c r="C29" s="9">
        <v>3</v>
      </c>
      <c r="E29" s="19">
        <f t="shared" ref="E29:E31" si="6">B29/2</f>
        <v>36</v>
      </c>
      <c r="F29" s="9">
        <v>3</v>
      </c>
    </row>
    <row r="30" spans="1:9" x14ac:dyDescent="0.25">
      <c r="A30" s="26">
        <f t="shared" si="5"/>
        <v>0.7857142857142857</v>
      </c>
      <c r="B30" s="19">
        <v>88</v>
      </c>
      <c r="C30" s="9">
        <v>2</v>
      </c>
      <c r="E30" s="19">
        <f t="shared" si="6"/>
        <v>44</v>
      </c>
      <c r="F30" s="9">
        <v>2</v>
      </c>
    </row>
    <row r="31" spans="1:9" x14ac:dyDescent="0.25">
      <c r="A31" s="26">
        <f t="shared" si="5"/>
        <v>0.9107142857142857</v>
      </c>
      <c r="B31" s="20">
        <v>102</v>
      </c>
      <c r="C31" s="21">
        <v>1</v>
      </c>
      <c r="E31" s="20">
        <f t="shared" si="6"/>
        <v>51</v>
      </c>
      <c r="F31" s="21">
        <v>1</v>
      </c>
    </row>
    <row r="32" spans="1:9" x14ac:dyDescent="0.25">
      <c r="B32">
        <f>B22</f>
        <v>112</v>
      </c>
      <c r="E32" s="25">
        <f>B32/2</f>
        <v>56</v>
      </c>
    </row>
  </sheetData>
  <mergeCells count="6">
    <mergeCell ref="A1:B2"/>
    <mergeCell ref="C1:C2"/>
    <mergeCell ref="D1:E2"/>
    <mergeCell ref="F1:G2"/>
    <mergeCell ref="B25:C25"/>
    <mergeCell ref="E25:F25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98C2-3256-4E7C-AEF9-134C61FC1F2D}">
  <dimension ref="A2:C10"/>
  <sheetViews>
    <sheetView workbookViewId="0">
      <selection activeCell="A10" sqref="A10:C10"/>
    </sheetView>
  </sheetViews>
  <sheetFormatPr baseColWidth="10" defaultRowHeight="15" x14ac:dyDescent="0.25"/>
  <cols>
    <col min="1" max="1" width="19.42578125" bestFit="1" customWidth="1"/>
    <col min="2" max="2" width="35.42578125" bestFit="1" customWidth="1"/>
  </cols>
  <sheetData>
    <row r="2" spans="1:3" x14ac:dyDescent="0.25">
      <c r="A2" s="41" t="s">
        <v>42</v>
      </c>
      <c r="B2" s="41"/>
      <c r="C2" s="41"/>
    </row>
    <row r="3" spans="1:3" x14ac:dyDescent="0.25">
      <c r="A3" t="s">
        <v>20</v>
      </c>
      <c r="B3" t="s">
        <v>21</v>
      </c>
      <c r="C3">
        <v>1</v>
      </c>
    </row>
    <row r="4" spans="1:3" x14ac:dyDescent="0.25">
      <c r="B4" t="s">
        <v>22</v>
      </c>
      <c r="C4">
        <v>1</v>
      </c>
    </row>
    <row r="5" spans="1:3" x14ac:dyDescent="0.25">
      <c r="A5" t="s">
        <v>23</v>
      </c>
      <c r="B5" t="s">
        <v>24</v>
      </c>
      <c r="C5">
        <v>2</v>
      </c>
    </row>
    <row r="6" spans="1:3" x14ac:dyDescent="0.25">
      <c r="A6" t="s">
        <v>25</v>
      </c>
      <c r="B6" t="s">
        <v>26</v>
      </c>
      <c r="C6">
        <v>2</v>
      </c>
    </row>
    <row r="7" spans="1:3" x14ac:dyDescent="0.25">
      <c r="A7" t="s">
        <v>27</v>
      </c>
      <c r="B7" t="s">
        <v>28</v>
      </c>
      <c r="C7">
        <v>2</v>
      </c>
    </row>
    <row r="8" spans="1:3" x14ac:dyDescent="0.25">
      <c r="A8" t="s">
        <v>29</v>
      </c>
      <c r="B8" t="s">
        <v>30</v>
      </c>
      <c r="C8">
        <v>1</v>
      </c>
    </row>
    <row r="9" spans="1:3" x14ac:dyDescent="0.25">
      <c r="A9" s="27"/>
      <c r="B9" s="27" t="s">
        <v>31</v>
      </c>
      <c r="C9" s="27">
        <v>1</v>
      </c>
    </row>
    <row r="10" spans="1:3" x14ac:dyDescent="0.25">
      <c r="A10" s="28"/>
      <c r="B10" s="28"/>
      <c r="C10" s="28">
        <f>SUM(C3:C9)</f>
        <v>10</v>
      </c>
    </row>
  </sheetData>
  <mergeCells count="1">
    <mergeCell ref="A2:C2"/>
  </mergeCells>
  <printOptions horizontalCentered="1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7F040C510FC94BB867F28B3051D3FE" ma:contentTypeVersion="3" ma:contentTypeDescription="Ein neues Dokument erstellen." ma:contentTypeScope="" ma:versionID="385e80d36247de9959eda198bcf1d1ae">
  <xsd:schema xmlns:xsd="http://www.w3.org/2001/XMLSchema" xmlns:xs="http://www.w3.org/2001/XMLSchema" xmlns:p="http://schemas.microsoft.com/office/2006/metadata/properties" xmlns:ns2="022143a7-583e-4805-ae7b-367dfee17ae1" targetNamespace="http://schemas.microsoft.com/office/2006/metadata/properties" ma:root="true" ma:fieldsID="e9211d354ee3461533a6d65af5250711" ns2:_="">
    <xsd:import namespace="022143a7-583e-4805-ae7b-367dfee17ae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143a7-583e-4805-ae7b-367dfee17ae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22143a7-583e-4805-ae7b-367dfee17ae1" xsi:nil="true"/>
  </documentManagement>
</p:properties>
</file>

<file path=customXml/itemProps1.xml><?xml version="1.0" encoding="utf-8"?>
<ds:datastoreItem xmlns:ds="http://schemas.openxmlformats.org/officeDocument/2006/customXml" ds:itemID="{7467C10C-EDB5-4981-8E38-3D4050C4E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143a7-583e-4805-ae7b-367dfee17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AF360E-4936-467F-9DC2-1FAC1E602B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BAC4FA-91D7-413D-AAD8-EE837D46F98A}">
  <ds:schemaRefs>
    <ds:schemaRef ds:uri="http://schemas.microsoft.com/office/2006/metadata/properties"/>
    <ds:schemaRef ds:uri="http://schemas.microsoft.com/office/infopath/2007/PartnerControls"/>
    <ds:schemaRef ds:uri="022143a7-583e-4805-ae7b-367dfee17a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Teamauswertung</vt:lpstr>
      <vt:lpstr>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</dc:creator>
  <cp:lastModifiedBy>jakob study</cp:lastModifiedBy>
  <cp:lastPrinted>2021-05-20T09:39:24Z</cp:lastPrinted>
  <dcterms:created xsi:type="dcterms:W3CDTF">2018-01-24T18:18:43Z</dcterms:created>
  <dcterms:modified xsi:type="dcterms:W3CDTF">2021-06-07T19:39:51Z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0x010100687F040C510FC94BB867F28B3051D3FE</vt:lpwstr>
  </property>
</Properties>
</file>