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8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9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0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1.xml" ContentType="application/vnd.openxmlformats-officedocument.drawingml.chart+xml"/>
  <Override PartName="/xl/drawings/drawing20.xml" ContentType="application/vnd.openxmlformats-officedocument.drawingml.chartshapes+xml"/>
  <Override PartName="/xl/comments4.xml" ContentType="application/vnd.openxmlformats-officedocument.spreadsheetml.comments+xml"/>
  <Override PartName="/xl/drawings/drawing21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2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mailarizona-my.sharepoint.com/personal/stuartwells_email_arizona_edu/Documents/1-Doctoral chapters/Stats for dissertation/Original data files-do not use/"/>
    </mc:Choice>
  </mc:AlternateContent>
  <xr:revisionPtr revIDLastSave="8" documentId="11_2CF949C0601A4EE46754D6F42BD4EBED6EF899FA" xr6:coauthVersionLast="47" xr6:coauthVersionMax="47" xr10:uidLastSave="{88680A4C-43F0-4E89-A45C-5CC5E1606742}"/>
  <bookViews>
    <workbookView xWindow="-110" yWindow="-110" windowWidth="19420" windowHeight="10420" firstSheet="7" activeTab="7" xr2:uid="{00000000-000D-0000-FFFF-FFFF00000000}"/>
  </bookViews>
  <sheets>
    <sheet name="Labels" sheetId="10" r:id="rId1"/>
    <sheet name="Merrill" sheetId="4" r:id="rId2"/>
    <sheet name="Spruce-fecal sample" sheetId="28" r:id="rId3"/>
    <sheet name="Pinyon" sheetId="6" r:id="rId4"/>
    <sheet name="Graham" sheetId="29" r:id="rId5"/>
    <sheet name="Al" sheetId="30" r:id="rId6"/>
    <sheet name="Bob" sheetId="31" r:id="rId7"/>
    <sheet name="graph data" sheetId="11" r:id="rId8"/>
    <sheet name="Sheet1" sheetId="45" r:id="rId9"/>
    <sheet name="Male Testo graph" sheetId="33" r:id="rId10"/>
    <sheet name="Male Cort graph" sheetId="34" r:id="rId11"/>
    <sheet name="Pinyon cort graph" sheetId="26" r:id="rId12"/>
    <sheet name="Pinyon P graph" sheetId="12" r:id="rId13"/>
    <sheet name="Pinyon P4 &amp; E2 graph " sheetId="14" r:id="rId14"/>
    <sheet name="Merrill cort graph" sheetId="25" r:id="rId15"/>
    <sheet name="Merrill P4 &amp; E2 graph" sheetId="24" r:id="rId16"/>
    <sheet name="Merrill P4 graph" sheetId="35" r:id="rId17"/>
    <sheet name="spruce cort graph" sheetId="27" r:id="rId18"/>
    <sheet name="Spruce P4 &amp; E2 graph" sheetId="32" r:id="rId19"/>
    <sheet name="Spruce P4 graph" sheetId="36" r:id="rId20"/>
    <sheet name="Bob&amp; Merrill" sheetId="37" r:id="rId21"/>
    <sheet name="Al &amp; Merrill" sheetId="38" r:id="rId22"/>
    <sheet name=" " sheetId="40" r:id="rId23"/>
    <sheet name="behavior and physio b+m" sheetId="41" r:id="rId24"/>
    <sheet name="merrill estradiol bob agression" sheetId="42" r:id="rId25"/>
    <sheet name="fy16-17-fecal  merrill" sheetId="43" r:id="rId26"/>
    <sheet name="fy16-17 fecal Spruce" sheetId="44" r:id="rId27"/>
  </sheets>
  <definedNames>
    <definedName name="_xlnm._FilterDatabase" localSheetId="3" hidden="1">Pinyon!$A$1:$Q$85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6" i="11" l="1"/>
  <c r="H86" i="11"/>
  <c r="I86" i="11"/>
  <c r="G87" i="11"/>
  <c r="G89" i="11" s="1"/>
  <c r="H87" i="11"/>
  <c r="H89" i="11"/>
  <c r="I87" i="11"/>
  <c r="I89" i="11"/>
  <c r="G88" i="11"/>
  <c r="G90" i="11" s="1"/>
  <c r="H88" i="11"/>
  <c r="H90" i="11" s="1"/>
  <c r="I88" i="11"/>
  <c r="I90" i="11" s="1"/>
  <c r="G91" i="11"/>
  <c r="H91" i="11"/>
  <c r="I91" i="11"/>
  <c r="G92" i="11"/>
  <c r="H92" i="11"/>
  <c r="I92" i="11"/>
  <c r="B85" i="11"/>
  <c r="C85" i="11"/>
  <c r="D85" i="11"/>
  <c r="B86" i="11"/>
  <c r="B88" i="11"/>
  <c r="B89" i="11" s="1"/>
  <c r="C86" i="11"/>
  <c r="C88" i="11" s="1"/>
  <c r="D86" i="11"/>
  <c r="D88" i="11" s="1"/>
  <c r="D89" i="11" s="1"/>
  <c r="B87" i="11"/>
  <c r="C87" i="11"/>
  <c r="D87" i="11"/>
  <c r="B90" i="11"/>
  <c r="C90" i="11"/>
  <c r="D90" i="11"/>
  <c r="B91" i="11"/>
  <c r="C91" i="11"/>
  <c r="D91" i="11"/>
  <c r="N3" i="28"/>
  <c r="O3" i="28" s="1"/>
  <c r="M10" i="31"/>
  <c r="N10" i="31" s="1"/>
  <c r="H10" i="31"/>
  <c r="I10" i="31" s="1"/>
  <c r="M9" i="31"/>
  <c r="N9" i="31"/>
  <c r="H9" i="31"/>
  <c r="I9" i="31"/>
  <c r="M8" i="31"/>
  <c r="N8" i="31" s="1"/>
  <c r="H8" i="31"/>
  <c r="I8" i="31" s="1"/>
  <c r="M7" i="31"/>
  <c r="N7" i="31"/>
  <c r="H7" i="31"/>
  <c r="I7" i="31" s="1"/>
  <c r="M6" i="31"/>
  <c r="N6" i="31" s="1"/>
  <c r="H6" i="31"/>
  <c r="I6" i="31" s="1"/>
  <c r="M5" i="31"/>
  <c r="N5" i="31"/>
  <c r="H5" i="31"/>
  <c r="I5" i="31" s="1"/>
  <c r="M4" i="31"/>
  <c r="N4" i="31" s="1"/>
  <c r="H4" i="31"/>
  <c r="I4" i="31" s="1"/>
  <c r="M3" i="31"/>
  <c r="N3" i="31"/>
  <c r="H3" i="31"/>
  <c r="I3" i="31"/>
  <c r="M10" i="30"/>
  <c r="N10" i="30" s="1"/>
  <c r="H10" i="30"/>
  <c r="I10" i="30" s="1"/>
  <c r="M9" i="30"/>
  <c r="N9" i="30"/>
  <c r="H9" i="30"/>
  <c r="I9" i="30"/>
  <c r="M8" i="30"/>
  <c r="N8" i="30" s="1"/>
  <c r="H8" i="30"/>
  <c r="I8" i="30" s="1"/>
  <c r="M7" i="30"/>
  <c r="N7" i="30"/>
  <c r="H7" i="30"/>
  <c r="I7" i="30" s="1"/>
  <c r="M6" i="30"/>
  <c r="N6" i="30" s="1"/>
  <c r="H6" i="30"/>
  <c r="I6" i="30" s="1"/>
  <c r="M5" i="30"/>
  <c r="N5" i="30"/>
  <c r="H5" i="30"/>
  <c r="I5" i="30" s="1"/>
  <c r="M4" i="30"/>
  <c r="N4" i="30" s="1"/>
  <c r="H4" i="30"/>
  <c r="I4" i="30" s="1"/>
  <c r="M3" i="30"/>
  <c r="N3" i="30"/>
  <c r="H3" i="30"/>
  <c r="I3" i="30"/>
  <c r="M10" i="29"/>
  <c r="N10" i="29" s="1"/>
  <c r="H10" i="29"/>
  <c r="I10" i="29" s="1"/>
  <c r="M9" i="29"/>
  <c r="N9" i="29"/>
  <c r="H9" i="29"/>
  <c r="I9" i="29"/>
  <c r="M8" i="29"/>
  <c r="N8" i="29" s="1"/>
  <c r="H8" i="29"/>
  <c r="I8" i="29" s="1"/>
  <c r="M7" i="29"/>
  <c r="N7" i="29"/>
  <c r="H7" i="29"/>
  <c r="I7" i="29" s="1"/>
  <c r="M6" i="29"/>
  <c r="N6" i="29" s="1"/>
  <c r="H6" i="29"/>
  <c r="I6" i="29" s="1"/>
  <c r="M5" i="29"/>
  <c r="N5" i="29"/>
  <c r="H5" i="29"/>
  <c r="I5" i="29"/>
  <c r="M4" i="29"/>
  <c r="N4" i="29" s="1"/>
  <c r="H4" i="29"/>
  <c r="I4" i="29" s="1"/>
  <c r="M3" i="29"/>
  <c r="N3" i="29"/>
  <c r="H3" i="29"/>
  <c r="I3" i="29"/>
  <c r="T86" i="28"/>
  <c r="U86" i="28" s="1"/>
  <c r="N86" i="28"/>
  <c r="O86" i="28" s="1"/>
  <c r="H86" i="28"/>
  <c r="I86" i="28"/>
  <c r="T85" i="28"/>
  <c r="U85" i="28"/>
  <c r="N85" i="28"/>
  <c r="O85" i="28" s="1"/>
  <c r="H85" i="28"/>
  <c r="I85" i="28" s="1"/>
  <c r="T84" i="28"/>
  <c r="U84" i="28"/>
  <c r="N84" i="28"/>
  <c r="O84" i="28" s="1"/>
  <c r="H84" i="28"/>
  <c r="I84" i="28" s="1"/>
  <c r="T83" i="28"/>
  <c r="U83" i="28" s="1"/>
  <c r="N83" i="28"/>
  <c r="O83" i="28"/>
  <c r="H83" i="28"/>
  <c r="I83" i="28" s="1"/>
  <c r="T82" i="28"/>
  <c r="U82" i="28" s="1"/>
  <c r="N82" i="28"/>
  <c r="O82" i="28" s="1"/>
  <c r="H82" i="28"/>
  <c r="I82" i="28"/>
  <c r="T81" i="28"/>
  <c r="U81" i="28"/>
  <c r="N81" i="28"/>
  <c r="O81" i="28" s="1"/>
  <c r="H81" i="28"/>
  <c r="I81" i="28" s="1"/>
  <c r="T80" i="28"/>
  <c r="U80" i="28"/>
  <c r="N80" i="28"/>
  <c r="O80" i="28"/>
  <c r="H80" i="28"/>
  <c r="I80" i="28" s="1"/>
  <c r="T79" i="28"/>
  <c r="U79" i="28" s="1"/>
  <c r="N79" i="28"/>
  <c r="O79" i="28"/>
  <c r="H79" i="28"/>
  <c r="I79" i="28" s="1"/>
  <c r="T78" i="28"/>
  <c r="U78" i="28" s="1"/>
  <c r="N78" i="28"/>
  <c r="O78" i="28" s="1"/>
  <c r="H78" i="28"/>
  <c r="I78" i="28"/>
  <c r="T77" i="28"/>
  <c r="U77" i="28"/>
  <c r="N77" i="28"/>
  <c r="O77" i="28" s="1"/>
  <c r="H77" i="28"/>
  <c r="I77" i="28" s="1"/>
  <c r="T76" i="28"/>
  <c r="U76" i="28"/>
  <c r="N76" i="28"/>
  <c r="O76" i="28"/>
  <c r="H76" i="28"/>
  <c r="I76" i="28" s="1"/>
  <c r="T75" i="28"/>
  <c r="U75" i="28" s="1"/>
  <c r="N75" i="28"/>
  <c r="O75" i="28"/>
  <c r="H75" i="28"/>
  <c r="I75" i="28"/>
  <c r="T74" i="28"/>
  <c r="U74" i="28" s="1"/>
  <c r="N74" i="28"/>
  <c r="O74" i="28" s="1"/>
  <c r="H74" i="28"/>
  <c r="I74" i="28"/>
  <c r="T73" i="28"/>
  <c r="U73" i="28" s="1"/>
  <c r="N73" i="28"/>
  <c r="O73" i="28" s="1"/>
  <c r="H73" i="28"/>
  <c r="I73" i="28" s="1"/>
  <c r="T72" i="28"/>
  <c r="U72" i="28"/>
  <c r="N72" i="28"/>
  <c r="O72" i="28" s="1"/>
  <c r="H72" i="28"/>
  <c r="I72" i="28" s="1"/>
  <c r="T71" i="28"/>
  <c r="U71" i="28" s="1"/>
  <c r="N71" i="28"/>
  <c r="O71" i="28"/>
  <c r="H71" i="28"/>
  <c r="I71" i="28"/>
  <c r="T70" i="28"/>
  <c r="U70" i="28" s="1"/>
  <c r="N70" i="28"/>
  <c r="O70" i="28" s="1"/>
  <c r="H70" i="28"/>
  <c r="I70" i="28"/>
  <c r="T69" i="28"/>
  <c r="U69" i="28"/>
  <c r="N69" i="28"/>
  <c r="O69" i="28" s="1"/>
  <c r="H69" i="28"/>
  <c r="I69" i="28" s="1"/>
  <c r="T68" i="28"/>
  <c r="U68" i="28"/>
  <c r="N68" i="28"/>
  <c r="O68" i="28" s="1"/>
  <c r="H68" i="28"/>
  <c r="I68" i="28" s="1"/>
  <c r="T67" i="28"/>
  <c r="U67" i="28" s="1"/>
  <c r="N67" i="28"/>
  <c r="O67" i="28"/>
  <c r="H67" i="28"/>
  <c r="I67" i="28"/>
  <c r="T66" i="28"/>
  <c r="U66" i="28" s="1"/>
  <c r="N66" i="28"/>
  <c r="O66" i="28" s="1"/>
  <c r="H66" i="28"/>
  <c r="I66" i="28"/>
  <c r="T65" i="28"/>
  <c r="U65" i="28"/>
  <c r="N65" i="28"/>
  <c r="O65" i="28" s="1"/>
  <c r="H65" i="28"/>
  <c r="I65" i="28" s="1"/>
  <c r="T64" i="28"/>
  <c r="U64" i="28"/>
  <c r="N64" i="28"/>
  <c r="O64" i="28"/>
  <c r="H64" i="28"/>
  <c r="I64" i="28" s="1"/>
  <c r="T63" i="28"/>
  <c r="U63" i="28" s="1"/>
  <c r="N63" i="28"/>
  <c r="O63" i="28"/>
  <c r="H63" i="28"/>
  <c r="I63" i="28" s="1"/>
  <c r="T62" i="28"/>
  <c r="U62" i="28" s="1"/>
  <c r="N62" i="28"/>
  <c r="O62" i="28" s="1"/>
  <c r="H62" i="28"/>
  <c r="I62" i="28"/>
  <c r="T61" i="28"/>
  <c r="U61" i="28"/>
  <c r="N61" i="28"/>
  <c r="O61" i="28" s="1"/>
  <c r="H61" i="28"/>
  <c r="I61" i="28" s="1"/>
  <c r="T60" i="28"/>
  <c r="U60" i="28"/>
  <c r="N60" i="28"/>
  <c r="O60" i="28"/>
  <c r="H60" i="28"/>
  <c r="I60" i="28" s="1"/>
  <c r="T59" i="28"/>
  <c r="U59" i="28" s="1"/>
  <c r="N59" i="28"/>
  <c r="O59" i="28"/>
  <c r="H59" i="28"/>
  <c r="I59" i="28"/>
  <c r="T58" i="28"/>
  <c r="U58" i="28" s="1"/>
  <c r="N58" i="28"/>
  <c r="O58" i="28" s="1"/>
  <c r="H58" i="28"/>
  <c r="I58" i="28"/>
  <c r="T57" i="28"/>
  <c r="U57" i="28" s="1"/>
  <c r="N57" i="28"/>
  <c r="O57" i="28" s="1"/>
  <c r="H57" i="28"/>
  <c r="I57" i="28" s="1"/>
  <c r="T56" i="28"/>
  <c r="U56" i="28"/>
  <c r="N56" i="28"/>
  <c r="O56" i="28" s="1"/>
  <c r="H56" i="28"/>
  <c r="I56" i="28" s="1"/>
  <c r="T55" i="28"/>
  <c r="U55" i="28" s="1"/>
  <c r="N55" i="28"/>
  <c r="O55" i="28"/>
  <c r="H55" i="28"/>
  <c r="I55" i="28"/>
  <c r="T54" i="28"/>
  <c r="U54" i="28" s="1"/>
  <c r="N54" i="28"/>
  <c r="O54" i="28" s="1"/>
  <c r="H54" i="28"/>
  <c r="I54" i="28"/>
  <c r="T53" i="28"/>
  <c r="U53" i="28"/>
  <c r="N53" i="28"/>
  <c r="O53" i="28" s="1"/>
  <c r="H53" i="28"/>
  <c r="I53" i="28" s="1"/>
  <c r="T52" i="28"/>
  <c r="U52" i="28"/>
  <c r="N52" i="28"/>
  <c r="O52" i="28" s="1"/>
  <c r="H52" i="28"/>
  <c r="I52" i="28" s="1"/>
  <c r="T51" i="28"/>
  <c r="U51" i="28" s="1"/>
  <c r="N51" i="28"/>
  <c r="O51" i="28"/>
  <c r="H51" i="28"/>
  <c r="I51" i="28" s="1"/>
  <c r="T50" i="28"/>
  <c r="U50" i="28" s="1"/>
  <c r="N50" i="28"/>
  <c r="O50" i="28" s="1"/>
  <c r="H50" i="28"/>
  <c r="I50" i="28"/>
  <c r="T49" i="28"/>
  <c r="U49" i="28"/>
  <c r="N49" i="28"/>
  <c r="O49" i="28" s="1"/>
  <c r="H49" i="28"/>
  <c r="I49" i="28" s="1"/>
  <c r="T48" i="28"/>
  <c r="U48" i="28"/>
  <c r="N48" i="28"/>
  <c r="O48" i="28"/>
  <c r="H48" i="28"/>
  <c r="I48" i="28" s="1"/>
  <c r="T47" i="28"/>
  <c r="U47" i="28" s="1"/>
  <c r="N47" i="28"/>
  <c r="O47" i="28"/>
  <c r="H47" i="28"/>
  <c r="I47" i="28" s="1"/>
  <c r="T46" i="28"/>
  <c r="U46" i="28" s="1"/>
  <c r="N46" i="28"/>
  <c r="O46" i="28" s="1"/>
  <c r="H46" i="28"/>
  <c r="I46" i="28"/>
  <c r="T45" i="28"/>
  <c r="U45" i="28"/>
  <c r="N45" i="28"/>
  <c r="O45" i="28" s="1"/>
  <c r="H45" i="28"/>
  <c r="I45" i="28" s="1"/>
  <c r="T44" i="28"/>
  <c r="U44" i="28"/>
  <c r="N44" i="28"/>
  <c r="O44" i="28"/>
  <c r="H44" i="28"/>
  <c r="I44" i="28" s="1"/>
  <c r="T43" i="28"/>
  <c r="U43" i="28" s="1"/>
  <c r="N43" i="28"/>
  <c r="O43" i="28"/>
  <c r="H43" i="28"/>
  <c r="I43" i="28"/>
  <c r="T42" i="28"/>
  <c r="U42" i="28" s="1"/>
  <c r="N42" i="28"/>
  <c r="O42" i="28" s="1"/>
  <c r="H42" i="28"/>
  <c r="I42" i="28"/>
  <c r="T41" i="28"/>
  <c r="U41" i="28" s="1"/>
  <c r="N41" i="28"/>
  <c r="O41" i="28" s="1"/>
  <c r="H41" i="28"/>
  <c r="I41" i="28" s="1"/>
  <c r="T40" i="28"/>
  <c r="U40" i="28"/>
  <c r="N40" i="28"/>
  <c r="O40" i="28" s="1"/>
  <c r="H40" i="28"/>
  <c r="I40" i="28" s="1"/>
  <c r="T39" i="28"/>
  <c r="U39" i="28" s="1"/>
  <c r="N39" i="28"/>
  <c r="O39" i="28"/>
  <c r="H39" i="28"/>
  <c r="I39" i="28"/>
  <c r="T38" i="28"/>
  <c r="U38" i="28" s="1"/>
  <c r="N38" i="28"/>
  <c r="O38" i="28" s="1"/>
  <c r="H38" i="28"/>
  <c r="I38" i="28"/>
  <c r="T37" i="28"/>
  <c r="U37" i="28"/>
  <c r="N37" i="28"/>
  <c r="O37" i="28" s="1"/>
  <c r="H37" i="28"/>
  <c r="I37" i="28" s="1"/>
  <c r="T36" i="28"/>
  <c r="U36" i="28"/>
  <c r="N36" i="28"/>
  <c r="O36" i="28" s="1"/>
  <c r="H36" i="28"/>
  <c r="I36" i="28" s="1"/>
  <c r="T35" i="28"/>
  <c r="U35" i="28" s="1"/>
  <c r="N35" i="28"/>
  <c r="O35" i="28"/>
  <c r="H35" i="28"/>
  <c r="I35" i="28"/>
  <c r="T34" i="28"/>
  <c r="U34" i="28" s="1"/>
  <c r="N34" i="28"/>
  <c r="O34" i="28" s="1"/>
  <c r="H34" i="28"/>
  <c r="I34" i="28"/>
  <c r="T33" i="28"/>
  <c r="U33" i="28"/>
  <c r="N33" i="28"/>
  <c r="O33" i="28" s="1"/>
  <c r="H33" i="28"/>
  <c r="I33" i="28" s="1"/>
  <c r="T32" i="28"/>
  <c r="U32" i="28"/>
  <c r="N32" i="28"/>
  <c r="O32" i="28"/>
  <c r="H32" i="28"/>
  <c r="I32" i="28" s="1"/>
  <c r="T31" i="28"/>
  <c r="U31" i="28" s="1"/>
  <c r="N31" i="28"/>
  <c r="O31" i="28"/>
  <c r="H31" i="28"/>
  <c r="I31" i="28" s="1"/>
  <c r="T30" i="28"/>
  <c r="U30" i="28" s="1"/>
  <c r="N30" i="28"/>
  <c r="O30" i="28" s="1"/>
  <c r="H30" i="28"/>
  <c r="I30" i="28"/>
  <c r="T29" i="28"/>
  <c r="U29" i="28" s="1"/>
  <c r="N29" i="28"/>
  <c r="O29" i="28" s="1"/>
  <c r="H29" i="28"/>
  <c r="I29" i="28" s="1"/>
  <c r="T28" i="28"/>
  <c r="U28" i="28"/>
  <c r="N28" i="28"/>
  <c r="O28" i="28"/>
  <c r="H28" i="28"/>
  <c r="I28" i="28" s="1"/>
  <c r="T27" i="28"/>
  <c r="U27" i="28" s="1"/>
  <c r="N27" i="28"/>
  <c r="O27" i="28"/>
  <c r="H27" i="28"/>
  <c r="I27" i="28"/>
  <c r="T26" i="28"/>
  <c r="U26" i="28" s="1"/>
  <c r="N26" i="28"/>
  <c r="O26" i="28" s="1"/>
  <c r="H26" i="28"/>
  <c r="I26" i="28"/>
  <c r="T25" i="28"/>
  <c r="U25" i="28" s="1"/>
  <c r="N25" i="28"/>
  <c r="O25" i="28" s="1"/>
  <c r="H25" i="28"/>
  <c r="I25" i="28" s="1"/>
  <c r="T24" i="28"/>
  <c r="U24" i="28"/>
  <c r="N24" i="28"/>
  <c r="O24" i="28"/>
  <c r="H24" i="28"/>
  <c r="I24" i="28" s="1"/>
  <c r="T23" i="28"/>
  <c r="U23" i="28" s="1"/>
  <c r="N23" i="28"/>
  <c r="O23" i="28"/>
  <c r="H23" i="28"/>
  <c r="I23" i="28"/>
  <c r="T22" i="28"/>
  <c r="U22" i="28" s="1"/>
  <c r="N22" i="28"/>
  <c r="O22" i="28" s="1"/>
  <c r="H22" i="28"/>
  <c r="I22" i="28"/>
  <c r="T21" i="28"/>
  <c r="U21" i="28"/>
  <c r="N21" i="28"/>
  <c r="O21" i="28" s="1"/>
  <c r="H21" i="28"/>
  <c r="I21" i="28" s="1"/>
  <c r="T20" i="28"/>
  <c r="U20" i="28"/>
  <c r="N20" i="28"/>
  <c r="O20" i="28" s="1"/>
  <c r="H20" i="28"/>
  <c r="I20" i="28" s="1"/>
  <c r="T19" i="28"/>
  <c r="U19" i="28" s="1"/>
  <c r="N19" i="28"/>
  <c r="O19" i="28"/>
  <c r="H19" i="28"/>
  <c r="I19" i="28"/>
  <c r="T18" i="28"/>
  <c r="U18" i="28" s="1"/>
  <c r="N18" i="28"/>
  <c r="O18" i="28" s="1"/>
  <c r="H18" i="28"/>
  <c r="I18" i="28"/>
  <c r="T17" i="28"/>
  <c r="U17" i="28" s="1"/>
  <c r="N17" i="28"/>
  <c r="O17" i="28" s="1"/>
  <c r="H17" i="28"/>
  <c r="I17" i="28" s="1"/>
  <c r="T16" i="28"/>
  <c r="U16" i="28"/>
  <c r="N16" i="28"/>
  <c r="O16" i="28"/>
  <c r="H16" i="28"/>
  <c r="I16" i="28" s="1"/>
  <c r="T15" i="28"/>
  <c r="U15" i="28" s="1"/>
  <c r="N15" i="28"/>
  <c r="O15" i="28"/>
  <c r="H15" i="28"/>
  <c r="I15" i="28" s="1"/>
  <c r="T14" i="28"/>
  <c r="U14" i="28" s="1"/>
  <c r="N14" i="28"/>
  <c r="O14" i="28" s="1"/>
  <c r="H14" i="28"/>
  <c r="I14" i="28"/>
  <c r="T13" i="28"/>
  <c r="U13" i="28" s="1"/>
  <c r="N13" i="28"/>
  <c r="O13" i="28" s="1"/>
  <c r="H13" i="28"/>
  <c r="I13" i="28" s="1"/>
  <c r="T12" i="28"/>
  <c r="U12" i="28"/>
  <c r="N12" i="28"/>
  <c r="O12" i="28" s="1"/>
  <c r="H12" i="28"/>
  <c r="I12" i="28" s="1"/>
  <c r="T11" i="28"/>
  <c r="U11" i="28" s="1"/>
  <c r="N11" i="28"/>
  <c r="O11" i="28"/>
  <c r="H11" i="28"/>
  <c r="I11" i="28"/>
  <c r="T10" i="28"/>
  <c r="U10" i="28" s="1"/>
  <c r="N10" i="28"/>
  <c r="O10" i="28" s="1"/>
  <c r="H10" i="28"/>
  <c r="I10" i="28"/>
  <c r="T9" i="28"/>
  <c r="U9" i="28" s="1"/>
  <c r="N9" i="28"/>
  <c r="O9" i="28" s="1"/>
  <c r="H9" i="28"/>
  <c r="I9" i="28" s="1"/>
  <c r="T8" i="28"/>
  <c r="U8" i="28"/>
  <c r="N8" i="28"/>
  <c r="O8" i="28" s="1"/>
  <c r="H8" i="28"/>
  <c r="I8" i="28" s="1"/>
  <c r="T7" i="28"/>
  <c r="U7" i="28" s="1"/>
  <c r="N7" i="28"/>
  <c r="O7" i="28"/>
  <c r="H7" i="28"/>
  <c r="I7" i="28" s="1"/>
  <c r="T6" i="28"/>
  <c r="U6" i="28" s="1"/>
  <c r="N6" i="28"/>
  <c r="O6" i="28" s="1"/>
  <c r="H6" i="28"/>
  <c r="I6" i="28"/>
  <c r="T5" i="28"/>
  <c r="U5" i="28"/>
  <c r="N5" i="28"/>
  <c r="O5" i="28" s="1"/>
  <c r="H5" i="28"/>
  <c r="I5" i="28" s="1"/>
  <c r="T4" i="28"/>
  <c r="U4" i="28"/>
  <c r="N4" i="28"/>
  <c r="O4" i="28" s="1"/>
  <c r="H4" i="28"/>
  <c r="I4" i="28" s="1"/>
  <c r="T3" i="28"/>
  <c r="U3" i="28" s="1"/>
  <c r="H3" i="28"/>
  <c r="I3" i="28" s="1"/>
  <c r="N151" i="11"/>
  <c r="M151" i="11"/>
  <c r="N150" i="11"/>
  <c r="M150" i="11"/>
  <c r="N147" i="11"/>
  <c r="N146" i="11"/>
  <c r="N148" i="11"/>
  <c r="N149" i="11" s="1"/>
  <c r="M147" i="11"/>
  <c r="M146" i="11"/>
  <c r="M148" i="11" s="1"/>
  <c r="M149" i="11"/>
  <c r="N145" i="11"/>
  <c r="M145" i="11"/>
  <c r="L151" i="11"/>
  <c r="L150" i="11"/>
  <c r="L147" i="11"/>
  <c r="L146" i="11"/>
  <c r="L148" i="11" s="1"/>
  <c r="L149" i="11"/>
  <c r="L145" i="11"/>
  <c r="T89" i="4"/>
  <c r="U89" i="4" s="1"/>
  <c r="T86" i="4"/>
  <c r="U86" i="4"/>
  <c r="T87" i="4"/>
  <c r="U87" i="4"/>
  <c r="T88" i="4"/>
  <c r="U88" i="4"/>
  <c r="T90" i="4"/>
  <c r="U90" i="4" s="1"/>
  <c r="T91" i="4"/>
  <c r="U91" i="4"/>
  <c r="T92" i="4"/>
  <c r="U92" i="4" s="1"/>
  <c r="T93" i="4"/>
  <c r="U93" i="4" s="1"/>
  <c r="T94" i="4"/>
  <c r="U94" i="4"/>
  <c r="T95" i="4"/>
  <c r="U95" i="4" s="1"/>
  <c r="T96" i="4"/>
  <c r="U96" i="4" s="1"/>
  <c r="T97" i="4"/>
  <c r="U97" i="4" s="1"/>
  <c r="T98" i="4"/>
  <c r="U98" i="4" s="1"/>
  <c r="T99" i="4"/>
  <c r="U99" i="4"/>
  <c r="T100" i="4"/>
  <c r="U100" i="4" s="1"/>
  <c r="T101" i="4"/>
  <c r="U101" i="4" s="1"/>
  <c r="T102" i="4"/>
  <c r="U102" i="4"/>
  <c r="T103" i="4"/>
  <c r="U103" i="4" s="1"/>
  <c r="T104" i="4"/>
  <c r="U104" i="4" s="1"/>
  <c r="T105" i="4"/>
  <c r="U105" i="4" s="1"/>
  <c r="T106" i="4"/>
  <c r="U106" i="4" s="1"/>
  <c r="T107" i="4"/>
  <c r="U107" i="4"/>
  <c r="T108" i="4"/>
  <c r="U108" i="4" s="1"/>
  <c r="T109" i="4"/>
  <c r="U109" i="4" s="1"/>
  <c r="T110" i="4"/>
  <c r="U110" i="4"/>
  <c r="T111" i="4"/>
  <c r="U111" i="4" s="1"/>
  <c r="T112" i="4"/>
  <c r="U112" i="4" s="1"/>
  <c r="T113" i="4"/>
  <c r="U113" i="4" s="1"/>
  <c r="T114" i="4"/>
  <c r="U114" i="4" s="1"/>
  <c r="T115" i="4"/>
  <c r="U115" i="4"/>
  <c r="T116" i="4"/>
  <c r="U116" i="4" s="1"/>
  <c r="T117" i="4"/>
  <c r="U117" i="4" s="1"/>
  <c r="T118" i="4"/>
  <c r="U118" i="4"/>
  <c r="T119" i="4"/>
  <c r="U119" i="4" s="1"/>
  <c r="T120" i="4"/>
  <c r="U120" i="4"/>
  <c r="T121" i="4"/>
  <c r="U121" i="4" s="1"/>
  <c r="T122" i="4"/>
  <c r="U122" i="4"/>
  <c r="T123" i="4"/>
  <c r="U123" i="4" s="1"/>
  <c r="T124" i="4"/>
  <c r="U124" i="4" s="1"/>
  <c r="T125" i="4"/>
  <c r="U125" i="4" s="1"/>
  <c r="T126" i="4"/>
  <c r="U126" i="4"/>
  <c r="T127" i="4"/>
  <c r="U127" i="4" s="1"/>
  <c r="T128" i="4"/>
  <c r="U128" i="4" s="1"/>
  <c r="T129" i="4"/>
  <c r="U129" i="4" s="1"/>
  <c r="T130" i="4"/>
  <c r="U130" i="4"/>
  <c r="T131" i="4"/>
  <c r="U131" i="4" s="1"/>
  <c r="T132" i="4"/>
  <c r="U132" i="4" s="1"/>
  <c r="T133" i="4"/>
  <c r="U133" i="4" s="1"/>
  <c r="T134" i="4"/>
  <c r="U134" i="4"/>
  <c r="T135" i="4"/>
  <c r="U135" i="4" s="1"/>
  <c r="T136" i="4"/>
  <c r="U136" i="4"/>
  <c r="T137" i="4"/>
  <c r="U137" i="4" s="1"/>
  <c r="T138" i="4"/>
  <c r="U138" i="4"/>
  <c r="T139" i="4"/>
  <c r="U139" i="4" s="1"/>
  <c r="T140" i="4"/>
  <c r="U140" i="4" s="1"/>
  <c r="T141" i="4"/>
  <c r="U141" i="4" s="1"/>
  <c r="T142" i="4"/>
  <c r="U142" i="4"/>
  <c r="T143" i="4"/>
  <c r="U143" i="4" s="1"/>
  <c r="T144" i="4"/>
  <c r="U144" i="4" s="1"/>
  <c r="T145" i="4"/>
  <c r="U145" i="4" s="1"/>
  <c r="T146" i="4"/>
  <c r="U146" i="4"/>
  <c r="N146" i="4"/>
  <c r="O146" i="4" s="1"/>
  <c r="H146" i="4"/>
  <c r="I146" i="4" s="1"/>
  <c r="O117" i="4"/>
  <c r="H4" i="4"/>
  <c r="H5" i="4"/>
  <c r="H6" i="4"/>
  <c r="I6" i="4" s="1"/>
  <c r="H7" i="4"/>
  <c r="H8" i="4"/>
  <c r="H9" i="4"/>
  <c r="I9" i="4" s="1"/>
  <c r="H10" i="4"/>
  <c r="H11" i="4"/>
  <c r="I11" i="4" s="1"/>
  <c r="H12" i="4"/>
  <c r="H13" i="4"/>
  <c r="H14" i="4"/>
  <c r="I14" i="4" s="1"/>
  <c r="H15" i="4"/>
  <c r="H16" i="4"/>
  <c r="H17" i="4"/>
  <c r="I17" i="4" s="1"/>
  <c r="H18" i="4"/>
  <c r="I18" i="4" s="1"/>
  <c r="H19" i="4"/>
  <c r="I19" i="4" s="1"/>
  <c r="H20" i="4"/>
  <c r="H21" i="4"/>
  <c r="H22" i="4"/>
  <c r="H23" i="4"/>
  <c r="H24" i="4"/>
  <c r="H25" i="4"/>
  <c r="H26" i="4"/>
  <c r="H27" i="4"/>
  <c r="I27" i="4" s="1"/>
  <c r="H28" i="4"/>
  <c r="H29" i="4"/>
  <c r="H30" i="4"/>
  <c r="H31" i="4"/>
  <c r="H32" i="4"/>
  <c r="H33" i="4"/>
  <c r="I33" i="4" s="1"/>
  <c r="H34" i="4"/>
  <c r="I34" i="4" s="1"/>
  <c r="H35" i="4"/>
  <c r="I35" i="4" s="1"/>
  <c r="H36" i="4"/>
  <c r="H37" i="4"/>
  <c r="H38" i="4"/>
  <c r="I38" i="4" s="1"/>
  <c r="H39" i="4"/>
  <c r="H40" i="4"/>
  <c r="H42" i="4"/>
  <c r="I42" i="4" s="1"/>
  <c r="H43" i="4"/>
  <c r="H44" i="4"/>
  <c r="I44" i="4" s="1"/>
  <c r="H45" i="4"/>
  <c r="H46" i="4"/>
  <c r="H47" i="4"/>
  <c r="I47" i="4" s="1"/>
  <c r="H48" i="4"/>
  <c r="H49" i="4"/>
  <c r="H50" i="4"/>
  <c r="I50" i="4" s="1"/>
  <c r="H51" i="4"/>
  <c r="I51" i="4"/>
  <c r="H52" i="4"/>
  <c r="H53" i="4"/>
  <c r="H54" i="4"/>
  <c r="I54" i="4" s="1"/>
  <c r="H55" i="4"/>
  <c r="I55" i="4" s="1"/>
  <c r="H56" i="4"/>
  <c r="H57" i="4"/>
  <c r="I57" i="4" s="1"/>
  <c r="H58" i="4"/>
  <c r="I58" i="4" s="1"/>
  <c r="H59" i="4"/>
  <c r="I59" i="4" s="1"/>
  <c r="H60" i="4"/>
  <c r="H61" i="4"/>
  <c r="H62" i="4"/>
  <c r="H63" i="4"/>
  <c r="I63" i="4"/>
  <c r="H64" i="4"/>
  <c r="H65" i="4"/>
  <c r="H66" i="4"/>
  <c r="H67" i="4"/>
  <c r="I67" i="4" s="1"/>
  <c r="H68" i="4"/>
  <c r="H69" i="4"/>
  <c r="I69" i="4" s="1"/>
  <c r="H70" i="4"/>
  <c r="H71" i="4"/>
  <c r="I71" i="4" s="1"/>
  <c r="H72" i="4"/>
  <c r="I72" i="4"/>
  <c r="H73" i="4"/>
  <c r="H74" i="4"/>
  <c r="I74" i="4"/>
  <c r="H75" i="4"/>
  <c r="I75" i="4" s="1"/>
  <c r="H76" i="4"/>
  <c r="I76" i="4" s="1"/>
  <c r="H77" i="4"/>
  <c r="H78" i="4"/>
  <c r="I78" i="4"/>
  <c r="H79" i="4"/>
  <c r="H80" i="4"/>
  <c r="H81" i="4"/>
  <c r="I81" i="4" s="1"/>
  <c r="H82" i="4"/>
  <c r="I82" i="4"/>
  <c r="H83" i="4"/>
  <c r="H84" i="4"/>
  <c r="H85" i="4"/>
  <c r="I85" i="4" s="1"/>
  <c r="H86" i="4"/>
  <c r="I86" i="4" s="1"/>
  <c r="H87" i="4"/>
  <c r="I87" i="4"/>
  <c r="H88" i="4"/>
  <c r="I88" i="4" s="1"/>
  <c r="H89" i="4"/>
  <c r="I89" i="4"/>
  <c r="H90" i="4"/>
  <c r="I90" i="4" s="1"/>
  <c r="H91" i="4"/>
  <c r="I91" i="4"/>
  <c r="H92" i="4"/>
  <c r="I92" i="4" s="1"/>
  <c r="H93" i="4"/>
  <c r="I93" i="4"/>
  <c r="H94" i="4"/>
  <c r="I94" i="4" s="1"/>
  <c r="H95" i="4"/>
  <c r="I95" i="4"/>
  <c r="H96" i="4"/>
  <c r="I96" i="4" s="1"/>
  <c r="H97" i="4"/>
  <c r="I97" i="4"/>
  <c r="H98" i="4"/>
  <c r="I98" i="4" s="1"/>
  <c r="H99" i="4"/>
  <c r="I99" i="4"/>
  <c r="H100" i="4"/>
  <c r="I100" i="4" s="1"/>
  <c r="H101" i="4"/>
  <c r="I101" i="4"/>
  <c r="H102" i="4"/>
  <c r="I102" i="4" s="1"/>
  <c r="H103" i="4"/>
  <c r="I103" i="4"/>
  <c r="H104" i="4"/>
  <c r="I104" i="4" s="1"/>
  <c r="H105" i="4"/>
  <c r="I105" i="4"/>
  <c r="H106" i="4"/>
  <c r="I106" i="4" s="1"/>
  <c r="H107" i="4"/>
  <c r="I107" i="4"/>
  <c r="H108" i="4"/>
  <c r="I108" i="4" s="1"/>
  <c r="H109" i="4"/>
  <c r="I109" i="4"/>
  <c r="H110" i="4"/>
  <c r="I110" i="4" s="1"/>
  <c r="H111" i="4"/>
  <c r="I111" i="4"/>
  <c r="H112" i="4"/>
  <c r="I112" i="4" s="1"/>
  <c r="H113" i="4"/>
  <c r="I113" i="4"/>
  <c r="H114" i="4"/>
  <c r="I114" i="4" s="1"/>
  <c r="H115" i="4"/>
  <c r="I115" i="4"/>
  <c r="H116" i="4"/>
  <c r="I116" i="4" s="1"/>
  <c r="H117" i="4"/>
  <c r="I117" i="4"/>
  <c r="H118" i="4"/>
  <c r="I118" i="4" s="1"/>
  <c r="H119" i="4"/>
  <c r="I119" i="4"/>
  <c r="H120" i="4"/>
  <c r="I120" i="4" s="1"/>
  <c r="H121" i="4"/>
  <c r="I121" i="4"/>
  <c r="H122" i="4"/>
  <c r="I122" i="4" s="1"/>
  <c r="H123" i="4"/>
  <c r="I123" i="4"/>
  <c r="H124" i="4"/>
  <c r="I124" i="4" s="1"/>
  <c r="H125" i="4"/>
  <c r="I125" i="4"/>
  <c r="H126" i="4"/>
  <c r="I126" i="4" s="1"/>
  <c r="H127" i="4"/>
  <c r="I127" i="4"/>
  <c r="H128" i="4"/>
  <c r="I128" i="4" s="1"/>
  <c r="H129" i="4"/>
  <c r="I129" i="4"/>
  <c r="H130" i="4"/>
  <c r="I130" i="4" s="1"/>
  <c r="H131" i="4"/>
  <c r="I131" i="4"/>
  <c r="H132" i="4"/>
  <c r="I132" i="4" s="1"/>
  <c r="H133" i="4"/>
  <c r="I133" i="4"/>
  <c r="H134" i="4"/>
  <c r="I134" i="4" s="1"/>
  <c r="H135" i="4"/>
  <c r="I135" i="4"/>
  <c r="H136" i="4"/>
  <c r="I136" i="4" s="1"/>
  <c r="H137" i="4"/>
  <c r="I137" i="4"/>
  <c r="H138" i="4"/>
  <c r="I138" i="4" s="1"/>
  <c r="H139" i="4"/>
  <c r="I139" i="4"/>
  <c r="H140" i="4"/>
  <c r="I140" i="4" s="1"/>
  <c r="H141" i="4"/>
  <c r="I141" i="4"/>
  <c r="H142" i="4"/>
  <c r="I142" i="4" s="1"/>
  <c r="H143" i="4"/>
  <c r="I143" i="4"/>
  <c r="H144" i="4"/>
  <c r="I144" i="4" s="1"/>
  <c r="H145" i="4"/>
  <c r="I145" i="4"/>
  <c r="H3" i="4"/>
  <c r="N4" i="4"/>
  <c r="N5" i="4"/>
  <c r="N6" i="4"/>
  <c r="N7" i="4"/>
  <c r="N8" i="4"/>
  <c r="N9" i="4"/>
  <c r="N10" i="4"/>
  <c r="N11" i="4"/>
  <c r="N12" i="4"/>
  <c r="N13" i="4"/>
  <c r="N14" i="4"/>
  <c r="O14" i="4" s="1"/>
  <c r="N15" i="4"/>
  <c r="O15" i="4" s="1"/>
  <c r="N16" i="4"/>
  <c r="N17" i="4"/>
  <c r="N18" i="4"/>
  <c r="N19" i="4"/>
  <c r="N20" i="4"/>
  <c r="N21" i="4"/>
  <c r="N22" i="4"/>
  <c r="O22" i="4" s="1"/>
  <c r="N23" i="4"/>
  <c r="O23" i="4" s="1"/>
  <c r="N24" i="4"/>
  <c r="N25" i="4"/>
  <c r="N26" i="4"/>
  <c r="O26" i="4" s="1"/>
  <c r="N27" i="4"/>
  <c r="N28" i="4"/>
  <c r="N29" i="4"/>
  <c r="O29" i="4" s="1"/>
  <c r="N30" i="4"/>
  <c r="N31" i="4"/>
  <c r="O31" i="4" s="1"/>
  <c r="N32" i="4"/>
  <c r="N33" i="4"/>
  <c r="N34" i="4"/>
  <c r="O34" i="4" s="1"/>
  <c r="N35" i="4"/>
  <c r="N36" i="4"/>
  <c r="N37" i="4"/>
  <c r="O37" i="4" s="1"/>
  <c r="N38" i="4"/>
  <c r="O38" i="4" s="1"/>
  <c r="N39" i="4"/>
  <c r="O39" i="4" s="1"/>
  <c r="N40" i="4"/>
  <c r="N42" i="4"/>
  <c r="N43" i="4"/>
  <c r="N44" i="4"/>
  <c r="N45" i="4"/>
  <c r="N46" i="4"/>
  <c r="N47" i="4"/>
  <c r="N48" i="4"/>
  <c r="O48" i="4" s="1"/>
  <c r="N49" i="4"/>
  <c r="N50" i="4"/>
  <c r="O50" i="4" s="1"/>
  <c r="N51" i="4"/>
  <c r="N52" i="4"/>
  <c r="O52" i="4"/>
  <c r="N53" i="4"/>
  <c r="N54" i="4"/>
  <c r="O54" i="4" s="1"/>
  <c r="N55" i="4"/>
  <c r="N56" i="4"/>
  <c r="O56" i="4"/>
  <c r="N57" i="4"/>
  <c r="O57" i="4" s="1"/>
  <c r="N58" i="4"/>
  <c r="O58" i="4" s="1"/>
  <c r="N59" i="4"/>
  <c r="O59" i="4" s="1"/>
  <c r="N60" i="4"/>
  <c r="O60" i="4" s="1"/>
  <c r="N61" i="4"/>
  <c r="N62" i="4"/>
  <c r="O62" i="4" s="1"/>
  <c r="N63" i="4"/>
  <c r="N64" i="4"/>
  <c r="O64" i="4"/>
  <c r="N65" i="4"/>
  <c r="O65" i="4" s="1"/>
  <c r="N66" i="4"/>
  <c r="N67" i="4"/>
  <c r="N68" i="4"/>
  <c r="O68" i="4"/>
  <c r="N69" i="4"/>
  <c r="N70" i="4"/>
  <c r="N71" i="4"/>
  <c r="O71" i="4" s="1"/>
  <c r="N72" i="4"/>
  <c r="O72" i="4" s="1"/>
  <c r="N73" i="4"/>
  <c r="N74" i="4"/>
  <c r="O74" i="4"/>
  <c r="N75" i="4"/>
  <c r="N76" i="4"/>
  <c r="O76" i="4"/>
  <c r="N77" i="4"/>
  <c r="N78" i="4"/>
  <c r="N79" i="4"/>
  <c r="N80" i="4"/>
  <c r="O80" i="4"/>
  <c r="N81" i="4"/>
  <c r="N82" i="4"/>
  <c r="N83" i="4"/>
  <c r="O83" i="4" s="1"/>
  <c r="N84" i="4"/>
  <c r="O84" i="4" s="1"/>
  <c r="N85" i="4"/>
  <c r="O85" i="4"/>
  <c r="N86" i="4"/>
  <c r="O86" i="4" s="1"/>
  <c r="N87" i="4"/>
  <c r="O87" i="4"/>
  <c r="N88" i="4"/>
  <c r="O88" i="4" s="1"/>
  <c r="N89" i="4"/>
  <c r="O89" i="4"/>
  <c r="N90" i="4"/>
  <c r="O90" i="4" s="1"/>
  <c r="N91" i="4"/>
  <c r="O91" i="4"/>
  <c r="N92" i="4"/>
  <c r="O92" i="4" s="1"/>
  <c r="N93" i="4"/>
  <c r="O93" i="4"/>
  <c r="N94" i="4"/>
  <c r="O94" i="4" s="1"/>
  <c r="N95" i="4"/>
  <c r="O95" i="4"/>
  <c r="N96" i="4"/>
  <c r="O96" i="4"/>
  <c r="N97" i="4"/>
  <c r="O97" i="4"/>
  <c r="N98" i="4"/>
  <c r="O98" i="4" s="1"/>
  <c r="N99" i="4"/>
  <c r="O99" i="4"/>
  <c r="N100" i="4"/>
  <c r="O100" i="4" s="1"/>
  <c r="N101" i="4"/>
  <c r="O101" i="4"/>
  <c r="N102" i="4"/>
  <c r="O102" i="4" s="1"/>
  <c r="N103" i="4"/>
  <c r="O103" i="4"/>
  <c r="N104" i="4"/>
  <c r="O104" i="4"/>
  <c r="N105" i="4"/>
  <c r="O105" i="4"/>
  <c r="N106" i="4"/>
  <c r="O106" i="4" s="1"/>
  <c r="N107" i="4"/>
  <c r="O107" i="4"/>
  <c r="N108" i="4"/>
  <c r="O108" i="4"/>
  <c r="N109" i="4"/>
  <c r="O109" i="4"/>
  <c r="N110" i="4"/>
  <c r="O110" i="4" s="1"/>
  <c r="N111" i="4"/>
  <c r="O111" i="4"/>
  <c r="N112" i="4"/>
  <c r="O112" i="4"/>
  <c r="N113" i="4"/>
  <c r="O113" i="4"/>
  <c r="N114" i="4"/>
  <c r="O114" i="4" s="1"/>
  <c r="N115" i="4"/>
  <c r="O115" i="4"/>
  <c r="N116" i="4"/>
  <c r="O116" i="4" s="1"/>
  <c r="N117" i="4"/>
  <c r="N118" i="4"/>
  <c r="O118" i="4"/>
  <c r="N119" i="4"/>
  <c r="O119" i="4" s="1"/>
  <c r="N120" i="4"/>
  <c r="O120" i="4" s="1"/>
  <c r="N121" i="4"/>
  <c r="O121" i="4" s="1"/>
  <c r="N122" i="4"/>
  <c r="O122" i="4"/>
  <c r="N123" i="4"/>
  <c r="O123" i="4" s="1"/>
  <c r="N124" i="4"/>
  <c r="O124" i="4" s="1"/>
  <c r="N125" i="4"/>
  <c r="O125" i="4" s="1"/>
  <c r="N126" i="4"/>
  <c r="O126" i="4"/>
  <c r="N127" i="4"/>
  <c r="O127" i="4" s="1"/>
  <c r="N128" i="4"/>
  <c r="O128" i="4"/>
  <c r="N129" i="4"/>
  <c r="O129" i="4" s="1"/>
  <c r="N130" i="4"/>
  <c r="O130" i="4"/>
  <c r="N131" i="4"/>
  <c r="O131" i="4" s="1"/>
  <c r="N132" i="4"/>
  <c r="O132" i="4" s="1"/>
  <c r="N133" i="4"/>
  <c r="O133" i="4" s="1"/>
  <c r="N134" i="4"/>
  <c r="O134" i="4"/>
  <c r="N135" i="4"/>
  <c r="O135" i="4" s="1"/>
  <c r="N136" i="4"/>
  <c r="O136" i="4" s="1"/>
  <c r="N137" i="4"/>
  <c r="O137" i="4" s="1"/>
  <c r="N138" i="4"/>
  <c r="O138" i="4"/>
  <c r="N139" i="4"/>
  <c r="O139" i="4" s="1"/>
  <c r="N140" i="4"/>
  <c r="O140" i="4" s="1"/>
  <c r="N141" i="4"/>
  <c r="O141" i="4" s="1"/>
  <c r="N142" i="4"/>
  <c r="O142" i="4"/>
  <c r="N143" i="4"/>
  <c r="O143" i="4" s="1"/>
  <c r="N144" i="4"/>
  <c r="O144" i="4"/>
  <c r="N145" i="4"/>
  <c r="O145" i="4" s="1"/>
  <c r="N3" i="4"/>
  <c r="I73" i="4"/>
  <c r="I77" i="4"/>
  <c r="I79" i="4"/>
  <c r="I80" i="4"/>
  <c r="I83" i="4"/>
  <c r="I84" i="4"/>
  <c r="O73" i="4"/>
  <c r="O75" i="4"/>
  <c r="O77" i="4"/>
  <c r="O78" i="4"/>
  <c r="O79" i="4"/>
  <c r="O81" i="4"/>
  <c r="O82" i="4"/>
  <c r="I22" i="4"/>
  <c r="T13" i="4"/>
  <c r="T14" i="4"/>
  <c r="T15" i="4"/>
  <c r="T16" i="4"/>
  <c r="T17" i="4"/>
  <c r="U17" i="4" s="1"/>
  <c r="T18" i="4"/>
  <c r="T19" i="4"/>
  <c r="T20" i="4"/>
  <c r="U20" i="4" s="1"/>
  <c r="T21" i="4"/>
  <c r="U21" i="4" s="1"/>
  <c r="T22" i="4"/>
  <c r="U22" i="4" s="1"/>
  <c r="T23" i="4"/>
  <c r="T24" i="4"/>
  <c r="U24" i="4"/>
  <c r="T25" i="4"/>
  <c r="T26" i="4"/>
  <c r="T27" i="4"/>
  <c r="T28" i="4"/>
  <c r="U28" i="4" s="1"/>
  <c r="T29" i="4"/>
  <c r="T30" i="4"/>
  <c r="T31" i="4"/>
  <c r="T32" i="4"/>
  <c r="U32" i="4" s="1"/>
  <c r="T33" i="4"/>
  <c r="T34" i="4"/>
  <c r="T35" i="4"/>
  <c r="T36" i="4"/>
  <c r="U36" i="4"/>
  <c r="T37" i="4"/>
  <c r="T38" i="4"/>
  <c r="T39" i="4"/>
  <c r="T40" i="4"/>
  <c r="U40" i="4"/>
  <c r="T42" i="4"/>
  <c r="U42" i="4" s="1"/>
  <c r="T43" i="4"/>
  <c r="T44" i="4"/>
  <c r="T45" i="4"/>
  <c r="U45" i="4" s="1"/>
  <c r="T46" i="4"/>
  <c r="T47" i="4"/>
  <c r="U47" i="4" s="1"/>
  <c r="T48" i="4"/>
  <c r="U48" i="4"/>
  <c r="T49" i="4"/>
  <c r="U49" i="4"/>
  <c r="T50" i="4"/>
  <c r="U50" i="4" s="1"/>
  <c r="T51" i="4"/>
  <c r="T52" i="4"/>
  <c r="T53" i="4"/>
  <c r="U53" i="4"/>
  <c r="T54" i="4"/>
  <c r="T55" i="4"/>
  <c r="T56" i="4"/>
  <c r="T57" i="4"/>
  <c r="U57" i="4" s="1"/>
  <c r="T58" i="4"/>
  <c r="T59" i="4"/>
  <c r="U59" i="4" s="1"/>
  <c r="T60" i="4"/>
  <c r="T61" i="4"/>
  <c r="U61" i="4" s="1"/>
  <c r="T62" i="4"/>
  <c r="T63" i="4"/>
  <c r="U63" i="4" s="1"/>
  <c r="T64" i="4"/>
  <c r="U64" i="4" s="1"/>
  <c r="T65" i="4"/>
  <c r="U65" i="4" s="1"/>
  <c r="T66" i="4"/>
  <c r="U66" i="4" s="1"/>
  <c r="T67" i="4"/>
  <c r="T68" i="4"/>
  <c r="T69" i="4"/>
  <c r="U69" i="4" s="1"/>
  <c r="T70" i="4"/>
  <c r="T71" i="4"/>
  <c r="T72" i="4"/>
  <c r="U72" i="4" s="1"/>
  <c r="T73" i="4"/>
  <c r="T74" i="4"/>
  <c r="T75" i="4"/>
  <c r="U75" i="4" s="1"/>
  <c r="T76" i="4"/>
  <c r="U76" i="4" s="1"/>
  <c r="T77" i="4"/>
  <c r="U77" i="4" s="1"/>
  <c r="T78" i="4"/>
  <c r="T79" i="4"/>
  <c r="U79" i="4" s="1"/>
  <c r="T80" i="4"/>
  <c r="U80" i="4"/>
  <c r="T81" i="4"/>
  <c r="U81" i="4" s="1"/>
  <c r="T82" i="4"/>
  <c r="T83" i="4"/>
  <c r="T84" i="4"/>
  <c r="U84" i="4" s="1"/>
  <c r="T85" i="4"/>
  <c r="U85" i="4" s="1"/>
  <c r="T12" i="4"/>
  <c r="U12" i="4"/>
  <c r="T4" i="4"/>
  <c r="U4" i="4" s="1"/>
  <c r="T5" i="4"/>
  <c r="T6" i="4"/>
  <c r="U6" i="4" s="1"/>
  <c r="T7" i="4"/>
  <c r="U7" i="4" s="1"/>
  <c r="T8" i="4"/>
  <c r="U8" i="4" s="1"/>
  <c r="T9" i="4"/>
  <c r="T10" i="4"/>
  <c r="T11" i="4"/>
  <c r="U11" i="4" s="1"/>
  <c r="T3" i="4"/>
  <c r="U3" i="4" s="1"/>
  <c r="U83" i="4"/>
  <c r="U82" i="4"/>
  <c r="U78" i="4"/>
  <c r="U74" i="4"/>
  <c r="U73" i="4"/>
  <c r="U71" i="4"/>
  <c r="U70" i="4"/>
  <c r="O70" i="4"/>
  <c r="I70" i="4"/>
  <c r="O69" i="4"/>
  <c r="U68" i="4"/>
  <c r="I68" i="4"/>
  <c r="U67" i="4"/>
  <c r="O67" i="4"/>
  <c r="O66" i="4"/>
  <c r="I66" i="4"/>
  <c r="I65" i="4"/>
  <c r="I64" i="4"/>
  <c r="O63" i="4"/>
  <c r="U62" i="4"/>
  <c r="I62" i="4"/>
  <c r="O61" i="4"/>
  <c r="I61" i="4"/>
  <c r="U60" i="4"/>
  <c r="I60" i="4"/>
  <c r="U58" i="4"/>
  <c r="U56" i="4"/>
  <c r="I56" i="4"/>
  <c r="U55" i="4"/>
  <c r="O55" i="4"/>
  <c r="U54" i="4"/>
  <c r="O53" i="4"/>
  <c r="I53" i="4"/>
  <c r="U52" i="4"/>
  <c r="I52" i="4"/>
  <c r="U51" i="4"/>
  <c r="O51" i="4"/>
  <c r="O49" i="4"/>
  <c r="I49" i="4"/>
  <c r="I48" i="4"/>
  <c r="O47" i="4"/>
  <c r="U46" i="4"/>
  <c r="O46" i="4"/>
  <c r="I46" i="4"/>
  <c r="O45" i="4"/>
  <c r="I45" i="4"/>
  <c r="U44" i="4"/>
  <c r="O44" i="4"/>
  <c r="U43" i="4"/>
  <c r="O43" i="4"/>
  <c r="I43" i="4"/>
  <c r="O42" i="4"/>
  <c r="O40" i="4"/>
  <c r="I40" i="4"/>
  <c r="U39" i="4"/>
  <c r="I39" i="4"/>
  <c r="U38" i="4"/>
  <c r="U37" i="4"/>
  <c r="I37" i="4"/>
  <c r="O36" i="4"/>
  <c r="I36" i="4"/>
  <c r="U35" i="4"/>
  <c r="O35" i="4"/>
  <c r="U34" i="4"/>
  <c r="U33" i="4"/>
  <c r="O33" i="4"/>
  <c r="O32" i="4"/>
  <c r="I32" i="4"/>
  <c r="U31" i="4"/>
  <c r="I31" i="4"/>
  <c r="U30" i="4"/>
  <c r="O30" i="4"/>
  <c r="I30" i="4"/>
  <c r="U29" i="4"/>
  <c r="I29" i="4"/>
  <c r="O28" i="4"/>
  <c r="I28" i="4"/>
  <c r="U27" i="4"/>
  <c r="O27" i="4"/>
  <c r="U26" i="4"/>
  <c r="I26" i="4"/>
  <c r="U25" i="4"/>
  <c r="O25" i="4"/>
  <c r="I25" i="4"/>
  <c r="O24" i="4"/>
  <c r="I24" i="4"/>
  <c r="U23" i="4"/>
  <c r="I23" i="4"/>
  <c r="O21" i="4"/>
  <c r="I21" i="4"/>
  <c r="O20" i="4"/>
  <c r="I20" i="4"/>
  <c r="U19" i="4"/>
  <c r="O19" i="4"/>
  <c r="U18" i="4"/>
  <c r="O18" i="4"/>
  <c r="O17" i="4"/>
  <c r="U16" i="4"/>
  <c r="O16" i="4"/>
  <c r="I16" i="4"/>
  <c r="U15" i="4"/>
  <c r="I15" i="4"/>
  <c r="U14" i="4"/>
  <c r="U13" i="4"/>
  <c r="O13" i="4"/>
  <c r="I13" i="4"/>
  <c r="O12" i="4"/>
  <c r="I12" i="4"/>
  <c r="O11" i="4"/>
  <c r="U10" i="4"/>
  <c r="O10" i="4"/>
  <c r="I10" i="4"/>
  <c r="U9" i="4"/>
  <c r="O9" i="4"/>
  <c r="O8" i="4"/>
  <c r="I8" i="4"/>
  <c r="O7" i="4"/>
  <c r="I7" i="4"/>
  <c r="O6" i="4"/>
  <c r="U5" i="4"/>
  <c r="O5" i="4"/>
  <c r="I5" i="4"/>
  <c r="O4" i="4"/>
  <c r="I4" i="4"/>
  <c r="O3" i="4"/>
  <c r="I3" i="4"/>
  <c r="O3" i="6"/>
  <c r="U4" i="6"/>
  <c r="V4" i="6"/>
  <c r="U5" i="6"/>
  <c r="V5" i="6"/>
  <c r="U6" i="6"/>
  <c r="U7" i="6"/>
  <c r="V7" i="6"/>
  <c r="U8" i="6"/>
  <c r="U9" i="6"/>
  <c r="V9" i="6"/>
  <c r="U10" i="6"/>
  <c r="V10" i="6" s="1"/>
  <c r="U11" i="6"/>
  <c r="V11" i="6" s="1"/>
  <c r="U12" i="6"/>
  <c r="V12" i="6"/>
  <c r="U13" i="6"/>
  <c r="V13" i="6" s="1"/>
  <c r="U14" i="6"/>
  <c r="V14" i="6" s="1"/>
  <c r="U15" i="6"/>
  <c r="V15" i="6"/>
  <c r="U16" i="6"/>
  <c r="U17" i="6"/>
  <c r="V17" i="6"/>
  <c r="U18" i="6"/>
  <c r="V18" i="6" s="1"/>
  <c r="U19" i="6"/>
  <c r="V19" i="6"/>
  <c r="U20" i="6"/>
  <c r="U21" i="6"/>
  <c r="V21" i="6"/>
  <c r="U22" i="6"/>
  <c r="V22" i="6" s="1"/>
  <c r="U23" i="6"/>
  <c r="V23" i="6"/>
  <c r="U24" i="6"/>
  <c r="V24" i="6" s="1"/>
  <c r="U25" i="6"/>
  <c r="V25" i="6" s="1"/>
  <c r="U26" i="6"/>
  <c r="U27" i="6"/>
  <c r="V27" i="6" s="1"/>
  <c r="U28" i="6"/>
  <c r="U29" i="6"/>
  <c r="V29" i="6"/>
  <c r="U30" i="6"/>
  <c r="V30" i="6" s="1"/>
  <c r="U31" i="6"/>
  <c r="V31" i="6"/>
  <c r="U32" i="6"/>
  <c r="U33" i="6"/>
  <c r="V33" i="6"/>
  <c r="U34" i="6"/>
  <c r="V34" i="6" s="1"/>
  <c r="U35" i="6"/>
  <c r="V35" i="6" s="1"/>
  <c r="U36" i="6"/>
  <c r="U37" i="6"/>
  <c r="V37" i="6" s="1"/>
  <c r="U38" i="6"/>
  <c r="V38" i="6"/>
  <c r="U39" i="6"/>
  <c r="V39" i="6" s="1"/>
  <c r="U40" i="6"/>
  <c r="U41" i="6"/>
  <c r="V41" i="6"/>
  <c r="U42" i="6"/>
  <c r="U43" i="6"/>
  <c r="V43" i="6"/>
  <c r="U44" i="6"/>
  <c r="V44" i="6" s="1"/>
  <c r="U45" i="6"/>
  <c r="V45" i="6" s="1"/>
  <c r="U46" i="6"/>
  <c r="V46" i="6"/>
  <c r="U47" i="6"/>
  <c r="V47" i="6" s="1"/>
  <c r="U48" i="6"/>
  <c r="V48" i="6"/>
  <c r="U49" i="6"/>
  <c r="V49" i="6" s="1"/>
  <c r="U50" i="6"/>
  <c r="U51" i="6"/>
  <c r="V51" i="6" s="1"/>
  <c r="U52" i="6"/>
  <c r="U53" i="6"/>
  <c r="V53" i="6"/>
  <c r="U54" i="6"/>
  <c r="U55" i="6"/>
  <c r="V55" i="6"/>
  <c r="U56" i="6"/>
  <c r="V56" i="6" s="1"/>
  <c r="U57" i="6"/>
  <c r="V57" i="6"/>
  <c r="U58" i="6"/>
  <c r="V58" i="6"/>
  <c r="U59" i="6"/>
  <c r="V59" i="6"/>
  <c r="U60" i="6"/>
  <c r="V60" i="6" s="1"/>
  <c r="U61" i="6"/>
  <c r="V61" i="6" s="1"/>
  <c r="U62" i="6"/>
  <c r="U63" i="6"/>
  <c r="V63" i="6"/>
  <c r="U64" i="6"/>
  <c r="U65" i="6"/>
  <c r="V65" i="6"/>
  <c r="U66" i="6"/>
  <c r="V66" i="6" s="1"/>
  <c r="U67" i="6"/>
  <c r="V67" i="6" s="1"/>
  <c r="U68" i="6"/>
  <c r="V68" i="6" s="1"/>
  <c r="U69" i="6"/>
  <c r="V69" i="6"/>
  <c r="U70" i="6"/>
  <c r="V70" i="6" s="1"/>
  <c r="U71" i="6"/>
  <c r="V71" i="6" s="1"/>
  <c r="U72" i="6"/>
  <c r="V72" i="6" s="1"/>
  <c r="U73" i="6"/>
  <c r="V73" i="6"/>
  <c r="U74" i="6"/>
  <c r="V74" i="6" s="1"/>
  <c r="U75" i="6"/>
  <c r="V75" i="6"/>
  <c r="U76" i="6"/>
  <c r="V76" i="6" s="1"/>
  <c r="U77" i="6"/>
  <c r="V77" i="6" s="1"/>
  <c r="U78" i="6"/>
  <c r="V78" i="6" s="1"/>
  <c r="U79" i="6"/>
  <c r="V79" i="6" s="1"/>
  <c r="U80" i="6"/>
  <c r="U81" i="6"/>
  <c r="V81" i="6" s="1"/>
  <c r="U82" i="6"/>
  <c r="V82" i="6"/>
  <c r="U83" i="6"/>
  <c r="V83" i="6" s="1"/>
  <c r="U84" i="6"/>
  <c r="U85" i="6"/>
  <c r="V85" i="6"/>
  <c r="U3" i="6"/>
  <c r="V3" i="6" s="1"/>
  <c r="I3" i="6"/>
  <c r="J3" i="6" s="1"/>
  <c r="V84" i="6"/>
  <c r="V80" i="6"/>
  <c r="V64" i="6"/>
  <c r="V62" i="6"/>
  <c r="V54" i="6"/>
  <c r="V52" i="6"/>
  <c r="V50" i="6"/>
  <c r="V42" i="6"/>
  <c r="V40" i="6"/>
  <c r="V36" i="6"/>
  <c r="V32" i="6"/>
  <c r="V28" i="6"/>
  <c r="V26" i="6"/>
  <c r="V20" i="6"/>
  <c r="V16" i="6"/>
  <c r="V8" i="6"/>
  <c r="V6" i="6"/>
  <c r="O4" i="6"/>
  <c r="P4" i="6" s="1"/>
  <c r="O5" i="6"/>
  <c r="P5" i="6"/>
  <c r="O6" i="6"/>
  <c r="P6" i="6" s="1"/>
  <c r="O7" i="6"/>
  <c r="P7" i="6" s="1"/>
  <c r="O8" i="6"/>
  <c r="P8" i="6" s="1"/>
  <c r="O9" i="6"/>
  <c r="P9" i="6"/>
  <c r="O10" i="6"/>
  <c r="P10" i="6" s="1"/>
  <c r="O11" i="6"/>
  <c r="P11" i="6" s="1"/>
  <c r="O12" i="6"/>
  <c r="P12" i="6" s="1"/>
  <c r="O13" i="6"/>
  <c r="P13" i="6"/>
  <c r="O14" i="6"/>
  <c r="P14" i="6" s="1"/>
  <c r="O15" i="6"/>
  <c r="P15" i="6"/>
  <c r="O16" i="6"/>
  <c r="P16" i="6" s="1"/>
  <c r="O17" i="6"/>
  <c r="P17" i="6"/>
  <c r="O18" i="6"/>
  <c r="P18" i="6" s="1"/>
  <c r="O19" i="6"/>
  <c r="P19" i="6" s="1"/>
  <c r="O20" i="6"/>
  <c r="P20" i="6" s="1"/>
  <c r="O21" i="6"/>
  <c r="P21" i="6"/>
  <c r="O22" i="6"/>
  <c r="P22" i="6" s="1"/>
  <c r="O23" i="6"/>
  <c r="P23" i="6" s="1"/>
  <c r="O24" i="6"/>
  <c r="P24" i="6" s="1"/>
  <c r="O25" i="6"/>
  <c r="P25" i="6"/>
  <c r="O26" i="6"/>
  <c r="P26" i="6" s="1"/>
  <c r="O27" i="6"/>
  <c r="P27" i="6" s="1"/>
  <c r="O28" i="6"/>
  <c r="P28" i="6" s="1"/>
  <c r="O29" i="6"/>
  <c r="P29" i="6"/>
  <c r="O30" i="6"/>
  <c r="P30" i="6" s="1"/>
  <c r="O31" i="6"/>
  <c r="P31" i="6"/>
  <c r="O32" i="6"/>
  <c r="P32" i="6" s="1"/>
  <c r="O33" i="6"/>
  <c r="P33" i="6"/>
  <c r="O34" i="6"/>
  <c r="P34" i="6" s="1"/>
  <c r="O35" i="6"/>
  <c r="P35" i="6" s="1"/>
  <c r="O36" i="6"/>
  <c r="P36" i="6" s="1"/>
  <c r="O37" i="6"/>
  <c r="P37" i="6"/>
  <c r="O38" i="6"/>
  <c r="P38" i="6"/>
  <c r="O39" i="6"/>
  <c r="P39" i="6"/>
  <c r="O40" i="6"/>
  <c r="P40" i="6"/>
  <c r="O41" i="6"/>
  <c r="P41" i="6"/>
  <c r="O42" i="6"/>
  <c r="P42" i="6"/>
  <c r="O43" i="6"/>
  <c r="P43" i="6"/>
  <c r="O44" i="6"/>
  <c r="P44" i="6"/>
  <c r="O45" i="6"/>
  <c r="P45" i="6"/>
  <c r="O46" i="6"/>
  <c r="P46" i="6"/>
  <c r="O47" i="6"/>
  <c r="P47" i="6"/>
  <c r="O48" i="6"/>
  <c r="P48" i="6"/>
  <c r="O49" i="6"/>
  <c r="P49" i="6"/>
  <c r="O50" i="6"/>
  <c r="P50" i="6"/>
  <c r="O51" i="6"/>
  <c r="P51" i="6"/>
  <c r="O52" i="6"/>
  <c r="P52" i="6"/>
  <c r="O53" i="6"/>
  <c r="P53" i="6"/>
  <c r="O54" i="6"/>
  <c r="P54" i="6"/>
  <c r="O55" i="6"/>
  <c r="P55" i="6"/>
  <c r="O56" i="6"/>
  <c r="P56" i="6"/>
  <c r="O57" i="6"/>
  <c r="P57" i="6"/>
  <c r="O58" i="6"/>
  <c r="P58" i="6"/>
  <c r="O59" i="6"/>
  <c r="P59" i="6"/>
  <c r="O60" i="6"/>
  <c r="P60" i="6"/>
  <c r="O61" i="6"/>
  <c r="P61" i="6"/>
  <c r="O62" i="6"/>
  <c r="P62" i="6"/>
  <c r="O63" i="6"/>
  <c r="P63" i="6"/>
  <c r="O64" i="6"/>
  <c r="P64" i="6"/>
  <c r="O65" i="6"/>
  <c r="P65" i="6"/>
  <c r="O66" i="6"/>
  <c r="P66" i="6"/>
  <c r="O67" i="6"/>
  <c r="P67" i="6"/>
  <c r="O68" i="6"/>
  <c r="P68" i="6"/>
  <c r="O69" i="6"/>
  <c r="P69" i="6"/>
  <c r="O70" i="6"/>
  <c r="P70" i="6"/>
  <c r="O71" i="6"/>
  <c r="P71" i="6"/>
  <c r="O72" i="6"/>
  <c r="P72" i="6"/>
  <c r="O73" i="6"/>
  <c r="P73" i="6"/>
  <c r="O74" i="6"/>
  <c r="P74" i="6"/>
  <c r="O75" i="6"/>
  <c r="P75" i="6"/>
  <c r="O76" i="6"/>
  <c r="P76" i="6"/>
  <c r="O77" i="6"/>
  <c r="P77" i="6"/>
  <c r="O78" i="6"/>
  <c r="P78" i="6"/>
  <c r="O79" i="6"/>
  <c r="P79" i="6"/>
  <c r="O80" i="6"/>
  <c r="P80" i="6"/>
  <c r="O81" i="6"/>
  <c r="P81" i="6"/>
  <c r="O82" i="6"/>
  <c r="P82" i="6"/>
  <c r="O83" i="6"/>
  <c r="P83" i="6"/>
  <c r="O84" i="6"/>
  <c r="P84" i="6"/>
  <c r="O85" i="6"/>
  <c r="P85" i="6"/>
  <c r="P3" i="6"/>
  <c r="I4" i="6"/>
  <c r="J4" i="6" s="1"/>
  <c r="I5" i="6"/>
  <c r="J5" i="6" s="1"/>
  <c r="I6" i="6"/>
  <c r="J6" i="6"/>
  <c r="I7" i="6"/>
  <c r="J7" i="6" s="1"/>
  <c r="I8" i="6"/>
  <c r="J8" i="6" s="1"/>
  <c r="I9" i="6"/>
  <c r="J9" i="6" s="1"/>
  <c r="I10" i="6"/>
  <c r="J10" i="6"/>
  <c r="I11" i="6"/>
  <c r="J11" i="6" s="1"/>
  <c r="I12" i="6"/>
  <c r="J12" i="6" s="1"/>
  <c r="I13" i="6"/>
  <c r="J13" i="6" s="1"/>
  <c r="I14" i="6"/>
  <c r="J14" i="6"/>
  <c r="I15" i="6"/>
  <c r="J15" i="6" s="1"/>
  <c r="I16" i="6"/>
  <c r="J16" i="6" s="1"/>
  <c r="I17" i="6"/>
  <c r="J17" i="6" s="1"/>
  <c r="I18" i="6"/>
  <c r="J18" i="6"/>
  <c r="I19" i="6"/>
  <c r="J19" i="6" s="1"/>
  <c r="I20" i="6"/>
  <c r="J20" i="6" s="1"/>
  <c r="I21" i="6"/>
  <c r="J21" i="6" s="1"/>
  <c r="I22" i="6"/>
  <c r="J22" i="6"/>
  <c r="I23" i="6"/>
  <c r="J23" i="6" s="1"/>
  <c r="I24" i="6"/>
  <c r="J24" i="6" s="1"/>
  <c r="I25" i="6"/>
  <c r="J25" i="6" s="1"/>
  <c r="I26" i="6"/>
  <c r="J26" i="6"/>
  <c r="I27" i="6"/>
  <c r="J27" i="6" s="1"/>
  <c r="I28" i="6"/>
  <c r="J28" i="6" s="1"/>
  <c r="I29" i="6"/>
  <c r="J29" i="6" s="1"/>
  <c r="I30" i="6"/>
  <c r="J30" i="6"/>
  <c r="I31" i="6"/>
  <c r="J31" i="6" s="1"/>
  <c r="I32" i="6"/>
  <c r="J32" i="6" s="1"/>
  <c r="I33" i="6"/>
  <c r="J33" i="6" s="1"/>
  <c r="I34" i="6"/>
  <c r="J34" i="6"/>
  <c r="I35" i="6"/>
  <c r="J35" i="6" s="1"/>
  <c r="I36" i="6"/>
  <c r="J36" i="6" s="1"/>
  <c r="I37" i="6"/>
  <c r="J37" i="6" s="1"/>
  <c r="I38" i="6"/>
  <c r="J38" i="6"/>
  <c r="I39" i="6"/>
  <c r="J39" i="6" s="1"/>
  <c r="I40" i="6"/>
  <c r="J40" i="6" s="1"/>
  <c r="I41" i="6"/>
  <c r="J41" i="6" s="1"/>
  <c r="I42" i="6"/>
  <c r="J42" i="6"/>
  <c r="I43" i="6"/>
  <c r="J43" i="6" s="1"/>
  <c r="I44" i="6"/>
  <c r="J44" i="6" s="1"/>
  <c r="I45" i="6"/>
  <c r="J45" i="6" s="1"/>
  <c r="I46" i="6"/>
  <c r="J46" i="6"/>
  <c r="I47" i="6"/>
  <c r="J47" i="6" s="1"/>
  <c r="I48" i="6"/>
  <c r="J48" i="6" s="1"/>
  <c r="I49" i="6"/>
  <c r="J49" i="6" s="1"/>
  <c r="I50" i="6"/>
  <c r="J50" i="6"/>
  <c r="I51" i="6"/>
  <c r="J51" i="6" s="1"/>
  <c r="I52" i="6"/>
  <c r="J52" i="6" s="1"/>
  <c r="I53" i="6"/>
  <c r="J53" i="6" s="1"/>
  <c r="I54" i="6"/>
  <c r="J54" i="6"/>
  <c r="I55" i="6"/>
  <c r="J55" i="6" s="1"/>
  <c r="I56" i="6"/>
  <c r="J56" i="6" s="1"/>
  <c r="I57" i="6"/>
  <c r="J57" i="6" s="1"/>
  <c r="I58" i="6"/>
  <c r="J58" i="6"/>
  <c r="I59" i="6"/>
  <c r="J59" i="6" s="1"/>
  <c r="I60" i="6"/>
  <c r="J60" i="6" s="1"/>
  <c r="I61" i="6"/>
  <c r="J61" i="6" s="1"/>
  <c r="I62" i="6"/>
  <c r="J62" i="6"/>
  <c r="I63" i="6"/>
  <c r="J63" i="6" s="1"/>
  <c r="I64" i="6"/>
  <c r="J64" i="6" s="1"/>
  <c r="I65" i="6"/>
  <c r="J65" i="6" s="1"/>
  <c r="I66" i="6"/>
  <c r="J66" i="6"/>
  <c r="I67" i="6"/>
  <c r="J67" i="6" s="1"/>
  <c r="I68" i="6"/>
  <c r="J68" i="6" s="1"/>
  <c r="I69" i="6"/>
  <c r="J69" i="6" s="1"/>
  <c r="I70" i="6"/>
  <c r="J70" i="6"/>
  <c r="I71" i="6"/>
  <c r="J71" i="6" s="1"/>
  <c r="I72" i="6"/>
  <c r="J72" i="6" s="1"/>
  <c r="I73" i="6"/>
  <c r="J73" i="6" s="1"/>
  <c r="I74" i="6"/>
  <c r="J74" i="6"/>
  <c r="I75" i="6"/>
  <c r="J75" i="6" s="1"/>
  <c r="I76" i="6"/>
  <c r="J76" i="6" s="1"/>
  <c r="I77" i="6"/>
  <c r="J77" i="6" s="1"/>
  <c r="I78" i="6"/>
  <c r="J78" i="6"/>
  <c r="I79" i="6"/>
  <c r="J79" i="6" s="1"/>
  <c r="I80" i="6"/>
  <c r="J80" i="6" s="1"/>
  <c r="I81" i="6"/>
  <c r="J81" i="6" s="1"/>
  <c r="I82" i="6"/>
  <c r="J82" i="6"/>
  <c r="I83" i="6"/>
  <c r="J83" i="6" s="1"/>
  <c r="I84" i="6"/>
  <c r="J84" i="6" s="1"/>
  <c r="I85" i="6"/>
  <c r="J85" i="6" s="1"/>
  <c r="C89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Conservation Volunteer</author>
    <author>Katie Fowler</author>
  </authors>
  <commentList>
    <comment ref="B4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Mattina: Missing this sample in set sent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Mattina: There were 2 fecal tubes with the same date; weighed out sample from both separately as 'a' and 'b'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9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Katie had put on a P4 plate</t>
        </r>
      </text>
    </comment>
    <comment ref="A14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Mattina: Grayed samples were not sent from Phoenix. Sample #s begin on 4/3/2015.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Fowler</author>
  </authors>
  <commentList>
    <comment ref="K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Katie had put on a P4 plate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Fowler</author>
  </authors>
  <commentList>
    <comment ref="F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pg/well was 106.617 when dilution was remade and run again on 11/16/15</t>
        </r>
      </text>
    </comment>
    <comment ref="F50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Remade dilutions for #48 (5/25/15) and #49 (5/26/15).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Stuart Wells</author>
  </authors>
  <commentList>
    <comment ref="N6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Stuart Wells:</t>
        </r>
        <r>
          <rPr>
            <sz val="9"/>
            <color indexed="81"/>
            <rFont val="Tahoma"/>
            <family val="2"/>
          </rPr>
          <t xml:space="preserve">
(chewing on bars in tunnel)</t>
        </r>
      </text>
    </comment>
    <comment ref="N8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Stuart Wells:</t>
        </r>
        <r>
          <rPr>
            <sz val="9"/>
            <color indexed="81"/>
            <rFont val="Tahoma"/>
            <family val="2"/>
          </rPr>
          <t xml:space="preserve">
 (grooming)</t>
        </r>
      </text>
    </comment>
    <comment ref="N10" authorId="0" shapeId="0" xr:uid="{00000000-0006-0000-1400-000003000000}">
      <text>
        <r>
          <rPr>
            <b/>
            <sz val="9"/>
            <color indexed="81"/>
            <rFont val="Tahoma"/>
            <family val="2"/>
          </rPr>
          <t>Stuart Wells:</t>
        </r>
        <r>
          <rPr>
            <sz val="9"/>
            <color indexed="81"/>
            <rFont val="Tahoma"/>
            <family val="2"/>
          </rPr>
          <t xml:space="preserve">
(grooming, flipping)</t>
        </r>
      </text>
    </comment>
    <comment ref="N13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Stuart Wells:</t>
        </r>
        <r>
          <rPr>
            <sz val="9"/>
            <color indexed="81"/>
            <rFont val="Tahoma"/>
            <family val="2"/>
          </rPr>
          <t xml:space="preserve">
(chewing on bars in tunnel)</t>
        </r>
      </text>
    </comment>
    <comment ref="N19" authorId="0" shapeId="0" xr:uid="{00000000-0006-0000-1400-000005000000}">
      <text>
        <r>
          <rPr>
            <b/>
            <sz val="9"/>
            <color indexed="81"/>
            <rFont val="Tahoma"/>
            <family val="2"/>
          </rPr>
          <t>Stuart Wells:</t>
        </r>
        <r>
          <rPr>
            <sz val="9"/>
            <color indexed="81"/>
            <rFont val="Tahoma"/>
            <family val="2"/>
          </rPr>
          <t xml:space="preserve">
 (ignored al once, hung upside down and sniffed him once.)</t>
        </r>
      </text>
    </comment>
  </commentList>
</comments>
</file>

<file path=xl/sharedStrings.xml><?xml version="1.0" encoding="utf-8"?>
<sst xmlns="http://schemas.openxmlformats.org/spreadsheetml/2006/main" count="759" uniqueCount="168">
  <si>
    <t>Species</t>
  </si>
  <si>
    <t>M/F</t>
  </si>
  <si>
    <t>Name</t>
  </si>
  <si>
    <t>Sample #</t>
  </si>
  <si>
    <t>Date</t>
  </si>
  <si>
    <t>Type</t>
  </si>
  <si>
    <t>.</t>
  </si>
  <si>
    <t>Mt. Graham Red Squirrel</t>
  </si>
  <si>
    <t>Female</t>
  </si>
  <si>
    <t>Spruce</t>
  </si>
  <si>
    <t>1:20</t>
  </si>
  <si>
    <t>1:60</t>
  </si>
  <si>
    <t>78a</t>
  </si>
  <si>
    <t>78b</t>
  </si>
  <si>
    <t>1:180</t>
  </si>
  <si>
    <t>74a</t>
  </si>
  <si>
    <t>74b</t>
  </si>
  <si>
    <t>"Merrill"</t>
  </si>
  <si>
    <t>Phoenix Zoo ID: 12672</t>
  </si>
  <si>
    <t>*using "mouse" wet feces extraction method but reconstituted in dilution buffer</t>
  </si>
  <si>
    <t>LPZ Sample #</t>
  </si>
  <si>
    <t>Sample Date</t>
  </si>
  <si>
    <t>Weight (g)</t>
  </si>
  <si>
    <t xml:space="preserve"># Pellets </t>
  </si>
  <si>
    <t>Cortisol (pg/well)</t>
  </si>
  <si>
    <t>Dilution</t>
  </si>
  <si>
    <t>CF</t>
  </si>
  <si>
    <t>Cort (pg/g feces)</t>
  </si>
  <si>
    <t>Cort (ng/g feces)</t>
  </si>
  <si>
    <t>Assay Date</t>
  </si>
  <si>
    <t>P4 (pg/well)</t>
  </si>
  <si>
    <t>P4 (pg/g feces)</t>
  </si>
  <si>
    <t>P4 (ng/g feces)</t>
  </si>
  <si>
    <t>E2 (pg/well)</t>
  </si>
  <si>
    <t>E2 (pg/g feces)</t>
  </si>
  <si>
    <t>E2 (ng/g feces)</t>
  </si>
  <si>
    <t>75a</t>
  </si>
  <si>
    <t>75b</t>
  </si>
  <si>
    <t>"Spruce"</t>
  </si>
  <si>
    <t>Phoenix Zoo ID: 12678</t>
  </si>
  <si>
    <t># Pellets</t>
  </si>
  <si>
    <t>"Pinyon"</t>
  </si>
  <si>
    <t>Phoenix Zoo ID: 12696</t>
  </si>
  <si>
    <t>Notes</t>
  </si>
  <si>
    <t>Parallelism</t>
  </si>
  <si>
    <t># Pellets Collected</t>
  </si>
  <si>
    <t>CC (%Binding)</t>
  </si>
  <si>
    <t>Cort (%Binding)</t>
  </si>
  <si>
    <t>P4 (%Binding)</t>
  </si>
  <si>
    <t>Pool</t>
  </si>
  <si>
    <t>1:2</t>
  </si>
  <si>
    <t>1:4</t>
  </si>
  <si>
    <t>1:8</t>
  </si>
  <si>
    <t>1:16</t>
  </si>
  <si>
    <t>1:32</t>
  </si>
  <si>
    <t>1:64</t>
  </si>
  <si>
    <t>1:128</t>
  </si>
  <si>
    <t>1:256</t>
  </si>
  <si>
    <t>1:512</t>
  </si>
  <si>
    <t>1:1024</t>
  </si>
  <si>
    <t>CC Standards</t>
  </si>
  <si>
    <t>%Binding</t>
  </si>
  <si>
    <t>(pg/well)</t>
  </si>
  <si>
    <t>Cort Standards</t>
  </si>
  <si>
    <t>P4 Standards</t>
  </si>
  <si>
    <t>S1</t>
  </si>
  <si>
    <t xml:space="preserve"> </t>
  </si>
  <si>
    <t>S2</t>
  </si>
  <si>
    <t>S3</t>
  </si>
  <si>
    <t>S4</t>
  </si>
  <si>
    <t>S5</t>
  </si>
  <si>
    <t>S6</t>
  </si>
  <si>
    <t>entire sample used</t>
  </si>
  <si>
    <t>S7</t>
  </si>
  <si>
    <t>S8</t>
  </si>
  <si>
    <t>S9</t>
  </si>
  <si>
    <t>S10</t>
  </si>
  <si>
    <t>most of sample used</t>
  </si>
  <si>
    <t>"Graham"</t>
  </si>
  <si>
    <t>Phoenix Zoo ID: 12653</t>
  </si>
  <si>
    <t xml:space="preserve">*using "mouse" wet feces extraction method </t>
  </si>
  <si>
    <t>Testo (pg/well)</t>
  </si>
  <si>
    <t>Testo (pg/g feces)</t>
  </si>
  <si>
    <t>Testo (ng/g feces)</t>
  </si>
  <si>
    <t>"Al"</t>
  </si>
  <si>
    <t>Phoenix Zoo ID: 11750</t>
  </si>
  <si>
    <t>"Bob"</t>
  </si>
  <si>
    <t xml:space="preserve">Phoenix Zoo ID: 11753 </t>
  </si>
  <si>
    <t>Pinyon Cortisol</t>
  </si>
  <si>
    <t>Pinyon Progesterone</t>
  </si>
  <si>
    <t>Pinyon Estradiol</t>
  </si>
  <si>
    <t>Spruce Cortisol</t>
  </si>
  <si>
    <t>Spruce Progesterone</t>
  </si>
  <si>
    <t>Spruce Estradiol</t>
  </si>
  <si>
    <t>Merrill Cortisol</t>
  </si>
  <si>
    <t>Merrill Progesterone</t>
  </si>
  <si>
    <t>Merrill Estradiol</t>
  </si>
  <si>
    <t>Merrill Avoidance</t>
  </si>
  <si>
    <t>Bob Aggression</t>
  </si>
  <si>
    <t>Merril Aggression</t>
  </si>
  <si>
    <t>Graham Testo</t>
  </si>
  <si>
    <t>Graham Cort</t>
  </si>
  <si>
    <t>Al Testo</t>
  </si>
  <si>
    <t>Al Cort</t>
  </si>
  <si>
    <t>Bob Testo</t>
  </si>
  <si>
    <t>Bob Cort</t>
  </si>
  <si>
    <t>AVERAGE</t>
  </si>
  <si>
    <t>N</t>
  </si>
  <si>
    <t>STDEV</t>
  </si>
  <si>
    <t>SQRTN</t>
  </si>
  <si>
    <t>STERR</t>
  </si>
  <si>
    <t>MIN</t>
  </si>
  <si>
    <t>MAX</t>
  </si>
  <si>
    <t>Observer</t>
  </si>
  <si>
    <t>Start Time</t>
  </si>
  <si>
    <t xml:space="preserve">Bob Tunnel </t>
  </si>
  <si>
    <t>Merrill Tunnel</t>
  </si>
  <si>
    <t>Both in Tunnel</t>
  </si>
  <si>
    <t>Bob Avoidance</t>
  </si>
  <si>
    <t>Merrill Aggression</t>
  </si>
  <si>
    <t>Bob Solicit</t>
  </si>
  <si>
    <t>Merrill Solicit</t>
  </si>
  <si>
    <t>Bob Other Behavior</t>
  </si>
  <si>
    <t>Merrill Other Behavior</t>
  </si>
  <si>
    <t>Bob V-Buzz</t>
  </si>
  <si>
    <t>Merrill V-Buzz</t>
  </si>
  <si>
    <t>Bob V-Bark</t>
  </si>
  <si>
    <t>Merrill V-Bark</t>
  </si>
  <si>
    <t>Bob V-Chatter</t>
  </si>
  <si>
    <t>Merrill V-Chatter</t>
  </si>
  <si>
    <t>Bob V-Other</t>
  </si>
  <si>
    <t>Merrill V-Other</t>
  </si>
  <si>
    <t>kk</t>
  </si>
  <si>
    <t>aec/kk</t>
  </si>
  <si>
    <t>eh</t>
  </si>
  <si>
    <t>aec/jm</t>
  </si>
  <si>
    <t>aec</t>
  </si>
  <si>
    <t>eh/jm</t>
  </si>
  <si>
    <t>kk/jm</t>
  </si>
  <si>
    <t>sb/jm</t>
  </si>
  <si>
    <t>kk/ck</t>
  </si>
  <si>
    <t>kk/sb</t>
  </si>
  <si>
    <t>aec/ck</t>
  </si>
  <si>
    <t>aec/sbb</t>
  </si>
  <si>
    <t>kk/sbb</t>
  </si>
  <si>
    <t xml:space="preserve">aec </t>
  </si>
  <si>
    <t xml:space="preserve">Al Tunnel </t>
  </si>
  <si>
    <t>Al Avoidance</t>
  </si>
  <si>
    <t>Al Aggression</t>
  </si>
  <si>
    <t>Al Solicit</t>
  </si>
  <si>
    <t>Al Other Behavior</t>
  </si>
  <si>
    <t>Al V-Buzz</t>
  </si>
  <si>
    <t>Al V-Bark</t>
  </si>
  <si>
    <t>Al V-Chatter</t>
  </si>
  <si>
    <t>Al V-Other</t>
  </si>
  <si>
    <t>K. Krahn, S. Wells</t>
  </si>
  <si>
    <t>aec/sbb/bmp</t>
  </si>
  <si>
    <t>kk/ck/bmp</t>
  </si>
  <si>
    <t>eh/kk</t>
  </si>
  <si>
    <t>eh/ck</t>
  </si>
  <si>
    <t>1 (grooming)</t>
  </si>
  <si>
    <t>1 (grunt)</t>
  </si>
  <si>
    <t>bp/ck</t>
  </si>
  <si>
    <t>aec/ck/bmp</t>
  </si>
  <si>
    <t>MavT</t>
  </si>
  <si>
    <t>Ba t</t>
  </si>
  <si>
    <t>MA t</t>
  </si>
  <si>
    <t>transform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</si>
</sst>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m/d/yy;@"/>
    <numFmt numFmtId="167" formatCode="h:mm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imes New Roman"/>
      <family val="1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120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2" fillId="0" borderId="0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14" fontId="0" fillId="0" borderId="0" xfId="0" applyNumberFormat="1" applyBorder="1"/>
    <xf numFmtId="0" fontId="1" fillId="0" borderId="1" xfId="0" applyFont="1" applyBorder="1"/>
    <xf numFmtId="0" fontId="0" fillId="0" borderId="1" xfId="0" applyFill="1" applyBorder="1"/>
    <xf numFmtId="0" fontId="1" fillId="0" borderId="2" xfId="0" applyFont="1" applyBorder="1"/>
    <xf numFmtId="0" fontId="0" fillId="2" borderId="0" xfId="0" applyFill="1" applyBorder="1"/>
    <xf numFmtId="0" fontId="1" fillId="2" borderId="1" xfId="0" applyFon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0" xfId="0" applyFill="1" applyBorder="1"/>
    <xf numFmtId="0" fontId="1" fillId="3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" fontId="0" fillId="3" borderId="0" xfId="0" applyNumberFormat="1" applyFill="1" applyBorder="1"/>
    <xf numFmtId="1" fontId="1" fillId="3" borderId="1" xfId="0" applyNumberFormat="1" applyFont="1" applyFill="1" applyBorder="1"/>
    <xf numFmtId="1" fontId="0" fillId="3" borderId="1" xfId="0" applyNumberFormat="1" applyFill="1" applyBorder="1"/>
    <xf numFmtId="49" fontId="1" fillId="3" borderId="3" xfId="0" applyNumberFormat="1" applyFont="1" applyFill="1" applyBorder="1"/>
    <xf numFmtId="49" fontId="0" fillId="0" borderId="0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49" fontId="1" fillId="3" borderId="2" xfId="0" applyNumberFormat="1" applyFont="1" applyFill="1" applyBorder="1"/>
    <xf numFmtId="0" fontId="1" fillId="5" borderId="4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7" borderId="5" xfId="0" applyFill="1" applyBorder="1"/>
    <xf numFmtId="0" fontId="0" fillId="7" borderId="6" xfId="0" applyFill="1" applyBorder="1"/>
    <xf numFmtId="0" fontId="1" fillId="7" borderId="4" xfId="0" applyFont="1" applyFill="1" applyBorder="1"/>
    <xf numFmtId="0" fontId="1" fillId="6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1" fontId="0" fillId="2" borderId="0" xfId="0" applyNumberFormat="1" applyFill="1" applyBorder="1"/>
    <xf numFmtId="1" fontId="1" fillId="2" borderId="1" xfId="0" applyNumberFormat="1" applyFont="1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0" fontId="0" fillId="8" borderId="0" xfId="0" applyFill="1" applyBorder="1"/>
    <xf numFmtId="14" fontId="0" fillId="8" borderId="0" xfId="0" applyNumberFormat="1" applyFill="1" applyBorder="1"/>
    <xf numFmtId="0" fontId="0" fillId="2" borderId="1" xfId="0" applyFont="1" applyFill="1" applyBorder="1"/>
    <xf numFmtId="2" fontId="1" fillId="2" borderId="1" xfId="0" applyNumberFormat="1" applyFont="1" applyFill="1" applyBorder="1"/>
    <xf numFmtId="2" fontId="1" fillId="3" borderId="1" xfId="0" applyNumberFormat="1" applyFont="1" applyFill="1" applyBorder="1"/>
    <xf numFmtId="49" fontId="0" fillId="0" borderId="0" xfId="0" applyNumberFormat="1" applyFill="1" applyBorder="1"/>
    <xf numFmtId="0" fontId="0" fillId="8" borderId="1" xfId="0" applyFill="1" applyBorder="1"/>
    <xf numFmtId="14" fontId="0" fillId="8" borderId="1" xfId="0" applyNumberFormat="1" applyFill="1" applyBorder="1"/>
    <xf numFmtId="0" fontId="0" fillId="0" borderId="1" xfId="0" applyBorder="1" applyAlignment="1">
      <alignment horizontal="right"/>
    </xf>
    <xf numFmtId="0" fontId="0" fillId="9" borderId="0" xfId="0" applyFill="1" applyBorder="1"/>
    <xf numFmtId="1" fontId="0" fillId="9" borderId="0" xfId="0" applyNumberFormat="1" applyFill="1" applyBorder="1"/>
    <xf numFmtId="0" fontId="1" fillId="9" borderId="1" xfId="0" applyFont="1" applyFill="1" applyBorder="1"/>
    <xf numFmtId="1" fontId="1" fillId="9" borderId="1" xfId="0" applyNumberFormat="1" applyFont="1" applyFill="1" applyBorder="1"/>
    <xf numFmtId="0" fontId="0" fillId="9" borderId="1" xfId="0" applyFill="1" applyBorder="1"/>
    <xf numFmtId="1" fontId="0" fillId="9" borderId="1" xfId="0" applyNumberFormat="1" applyFill="1" applyBorder="1"/>
    <xf numFmtId="2" fontId="1" fillId="9" borderId="1" xfId="0" applyNumberFormat="1" applyFont="1" applyFill="1" applyBorder="1"/>
    <xf numFmtId="14" fontId="0" fillId="9" borderId="1" xfId="0" applyNumberFormat="1" applyFill="1" applyBorder="1"/>
    <xf numFmtId="14" fontId="0" fillId="0" borderId="0" xfId="0" applyNumberFormat="1" applyFill="1" applyBorder="1"/>
    <xf numFmtId="14" fontId="0" fillId="3" borderId="12" xfId="0" applyNumberFormat="1" applyFill="1" applyBorder="1"/>
    <xf numFmtId="165" fontId="0" fillId="2" borderId="0" xfId="0" applyNumberFormat="1" applyFill="1" applyBorder="1"/>
    <xf numFmtId="165" fontId="1" fillId="2" borderId="1" xfId="0" applyNumberFormat="1" applyFont="1" applyFill="1" applyBorder="1"/>
    <xf numFmtId="165" fontId="0" fillId="2" borderId="1" xfId="0" applyNumberFormat="1" applyFill="1" applyBorder="1"/>
    <xf numFmtId="165" fontId="0" fillId="3" borderId="1" xfId="0" applyNumberFormat="1" applyFill="1" applyBorder="1"/>
    <xf numFmtId="0" fontId="0" fillId="10" borderId="1" xfId="0" applyFill="1" applyBorder="1"/>
    <xf numFmtId="1" fontId="0" fillId="8" borderId="1" xfId="0" applyNumberFormat="1" applyFill="1" applyBorder="1"/>
    <xf numFmtId="165" fontId="0" fillId="8" borderId="1" xfId="0" applyNumberFormat="1" applyFill="1" applyBorder="1"/>
    <xf numFmtId="2" fontId="1" fillId="8" borderId="1" xfId="0" applyNumberFormat="1" applyFont="1" applyFill="1" applyBorder="1"/>
    <xf numFmtId="49" fontId="0" fillId="0" borderId="0" xfId="0" applyNumberFormat="1"/>
    <xf numFmtId="0" fontId="1" fillId="11" borderId="13" xfId="0" applyFont="1" applyFill="1" applyBorder="1"/>
    <xf numFmtId="0" fontId="1" fillId="11" borderId="14" xfId="0" applyFont="1" applyFill="1" applyBorder="1"/>
    <xf numFmtId="0" fontId="1" fillId="11" borderId="15" xfId="0" applyFont="1" applyFill="1" applyBorder="1"/>
    <xf numFmtId="14" fontId="0" fillId="0" borderId="3" xfId="0" applyNumberFormat="1" applyBorder="1"/>
    <xf numFmtId="0" fontId="0" fillId="0" borderId="16" xfId="0" applyBorder="1"/>
    <xf numFmtId="14" fontId="0" fillId="0" borderId="2" xfId="0" applyNumberFormat="1" applyBorder="1"/>
    <xf numFmtId="0" fontId="0" fillId="0" borderId="17" xfId="0" applyBorder="1"/>
    <xf numFmtId="0" fontId="0" fillId="0" borderId="18" xfId="0" applyBorder="1"/>
    <xf numFmtId="0" fontId="1" fillId="13" borderId="0" xfId="0" applyFont="1" applyFill="1"/>
    <xf numFmtId="14" fontId="0" fillId="0" borderId="13" xfId="0" applyNumberFormat="1" applyFont="1" applyFill="1" applyBorder="1"/>
    <xf numFmtId="165" fontId="0" fillId="0" borderId="14" xfId="0" applyNumberFormat="1" applyFont="1" applyFill="1" applyBorder="1"/>
    <xf numFmtId="0" fontId="0" fillId="0" borderId="15" xfId="0" applyFont="1" applyFill="1" applyBorder="1"/>
    <xf numFmtId="14" fontId="0" fillId="0" borderId="3" xfId="0" applyNumberFormat="1" applyFont="1" applyFill="1" applyBorder="1"/>
    <xf numFmtId="165" fontId="0" fillId="0" borderId="0" xfId="0" applyNumberFormat="1" applyFont="1" applyFill="1" applyBorder="1"/>
    <xf numFmtId="0" fontId="0" fillId="0" borderId="16" xfId="0" applyFont="1" applyFill="1" applyBorder="1"/>
    <xf numFmtId="14" fontId="0" fillId="0" borderId="2" xfId="0" applyNumberFormat="1" applyFont="1" applyFill="1" applyBorder="1"/>
    <xf numFmtId="165" fontId="0" fillId="0" borderId="17" xfId="0" applyNumberFormat="1" applyFont="1" applyFill="1" applyBorder="1"/>
    <xf numFmtId="0" fontId="0" fillId="0" borderId="18" xfId="0" applyFont="1" applyFill="1" applyBorder="1"/>
    <xf numFmtId="0" fontId="1" fillId="12" borderId="1" xfId="0" applyFont="1" applyFill="1" applyBorder="1"/>
    <xf numFmtId="2" fontId="5" fillId="0" borderId="19" xfId="0" applyNumberFormat="1" applyFont="1" applyBorder="1" applyAlignment="1">
      <alignment horizontal="center"/>
    </xf>
    <xf numFmtId="164" fontId="5" fillId="0" borderId="19" xfId="0" applyNumberFormat="1" applyFont="1" applyBorder="1" applyAlignment="1">
      <alignment horizontal="center"/>
    </xf>
    <xf numFmtId="0" fontId="0" fillId="14" borderId="1" xfId="0" applyFill="1" applyBorder="1"/>
    <xf numFmtId="0" fontId="0" fillId="6" borderId="1" xfId="0" applyFill="1" applyBorder="1"/>
    <xf numFmtId="0" fontId="1" fillId="15" borderId="0" xfId="0" applyFont="1" applyFill="1" applyBorder="1"/>
    <xf numFmtId="0" fontId="0" fillId="15" borderId="0" xfId="0" applyFill="1" applyBorder="1"/>
    <xf numFmtId="166" fontId="0" fillId="0" borderId="20" xfId="0" applyNumberFormat="1" applyBorder="1"/>
    <xf numFmtId="166" fontId="0" fillId="0" borderId="21" xfId="0" applyNumberFormat="1" applyBorder="1"/>
    <xf numFmtId="167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6" fontId="0" fillId="0" borderId="0" xfId="0" applyNumberFormat="1"/>
    <xf numFmtId="167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0" fontId="0" fillId="0" borderId="0" xfId="0" applyAlignment="1">
      <alignment vertical="top"/>
    </xf>
    <xf numFmtId="0" fontId="0" fillId="0" borderId="0" xfId="0"/>
    <xf numFmtId="0" fontId="0" fillId="0" borderId="1" xfId="0" applyBorder="1"/>
    <xf numFmtId="0" fontId="1" fillId="0" borderId="0" xfId="0" applyFont="1" applyBorder="1"/>
    <xf numFmtId="14" fontId="0" fillId="0" borderId="1" xfId="0" applyNumberFormat="1" applyBorder="1"/>
    <xf numFmtId="14" fontId="0" fillId="0" borderId="25" xfId="0" applyNumberFormat="1" applyBorder="1"/>
    <xf numFmtId="14" fontId="6" fillId="0" borderId="1" xfId="0" applyNumberFormat="1" applyFont="1" applyBorder="1"/>
    <xf numFmtId="0" fontId="0" fillId="0" borderId="0" xfId="0" applyFont="1" applyFill="1" applyBorder="1"/>
    <xf numFmtId="0" fontId="0" fillId="0" borderId="0" xfId="0" applyFill="1"/>
    <xf numFmtId="164" fontId="5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4.xml"/><Relationship Id="rId18" Type="http://schemas.openxmlformats.org/officeDocument/2006/relationships/chartsheet" Target="chartsheets/sheet9.xml"/><Relationship Id="rId26" Type="http://schemas.openxmlformats.org/officeDocument/2006/relationships/worksheet" Target="worksheets/sheet1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0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17" Type="http://schemas.openxmlformats.org/officeDocument/2006/relationships/chartsheet" Target="chartsheets/sheet8.xml"/><Relationship Id="rId25" Type="http://schemas.openxmlformats.org/officeDocument/2006/relationships/worksheet" Target="worksheets/sheet14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7.xml"/><Relationship Id="rId20" Type="http://schemas.openxmlformats.org/officeDocument/2006/relationships/chartsheet" Target="chartsheets/sheet11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24" Type="http://schemas.openxmlformats.org/officeDocument/2006/relationships/worksheet" Target="worksheets/sheet13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6.xml"/><Relationship Id="rId23" Type="http://schemas.openxmlformats.org/officeDocument/2006/relationships/worksheet" Target="worksheets/sheet12.xml"/><Relationship Id="rId28" Type="http://schemas.openxmlformats.org/officeDocument/2006/relationships/theme" Target="theme/theme1.xml"/><Relationship Id="rId10" Type="http://schemas.openxmlformats.org/officeDocument/2006/relationships/chartsheet" Target="chartsheets/sheet1.xml"/><Relationship Id="rId19" Type="http://schemas.openxmlformats.org/officeDocument/2006/relationships/chartsheet" Target="chartsheets/sheet10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5.xml"/><Relationship Id="rId22" Type="http://schemas.openxmlformats.org/officeDocument/2006/relationships/worksheet" Target="worksheets/sheet11.xml"/><Relationship Id="rId27" Type="http://schemas.openxmlformats.org/officeDocument/2006/relationships/worksheet" Target="worksheets/sheet16.xml"/><Relationship Id="rId30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16186146988407"/>
          <c:y val="2.2423575654003727E-2"/>
          <c:w val="0.86768614168236557"/>
          <c:h val="0.86435980645389066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data'!$S$1</c:f>
              <c:strCache>
                <c:ptCount val="1"/>
                <c:pt idx="0">
                  <c:v>Graham Testo</c:v>
                </c:pt>
              </c:strCache>
            </c:strRef>
          </c:tx>
          <c:cat>
            <c:numRef>
              <c:f>'graph data'!$Z$2:$Z$9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data'!$S$2:$S$9</c:f>
              <c:numCache>
                <c:formatCode>General</c:formatCode>
                <c:ptCount val="8"/>
                <c:pt idx="0">
                  <c:v>1324.453125</c:v>
                </c:pt>
                <c:pt idx="1">
                  <c:v>983.42307692307702</c:v>
                </c:pt>
                <c:pt idx="2">
                  <c:v>997.02647657841146</c:v>
                </c:pt>
                <c:pt idx="3">
                  <c:v>1252.4481327800829</c:v>
                </c:pt>
                <c:pt idx="4">
                  <c:v>1108.5300207039336</c:v>
                </c:pt>
                <c:pt idx="5">
                  <c:v>829.92307692307691</c:v>
                </c:pt>
                <c:pt idx="6">
                  <c:v>871.02119460500967</c:v>
                </c:pt>
                <c:pt idx="7">
                  <c:v>1110.6042884990254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9-42C5-A5CE-73B6E839280B}"/>
            </c:ext>
          </c:extLst>
        </c:ser>
        <c:ser>
          <c:idx val="1"/>
          <c:order val="1"/>
          <c:tx>
            <c:strRef>
              <c:f>'graph data'!$W$1</c:f>
              <c:strCache>
                <c:ptCount val="1"/>
                <c:pt idx="0">
                  <c:v>Al Testo</c:v>
                </c:pt>
              </c:strCache>
            </c:strRef>
          </c:tx>
          <c:cat>
            <c:numRef>
              <c:f>'graph data'!$Z$2:$Z$9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data'!$W$2:$W$9</c:f>
              <c:numCache>
                <c:formatCode>General</c:formatCode>
                <c:ptCount val="8"/>
                <c:pt idx="0">
                  <c:v>1559.6787148594378</c:v>
                </c:pt>
                <c:pt idx="1">
                  <c:v>542.15799614643538</c:v>
                </c:pt>
                <c:pt idx="2">
                  <c:v>496.20408163265301</c:v>
                </c:pt>
                <c:pt idx="3">
                  <c:v>331.79381443298962</c:v>
                </c:pt>
                <c:pt idx="4">
                  <c:v>501.80722891566268</c:v>
                </c:pt>
                <c:pt idx="5">
                  <c:v>604.10358565737056</c:v>
                </c:pt>
                <c:pt idx="6">
                  <c:v>565.65040650406502</c:v>
                </c:pt>
                <c:pt idx="7">
                  <c:v>576.23966942148763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9-42C5-A5CE-73B6E839280B}"/>
            </c:ext>
          </c:extLst>
        </c:ser>
        <c:ser>
          <c:idx val="2"/>
          <c:order val="2"/>
          <c:tx>
            <c:strRef>
              <c:f>'graph data'!$AA$1</c:f>
              <c:strCache>
                <c:ptCount val="1"/>
                <c:pt idx="0">
                  <c:v>Bob Testo</c:v>
                </c:pt>
              </c:strCache>
            </c:strRef>
          </c:tx>
          <c:cat>
            <c:numRef>
              <c:f>'graph data'!$Z$2:$Z$9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data'!$AA$2:$AA$9</c:f>
              <c:numCache>
                <c:formatCode>General</c:formatCode>
                <c:ptCount val="8"/>
                <c:pt idx="0">
                  <c:v>1148.5163776493255</c:v>
                </c:pt>
                <c:pt idx="1">
                  <c:v>1097.6540755467199</c:v>
                </c:pt>
                <c:pt idx="2">
                  <c:v>1387.2222222222222</c:v>
                </c:pt>
                <c:pt idx="3">
                  <c:v>605.4724409448819</c:v>
                </c:pt>
                <c:pt idx="4">
                  <c:v>2356.3562753036435</c:v>
                </c:pt>
                <c:pt idx="5">
                  <c:v>987.40310077519382</c:v>
                </c:pt>
                <c:pt idx="6">
                  <c:v>740.0400801603206</c:v>
                </c:pt>
                <c:pt idx="7">
                  <c:v>680.11538461538464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9-42C5-A5CE-73B6E839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21760"/>
        <c:axId val="230618232"/>
      </c:lineChart>
      <c:dateAx>
        <c:axId val="230621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30618232"/>
        <c:crosses val="autoZero"/>
        <c:auto val="1"/>
        <c:lblOffset val="100"/>
        <c:baseTimeUnit val="days"/>
      </c:dateAx>
      <c:valAx>
        <c:axId val="230618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Androgen metabolites (ng/g wet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621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59969889371357"/>
          <c:y val="6.5516782933642756E-2"/>
          <c:w val="0.12783729002496608"/>
          <c:h val="0.1095652845988479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883085310525657E-2"/>
          <c:y val="8.4983351128812237E-2"/>
          <c:w val="0.79563183642998503"/>
          <c:h val="0.77555416457144388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data'!$F$2:$F$85</c:f>
              <c:numCache>
                <c:formatCode>m/d/yyyy</c:formatCode>
                <c:ptCount val="84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</c:numCache>
            </c:numRef>
          </c:cat>
          <c:val>
            <c:numRef>
              <c:f>'graph data'!$H$2:$H$85</c:f>
              <c:numCache>
                <c:formatCode>General</c:formatCode>
                <c:ptCount val="84"/>
                <c:pt idx="0">
                  <c:v>3305.8080000000004</c:v>
                </c:pt>
                <c:pt idx="1">
                  <c:v>1209.7639751552795</c:v>
                </c:pt>
                <c:pt idx="2">
                  <c:v>1690.679536679537</c:v>
                </c:pt>
                <c:pt idx="3">
                  <c:v>2832.8951612903229</c:v>
                </c:pt>
                <c:pt idx="4">
                  <c:v>2649.4711729622263</c:v>
                </c:pt>
                <c:pt idx="5">
                  <c:v>2180.2131147540981</c:v>
                </c:pt>
                <c:pt idx="6">
                  <c:v>1968.6959999999997</c:v>
                </c:pt>
                <c:pt idx="7">
                  <c:v>2664.3474903474907</c:v>
                </c:pt>
                <c:pt idx="8">
                  <c:v>1968.8450704225354</c:v>
                </c:pt>
                <c:pt idx="9">
                  <c:v>1563.4814814814815</c:v>
                </c:pt>
                <c:pt idx="10">
                  <c:v>1068.9230769230769</c:v>
                </c:pt>
                <c:pt idx="11">
                  <c:v>1984.7800829875521</c:v>
                </c:pt>
                <c:pt idx="13">
                  <c:v>1229.7401574803152</c:v>
                </c:pt>
                <c:pt idx="14">
                  <c:v>2615.4623217922604</c:v>
                </c:pt>
                <c:pt idx="15">
                  <c:v>2769.3727810650885</c:v>
                </c:pt>
                <c:pt idx="16">
                  <c:v>3626.6272189349115</c:v>
                </c:pt>
                <c:pt idx="17">
                  <c:v>2900.2962962962961</c:v>
                </c:pt>
                <c:pt idx="19">
                  <c:v>1991.5346938775513</c:v>
                </c:pt>
                <c:pt idx="20">
                  <c:v>1617.0583657587547</c:v>
                </c:pt>
                <c:pt idx="21">
                  <c:v>2257.2349514563102</c:v>
                </c:pt>
                <c:pt idx="23">
                  <c:v>1332.1431411530816</c:v>
                </c:pt>
                <c:pt idx="24">
                  <c:v>2501.294117647059</c:v>
                </c:pt>
                <c:pt idx="25">
                  <c:v>747.87548638132296</c:v>
                </c:pt>
                <c:pt idx="26">
                  <c:v>1194.7364185110664</c:v>
                </c:pt>
                <c:pt idx="27">
                  <c:v>1814.1108986615677</c:v>
                </c:pt>
                <c:pt idx="28">
                  <c:v>1783.3204633204634</c:v>
                </c:pt>
                <c:pt idx="29">
                  <c:v>2290.8274428274431</c:v>
                </c:pt>
                <c:pt idx="30">
                  <c:v>1828.7257731958762</c:v>
                </c:pt>
                <c:pt idx="31">
                  <c:v>1192.2023346303499</c:v>
                </c:pt>
                <c:pt idx="32">
                  <c:v>2432.666666666667</c:v>
                </c:pt>
                <c:pt idx="33">
                  <c:v>2545.0497017892644</c:v>
                </c:pt>
                <c:pt idx="34">
                  <c:v>1580.0538461538463</c:v>
                </c:pt>
                <c:pt idx="35">
                  <c:v>1691.8530612244897</c:v>
                </c:pt>
                <c:pt idx="36">
                  <c:v>4585.9264990328811</c:v>
                </c:pt>
                <c:pt idx="37">
                  <c:v>2720.0232558139537</c:v>
                </c:pt>
                <c:pt idx="38">
                  <c:v>2099.3793103448274</c:v>
                </c:pt>
                <c:pt idx="39">
                  <c:v>2315.9999999999995</c:v>
                </c:pt>
                <c:pt idx="41">
                  <c:v>1956.2538461538466</c:v>
                </c:pt>
                <c:pt idx="42">
                  <c:v>1923.2249999999997</c:v>
                </c:pt>
                <c:pt idx="43">
                  <c:v>2158.8046875</c:v>
                </c:pt>
                <c:pt idx="44">
                  <c:v>1003.1524752475246</c:v>
                </c:pt>
                <c:pt idx="45">
                  <c:v>1924.8837209302326</c:v>
                </c:pt>
                <c:pt idx="46">
                  <c:v>2028.515625</c:v>
                </c:pt>
                <c:pt idx="47">
                  <c:v>2424.3772102161101</c:v>
                </c:pt>
                <c:pt idx="48">
                  <c:v>2026.6217821782175</c:v>
                </c:pt>
                <c:pt idx="49">
                  <c:v>1920.8416833667334</c:v>
                </c:pt>
                <c:pt idx="50">
                  <c:v>974.17543859649129</c:v>
                </c:pt>
                <c:pt idx="51">
                  <c:v>1304.007736943907</c:v>
                </c:pt>
                <c:pt idx="52">
                  <c:v>3465.571428571428</c:v>
                </c:pt>
                <c:pt idx="53">
                  <c:v>2432.969450101833</c:v>
                </c:pt>
                <c:pt idx="54">
                  <c:v>1994.815384615385</c:v>
                </c:pt>
                <c:pt idx="55">
                  <c:v>961.87268993839837</c:v>
                </c:pt>
                <c:pt idx="56">
                  <c:v>2294.5900990099008</c:v>
                </c:pt>
                <c:pt idx="57">
                  <c:v>2020.8143712574852</c:v>
                </c:pt>
                <c:pt idx="58">
                  <c:v>949.60975609756099</c:v>
                </c:pt>
                <c:pt idx="59">
                  <c:v>1482.7897838899803</c:v>
                </c:pt>
                <c:pt idx="60">
                  <c:v>2028.8323699421965</c:v>
                </c:pt>
                <c:pt idx="61">
                  <c:v>2040.0460652591169</c:v>
                </c:pt>
                <c:pt idx="62">
                  <c:v>2571.110251450677</c:v>
                </c:pt>
                <c:pt idx="63">
                  <c:v>2544.7810650887573</c:v>
                </c:pt>
                <c:pt idx="65">
                  <c:v>3132.7407407407413</c:v>
                </c:pt>
                <c:pt idx="66">
                  <c:v>2480.7600000000002</c:v>
                </c:pt>
                <c:pt idx="67">
                  <c:v>1755.3802816901407</c:v>
                </c:pt>
                <c:pt idx="68">
                  <c:v>2794.5609284332691</c:v>
                </c:pt>
                <c:pt idx="69">
                  <c:v>1792.844262295082</c:v>
                </c:pt>
                <c:pt idx="71">
                  <c:v>1904.184971098266</c:v>
                </c:pt>
                <c:pt idx="72">
                  <c:v>1368.2862823061628</c:v>
                </c:pt>
                <c:pt idx="73">
                  <c:v>1881.0180360721442</c:v>
                </c:pt>
                <c:pt idx="74">
                  <c:v>1935.9272727272726</c:v>
                </c:pt>
                <c:pt idx="75">
                  <c:v>2340.7258064516132</c:v>
                </c:pt>
                <c:pt idx="76">
                  <c:v>1552.4158004158005</c:v>
                </c:pt>
                <c:pt idx="77">
                  <c:v>1707.9</c:v>
                </c:pt>
                <c:pt idx="78">
                  <c:v>1381.2705882352943</c:v>
                </c:pt>
                <c:pt idx="79">
                  <c:v>1534.2456140350878</c:v>
                </c:pt>
                <c:pt idx="80">
                  <c:v>1487.0429447852762</c:v>
                </c:pt>
                <c:pt idx="81">
                  <c:v>1286.0081632653062</c:v>
                </c:pt>
                <c:pt idx="82">
                  <c:v>1905.9428571428573</c:v>
                </c:pt>
                <c:pt idx="83">
                  <c:v>1998.603550295858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6-4269-BBA9-DDAA881A5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38568"/>
        <c:axId val="494233864"/>
      </c:lineChart>
      <c:lineChart>
        <c:grouping val="standard"/>
        <c:varyColors val="0"/>
        <c:ser>
          <c:idx val="1"/>
          <c:order val="1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marker>
            <c:symbol val="square"/>
            <c:size val="4"/>
          </c:marker>
          <c:cat>
            <c:numRef>
              <c:f>'graph data'!$F$2:$F$85</c:f>
              <c:numCache>
                <c:formatCode>m/d/yyyy</c:formatCode>
                <c:ptCount val="84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</c:numCache>
            </c:numRef>
          </c:cat>
          <c:val>
            <c:numRef>
              <c:f>'graph data'!$I$2:$I$85</c:f>
              <c:numCache>
                <c:formatCode>General</c:formatCode>
                <c:ptCount val="84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6-4269-BBA9-DDAA881A5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34648"/>
        <c:axId val="494237784"/>
      </c:lineChart>
      <c:dateAx>
        <c:axId val="4942385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494233864"/>
        <c:crosses val="autoZero"/>
        <c:auto val="1"/>
        <c:lblOffset val="100"/>
        <c:baseTimeUnit val="days"/>
      </c:dateAx>
      <c:valAx>
        <c:axId val="494233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Progestagen metabolites (ng/g wet feces)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494238568"/>
        <c:crosses val="autoZero"/>
        <c:crossBetween val="between"/>
      </c:valAx>
      <c:valAx>
        <c:axId val="4942377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Estrogen metabolites (ng/g dry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234648"/>
        <c:crosses val="max"/>
        <c:crossBetween val="between"/>
      </c:valAx>
      <c:dateAx>
        <c:axId val="4942346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94237784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65429805462084634"/>
          <c:y val="4.8407996419912232E-2"/>
          <c:w val="0.21239343508935604"/>
          <c:h val="8.9200990948955436E-2"/>
        </c:manualLayout>
      </c:layout>
      <c:overlay val="0"/>
    </c:legend>
    <c:plotVisOnly val="1"/>
    <c:dispBlanksAs val="span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883085310525657E-2"/>
          <c:y val="8.4983351128812237E-2"/>
          <c:w val="0.79563183642998503"/>
          <c:h val="0.77555416457144388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data'!$F$2:$F$85</c:f>
              <c:numCache>
                <c:formatCode>m/d/yyyy</c:formatCode>
                <c:ptCount val="84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</c:numCache>
            </c:numRef>
          </c:cat>
          <c:val>
            <c:numRef>
              <c:f>'graph data'!$H$2:$H$85</c:f>
              <c:numCache>
                <c:formatCode>General</c:formatCode>
                <c:ptCount val="84"/>
                <c:pt idx="0">
                  <c:v>3305.8080000000004</c:v>
                </c:pt>
                <c:pt idx="1">
                  <c:v>1209.7639751552795</c:v>
                </c:pt>
                <c:pt idx="2">
                  <c:v>1690.679536679537</c:v>
                </c:pt>
                <c:pt idx="3">
                  <c:v>2832.8951612903229</c:v>
                </c:pt>
                <c:pt idx="4">
                  <c:v>2649.4711729622263</c:v>
                </c:pt>
                <c:pt idx="5">
                  <c:v>2180.2131147540981</c:v>
                </c:pt>
                <c:pt idx="6">
                  <c:v>1968.6959999999997</c:v>
                </c:pt>
                <c:pt idx="7">
                  <c:v>2664.3474903474907</c:v>
                </c:pt>
                <c:pt idx="8">
                  <c:v>1968.8450704225354</c:v>
                </c:pt>
                <c:pt idx="9">
                  <c:v>1563.4814814814815</c:v>
                </c:pt>
                <c:pt idx="10">
                  <c:v>1068.9230769230769</c:v>
                </c:pt>
                <c:pt idx="11">
                  <c:v>1984.7800829875521</c:v>
                </c:pt>
                <c:pt idx="13">
                  <c:v>1229.7401574803152</c:v>
                </c:pt>
                <c:pt idx="14">
                  <c:v>2615.4623217922604</c:v>
                </c:pt>
                <c:pt idx="15">
                  <c:v>2769.3727810650885</c:v>
                </c:pt>
                <c:pt idx="16">
                  <c:v>3626.6272189349115</c:v>
                </c:pt>
                <c:pt idx="17">
                  <c:v>2900.2962962962961</c:v>
                </c:pt>
                <c:pt idx="19">
                  <c:v>1991.5346938775513</c:v>
                </c:pt>
                <c:pt idx="20">
                  <c:v>1617.0583657587547</c:v>
                </c:pt>
                <c:pt idx="21">
                  <c:v>2257.2349514563102</c:v>
                </c:pt>
                <c:pt idx="23">
                  <c:v>1332.1431411530816</c:v>
                </c:pt>
                <c:pt idx="24">
                  <c:v>2501.294117647059</c:v>
                </c:pt>
                <c:pt idx="25">
                  <c:v>747.87548638132296</c:v>
                </c:pt>
                <c:pt idx="26">
                  <c:v>1194.7364185110664</c:v>
                </c:pt>
                <c:pt idx="27">
                  <c:v>1814.1108986615677</c:v>
                </c:pt>
                <c:pt idx="28">
                  <c:v>1783.3204633204634</c:v>
                </c:pt>
                <c:pt idx="29">
                  <c:v>2290.8274428274431</c:v>
                </c:pt>
                <c:pt idx="30">
                  <c:v>1828.7257731958762</c:v>
                </c:pt>
                <c:pt idx="31">
                  <c:v>1192.2023346303499</c:v>
                </c:pt>
                <c:pt idx="32">
                  <c:v>2432.666666666667</c:v>
                </c:pt>
                <c:pt idx="33">
                  <c:v>2545.0497017892644</c:v>
                </c:pt>
                <c:pt idx="34">
                  <c:v>1580.0538461538463</c:v>
                </c:pt>
                <c:pt idx="35">
                  <c:v>1691.8530612244897</c:v>
                </c:pt>
                <c:pt idx="36">
                  <c:v>4585.9264990328811</c:v>
                </c:pt>
                <c:pt idx="37">
                  <c:v>2720.0232558139537</c:v>
                </c:pt>
                <c:pt idx="38">
                  <c:v>2099.3793103448274</c:v>
                </c:pt>
                <c:pt idx="39">
                  <c:v>2315.9999999999995</c:v>
                </c:pt>
                <c:pt idx="41">
                  <c:v>1956.2538461538466</c:v>
                </c:pt>
                <c:pt idx="42">
                  <c:v>1923.2249999999997</c:v>
                </c:pt>
                <c:pt idx="43">
                  <c:v>2158.8046875</c:v>
                </c:pt>
                <c:pt idx="44">
                  <c:v>1003.1524752475246</c:v>
                </c:pt>
                <c:pt idx="45">
                  <c:v>1924.8837209302326</c:v>
                </c:pt>
                <c:pt idx="46">
                  <c:v>2028.515625</c:v>
                </c:pt>
                <c:pt idx="47">
                  <c:v>2424.3772102161101</c:v>
                </c:pt>
                <c:pt idx="48">
                  <c:v>2026.6217821782175</c:v>
                </c:pt>
                <c:pt idx="49">
                  <c:v>1920.8416833667334</c:v>
                </c:pt>
                <c:pt idx="50">
                  <c:v>974.17543859649129</c:v>
                </c:pt>
                <c:pt idx="51">
                  <c:v>1304.007736943907</c:v>
                </c:pt>
                <c:pt idx="52">
                  <c:v>3465.571428571428</c:v>
                </c:pt>
                <c:pt idx="53">
                  <c:v>2432.969450101833</c:v>
                </c:pt>
                <c:pt idx="54">
                  <c:v>1994.815384615385</c:v>
                </c:pt>
                <c:pt idx="55">
                  <c:v>961.87268993839837</c:v>
                </c:pt>
                <c:pt idx="56">
                  <c:v>2294.5900990099008</c:v>
                </c:pt>
                <c:pt idx="57">
                  <c:v>2020.8143712574852</c:v>
                </c:pt>
                <c:pt idx="58">
                  <c:v>949.60975609756099</c:v>
                </c:pt>
                <c:pt idx="59">
                  <c:v>1482.7897838899803</c:v>
                </c:pt>
                <c:pt idx="60">
                  <c:v>2028.8323699421965</c:v>
                </c:pt>
                <c:pt idx="61">
                  <c:v>2040.0460652591169</c:v>
                </c:pt>
                <c:pt idx="62">
                  <c:v>2571.110251450677</c:v>
                </c:pt>
                <c:pt idx="63">
                  <c:v>2544.7810650887573</c:v>
                </c:pt>
                <c:pt idx="65">
                  <c:v>3132.7407407407413</c:v>
                </c:pt>
                <c:pt idx="66">
                  <c:v>2480.7600000000002</c:v>
                </c:pt>
                <c:pt idx="67">
                  <c:v>1755.3802816901407</c:v>
                </c:pt>
                <c:pt idx="68">
                  <c:v>2794.5609284332691</c:v>
                </c:pt>
                <c:pt idx="69">
                  <c:v>1792.844262295082</c:v>
                </c:pt>
                <c:pt idx="71">
                  <c:v>1904.184971098266</c:v>
                </c:pt>
                <c:pt idx="72">
                  <c:v>1368.2862823061628</c:v>
                </c:pt>
                <c:pt idx="73">
                  <c:v>1881.0180360721442</c:v>
                </c:pt>
                <c:pt idx="74">
                  <c:v>1935.9272727272726</c:v>
                </c:pt>
                <c:pt idx="75">
                  <c:v>2340.7258064516132</c:v>
                </c:pt>
                <c:pt idx="76">
                  <c:v>1552.4158004158005</c:v>
                </c:pt>
                <c:pt idx="77">
                  <c:v>1707.9</c:v>
                </c:pt>
                <c:pt idx="78">
                  <c:v>1381.2705882352943</c:v>
                </c:pt>
                <c:pt idx="79">
                  <c:v>1534.2456140350878</c:v>
                </c:pt>
                <c:pt idx="80">
                  <c:v>1487.0429447852762</c:v>
                </c:pt>
                <c:pt idx="81">
                  <c:v>1286.0081632653062</c:v>
                </c:pt>
                <c:pt idx="82">
                  <c:v>1905.9428571428573</c:v>
                </c:pt>
                <c:pt idx="83">
                  <c:v>1998.603550295858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2-4277-A181-D1E6FFE9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35040"/>
        <c:axId val="494238176"/>
      </c:lineChart>
      <c:dateAx>
        <c:axId val="4942350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494238176"/>
        <c:crosses val="autoZero"/>
        <c:auto val="1"/>
        <c:lblOffset val="100"/>
        <c:baseTimeUnit val="days"/>
      </c:dateAx>
      <c:valAx>
        <c:axId val="49423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Progestagen metabolites (ng/g wet feces)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494235040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'!$F$1</c:f>
              <c:strCache>
                <c:ptCount val="1"/>
                <c:pt idx="0">
                  <c:v>MavT</c:v>
                </c:pt>
              </c:strCache>
            </c:strRef>
          </c:tx>
          <c:marker>
            <c:symbol val="none"/>
          </c:marker>
          <c:cat>
            <c:numRef>
              <c:f>' 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 '!$F$2:$F$54</c:f>
              <c:numCache>
                <c:formatCode>General</c:formatCode>
                <c:ptCount val="53"/>
                <c:pt idx="0">
                  <c:v>0.1</c:v>
                </c:pt>
                <c:pt idx="1">
                  <c:v>0.1</c:v>
                </c:pt>
                <c:pt idx="2">
                  <c:v>1.1000000000000001</c:v>
                </c:pt>
                <c:pt idx="3">
                  <c:v>0.1</c:v>
                </c:pt>
                <c:pt idx="4">
                  <c:v>0.1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1.1000000000000001</c:v>
                </c:pt>
                <c:pt idx="15">
                  <c:v>0.1</c:v>
                </c:pt>
                <c:pt idx="16">
                  <c:v>1.1000000000000001</c:v>
                </c:pt>
                <c:pt idx="17">
                  <c:v>0.1</c:v>
                </c:pt>
                <c:pt idx="18">
                  <c:v>1.1000000000000001</c:v>
                </c:pt>
                <c:pt idx="19">
                  <c:v>0.1</c:v>
                </c:pt>
                <c:pt idx="20">
                  <c:v>3.1</c:v>
                </c:pt>
                <c:pt idx="21">
                  <c:v>1.1000000000000001</c:v>
                </c:pt>
                <c:pt idx="22">
                  <c:v>0.1</c:v>
                </c:pt>
                <c:pt idx="23">
                  <c:v>1.1000000000000001</c:v>
                </c:pt>
                <c:pt idx="24">
                  <c:v>3.1</c:v>
                </c:pt>
                <c:pt idx="25">
                  <c:v>0.1</c:v>
                </c:pt>
                <c:pt idx="26">
                  <c:v>1.1000000000000001</c:v>
                </c:pt>
                <c:pt idx="27">
                  <c:v>0.1</c:v>
                </c:pt>
                <c:pt idx="28">
                  <c:v>1.1000000000000001</c:v>
                </c:pt>
                <c:pt idx="29">
                  <c:v>0.1</c:v>
                </c:pt>
                <c:pt idx="30">
                  <c:v>0.1</c:v>
                </c:pt>
                <c:pt idx="31">
                  <c:v>1.1000000000000001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1.1000000000000001</c:v>
                </c:pt>
                <c:pt idx="36">
                  <c:v>0.1</c:v>
                </c:pt>
                <c:pt idx="37">
                  <c:v>1.1000000000000001</c:v>
                </c:pt>
                <c:pt idx="38">
                  <c:v>3.1</c:v>
                </c:pt>
                <c:pt idx="39">
                  <c:v>0.1</c:v>
                </c:pt>
                <c:pt idx="40">
                  <c:v>0.1</c:v>
                </c:pt>
                <c:pt idx="41">
                  <c:v>1.1000000000000001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1.1000000000000001</c:v>
                </c:pt>
                <c:pt idx="46">
                  <c:v>0.1</c:v>
                </c:pt>
                <c:pt idx="47">
                  <c:v>0.1</c:v>
                </c:pt>
                <c:pt idx="48">
                  <c:v>2.1</c:v>
                </c:pt>
                <c:pt idx="49">
                  <c:v>0.1</c:v>
                </c:pt>
                <c:pt idx="50">
                  <c:v>2.1</c:v>
                </c:pt>
                <c:pt idx="51">
                  <c:v>1.1000000000000001</c:v>
                </c:pt>
                <c:pt idx="52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5-49A8-9D56-4FC364A7A292}"/>
            </c:ext>
          </c:extLst>
        </c:ser>
        <c:ser>
          <c:idx val="1"/>
          <c:order val="1"/>
          <c:tx>
            <c:strRef>
              <c:f>' '!$H$1</c:f>
              <c:strCache>
                <c:ptCount val="1"/>
                <c:pt idx="0">
                  <c:v>Ba t</c:v>
                </c:pt>
              </c:strCache>
            </c:strRef>
          </c:tx>
          <c:marker>
            <c:symbol val="none"/>
          </c:marker>
          <c:cat>
            <c:numRef>
              <c:f>' 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 '!$H$2:$H$54</c:f>
              <c:numCache>
                <c:formatCode>General</c:formatCode>
                <c:ptCount val="53"/>
                <c:pt idx="0">
                  <c:v>2.1</c:v>
                </c:pt>
                <c:pt idx="1">
                  <c:v>0.1</c:v>
                </c:pt>
                <c:pt idx="2">
                  <c:v>1.1000000000000001</c:v>
                </c:pt>
                <c:pt idx="3">
                  <c:v>0.1</c:v>
                </c:pt>
                <c:pt idx="4">
                  <c:v>0.1</c:v>
                </c:pt>
                <c:pt idx="5">
                  <c:v>1.1000000000000001</c:v>
                </c:pt>
                <c:pt idx="6">
                  <c:v>4.0999999999999996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4.0999999999999996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0.1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1.1000000000000001</c:v>
                </c:pt>
                <c:pt idx="19">
                  <c:v>5.0999999999999996</c:v>
                </c:pt>
                <c:pt idx="20">
                  <c:v>6.1</c:v>
                </c:pt>
                <c:pt idx="21">
                  <c:v>6.1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6.1</c:v>
                </c:pt>
                <c:pt idx="25">
                  <c:v>5.0999999999999996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2.1</c:v>
                </c:pt>
                <c:pt idx="29">
                  <c:v>6.1</c:v>
                </c:pt>
                <c:pt idx="30">
                  <c:v>1.1000000000000001</c:v>
                </c:pt>
                <c:pt idx="31">
                  <c:v>3.1</c:v>
                </c:pt>
                <c:pt idx="32">
                  <c:v>2.1</c:v>
                </c:pt>
                <c:pt idx="33">
                  <c:v>3.1</c:v>
                </c:pt>
                <c:pt idx="34">
                  <c:v>1.1000000000000001</c:v>
                </c:pt>
                <c:pt idx="35">
                  <c:v>2.1</c:v>
                </c:pt>
                <c:pt idx="36">
                  <c:v>1.1000000000000001</c:v>
                </c:pt>
                <c:pt idx="37">
                  <c:v>2.1</c:v>
                </c:pt>
                <c:pt idx="38">
                  <c:v>3.1</c:v>
                </c:pt>
                <c:pt idx="39">
                  <c:v>0.1</c:v>
                </c:pt>
                <c:pt idx="40">
                  <c:v>1.1000000000000001</c:v>
                </c:pt>
                <c:pt idx="41">
                  <c:v>3.1</c:v>
                </c:pt>
                <c:pt idx="42">
                  <c:v>8.1</c:v>
                </c:pt>
                <c:pt idx="43">
                  <c:v>4.0999999999999996</c:v>
                </c:pt>
                <c:pt idx="44">
                  <c:v>1.1000000000000001</c:v>
                </c:pt>
                <c:pt idx="45">
                  <c:v>3.1</c:v>
                </c:pt>
                <c:pt idx="46">
                  <c:v>2.1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3.1</c:v>
                </c:pt>
                <c:pt idx="50">
                  <c:v>2.1</c:v>
                </c:pt>
                <c:pt idx="51">
                  <c:v>3.1</c:v>
                </c:pt>
                <c:pt idx="52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5-49A8-9D56-4FC364A7A292}"/>
            </c:ext>
          </c:extLst>
        </c:ser>
        <c:ser>
          <c:idx val="2"/>
          <c:order val="2"/>
          <c:tx>
            <c:strRef>
              <c:f>' '!$J$1</c:f>
              <c:strCache>
                <c:ptCount val="1"/>
                <c:pt idx="0">
                  <c:v>MA t</c:v>
                </c:pt>
              </c:strCache>
            </c:strRef>
          </c:tx>
          <c:marker>
            <c:symbol val="none"/>
          </c:marker>
          <c:cat>
            <c:numRef>
              <c:f>' 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 '!$J$2:$J$54</c:f>
              <c:numCache>
                <c:formatCode>General</c:formatCode>
                <c:ptCount val="53"/>
                <c:pt idx="0">
                  <c:v>2.1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1.1000000000000001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3.1</c:v>
                </c:pt>
                <c:pt idx="18">
                  <c:v>0.1</c:v>
                </c:pt>
                <c:pt idx="19">
                  <c:v>2.1</c:v>
                </c:pt>
                <c:pt idx="20">
                  <c:v>0.1</c:v>
                </c:pt>
                <c:pt idx="21">
                  <c:v>3.1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4.0999999999999996</c:v>
                </c:pt>
                <c:pt idx="26">
                  <c:v>0.1</c:v>
                </c:pt>
                <c:pt idx="27">
                  <c:v>0.1</c:v>
                </c:pt>
                <c:pt idx="28">
                  <c:v>1.1000000000000001</c:v>
                </c:pt>
                <c:pt idx="29">
                  <c:v>2.1</c:v>
                </c:pt>
                <c:pt idx="30">
                  <c:v>0.1</c:v>
                </c:pt>
                <c:pt idx="31">
                  <c:v>2.1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0.1</c:v>
                </c:pt>
                <c:pt idx="35">
                  <c:v>0.1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2.1</c:v>
                </c:pt>
                <c:pt idx="43">
                  <c:v>2.1</c:v>
                </c:pt>
                <c:pt idx="44">
                  <c:v>1.1000000000000001</c:v>
                </c:pt>
                <c:pt idx="45">
                  <c:v>2.1</c:v>
                </c:pt>
                <c:pt idx="46">
                  <c:v>2.1</c:v>
                </c:pt>
                <c:pt idx="47">
                  <c:v>0.1</c:v>
                </c:pt>
                <c:pt idx="48">
                  <c:v>1.1000000000000001</c:v>
                </c:pt>
                <c:pt idx="49">
                  <c:v>0.1</c:v>
                </c:pt>
                <c:pt idx="50">
                  <c:v>0.1</c:v>
                </c:pt>
                <c:pt idx="51">
                  <c:v>1.1000000000000001</c:v>
                </c:pt>
                <c:pt idx="52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5-49A8-9D56-4FC364A7A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238960"/>
        <c:axId val="494236608"/>
      </c:lineChart>
      <c:dateAx>
        <c:axId val="494238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94236608"/>
        <c:crosses val="autoZero"/>
        <c:auto val="1"/>
        <c:lblOffset val="100"/>
        <c:baseTimeUnit val="days"/>
      </c:dateAx>
      <c:valAx>
        <c:axId val="49423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423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'!$D$1</c:f>
              <c:strCache>
                <c:ptCount val="1"/>
                <c:pt idx="0">
                  <c:v>Merrill Estradiol</c:v>
                </c:pt>
              </c:strCache>
            </c:strRef>
          </c:tx>
          <c:marker>
            <c:symbol val="none"/>
          </c:marker>
          <c:cat>
            <c:numRef>
              <c:f>' 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 '!$D$2:$D$54</c:f>
              <c:numCache>
                <c:formatCode>General</c:formatCode>
                <c:ptCount val="53"/>
                <c:pt idx="0">
                  <c:v>995.32820000000004</c:v>
                </c:pt>
                <c:pt idx="1">
                  <c:v>1200.7083</c:v>
                </c:pt>
                <c:pt idx="2">
                  <c:v>731.01030000000003</c:v>
                </c:pt>
                <c:pt idx="3">
                  <c:v>1232.9786999999999</c:v>
                </c:pt>
                <c:pt idx="4">
                  <c:v>1755.3606</c:v>
                </c:pt>
                <c:pt idx="5">
                  <c:v>1111.3095000000001</c:v>
                </c:pt>
                <c:pt idx="6">
                  <c:v>862.21310000000005</c:v>
                </c:pt>
                <c:pt idx="7">
                  <c:v>774.75729999999999</c:v>
                </c:pt>
                <c:pt idx="8">
                  <c:v>1130.8524</c:v>
                </c:pt>
                <c:pt idx="9">
                  <c:v>1354.1699000000001</c:v>
                </c:pt>
                <c:pt idx="10">
                  <c:v>829.74900000000002</c:v>
                </c:pt>
                <c:pt idx="11">
                  <c:v>970.36959999999999</c:v>
                </c:pt>
                <c:pt idx="12">
                  <c:v>909.5</c:v>
                </c:pt>
                <c:pt idx="13">
                  <c:v>756.95569999999998</c:v>
                </c:pt>
                <c:pt idx="14">
                  <c:v>497.53969999999998</c:v>
                </c:pt>
                <c:pt idx="15">
                  <c:v>697.65959999999995</c:v>
                </c:pt>
                <c:pt idx="16">
                  <c:v>836.43430000000001</c:v>
                </c:pt>
                <c:pt idx="17">
                  <c:v>736.90380000000005</c:v>
                </c:pt>
                <c:pt idx="18">
                  <c:v>694.20950000000005</c:v>
                </c:pt>
                <c:pt idx="19">
                  <c:v>617.56200000000001</c:v>
                </c:pt>
                <c:pt idx="20">
                  <c:v>1584.9407000000001</c:v>
                </c:pt>
                <c:pt idx="21">
                  <c:v>2816.6875</c:v>
                </c:pt>
                <c:pt idx="22">
                  <c:v>1024.8875</c:v>
                </c:pt>
                <c:pt idx="23">
                  <c:v>773.97919999999999</c:v>
                </c:pt>
                <c:pt idx="24">
                  <c:v>1144.0994000000001</c:v>
                </c:pt>
                <c:pt idx="25">
                  <c:v>1076.5368000000001</c:v>
                </c:pt>
                <c:pt idx="26">
                  <c:v>750.77080000000001</c:v>
                </c:pt>
                <c:pt idx="27">
                  <c:v>430.25189999999998</c:v>
                </c:pt>
                <c:pt idx="28">
                  <c:v>1209.7154</c:v>
                </c:pt>
                <c:pt idx="29">
                  <c:v>1430.1180999999999</c:v>
                </c:pt>
                <c:pt idx="30">
                  <c:v>1308.2328</c:v>
                </c:pt>
                <c:pt idx="31">
                  <c:v>1456.5385000000001</c:v>
                </c:pt>
                <c:pt idx="32">
                  <c:v>906.56719999999996</c:v>
                </c:pt>
                <c:pt idx="33">
                  <c:v>1382.9817</c:v>
                </c:pt>
                <c:pt idx="34">
                  <c:v>965.56</c:v>
                </c:pt>
                <c:pt idx="35">
                  <c:v>886.52260000000001</c:v>
                </c:pt>
                <c:pt idx="36">
                  <c:v>1558.723</c:v>
                </c:pt>
                <c:pt idx="37">
                  <c:v>1604.4556</c:v>
                </c:pt>
                <c:pt idx="38">
                  <c:v>892.80669999999998</c:v>
                </c:pt>
                <c:pt idx="39">
                  <c:v>643.125</c:v>
                </c:pt>
                <c:pt idx="40">
                  <c:v>981.47569999999996</c:v>
                </c:pt>
                <c:pt idx="41">
                  <c:v>491.02910000000003</c:v>
                </c:pt>
                <c:pt idx="42">
                  <c:v>944.36649999999997</c:v>
                </c:pt>
                <c:pt idx="43">
                  <c:v>1248.0417</c:v>
                </c:pt>
                <c:pt idx="44">
                  <c:v>1617.0061000000001</c:v>
                </c:pt>
                <c:pt idx="45">
                  <c:v>1069.0361</c:v>
                </c:pt>
                <c:pt idx="46">
                  <c:v>788.01599999999996</c:v>
                </c:pt>
                <c:pt idx="47">
                  <c:v>721.48940000000005</c:v>
                </c:pt>
                <c:pt idx="48">
                  <c:v>970.94380000000001</c:v>
                </c:pt>
                <c:pt idx="49">
                  <c:v>386.61970000000002</c:v>
                </c:pt>
                <c:pt idx="50">
                  <c:v>1270.6478</c:v>
                </c:pt>
                <c:pt idx="51">
                  <c:v>715.6069</c:v>
                </c:pt>
                <c:pt idx="52">
                  <c:v>457.25299999999999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9-4635-B66A-E85A52AC1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615488"/>
        <c:axId val="492002536"/>
      </c:lineChart>
      <c:dateAx>
        <c:axId val="230615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92002536"/>
        <c:crosses val="autoZero"/>
        <c:auto val="1"/>
        <c:lblOffset val="100"/>
        <c:baseTimeUnit val="days"/>
      </c:dateAx>
      <c:valAx>
        <c:axId val="492002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61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89463047098574E-2"/>
          <c:y val="3.5546401070727089E-2"/>
          <c:w val="0.85231731043886449"/>
          <c:h val="0.8606325285498253"/>
        </c:manualLayout>
      </c:layout>
      <c:lineChart>
        <c:grouping val="standard"/>
        <c:varyColors val="0"/>
        <c:ser>
          <c:idx val="0"/>
          <c:order val="0"/>
          <c:tx>
            <c:strRef>
              <c:f>' '!$F$1</c:f>
              <c:strCache>
                <c:ptCount val="1"/>
                <c:pt idx="0">
                  <c:v>MavT</c:v>
                </c:pt>
              </c:strCache>
            </c:strRef>
          </c:tx>
          <c:marker>
            <c:symbol val="none"/>
          </c:marker>
          <c:cat>
            <c:numRef>
              <c:f>' 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 '!$F$2:$F$54</c:f>
              <c:numCache>
                <c:formatCode>General</c:formatCode>
                <c:ptCount val="53"/>
                <c:pt idx="0">
                  <c:v>0.1</c:v>
                </c:pt>
                <c:pt idx="1">
                  <c:v>0.1</c:v>
                </c:pt>
                <c:pt idx="2">
                  <c:v>1.1000000000000001</c:v>
                </c:pt>
                <c:pt idx="3">
                  <c:v>0.1</c:v>
                </c:pt>
                <c:pt idx="4">
                  <c:v>0.1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1.1000000000000001</c:v>
                </c:pt>
                <c:pt idx="15">
                  <c:v>0.1</c:v>
                </c:pt>
                <c:pt idx="16">
                  <c:v>1.1000000000000001</c:v>
                </c:pt>
                <c:pt idx="17">
                  <c:v>0.1</c:v>
                </c:pt>
                <c:pt idx="18">
                  <c:v>1.1000000000000001</c:v>
                </c:pt>
                <c:pt idx="19">
                  <c:v>0.1</c:v>
                </c:pt>
                <c:pt idx="20">
                  <c:v>3.1</c:v>
                </c:pt>
                <c:pt idx="21">
                  <c:v>1.1000000000000001</c:v>
                </c:pt>
                <c:pt idx="22">
                  <c:v>0.1</c:v>
                </c:pt>
                <c:pt idx="23">
                  <c:v>1.1000000000000001</c:v>
                </c:pt>
                <c:pt idx="24">
                  <c:v>3.1</c:v>
                </c:pt>
                <c:pt idx="25">
                  <c:v>0.1</c:v>
                </c:pt>
                <c:pt idx="26">
                  <c:v>1.1000000000000001</c:v>
                </c:pt>
                <c:pt idx="27">
                  <c:v>0.1</c:v>
                </c:pt>
                <c:pt idx="28">
                  <c:v>1.1000000000000001</c:v>
                </c:pt>
                <c:pt idx="29">
                  <c:v>0.1</c:v>
                </c:pt>
                <c:pt idx="30">
                  <c:v>0.1</c:v>
                </c:pt>
                <c:pt idx="31">
                  <c:v>1.1000000000000001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1.1000000000000001</c:v>
                </c:pt>
                <c:pt idx="36">
                  <c:v>0.1</c:v>
                </c:pt>
                <c:pt idx="37">
                  <c:v>1.1000000000000001</c:v>
                </c:pt>
                <c:pt idx="38">
                  <c:v>3.1</c:v>
                </c:pt>
                <c:pt idx="39">
                  <c:v>0.1</c:v>
                </c:pt>
                <c:pt idx="40">
                  <c:v>0.1</c:v>
                </c:pt>
                <c:pt idx="41">
                  <c:v>1.1000000000000001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1.1000000000000001</c:v>
                </c:pt>
                <c:pt idx="46">
                  <c:v>0.1</c:v>
                </c:pt>
                <c:pt idx="47">
                  <c:v>0.1</c:v>
                </c:pt>
                <c:pt idx="48">
                  <c:v>2.1</c:v>
                </c:pt>
                <c:pt idx="49">
                  <c:v>0.1</c:v>
                </c:pt>
                <c:pt idx="50">
                  <c:v>2.1</c:v>
                </c:pt>
                <c:pt idx="51">
                  <c:v>1.1000000000000001</c:v>
                </c:pt>
                <c:pt idx="52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3-4BA0-8AF1-BD0ADB345847}"/>
            </c:ext>
          </c:extLst>
        </c:ser>
        <c:ser>
          <c:idx val="1"/>
          <c:order val="1"/>
          <c:tx>
            <c:strRef>
              <c:f>' '!$H$1</c:f>
              <c:strCache>
                <c:ptCount val="1"/>
                <c:pt idx="0">
                  <c:v>Ba t</c:v>
                </c:pt>
              </c:strCache>
            </c:strRef>
          </c:tx>
          <c:marker>
            <c:symbol val="none"/>
          </c:marker>
          <c:cat>
            <c:numRef>
              <c:f>' 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 '!$H$2:$H$54</c:f>
              <c:numCache>
                <c:formatCode>General</c:formatCode>
                <c:ptCount val="53"/>
                <c:pt idx="0">
                  <c:v>2.1</c:v>
                </c:pt>
                <c:pt idx="1">
                  <c:v>0.1</c:v>
                </c:pt>
                <c:pt idx="2">
                  <c:v>1.1000000000000001</c:v>
                </c:pt>
                <c:pt idx="3">
                  <c:v>0.1</c:v>
                </c:pt>
                <c:pt idx="4">
                  <c:v>0.1</c:v>
                </c:pt>
                <c:pt idx="5">
                  <c:v>1.1000000000000001</c:v>
                </c:pt>
                <c:pt idx="6">
                  <c:v>4.0999999999999996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4.0999999999999996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0.1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1.1000000000000001</c:v>
                </c:pt>
                <c:pt idx="19">
                  <c:v>5.0999999999999996</c:v>
                </c:pt>
                <c:pt idx="20">
                  <c:v>6.1</c:v>
                </c:pt>
                <c:pt idx="21">
                  <c:v>6.1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6.1</c:v>
                </c:pt>
                <c:pt idx="25">
                  <c:v>5.0999999999999996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2.1</c:v>
                </c:pt>
                <c:pt idx="29">
                  <c:v>6.1</c:v>
                </c:pt>
                <c:pt idx="30">
                  <c:v>1.1000000000000001</c:v>
                </c:pt>
                <c:pt idx="31">
                  <c:v>3.1</c:v>
                </c:pt>
                <c:pt idx="32">
                  <c:v>2.1</c:v>
                </c:pt>
                <c:pt idx="33">
                  <c:v>3.1</c:v>
                </c:pt>
                <c:pt idx="34">
                  <c:v>1.1000000000000001</c:v>
                </c:pt>
                <c:pt idx="35">
                  <c:v>2.1</c:v>
                </c:pt>
                <c:pt idx="36">
                  <c:v>1.1000000000000001</c:v>
                </c:pt>
                <c:pt idx="37">
                  <c:v>2.1</c:v>
                </c:pt>
                <c:pt idx="38">
                  <c:v>3.1</c:v>
                </c:pt>
                <c:pt idx="39">
                  <c:v>0.1</c:v>
                </c:pt>
                <c:pt idx="40">
                  <c:v>1.1000000000000001</c:v>
                </c:pt>
                <c:pt idx="41">
                  <c:v>3.1</c:v>
                </c:pt>
                <c:pt idx="42">
                  <c:v>8.1</c:v>
                </c:pt>
                <c:pt idx="43">
                  <c:v>4.0999999999999996</c:v>
                </c:pt>
                <c:pt idx="44">
                  <c:v>1.1000000000000001</c:v>
                </c:pt>
                <c:pt idx="45">
                  <c:v>3.1</c:v>
                </c:pt>
                <c:pt idx="46">
                  <c:v>2.1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3.1</c:v>
                </c:pt>
                <c:pt idx="50">
                  <c:v>2.1</c:v>
                </c:pt>
                <c:pt idx="51">
                  <c:v>3.1</c:v>
                </c:pt>
                <c:pt idx="52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3-4BA0-8AF1-BD0ADB345847}"/>
            </c:ext>
          </c:extLst>
        </c:ser>
        <c:ser>
          <c:idx val="2"/>
          <c:order val="2"/>
          <c:tx>
            <c:strRef>
              <c:f>' '!$J$1</c:f>
              <c:strCache>
                <c:ptCount val="1"/>
                <c:pt idx="0">
                  <c:v>MA t</c:v>
                </c:pt>
              </c:strCache>
            </c:strRef>
          </c:tx>
          <c:marker>
            <c:symbol val="none"/>
          </c:marker>
          <c:cat>
            <c:numRef>
              <c:f>' 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 '!$J$2:$J$54</c:f>
              <c:numCache>
                <c:formatCode>General</c:formatCode>
                <c:ptCount val="53"/>
                <c:pt idx="0">
                  <c:v>2.1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1.1000000000000001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3.1</c:v>
                </c:pt>
                <c:pt idx="18">
                  <c:v>0.1</c:v>
                </c:pt>
                <c:pt idx="19">
                  <c:v>2.1</c:v>
                </c:pt>
                <c:pt idx="20">
                  <c:v>0.1</c:v>
                </c:pt>
                <c:pt idx="21">
                  <c:v>3.1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4.0999999999999996</c:v>
                </c:pt>
                <c:pt idx="26">
                  <c:v>0.1</c:v>
                </c:pt>
                <c:pt idx="27">
                  <c:v>0.1</c:v>
                </c:pt>
                <c:pt idx="28">
                  <c:v>1.1000000000000001</c:v>
                </c:pt>
                <c:pt idx="29">
                  <c:v>2.1</c:v>
                </c:pt>
                <c:pt idx="30">
                  <c:v>0.1</c:v>
                </c:pt>
                <c:pt idx="31">
                  <c:v>2.1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0.1</c:v>
                </c:pt>
                <c:pt idx="35">
                  <c:v>0.1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2.1</c:v>
                </c:pt>
                <c:pt idx="43">
                  <c:v>2.1</c:v>
                </c:pt>
                <c:pt idx="44">
                  <c:v>1.1000000000000001</c:v>
                </c:pt>
                <c:pt idx="45">
                  <c:v>2.1</c:v>
                </c:pt>
                <c:pt idx="46">
                  <c:v>2.1</c:v>
                </c:pt>
                <c:pt idx="47">
                  <c:v>0.1</c:v>
                </c:pt>
                <c:pt idx="48">
                  <c:v>1.1000000000000001</c:v>
                </c:pt>
                <c:pt idx="49">
                  <c:v>0.1</c:v>
                </c:pt>
                <c:pt idx="50">
                  <c:v>0.1</c:v>
                </c:pt>
                <c:pt idx="51">
                  <c:v>1.1000000000000001</c:v>
                </c:pt>
                <c:pt idx="52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3-4BA0-8AF1-BD0ADB34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57112"/>
        <c:axId val="493553584"/>
      </c:lineChart>
      <c:dateAx>
        <c:axId val="493557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93553584"/>
        <c:crosses val="autoZero"/>
        <c:auto val="1"/>
        <c:lblOffset val="100"/>
        <c:baseTimeUnit val="days"/>
      </c:dateAx>
      <c:valAx>
        <c:axId val="49355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55711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'!$D$1</c:f>
              <c:strCache>
                <c:ptCount val="1"/>
                <c:pt idx="0">
                  <c:v>Merrill Estradiol</c:v>
                </c:pt>
              </c:strCache>
            </c:strRef>
          </c:tx>
          <c:marker>
            <c:symbol val="none"/>
          </c:marker>
          <c:cat>
            <c:numRef>
              <c:f>' 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 '!$D$2:$D$54</c:f>
              <c:numCache>
                <c:formatCode>General</c:formatCode>
                <c:ptCount val="53"/>
                <c:pt idx="0">
                  <c:v>995.32820000000004</c:v>
                </c:pt>
                <c:pt idx="1">
                  <c:v>1200.7083</c:v>
                </c:pt>
                <c:pt idx="2">
                  <c:v>731.01030000000003</c:v>
                </c:pt>
                <c:pt idx="3">
                  <c:v>1232.9786999999999</c:v>
                </c:pt>
                <c:pt idx="4">
                  <c:v>1755.3606</c:v>
                </c:pt>
                <c:pt idx="5">
                  <c:v>1111.3095000000001</c:v>
                </c:pt>
                <c:pt idx="6">
                  <c:v>862.21310000000005</c:v>
                </c:pt>
                <c:pt idx="7">
                  <c:v>774.75729999999999</c:v>
                </c:pt>
                <c:pt idx="8">
                  <c:v>1130.8524</c:v>
                </c:pt>
                <c:pt idx="9">
                  <c:v>1354.1699000000001</c:v>
                </c:pt>
                <c:pt idx="10">
                  <c:v>829.74900000000002</c:v>
                </c:pt>
                <c:pt idx="11">
                  <c:v>970.36959999999999</c:v>
                </c:pt>
                <c:pt idx="12">
                  <c:v>909.5</c:v>
                </c:pt>
                <c:pt idx="13">
                  <c:v>756.95569999999998</c:v>
                </c:pt>
                <c:pt idx="14">
                  <c:v>497.53969999999998</c:v>
                </c:pt>
                <c:pt idx="15">
                  <c:v>697.65959999999995</c:v>
                </c:pt>
                <c:pt idx="16">
                  <c:v>836.43430000000001</c:v>
                </c:pt>
                <c:pt idx="17">
                  <c:v>736.90380000000005</c:v>
                </c:pt>
                <c:pt idx="18">
                  <c:v>694.20950000000005</c:v>
                </c:pt>
                <c:pt idx="19">
                  <c:v>617.56200000000001</c:v>
                </c:pt>
                <c:pt idx="20">
                  <c:v>1584.9407000000001</c:v>
                </c:pt>
                <c:pt idx="21">
                  <c:v>2816.6875</c:v>
                </c:pt>
                <c:pt idx="22">
                  <c:v>1024.8875</c:v>
                </c:pt>
                <c:pt idx="23">
                  <c:v>773.97919999999999</c:v>
                </c:pt>
                <c:pt idx="24">
                  <c:v>1144.0994000000001</c:v>
                </c:pt>
                <c:pt idx="25">
                  <c:v>1076.5368000000001</c:v>
                </c:pt>
                <c:pt idx="26">
                  <c:v>750.77080000000001</c:v>
                </c:pt>
                <c:pt idx="27">
                  <c:v>430.25189999999998</c:v>
                </c:pt>
                <c:pt idx="28">
                  <c:v>1209.7154</c:v>
                </c:pt>
                <c:pt idx="29">
                  <c:v>1430.1180999999999</c:v>
                </c:pt>
                <c:pt idx="30">
                  <c:v>1308.2328</c:v>
                </c:pt>
                <c:pt idx="31">
                  <c:v>1456.5385000000001</c:v>
                </c:pt>
                <c:pt idx="32">
                  <c:v>906.56719999999996</c:v>
                </c:pt>
                <c:pt idx="33">
                  <c:v>1382.9817</c:v>
                </c:pt>
                <c:pt idx="34">
                  <c:v>965.56</c:v>
                </c:pt>
                <c:pt idx="35">
                  <c:v>886.52260000000001</c:v>
                </c:pt>
                <c:pt idx="36">
                  <c:v>1558.723</c:v>
                </c:pt>
                <c:pt idx="37">
                  <c:v>1604.4556</c:v>
                </c:pt>
                <c:pt idx="38">
                  <c:v>892.80669999999998</c:v>
                </c:pt>
                <c:pt idx="39">
                  <c:v>643.125</c:v>
                </c:pt>
                <c:pt idx="40">
                  <c:v>981.47569999999996</c:v>
                </c:pt>
                <c:pt idx="41">
                  <c:v>491.02910000000003</c:v>
                </c:pt>
                <c:pt idx="42">
                  <c:v>944.36649999999997</c:v>
                </c:pt>
                <c:pt idx="43">
                  <c:v>1248.0417</c:v>
                </c:pt>
                <c:pt idx="44">
                  <c:v>1617.0061000000001</c:v>
                </c:pt>
                <c:pt idx="45">
                  <c:v>1069.0361</c:v>
                </c:pt>
                <c:pt idx="46">
                  <c:v>788.01599999999996</c:v>
                </c:pt>
                <c:pt idx="47">
                  <c:v>721.48940000000005</c:v>
                </c:pt>
                <c:pt idx="48">
                  <c:v>970.94380000000001</c:v>
                </c:pt>
                <c:pt idx="49">
                  <c:v>386.61970000000002</c:v>
                </c:pt>
                <c:pt idx="50">
                  <c:v>1270.6478</c:v>
                </c:pt>
                <c:pt idx="51">
                  <c:v>715.6069</c:v>
                </c:pt>
                <c:pt idx="52">
                  <c:v>457.25299999999999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D-4B02-ACE1-A8ECD9D91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53976"/>
        <c:axId val="493556328"/>
      </c:lineChart>
      <c:dateAx>
        <c:axId val="493553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93556328"/>
        <c:crosses val="autoZero"/>
        <c:auto val="1"/>
        <c:lblOffset val="100"/>
        <c:baseTimeUnit val="days"/>
      </c:dateAx>
      <c:valAx>
        <c:axId val="49355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55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'Bob&amp; Merrill'!$I$1</c:f>
              <c:strCache>
                <c:ptCount val="1"/>
                <c:pt idx="0">
                  <c:v>Bob Aggression</c:v>
                </c:pt>
              </c:strCache>
            </c:strRef>
          </c:tx>
          <c:marker>
            <c:symbol val="none"/>
          </c:marker>
          <c:cat>
            <c:numRef>
              <c:f>'Bob&amp; Merrill'!$A$2:$A$54</c:f>
              <c:numCache>
                <c:formatCode>m/d/yy;@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42150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42155</c:v>
                </c:pt>
                <c:pt idx="17">
                  <c:v>42156</c:v>
                </c:pt>
                <c:pt idx="18">
                  <c:v>42157</c:v>
                </c:pt>
                <c:pt idx="19">
                  <c:v>42158</c:v>
                </c:pt>
                <c:pt idx="20">
                  <c:v>42159</c:v>
                </c:pt>
                <c:pt idx="21">
                  <c:v>42160</c:v>
                </c:pt>
                <c:pt idx="22">
                  <c:v>42161</c:v>
                </c:pt>
                <c:pt idx="23">
                  <c:v>42162</c:v>
                </c:pt>
                <c:pt idx="24">
                  <c:v>42163</c:v>
                </c:pt>
                <c:pt idx="25">
                  <c:v>42164</c:v>
                </c:pt>
                <c:pt idx="26">
                  <c:v>42165</c:v>
                </c:pt>
                <c:pt idx="27">
                  <c:v>42166</c:v>
                </c:pt>
                <c:pt idx="28">
                  <c:v>42167</c:v>
                </c:pt>
                <c:pt idx="29">
                  <c:v>42168</c:v>
                </c:pt>
                <c:pt idx="30">
                  <c:v>42169</c:v>
                </c:pt>
                <c:pt idx="31">
                  <c:v>42170</c:v>
                </c:pt>
                <c:pt idx="32">
                  <c:v>42171</c:v>
                </c:pt>
                <c:pt idx="33">
                  <c:v>42172</c:v>
                </c:pt>
                <c:pt idx="34">
                  <c:v>42173</c:v>
                </c:pt>
                <c:pt idx="35">
                  <c:v>42174</c:v>
                </c:pt>
                <c:pt idx="36">
                  <c:v>42175</c:v>
                </c:pt>
                <c:pt idx="37">
                  <c:v>42176</c:v>
                </c:pt>
                <c:pt idx="38">
                  <c:v>42177</c:v>
                </c:pt>
                <c:pt idx="39">
                  <c:v>42178</c:v>
                </c:pt>
                <c:pt idx="40">
                  <c:v>42179</c:v>
                </c:pt>
                <c:pt idx="41">
                  <c:v>42180</c:v>
                </c:pt>
                <c:pt idx="42">
                  <c:v>42181</c:v>
                </c:pt>
                <c:pt idx="43">
                  <c:v>42182</c:v>
                </c:pt>
                <c:pt idx="44">
                  <c:v>42183</c:v>
                </c:pt>
                <c:pt idx="45">
                  <c:v>42184</c:v>
                </c:pt>
                <c:pt idx="46">
                  <c:v>42185</c:v>
                </c:pt>
                <c:pt idx="47">
                  <c:v>42186</c:v>
                </c:pt>
                <c:pt idx="48">
                  <c:v>42187</c:v>
                </c:pt>
                <c:pt idx="49">
                  <c:v>42188</c:v>
                </c:pt>
                <c:pt idx="50">
                  <c:v>42189</c:v>
                </c:pt>
                <c:pt idx="51">
                  <c:v>42190</c:v>
                </c:pt>
                <c:pt idx="52">
                  <c:v>42191</c:v>
                </c:pt>
              </c:numCache>
            </c:numRef>
          </c:cat>
          <c:val>
            <c:numRef>
              <c:f>'Bob&amp; Merrill'!$I$2:$I$54</c:f>
              <c:numCache>
                <c:formatCode>General</c:formatCode>
                <c:ptCount val="5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6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8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3-4992-97DA-1B51AD380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54368"/>
        <c:axId val="493554760"/>
      </c:lineChart>
      <c:dateAx>
        <c:axId val="493554368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crossAx val="493554760"/>
        <c:crosses val="autoZero"/>
        <c:auto val="1"/>
        <c:lblOffset val="100"/>
        <c:baseTimeUnit val="days"/>
      </c:dateAx>
      <c:valAx>
        <c:axId val="493554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55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'Bob&amp; Merrill'!$K$1</c:f>
              <c:strCache>
                <c:ptCount val="1"/>
                <c:pt idx="0">
                  <c:v>Merrill Estradiol</c:v>
                </c:pt>
              </c:strCache>
            </c:strRef>
          </c:tx>
          <c:marker>
            <c:symbol val="none"/>
          </c:marker>
          <c:cat>
            <c:numRef>
              <c:f>'Bob&amp; Merrill'!$A$2:$A$54</c:f>
              <c:numCache>
                <c:formatCode>m/d/yy;@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42150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42155</c:v>
                </c:pt>
                <c:pt idx="17">
                  <c:v>42156</c:v>
                </c:pt>
                <c:pt idx="18">
                  <c:v>42157</c:v>
                </c:pt>
                <c:pt idx="19">
                  <c:v>42158</c:v>
                </c:pt>
                <c:pt idx="20">
                  <c:v>42159</c:v>
                </c:pt>
                <c:pt idx="21">
                  <c:v>42160</c:v>
                </c:pt>
                <c:pt idx="22">
                  <c:v>42161</c:v>
                </c:pt>
                <c:pt idx="23">
                  <c:v>42162</c:v>
                </c:pt>
                <c:pt idx="24">
                  <c:v>42163</c:v>
                </c:pt>
                <c:pt idx="25">
                  <c:v>42164</c:v>
                </c:pt>
                <c:pt idx="26">
                  <c:v>42165</c:v>
                </c:pt>
                <c:pt idx="27">
                  <c:v>42166</c:v>
                </c:pt>
                <c:pt idx="28">
                  <c:v>42167</c:v>
                </c:pt>
                <c:pt idx="29">
                  <c:v>42168</c:v>
                </c:pt>
                <c:pt idx="30">
                  <c:v>42169</c:v>
                </c:pt>
                <c:pt idx="31">
                  <c:v>42170</c:v>
                </c:pt>
                <c:pt idx="32">
                  <c:v>42171</c:v>
                </c:pt>
                <c:pt idx="33">
                  <c:v>42172</c:v>
                </c:pt>
                <c:pt idx="34">
                  <c:v>42173</c:v>
                </c:pt>
                <c:pt idx="35">
                  <c:v>42174</c:v>
                </c:pt>
                <c:pt idx="36">
                  <c:v>42175</c:v>
                </c:pt>
                <c:pt idx="37">
                  <c:v>42176</c:v>
                </c:pt>
                <c:pt idx="38">
                  <c:v>42177</c:v>
                </c:pt>
                <c:pt idx="39">
                  <c:v>42178</c:v>
                </c:pt>
                <c:pt idx="40">
                  <c:v>42179</c:v>
                </c:pt>
                <c:pt idx="41">
                  <c:v>42180</c:v>
                </c:pt>
                <c:pt idx="42">
                  <c:v>42181</c:v>
                </c:pt>
                <c:pt idx="43">
                  <c:v>42182</c:v>
                </c:pt>
                <c:pt idx="44">
                  <c:v>42183</c:v>
                </c:pt>
                <c:pt idx="45">
                  <c:v>42184</c:v>
                </c:pt>
                <c:pt idx="46">
                  <c:v>42185</c:v>
                </c:pt>
                <c:pt idx="47">
                  <c:v>42186</c:v>
                </c:pt>
                <c:pt idx="48">
                  <c:v>42187</c:v>
                </c:pt>
                <c:pt idx="49">
                  <c:v>42188</c:v>
                </c:pt>
                <c:pt idx="50">
                  <c:v>42189</c:v>
                </c:pt>
                <c:pt idx="51">
                  <c:v>42190</c:v>
                </c:pt>
                <c:pt idx="52">
                  <c:v>42191</c:v>
                </c:pt>
              </c:numCache>
            </c:numRef>
          </c:cat>
          <c:val>
            <c:numRef>
              <c:f>'Bob&amp; Merrill'!$K$2:$K$54</c:f>
              <c:numCache>
                <c:formatCode>General</c:formatCode>
                <c:ptCount val="53"/>
                <c:pt idx="0">
                  <c:v>995.32820000000004</c:v>
                </c:pt>
                <c:pt idx="1">
                  <c:v>1200.7083</c:v>
                </c:pt>
                <c:pt idx="2">
                  <c:v>731.01030000000003</c:v>
                </c:pt>
                <c:pt idx="3">
                  <c:v>1232.9786999999999</c:v>
                </c:pt>
                <c:pt idx="4">
                  <c:v>1755.3606</c:v>
                </c:pt>
                <c:pt idx="5">
                  <c:v>1111.3095000000001</c:v>
                </c:pt>
                <c:pt idx="6">
                  <c:v>862.21310000000005</c:v>
                </c:pt>
                <c:pt idx="7">
                  <c:v>774.75729999999999</c:v>
                </c:pt>
                <c:pt idx="8">
                  <c:v>1130.8524</c:v>
                </c:pt>
                <c:pt idx="9">
                  <c:v>1354.1699000000001</c:v>
                </c:pt>
                <c:pt idx="10">
                  <c:v>829.74900000000002</c:v>
                </c:pt>
                <c:pt idx="11">
                  <c:v>970.36959999999999</c:v>
                </c:pt>
                <c:pt idx="12">
                  <c:v>909.5</c:v>
                </c:pt>
                <c:pt idx="13">
                  <c:v>756.95569999999998</c:v>
                </c:pt>
                <c:pt idx="14">
                  <c:v>497.53969999999998</c:v>
                </c:pt>
                <c:pt idx="15">
                  <c:v>697.65959999999995</c:v>
                </c:pt>
                <c:pt idx="16">
                  <c:v>836.43430000000001</c:v>
                </c:pt>
                <c:pt idx="17">
                  <c:v>736.90380000000005</c:v>
                </c:pt>
                <c:pt idx="18">
                  <c:v>694.20950000000005</c:v>
                </c:pt>
                <c:pt idx="19">
                  <c:v>617.56200000000001</c:v>
                </c:pt>
                <c:pt idx="20">
                  <c:v>1584.9407000000001</c:v>
                </c:pt>
                <c:pt idx="21">
                  <c:v>2816.6875</c:v>
                </c:pt>
                <c:pt idx="22">
                  <c:v>1024.8875</c:v>
                </c:pt>
                <c:pt idx="23">
                  <c:v>773.97919999999999</c:v>
                </c:pt>
                <c:pt idx="24">
                  <c:v>1144.0994000000001</c:v>
                </c:pt>
                <c:pt idx="25">
                  <c:v>1076.5368000000001</c:v>
                </c:pt>
                <c:pt idx="26">
                  <c:v>750.77080000000001</c:v>
                </c:pt>
                <c:pt idx="27">
                  <c:v>430.25189999999998</c:v>
                </c:pt>
                <c:pt idx="28">
                  <c:v>1209.7154</c:v>
                </c:pt>
                <c:pt idx="29">
                  <c:v>1430.1180999999999</c:v>
                </c:pt>
                <c:pt idx="30">
                  <c:v>1308.2328</c:v>
                </c:pt>
                <c:pt idx="31">
                  <c:v>1456.5385000000001</c:v>
                </c:pt>
                <c:pt idx="32">
                  <c:v>906.56719999999996</c:v>
                </c:pt>
                <c:pt idx="33">
                  <c:v>1382.9817</c:v>
                </c:pt>
                <c:pt idx="34">
                  <c:v>965.56</c:v>
                </c:pt>
                <c:pt idx="35">
                  <c:v>886.52260000000001</c:v>
                </c:pt>
                <c:pt idx="36">
                  <c:v>1558.723</c:v>
                </c:pt>
                <c:pt idx="37">
                  <c:v>1604.4556</c:v>
                </c:pt>
                <c:pt idx="38">
                  <c:v>892.80669999999998</c:v>
                </c:pt>
                <c:pt idx="39">
                  <c:v>643.125</c:v>
                </c:pt>
                <c:pt idx="40">
                  <c:v>981.47569999999996</c:v>
                </c:pt>
                <c:pt idx="41">
                  <c:v>491.02910000000003</c:v>
                </c:pt>
                <c:pt idx="42">
                  <c:v>944.36649999999997</c:v>
                </c:pt>
                <c:pt idx="43">
                  <c:v>1248.0417</c:v>
                </c:pt>
                <c:pt idx="44">
                  <c:v>1617.0061000000001</c:v>
                </c:pt>
                <c:pt idx="45">
                  <c:v>1069.0361</c:v>
                </c:pt>
                <c:pt idx="46">
                  <c:v>788.01599999999996</c:v>
                </c:pt>
                <c:pt idx="47">
                  <c:v>721.48940000000005</c:v>
                </c:pt>
                <c:pt idx="48">
                  <c:v>970.94380000000001</c:v>
                </c:pt>
                <c:pt idx="49">
                  <c:v>386.61970000000002</c:v>
                </c:pt>
                <c:pt idx="50">
                  <c:v>1270.6478</c:v>
                </c:pt>
                <c:pt idx="51">
                  <c:v>715.6069</c:v>
                </c:pt>
                <c:pt idx="52">
                  <c:v>457.25299999999999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2-42B2-AE59-11650B1A8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55152"/>
        <c:axId val="493552016"/>
      </c:lineChart>
      <c:dateAx>
        <c:axId val="493555152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crossAx val="493552016"/>
        <c:crosses val="autoZero"/>
        <c:auto val="1"/>
        <c:lblOffset val="100"/>
        <c:baseTimeUnit val="days"/>
      </c:dateAx>
      <c:valAx>
        <c:axId val="49355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55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16186146988407"/>
          <c:y val="2.2423575654003727E-2"/>
          <c:w val="0.86768614168236557"/>
          <c:h val="0.86435980645389066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data'!$T$1</c:f>
              <c:strCache>
                <c:ptCount val="1"/>
                <c:pt idx="0">
                  <c:v>Graham Cort</c:v>
                </c:pt>
              </c:strCache>
            </c:strRef>
          </c:tx>
          <c:cat>
            <c:numRef>
              <c:f>'graph data'!$Z$2:$Z$9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data'!$T$2:$T$9</c:f>
              <c:numCache>
                <c:formatCode>General</c:formatCode>
                <c:ptCount val="8"/>
                <c:pt idx="0">
                  <c:v>237.16406249999997</c:v>
                </c:pt>
                <c:pt idx="1">
                  <c:v>241.24615384615385</c:v>
                </c:pt>
                <c:pt idx="2">
                  <c:v>314.27291242362526</c:v>
                </c:pt>
                <c:pt idx="3">
                  <c:v>337.86721991701245</c:v>
                </c:pt>
                <c:pt idx="4">
                  <c:v>155.97515527950307</c:v>
                </c:pt>
                <c:pt idx="5">
                  <c:v>281.40000000000003</c:v>
                </c:pt>
                <c:pt idx="6">
                  <c:v>326.3121387283237</c:v>
                </c:pt>
                <c:pt idx="7">
                  <c:v>299.67251461988303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7-4082-85C7-5214F3436161}"/>
            </c:ext>
          </c:extLst>
        </c:ser>
        <c:ser>
          <c:idx val="1"/>
          <c:order val="1"/>
          <c:tx>
            <c:strRef>
              <c:f>'graph data'!$X$1</c:f>
              <c:strCache>
                <c:ptCount val="1"/>
                <c:pt idx="0">
                  <c:v>Al Cort</c:v>
                </c:pt>
              </c:strCache>
            </c:strRef>
          </c:tx>
          <c:cat>
            <c:numRef>
              <c:f>'graph data'!$Z$2:$Z$9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data'!$X$2:$X$9</c:f>
              <c:numCache>
                <c:formatCode>General</c:formatCode>
                <c:ptCount val="8"/>
                <c:pt idx="0">
                  <c:v>312.74698795180723</c:v>
                </c:pt>
                <c:pt idx="1">
                  <c:v>149.80346820809251</c:v>
                </c:pt>
                <c:pt idx="2">
                  <c:v>153.37959183673468</c:v>
                </c:pt>
                <c:pt idx="3">
                  <c:v>77.542268041237108</c:v>
                </c:pt>
                <c:pt idx="4">
                  <c:v>34.048192771084338</c:v>
                </c:pt>
                <c:pt idx="5">
                  <c:v>76.661354581673294</c:v>
                </c:pt>
                <c:pt idx="6">
                  <c:v>208.12195121951214</c:v>
                </c:pt>
                <c:pt idx="7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7-4082-85C7-5214F3436161}"/>
            </c:ext>
          </c:extLst>
        </c:ser>
        <c:ser>
          <c:idx val="2"/>
          <c:order val="2"/>
          <c:tx>
            <c:strRef>
              <c:f>'graph data'!$AB$1</c:f>
              <c:strCache>
                <c:ptCount val="1"/>
                <c:pt idx="0">
                  <c:v>Bob Cort</c:v>
                </c:pt>
              </c:strCache>
            </c:strRef>
          </c:tx>
          <c:cat>
            <c:numRef>
              <c:f>'graph data'!$Z$2:$Z$9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data'!$AB$2:$AB$9</c:f>
              <c:numCache>
                <c:formatCode>General</c:formatCode>
                <c:ptCount val="8"/>
                <c:pt idx="0">
                  <c:v>107.6300578034682</c:v>
                </c:pt>
                <c:pt idx="1">
                  <c:v>262.16302186878733</c:v>
                </c:pt>
                <c:pt idx="2">
                  <c:v>304.61904761904759</c:v>
                </c:pt>
                <c:pt idx="3">
                  <c:v>130.13385826771653</c:v>
                </c:pt>
                <c:pt idx="4">
                  <c:v>289.84615384615387</c:v>
                </c:pt>
                <c:pt idx="5">
                  <c:v>186.20930232558138</c:v>
                </c:pt>
                <c:pt idx="6">
                  <c:v>117.69138276553105</c:v>
                </c:pt>
                <c:pt idx="7">
                  <c:v>85.015384615384619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7-4082-85C7-5214F3436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19016"/>
        <c:axId val="230616272"/>
      </c:lineChart>
      <c:dateAx>
        <c:axId val="230619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30616272"/>
        <c:crosses val="autoZero"/>
        <c:auto val="1"/>
        <c:lblOffset val="100"/>
        <c:baseTimeUnit val="days"/>
      </c:dateAx>
      <c:valAx>
        <c:axId val="230616272"/>
        <c:scaling>
          <c:orientation val="minMax"/>
          <c:max val="3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Androgen metabolites (ng/g wet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619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59969889371357"/>
          <c:y val="6.5516782933642756E-2"/>
          <c:w val="0.12783729002496608"/>
          <c:h val="0.1095652845988479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Pinyon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2270782493387063E-2"/>
          <c:y val="1.2325158227093212E-2"/>
          <c:w val="0.88125899431607668"/>
          <c:h val="0.86840919232698388"/>
        </c:manualLayout>
      </c:layout>
      <c:lineChart>
        <c:grouping val="standard"/>
        <c:varyColors val="0"/>
        <c:ser>
          <c:idx val="0"/>
          <c:order val="0"/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data'!$B$2:$B$84</c:f>
              <c:numCache>
                <c:formatCode>General</c:formatCode>
                <c:ptCount val="83"/>
                <c:pt idx="0">
                  <c:v>639.61943319838053</c:v>
                </c:pt>
                <c:pt idx="1">
                  <c:v>643.4032258064517</c:v>
                </c:pt>
                <c:pt idx="2">
                  <c:v>2565.1309771309775</c:v>
                </c:pt>
                <c:pt idx="3">
                  <c:v>658.34563106796122</c:v>
                </c:pt>
                <c:pt idx="4">
                  <c:v>632.57485029940119</c:v>
                </c:pt>
                <c:pt idx="5">
                  <c:v>967.03869653767822</c:v>
                </c:pt>
                <c:pt idx="6">
                  <c:v>825.73038229376266</c:v>
                </c:pt>
                <c:pt idx="7">
                  <c:v>660.30952380952374</c:v>
                </c:pt>
                <c:pt idx="8">
                  <c:v>538.88976377952747</c:v>
                </c:pt>
                <c:pt idx="9">
                  <c:v>653.25153374233128</c:v>
                </c:pt>
                <c:pt idx="10">
                  <c:v>960.91935483870986</c:v>
                </c:pt>
                <c:pt idx="11">
                  <c:v>706.81853281853273</c:v>
                </c:pt>
                <c:pt idx="12">
                  <c:v>629.04382470119526</c:v>
                </c:pt>
                <c:pt idx="13">
                  <c:v>1047.3053892215569</c:v>
                </c:pt>
                <c:pt idx="14">
                  <c:v>969.33333333333337</c:v>
                </c:pt>
                <c:pt idx="15">
                  <c:v>760.41067761806983</c:v>
                </c:pt>
                <c:pt idx="16">
                  <c:v>481.02380952380958</c:v>
                </c:pt>
                <c:pt idx="17">
                  <c:v>779.86127167630059</c:v>
                </c:pt>
                <c:pt idx="18">
                  <c:v>911.34146341463406</c:v>
                </c:pt>
                <c:pt idx="19">
                  <c:v>487.71929824561403</c:v>
                </c:pt>
                <c:pt idx="20">
                  <c:v>740.80776699029127</c:v>
                </c:pt>
                <c:pt idx="21">
                  <c:v>667.96780684104635</c:v>
                </c:pt>
                <c:pt idx="22">
                  <c:v>554.07058823529405</c:v>
                </c:pt>
                <c:pt idx="23">
                  <c:v>884.89068825910931</c:v>
                </c:pt>
                <c:pt idx="24">
                  <c:v>721.79527559055134</c:v>
                </c:pt>
                <c:pt idx="25">
                  <c:v>1091.7354709418839</c:v>
                </c:pt>
                <c:pt idx="26">
                  <c:v>863.18762088974859</c:v>
                </c:pt>
                <c:pt idx="27">
                  <c:v>1284.2109375</c:v>
                </c:pt>
                <c:pt idx="28">
                  <c:v>1140.6936416184969</c:v>
                </c:pt>
                <c:pt idx="29">
                  <c:v>636.09815950920245</c:v>
                </c:pt>
                <c:pt idx="30">
                  <c:v>1002.3170731707316</c:v>
                </c:pt>
                <c:pt idx="31">
                  <c:v>951.01796407185611</c:v>
                </c:pt>
                <c:pt idx="32">
                  <c:v>866.53488372093034</c:v>
                </c:pt>
                <c:pt idx="33">
                  <c:v>993.77419354838707</c:v>
                </c:pt>
                <c:pt idx="34">
                  <c:v>1246.714285714286</c:v>
                </c:pt>
                <c:pt idx="35">
                  <c:v>1218.0618556701029</c:v>
                </c:pt>
                <c:pt idx="36">
                  <c:v>864.6227544910181</c:v>
                </c:pt>
                <c:pt idx="37">
                  <c:v>955.98377281947273</c:v>
                </c:pt>
                <c:pt idx="38">
                  <c:v>892.41717791411031</c:v>
                </c:pt>
                <c:pt idx="39">
                  <c:v>951.2109375</c:v>
                </c:pt>
                <c:pt idx="40">
                  <c:v>1522.1965317919073</c:v>
                </c:pt>
                <c:pt idx="41">
                  <c:v>1210.3261296660119</c:v>
                </c:pt>
                <c:pt idx="42">
                  <c:v>1095.3757225433526</c:v>
                </c:pt>
                <c:pt idx="43">
                  <c:v>889.68047337278108</c:v>
                </c:pt>
                <c:pt idx="44">
                  <c:v>1208.1428571428573</c:v>
                </c:pt>
                <c:pt idx="45">
                  <c:v>731.85513078470831</c:v>
                </c:pt>
                <c:pt idx="46">
                  <c:v>1577.3809523809525</c:v>
                </c:pt>
                <c:pt idx="47">
                  <c:v>1969.5551257253385</c:v>
                </c:pt>
                <c:pt idx="48">
                  <c:v>738.9386138613861</c:v>
                </c:pt>
                <c:pt idx="49">
                  <c:v>1948.4691358024691</c:v>
                </c:pt>
                <c:pt idx="50">
                  <c:v>1277.6498054474707</c:v>
                </c:pt>
                <c:pt idx="51">
                  <c:v>937.62295081967204</c:v>
                </c:pt>
                <c:pt idx="52">
                  <c:v>603.84489795918364</c:v>
                </c:pt>
                <c:pt idx="53">
                  <c:v>730.7578125</c:v>
                </c:pt>
                <c:pt idx="54">
                  <c:v>499.98406374501991</c:v>
                </c:pt>
                <c:pt idx="55">
                  <c:v>685.64754098360652</c:v>
                </c:pt>
                <c:pt idx="56">
                  <c:v>1274.4191616766466</c:v>
                </c:pt>
                <c:pt idx="57">
                  <c:v>760.71604938271616</c:v>
                </c:pt>
                <c:pt idx="58">
                  <c:v>1057.1510204081633</c:v>
                </c:pt>
                <c:pt idx="59">
                  <c:v>920.74074074074076</c:v>
                </c:pt>
                <c:pt idx="60">
                  <c:v>946.32283464566933</c:v>
                </c:pt>
                <c:pt idx="61">
                  <c:v>433.41860465116281</c:v>
                </c:pt>
                <c:pt idx="62">
                  <c:v>726.642857142857</c:v>
                </c:pt>
                <c:pt idx="63">
                  <c:v>764.11546391752574</c:v>
                </c:pt>
                <c:pt idx="64">
                  <c:v>596.70588235294122</c:v>
                </c:pt>
                <c:pt idx="65">
                  <c:v>852.69739478957911</c:v>
                </c:pt>
                <c:pt idx="66">
                  <c:v>644.15049504950491</c:v>
                </c:pt>
                <c:pt idx="67">
                  <c:v>719.50588235294128</c:v>
                </c:pt>
                <c:pt idx="68">
                  <c:v>841.72121212121203</c:v>
                </c:pt>
                <c:pt idx="69">
                  <c:v>640.48192771084337</c:v>
                </c:pt>
                <c:pt idx="70">
                  <c:v>822.06012024048096</c:v>
                </c:pt>
                <c:pt idx="71">
                  <c:v>940.45579567779953</c:v>
                </c:pt>
                <c:pt idx="72">
                  <c:v>986.58139534883742</c:v>
                </c:pt>
                <c:pt idx="73">
                  <c:v>727.65432098765439</c:v>
                </c:pt>
                <c:pt idx="74">
                  <c:v>529.90697674418607</c:v>
                </c:pt>
                <c:pt idx="75">
                  <c:v>973.25196850393706</c:v>
                </c:pt>
                <c:pt idx="76">
                  <c:v>1843.3700787401574</c:v>
                </c:pt>
                <c:pt idx="77">
                  <c:v>1933.5308641975309</c:v>
                </c:pt>
                <c:pt idx="78">
                  <c:v>943.47540983606552</c:v>
                </c:pt>
                <c:pt idx="79">
                  <c:v>2103.7317073170734</c:v>
                </c:pt>
                <c:pt idx="80">
                  <c:v>1021.7952755905513</c:v>
                </c:pt>
                <c:pt idx="81">
                  <c:v>1505.1630648330058</c:v>
                </c:pt>
                <c:pt idx="82">
                  <c:v>1371.1439999999998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F-40A7-B7D7-2C44FEAF7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19800"/>
        <c:axId val="495527576"/>
      </c:lineChart>
      <c:dateAx>
        <c:axId val="230619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495527576"/>
        <c:crosses val="autoZero"/>
        <c:auto val="1"/>
        <c:lblOffset val="100"/>
        <c:baseTimeUnit val="days"/>
      </c:dateAx>
      <c:valAx>
        <c:axId val="495527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Glucocorticoid metabolites (ng/g wet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619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3841634448254205E-2"/>
          <c:y val="2.2403552485694502E-2"/>
          <c:w val="0.88147527315729279"/>
          <c:h val="0.87260424415776072"/>
        </c:manualLayout>
      </c:layout>
      <c:lineChart>
        <c:grouping val="standard"/>
        <c:varyColors val="0"/>
        <c:ser>
          <c:idx val="2"/>
          <c:order val="0"/>
          <c:tx>
            <c:strRef>
              <c:f>'graph data'!$C$1</c:f>
              <c:strCache>
                <c:ptCount val="1"/>
                <c:pt idx="0">
                  <c:v>Pinyon Progesterone</c:v>
                </c:pt>
              </c:strCache>
            </c:strRef>
          </c:tx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data'!$C$2:$C$184</c:f>
              <c:numCache>
                <c:formatCode>General</c:formatCode>
                <c:ptCount val="183"/>
                <c:pt idx="0">
                  <c:v>427.4493927125506</c:v>
                </c:pt>
                <c:pt idx="1">
                  <c:v>388.54838709677421</c:v>
                </c:pt>
                <c:pt idx="2">
                  <c:v>521.24740124740129</c:v>
                </c:pt>
                <c:pt idx="3">
                  <c:v>428.08543689320391</c:v>
                </c:pt>
                <c:pt idx="4">
                  <c:v>386.42714570858283</c:v>
                </c:pt>
                <c:pt idx="5">
                  <c:v>448.87983706720985</c:v>
                </c:pt>
                <c:pt idx="6">
                  <c:v>393.80281690140845</c:v>
                </c:pt>
                <c:pt idx="7">
                  <c:v>428.71428571428567</c:v>
                </c:pt>
                <c:pt idx="8">
                  <c:v>311.10236220472439</c:v>
                </c:pt>
                <c:pt idx="9">
                  <c:v>368.58895705521473</c:v>
                </c:pt>
                <c:pt idx="10">
                  <c:v>457.25806451612902</c:v>
                </c:pt>
                <c:pt idx="11">
                  <c:v>345.54440154440152</c:v>
                </c:pt>
                <c:pt idx="12">
                  <c:v>450.75697211155375</c:v>
                </c:pt>
                <c:pt idx="13">
                  <c:v>407.02594810379242</c:v>
                </c:pt>
                <c:pt idx="14">
                  <c:v>405.84362139917698</c:v>
                </c:pt>
                <c:pt idx="15">
                  <c:v>295.54004106776176</c:v>
                </c:pt>
                <c:pt idx="16">
                  <c:v>297.38095238095235</c:v>
                </c:pt>
                <c:pt idx="17">
                  <c:v>388.28516377649322</c:v>
                </c:pt>
                <c:pt idx="18">
                  <c:v>428.9430894308943</c:v>
                </c:pt>
                <c:pt idx="19">
                  <c:v>263.15789473684214</c:v>
                </c:pt>
                <c:pt idx="20">
                  <c:v>380.116504854369</c:v>
                </c:pt>
                <c:pt idx="21">
                  <c:v>407.00201207243458</c:v>
                </c:pt>
                <c:pt idx="22">
                  <c:v>331.37254901960779</c:v>
                </c:pt>
                <c:pt idx="23">
                  <c:v>485.99999999999994</c:v>
                </c:pt>
                <c:pt idx="24">
                  <c:v>357.79527559055123</c:v>
                </c:pt>
                <c:pt idx="25">
                  <c:v>532.2645290581163</c:v>
                </c:pt>
                <c:pt idx="26">
                  <c:v>337.25338491295935</c:v>
                </c:pt>
                <c:pt idx="27">
                  <c:v>332.71875</c:v>
                </c:pt>
                <c:pt idx="28">
                  <c:v>344.27745664739882</c:v>
                </c:pt>
                <c:pt idx="29">
                  <c:v>516.64621676891613</c:v>
                </c:pt>
                <c:pt idx="30">
                  <c:v>733.98373983739839</c:v>
                </c:pt>
                <c:pt idx="31">
                  <c:v>442.20359281437129</c:v>
                </c:pt>
                <c:pt idx="32">
                  <c:v>481.55038759689916</c:v>
                </c:pt>
                <c:pt idx="33">
                  <c:v>457.09677419354847</c:v>
                </c:pt>
                <c:pt idx="34">
                  <c:v>502.53968253968247</c:v>
                </c:pt>
                <c:pt idx="35">
                  <c:v>351.31546391752579</c:v>
                </c:pt>
                <c:pt idx="36">
                  <c:v>405.10978043912178</c:v>
                </c:pt>
                <c:pt idx="37">
                  <c:v>450.62880324543613</c:v>
                </c:pt>
                <c:pt idx="38">
                  <c:v>375.46012269938649</c:v>
                </c:pt>
                <c:pt idx="39">
                  <c:v>377.578125</c:v>
                </c:pt>
                <c:pt idx="40">
                  <c:v>337.26396917148361</c:v>
                </c:pt>
                <c:pt idx="41">
                  <c:v>428.52652259332029</c:v>
                </c:pt>
                <c:pt idx="42">
                  <c:v>450.8670520231214</c:v>
                </c:pt>
                <c:pt idx="43">
                  <c:v>376.18934911242599</c:v>
                </c:pt>
                <c:pt idx="44">
                  <c:v>486.34920634920633</c:v>
                </c:pt>
                <c:pt idx="45">
                  <c:v>563.38028169014081</c:v>
                </c:pt>
                <c:pt idx="46">
                  <c:v>458.49206349206349</c:v>
                </c:pt>
                <c:pt idx="47">
                  <c:v>361.88007736943905</c:v>
                </c:pt>
                <c:pt idx="48">
                  <c:v>356.03960396039605</c:v>
                </c:pt>
                <c:pt idx="49">
                  <c:v>797.69547325102883</c:v>
                </c:pt>
                <c:pt idx="50">
                  <c:v>422.33463035019446</c:v>
                </c:pt>
                <c:pt idx="51">
                  <c:v>629.99999999999989</c:v>
                </c:pt>
                <c:pt idx="52">
                  <c:v>579.67346938775506</c:v>
                </c:pt>
                <c:pt idx="53">
                  <c:v>626.25</c:v>
                </c:pt>
                <c:pt idx="54">
                  <c:v>444.54183266932267</c:v>
                </c:pt>
                <c:pt idx="55">
                  <c:v>646.55737704918033</c:v>
                </c:pt>
                <c:pt idx="56">
                  <c:v>616.36726546906186</c:v>
                </c:pt>
                <c:pt idx="57">
                  <c:v>536.21399176954731</c:v>
                </c:pt>
                <c:pt idx="58">
                  <c:v>769.55102040816314</c:v>
                </c:pt>
                <c:pt idx="59">
                  <c:v>619.92592592592598</c:v>
                </c:pt>
                <c:pt idx="60">
                  <c:v>324.25196850393701</c:v>
                </c:pt>
                <c:pt idx="61">
                  <c:v>462.17054263565888</c:v>
                </c:pt>
                <c:pt idx="62">
                  <c:v>413.88888888888886</c:v>
                </c:pt>
                <c:pt idx="63">
                  <c:v>303.8845360824742</c:v>
                </c:pt>
                <c:pt idx="64">
                  <c:v>336.62745098039215</c:v>
                </c:pt>
                <c:pt idx="65">
                  <c:v>418.67735470941886</c:v>
                </c:pt>
                <c:pt idx="66">
                  <c:v>389.14851485148517</c:v>
                </c:pt>
                <c:pt idx="67">
                  <c:v>397.27058823529416</c:v>
                </c:pt>
                <c:pt idx="68">
                  <c:v>341.81818181818187</c:v>
                </c:pt>
                <c:pt idx="69">
                  <c:v>443.85542168674698</c:v>
                </c:pt>
                <c:pt idx="70">
                  <c:v>471.58316633266531</c:v>
                </c:pt>
                <c:pt idx="71">
                  <c:v>261.76031434184682</c:v>
                </c:pt>
                <c:pt idx="72">
                  <c:v>474.49612403100775</c:v>
                </c:pt>
                <c:pt idx="73">
                  <c:v>713.08641975308637</c:v>
                </c:pt>
                <c:pt idx="74">
                  <c:v>318.29457364341084</c:v>
                </c:pt>
                <c:pt idx="75">
                  <c:v>320.24409448818903</c:v>
                </c:pt>
                <c:pt idx="76">
                  <c:v>354.88188976377955</c:v>
                </c:pt>
                <c:pt idx="77">
                  <c:v>344.52674897119346</c:v>
                </c:pt>
                <c:pt idx="78">
                  <c:v>330.98360655737702</c:v>
                </c:pt>
                <c:pt idx="79">
                  <c:v>437.19512195121951</c:v>
                </c:pt>
                <c:pt idx="80">
                  <c:v>310.62992125984255</c:v>
                </c:pt>
                <c:pt idx="81">
                  <c:v>454.45972495088415</c:v>
                </c:pt>
                <c:pt idx="82">
                  <c:v>497.28</c:v>
                </c:pt>
                <c:pt idx="83" formatCode="0.000">
                  <c:v>434.63385047416654</c:v>
                </c:pt>
                <c:pt idx="84" formatCode="0.000">
                  <c:v>83</c:v>
                </c:pt>
                <c:pt idx="85" formatCode="0.000">
                  <c:v>112.31099167764928</c:v>
                </c:pt>
                <c:pt idx="86" formatCode="0.000">
                  <c:v>9.1104335791442992</c:v>
                </c:pt>
                <c:pt idx="87" formatCode="0.000">
                  <c:v>12.327732890205445</c:v>
                </c:pt>
                <c:pt idx="88" formatCode="0.000">
                  <c:v>261.76031434184682</c:v>
                </c:pt>
                <c:pt idx="89" formatCode="0.000">
                  <c:v>797.69547325102883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D-4838-B166-3A7BEA5D3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26792"/>
        <c:axId val="495529536"/>
      </c:lineChart>
      <c:dateAx>
        <c:axId val="495526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95529536"/>
        <c:crosses val="autoZero"/>
        <c:auto val="1"/>
        <c:lblOffset val="100"/>
        <c:baseTimeUnit val="days"/>
      </c:dateAx>
      <c:valAx>
        <c:axId val="4955295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Progestaen meatoblites</a:t>
                </a:r>
                <a:r>
                  <a:rPr lang="en-US" baseline="0"/>
                  <a:t> (ng/</a:t>
                </a:r>
                <a:r>
                  <a:rPr lang="en-US"/>
                  <a:t>g wet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526792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841634448254205E-2"/>
          <c:y val="2.2403552485694502E-2"/>
          <c:w val="0.81701845066464751"/>
          <c:h val="0.87260424415776072"/>
        </c:manualLayout>
      </c:layout>
      <c:lineChart>
        <c:grouping val="standard"/>
        <c:varyColors val="0"/>
        <c:ser>
          <c:idx val="2"/>
          <c:order val="0"/>
          <c:tx>
            <c:strRef>
              <c:f>'graph data'!$C$1</c:f>
              <c:strCache>
                <c:ptCount val="1"/>
                <c:pt idx="0">
                  <c:v>Pinyon Progesterone</c:v>
                </c:pt>
              </c:strCache>
            </c:strRef>
          </c:tx>
          <c:spPr>
            <a:ln w="19050"/>
          </c:spP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data'!$C$2:$C$184</c:f>
              <c:numCache>
                <c:formatCode>General</c:formatCode>
                <c:ptCount val="183"/>
                <c:pt idx="0">
                  <c:v>427.4493927125506</c:v>
                </c:pt>
                <c:pt idx="1">
                  <c:v>388.54838709677421</c:v>
                </c:pt>
                <c:pt idx="2">
                  <c:v>521.24740124740129</c:v>
                </c:pt>
                <c:pt idx="3">
                  <c:v>428.08543689320391</c:v>
                </c:pt>
                <c:pt idx="4">
                  <c:v>386.42714570858283</c:v>
                </c:pt>
                <c:pt idx="5">
                  <c:v>448.87983706720985</c:v>
                </c:pt>
                <c:pt idx="6">
                  <c:v>393.80281690140845</c:v>
                </c:pt>
                <c:pt idx="7">
                  <c:v>428.71428571428567</c:v>
                </c:pt>
                <c:pt idx="8">
                  <c:v>311.10236220472439</c:v>
                </c:pt>
                <c:pt idx="9">
                  <c:v>368.58895705521473</c:v>
                </c:pt>
                <c:pt idx="10">
                  <c:v>457.25806451612902</c:v>
                </c:pt>
                <c:pt idx="11">
                  <c:v>345.54440154440152</c:v>
                </c:pt>
                <c:pt idx="12">
                  <c:v>450.75697211155375</c:v>
                </c:pt>
                <c:pt idx="13">
                  <c:v>407.02594810379242</c:v>
                </c:pt>
                <c:pt idx="14">
                  <c:v>405.84362139917698</c:v>
                </c:pt>
                <c:pt idx="15">
                  <c:v>295.54004106776176</c:v>
                </c:pt>
                <c:pt idx="16">
                  <c:v>297.38095238095235</c:v>
                </c:pt>
                <c:pt idx="17">
                  <c:v>388.28516377649322</c:v>
                </c:pt>
                <c:pt idx="18">
                  <c:v>428.9430894308943</c:v>
                </c:pt>
                <c:pt idx="19">
                  <c:v>263.15789473684214</c:v>
                </c:pt>
                <c:pt idx="20">
                  <c:v>380.116504854369</c:v>
                </c:pt>
                <c:pt idx="21">
                  <c:v>407.00201207243458</c:v>
                </c:pt>
                <c:pt idx="22">
                  <c:v>331.37254901960779</c:v>
                </c:pt>
                <c:pt idx="23">
                  <c:v>485.99999999999994</c:v>
                </c:pt>
                <c:pt idx="24">
                  <c:v>357.79527559055123</c:v>
                </c:pt>
                <c:pt idx="25">
                  <c:v>532.2645290581163</c:v>
                </c:pt>
                <c:pt idx="26">
                  <c:v>337.25338491295935</c:v>
                </c:pt>
                <c:pt idx="27">
                  <c:v>332.71875</c:v>
                </c:pt>
                <c:pt idx="28">
                  <c:v>344.27745664739882</c:v>
                </c:pt>
                <c:pt idx="29">
                  <c:v>516.64621676891613</c:v>
                </c:pt>
                <c:pt idx="30">
                  <c:v>733.98373983739839</c:v>
                </c:pt>
                <c:pt idx="31">
                  <c:v>442.20359281437129</c:v>
                </c:pt>
                <c:pt idx="32">
                  <c:v>481.55038759689916</c:v>
                </c:pt>
                <c:pt idx="33">
                  <c:v>457.09677419354847</c:v>
                </c:pt>
                <c:pt idx="34">
                  <c:v>502.53968253968247</c:v>
                </c:pt>
                <c:pt idx="35">
                  <c:v>351.31546391752579</c:v>
                </c:pt>
                <c:pt idx="36">
                  <c:v>405.10978043912178</c:v>
                </c:pt>
                <c:pt idx="37">
                  <c:v>450.62880324543613</c:v>
                </c:pt>
                <c:pt idx="38">
                  <c:v>375.46012269938649</c:v>
                </c:pt>
                <c:pt idx="39">
                  <c:v>377.578125</c:v>
                </c:pt>
                <c:pt idx="40">
                  <c:v>337.26396917148361</c:v>
                </c:pt>
                <c:pt idx="41">
                  <c:v>428.52652259332029</c:v>
                </c:pt>
                <c:pt idx="42">
                  <c:v>450.8670520231214</c:v>
                </c:pt>
                <c:pt idx="43">
                  <c:v>376.18934911242599</c:v>
                </c:pt>
                <c:pt idx="44">
                  <c:v>486.34920634920633</c:v>
                </c:pt>
                <c:pt idx="45">
                  <c:v>563.38028169014081</c:v>
                </c:pt>
                <c:pt idx="46">
                  <c:v>458.49206349206349</c:v>
                </c:pt>
                <c:pt idx="47">
                  <c:v>361.88007736943905</c:v>
                </c:pt>
                <c:pt idx="48">
                  <c:v>356.03960396039605</c:v>
                </c:pt>
                <c:pt idx="49">
                  <c:v>797.69547325102883</c:v>
                </c:pt>
                <c:pt idx="50">
                  <c:v>422.33463035019446</c:v>
                </c:pt>
                <c:pt idx="51">
                  <c:v>629.99999999999989</c:v>
                </c:pt>
                <c:pt idx="52">
                  <c:v>579.67346938775506</c:v>
                </c:pt>
                <c:pt idx="53">
                  <c:v>626.25</c:v>
                </c:pt>
                <c:pt idx="54">
                  <c:v>444.54183266932267</c:v>
                </c:pt>
                <c:pt idx="55">
                  <c:v>646.55737704918033</c:v>
                </c:pt>
                <c:pt idx="56">
                  <c:v>616.36726546906186</c:v>
                </c:pt>
                <c:pt idx="57">
                  <c:v>536.21399176954731</c:v>
                </c:pt>
                <c:pt idx="58">
                  <c:v>769.55102040816314</c:v>
                </c:pt>
                <c:pt idx="59">
                  <c:v>619.92592592592598</c:v>
                </c:pt>
                <c:pt idx="60">
                  <c:v>324.25196850393701</c:v>
                </c:pt>
                <c:pt idx="61">
                  <c:v>462.17054263565888</c:v>
                </c:pt>
                <c:pt idx="62">
                  <c:v>413.88888888888886</c:v>
                </c:pt>
                <c:pt idx="63">
                  <c:v>303.8845360824742</c:v>
                </c:pt>
                <c:pt idx="64">
                  <c:v>336.62745098039215</c:v>
                </c:pt>
                <c:pt idx="65">
                  <c:v>418.67735470941886</c:v>
                </c:pt>
                <c:pt idx="66">
                  <c:v>389.14851485148517</c:v>
                </c:pt>
                <c:pt idx="67">
                  <c:v>397.27058823529416</c:v>
                </c:pt>
                <c:pt idx="68">
                  <c:v>341.81818181818187</c:v>
                </c:pt>
                <c:pt idx="69">
                  <c:v>443.85542168674698</c:v>
                </c:pt>
                <c:pt idx="70">
                  <c:v>471.58316633266531</c:v>
                </c:pt>
                <c:pt idx="71">
                  <c:v>261.76031434184682</c:v>
                </c:pt>
                <c:pt idx="72">
                  <c:v>474.49612403100775</c:v>
                </c:pt>
                <c:pt idx="73">
                  <c:v>713.08641975308637</c:v>
                </c:pt>
                <c:pt idx="74">
                  <c:v>318.29457364341084</c:v>
                </c:pt>
                <c:pt idx="75">
                  <c:v>320.24409448818903</c:v>
                </c:pt>
                <c:pt idx="76">
                  <c:v>354.88188976377955</c:v>
                </c:pt>
                <c:pt idx="77">
                  <c:v>344.52674897119346</c:v>
                </c:pt>
                <c:pt idx="78">
                  <c:v>330.98360655737702</c:v>
                </c:pt>
                <c:pt idx="79">
                  <c:v>437.19512195121951</c:v>
                </c:pt>
                <c:pt idx="80">
                  <c:v>310.62992125984255</c:v>
                </c:pt>
                <c:pt idx="81">
                  <c:v>454.45972495088415</c:v>
                </c:pt>
                <c:pt idx="82">
                  <c:v>497.28</c:v>
                </c:pt>
                <c:pt idx="83" formatCode="0.000">
                  <c:v>434.63385047416654</c:v>
                </c:pt>
                <c:pt idx="84" formatCode="0.000">
                  <c:v>83</c:v>
                </c:pt>
                <c:pt idx="85" formatCode="0.000">
                  <c:v>112.31099167764928</c:v>
                </c:pt>
                <c:pt idx="86" formatCode="0.000">
                  <c:v>9.1104335791442992</c:v>
                </c:pt>
                <c:pt idx="87" formatCode="0.000">
                  <c:v>12.327732890205445</c:v>
                </c:pt>
                <c:pt idx="88" formatCode="0.000">
                  <c:v>261.76031434184682</c:v>
                </c:pt>
                <c:pt idx="89" formatCode="0.000">
                  <c:v>797.69547325102883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0-4E6E-AA0B-8F657E9A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495527968"/>
        <c:axId val="495528360"/>
      </c:lineChart>
      <c:lineChart>
        <c:grouping val="standard"/>
        <c:varyColors val="0"/>
        <c:ser>
          <c:idx val="0"/>
          <c:order val="1"/>
          <c:tx>
            <c:strRef>
              <c:f>'graph data'!$D$1</c:f>
              <c:strCache>
                <c:ptCount val="1"/>
                <c:pt idx="0">
                  <c:v>Pinyon Estradiol</c:v>
                </c:pt>
              </c:strCache>
            </c:strRef>
          </c:tx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data'!$D$2:$D$84</c:f>
              <c:numCache>
                <c:formatCode>General</c:formatCode>
                <c:ptCount val="83"/>
                <c:pt idx="0">
                  <c:v>363.35222672064776</c:v>
                </c:pt>
                <c:pt idx="1">
                  <c:v>574.44354838709671</c:v>
                </c:pt>
                <c:pt idx="2">
                  <c:v>1180.8898128898129</c:v>
                </c:pt>
                <c:pt idx="3">
                  <c:v>587.17669902912621</c:v>
                </c:pt>
                <c:pt idx="4">
                  <c:v>399.37724550898207</c:v>
                </c:pt>
                <c:pt idx="5">
                  <c:v>937.37678207739327</c:v>
                </c:pt>
                <c:pt idx="6">
                  <c:v>437.6579476861167</c:v>
                </c:pt>
                <c:pt idx="7">
                  <c:v>440.6111111111112</c:v>
                </c:pt>
                <c:pt idx="8">
                  <c:v>220.21259842519683</c:v>
                </c:pt>
                <c:pt idx="9">
                  <c:v>438.29856850715754</c:v>
                </c:pt>
                <c:pt idx="10">
                  <c:v>487.33870967741939</c:v>
                </c:pt>
                <c:pt idx="11">
                  <c:v>262.03861003861005</c:v>
                </c:pt>
                <c:pt idx="12">
                  <c:v>391.56175298804777</c:v>
                </c:pt>
                <c:pt idx="13">
                  <c:v>805.24550898203586</c:v>
                </c:pt>
                <c:pt idx="14">
                  <c:v>540.82304526748965</c:v>
                </c:pt>
                <c:pt idx="15">
                  <c:v>268.20533880903491</c:v>
                </c:pt>
                <c:pt idx="16">
                  <c:v>224.35714285714286</c:v>
                </c:pt>
                <c:pt idx="17">
                  <c:v>588.21579961464352</c:v>
                </c:pt>
                <c:pt idx="18">
                  <c:v>818.61788617886168</c:v>
                </c:pt>
                <c:pt idx="19">
                  <c:v>208.30409356725147</c:v>
                </c:pt>
                <c:pt idx="20">
                  <c:v>585.84854368932031</c:v>
                </c:pt>
                <c:pt idx="21">
                  <c:v>702.25352112676057</c:v>
                </c:pt>
                <c:pt idx="22">
                  <c:v>248.18823529411767</c:v>
                </c:pt>
                <c:pt idx="23">
                  <c:v>471.37651821862352</c:v>
                </c:pt>
                <c:pt idx="24">
                  <c:v>368.15748031496065</c:v>
                </c:pt>
                <c:pt idx="25">
                  <c:v>1442.4529058116232</c:v>
                </c:pt>
                <c:pt idx="26">
                  <c:v>545.37717601547388</c:v>
                </c:pt>
                <c:pt idx="27">
                  <c:v>302.78125</c:v>
                </c:pt>
                <c:pt idx="28">
                  <c:v>281.02504816955684</c:v>
                </c:pt>
                <c:pt idx="29">
                  <c:v>930.10224948875259</c:v>
                </c:pt>
                <c:pt idx="30">
                  <c:v>1740.4308943089432</c:v>
                </c:pt>
                <c:pt idx="31">
                  <c:v>516.23153692614778</c:v>
                </c:pt>
                <c:pt idx="32">
                  <c:v>892.31782945736427</c:v>
                </c:pt>
                <c:pt idx="33">
                  <c:v>531.25</c:v>
                </c:pt>
                <c:pt idx="34">
                  <c:v>484.99206349206355</c:v>
                </c:pt>
                <c:pt idx="35">
                  <c:v>196.1731958762887</c:v>
                </c:pt>
                <c:pt idx="36">
                  <c:v>438.69061876247508</c:v>
                </c:pt>
                <c:pt idx="37">
                  <c:v>680.33265720081147</c:v>
                </c:pt>
                <c:pt idx="38">
                  <c:v>323.26380368098165</c:v>
                </c:pt>
                <c:pt idx="39">
                  <c:v>300.07031249999994</c:v>
                </c:pt>
                <c:pt idx="40">
                  <c:v>363.14450867052022</c:v>
                </c:pt>
                <c:pt idx="41">
                  <c:v>505.89390962671905</c:v>
                </c:pt>
                <c:pt idx="42">
                  <c:v>153.7649325626204</c:v>
                </c:pt>
                <c:pt idx="43">
                  <c:v>375.58185404339247</c:v>
                </c:pt>
                <c:pt idx="44">
                  <c:v>829.84126984126988</c:v>
                </c:pt>
                <c:pt idx="45">
                  <c:v>1099.726358148893</c:v>
                </c:pt>
                <c:pt idx="46">
                  <c:v>1046.9285714285716</c:v>
                </c:pt>
                <c:pt idx="47">
                  <c:v>345.01353965183762</c:v>
                </c:pt>
                <c:pt idx="48">
                  <c:v>448.95049504950492</c:v>
                </c:pt>
                <c:pt idx="49">
                  <c:v>1756.5432098765434</c:v>
                </c:pt>
                <c:pt idx="50">
                  <c:v>375.16731517509731</c:v>
                </c:pt>
                <c:pt idx="51">
                  <c:v>510.68852459016392</c:v>
                </c:pt>
                <c:pt idx="52">
                  <c:v>674.23673469387757</c:v>
                </c:pt>
                <c:pt idx="53">
                  <c:v>513.41406249999989</c:v>
                </c:pt>
                <c:pt idx="54">
                  <c:v>844.87649402390434</c:v>
                </c:pt>
                <c:pt idx="55">
                  <c:v>446.81967213114751</c:v>
                </c:pt>
                <c:pt idx="56">
                  <c:v>607.89620758483034</c:v>
                </c:pt>
                <c:pt idx="57">
                  <c:v>263.45679012345676</c:v>
                </c:pt>
                <c:pt idx="58">
                  <c:v>426.36734693877548</c:v>
                </c:pt>
                <c:pt idx="59">
                  <c:v>379.81893004115227</c:v>
                </c:pt>
                <c:pt idx="60">
                  <c:v>440.2755905511811</c:v>
                </c:pt>
                <c:pt idx="61">
                  <c:v>401.55038759689921</c:v>
                </c:pt>
                <c:pt idx="62">
                  <c:v>415.03174603174597</c:v>
                </c:pt>
                <c:pt idx="63">
                  <c:v>424.14845360824734</c:v>
                </c:pt>
                <c:pt idx="64">
                  <c:v>242.90196078431373</c:v>
                </c:pt>
                <c:pt idx="65">
                  <c:v>665.9639278557114</c:v>
                </c:pt>
                <c:pt idx="66">
                  <c:v>1322.8118811881188</c:v>
                </c:pt>
                <c:pt idx="67">
                  <c:v>540.74509803921569</c:v>
                </c:pt>
                <c:pt idx="68">
                  <c:v>636.63030303030303</c:v>
                </c:pt>
                <c:pt idx="69">
                  <c:v>423.03614457831321</c:v>
                </c:pt>
                <c:pt idx="70">
                  <c:v>816.64128256513027</c:v>
                </c:pt>
                <c:pt idx="71">
                  <c:v>373.68958742632611</c:v>
                </c:pt>
                <c:pt idx="72">
                  <c:v>1007.0620155038762</c:v>
                </c:pt>
                <c:pt idx="73">
                  <c:v>3377.7695473251024</c:v>
                </c:pt>
                <c:pt idx="74">
                  <c:v>827.48062015503876</c:v>
                </c:pt>
                <c:pt idx="75">
                  <c:v>439.62204724409452</c:v>
                </c:pt>
                <c:pt idx="76">
                  <c:v>507.81102362204734</c:v>
                </c:pt>
                <c:pt idx="77">
                  <c:v>892.65843621399176</c:v>
                </c:pt>
                <c:pt idx="78">
                  <c:v>683.5</c:v>
                </c:pt>
                <c:pt idx="79">
                  <c:v>1566.1951219512196</c:v>
                </c:pt>
                <c:pt idx="80">
                  <c:v>396.4330708661418</c:v>
                </c:pt>
                <c:pt idx="81">
                  <c:v>1356.6051080550094</c:v>
                </c:pt>
                <c:pt idx="82">
                  <c:v>2492.7279999999996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0-4E6E-AA0B-8F657E9A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999008"/>
        <c:axId val="491998616"/>
      </c:lineChart>
      <c:dateAx>
        <c:axId val="495527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b="0"/>
            </a:pPr>
            <a:endParaRPr lang="en-US"/>
          </a:p>
        </c:txPr>
        <c:crossAx val="495528360"/>
        <c:crosses val="autoZero"/>
        <c:auto val="1"/>
        <c:lblOffset val="100"/>
        <c:baseTimeUnit val="days"/>
        <c:majorUnit val="5"/>
        <c:majorTimeUnit val="days"/>
      </c:dateAx>
      <c:valAx>
        <c:axId val="495528360"/>
        <c:scaling>
          <c:orientation val="minMax"/>
          <c:max val="800"/>
          <c:min val="2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Progestagen metabolite (ng/g wet feces)</a:t>
                </a:r>
              </a:p>
            </c:rich>
          </c:tx>
          <c:layout>
            <c:manualLayout>
              <c:xMode val="edge"/>
              <c:yMode val="edge"/>
              <c:x val="2.0280933306689286E-2"/>
              <c:y val="0.275920159759205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95527968"/>
        <c:crosses val="autoZero"/>
        <c:crossBetween val="between"/>
      </c:valAx>
      <c:valAx>
        <c:axId val="491998616"/>
        <c:scaling>
          <c:orientation val="minMax"/>
          <c:max val="45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Estrogen metabolites (ng/g wet feces)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491999008"/>
        <c:crosses val="max"/>
        <c:crossBetween val="between"/>
      </c:valAx>
      <c:dateAx>
        <c:axId val="4919990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91998616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7293975659575489"/>
          <c:y val="3.0230845051473304E-2"/>
          <c:w val="0.1709872834962288"/>
          <c:h val="7.3043523065898619E-2"/>
        </c:manualLayout>
      </c:layout>
      <c:overlay val="0"/>
    </c:legend>
    <c:plotVisOnly val="1"/>
    <c:dispBlanksAs val="span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data'!$L$2:$L$144</c:f>
              <c:numCache>
                <c:formatCode>0.00000</c:formatCode>
                <c:ptCount val="143"/>
                <c:pt idx="0">
                  <c:v>460.95652173913049</c:v>
                </c:pt>
                <c:pt idx="1">
                  <c:v>386.0584795321638</c:v>
                </c:pt>
                <c:pt idx="2">
                  <c:v>439.65392354124742</c:v>
                </c:pt>
                <c:pt idx="3">
                  <c:v>560.29133858267733</c:v>
                </c:pt>
                <c:pt idx="4">
                  <c:v>414.38247011952194</c:v>
                </c:pt>
                <c:pt idx="5">
                  <c:v>880.95906432748541</c:v>
                </c:pt>
                <c:pt idx="6">
                  <c:v>434.13599999999997</c:v>
                </c:pt>
                <c:pt idx="7">
                  <c:v>525.33870967741939</c:v>
                </c:pt>
                <c:pt idx="8">
                  <c:v>552.36960985626285</c:v>
                </c:pt>
                <c:pt idx="9">
                  <c:v>549.11538461538464</c:v>
                </c:pt>
                <c:pt idx="10">
                  <c:v>544.27237354085594</c:v>
                </c:pt>
                <c:pt idx="11">
                  <c:v>544.28056112224442</c:v>
                </c:pt>
                <c:pt idx="12">
                  <c:v>389.90399999999994</c:v>
                </c:pt>
                <c:pt idx="13">
                  <c:v>1117.9074446680081</c:v>
                </c:pt>
                <c:pt idx="14">
                  <c:v>454.37328094302546</c:v>
                </c:pt>
                <c:pt idx="15">
                  <c:v>363.8780487804878</c:v>
                </c:pt>
                <c:pt idx="16">
                  <c:v>340.23121387283237</c:v>
                </c:pt>
                <c:pt idx="17">
                  <c:v>637.97938144329896</c:v>
                </c:pt>
                <c:pt idx="18">
                  <c:v>452.08264462809922</c:v>
                </c:pt>
                <c:pt idx="19">
                  <c:v>503.61600000000004</c:v>
                </c:pt>
                <c:pt idx="20">
                  <c:v>661.92499999999995</c:v>
                </c:pt>
                <c:pt idx="21">
                  <c:v>407.25600000000009</c:v>
                </c:pt>
                <c:pt idx="22">
                  <c:v>400.52964426877475</c:v>
                </c:pt>
                <c:pt idx="23">
                  <c:v>393.14851485148517</c:v>
                </c:pt>
                <c:pt idx="24">
                  <c:v>540.36585365853671</c:v>
                </c:pt>
                <c:pt idx="25">
                  <c:v>405.46379647749507</c:v>
                </c:pt>
                <c:pt idx="26">
                  <c:v>593.68032786885237</c:v>
                </c:pt>
                <c:pt idx="27">
                  <c:v>673.41035856573706</c:v>
                </c:pt>
                <c:pt idx="28">
                  <c:v>567.57551020408152</c:v>
                </c:pt>
                <c:pt idx="29">
                  <c:v>750.96385542168673</c:v>
                </c:pt>
                <c:pt idx="30">
                  <c:v>372.27906976744185</c:v>
                </c:pt>
                <c:pt idx="31">
                  <c:v>605.54601226993861</c:v>
                </c:pt>
                <c:pt idx="32">
                  <c:v>504.60000000000008</c:v>
                </c:pt>
                <c:pt idx="33">
                  <c:v>5369.8153846153846</c:v>
                </c:pt>
                <c:pt idx="34">
                  <c:v>553.03846153846166</c:v>
                </c:pt>
                <c:pt idx="35">
                  <c:v>729.216374269006</c:v>
                </c:pt>
                <c:pt idx="36">
                  <c:v>542.74148296593171</c:v>
                </c:pt>
                <c:pt idx="37">
                  <c:v>660.25384615384621</c:v>
                </c:pt>
                <c:pt idx="38">
                  <c:v>985.93023255813966</c:v>
                </c:pt>
                <c:pt idx="39">
                  <c:v>329.050193050193</c:v>
                </c:pt>
                <c:pt idx="40">
                  <c:v>1061.175</c:v>
                </c:pt>
                <c:pt idx="41">
                  <c:v>295.19999999999993</c:v>
                </c:pt>
                <c:pt idx="42">
                  <c:v>602.78529980657629</c:v>
                </c:pt>
                <c:pt idx="43">
                  <c:v>615.27485380116968</c:v>
                </c:pt>
                <c:pt idx="44">
                  <c:v>654.5</c:v>
                </c:pt>
                <c:pt idx="45">
                  <c:v>435</c:v>
                </c:pt>
                <c:pt idx="46">
                  <c:v>697.37475728155346</c:v>
                </c:pt>
                <c:pt idx="47">
                  <c:v>588.74844074844077</c:v>
                </c:pt>
                <c:pt idx="48">
                  <c:v>621.33590733590734</c:v>
                </c:pt>
                <c:pt idx="49">
                  <c:v>391.04247104247105</c:v>
                </c:pt>
                <c:pt idx="50">
                  <c:v>813.46201232032854</c:v>
                </c:pt>
                <c:pt idx="51">
                  <c:v>427.63200000000001</c:v>
                </c:pt>
                <c:pt idx="52">
                  <c:v>675.37572254335259</c:v>
                </c:pt>
                <c:pt idx="53">
                  <c:v>392.11904761904771</c:v>
                </c:pt>
                <c:pt idx="54">
                  <c:v>503.1411992263055</c:v>
                </c:pt>
                <c:pt idx="55">
                  <c:v>417.41832669322713</c:v>
                </c:pt>
                <c:pt idx="56">
                  <c:v>481.38461538461542</c:v>
                </c:pt>
                <c:pt idx="57">
                  <c:v>624.0474308300395</c:v>
                </c:pt>
                <c:pt idx="58">
                  <c:v>603.39669421487599</c:v>
                </c:pt>
                <c:pt idx="59">
                  <c:v>13301.810276679844</c:v>
                </c:pt>
                <c:pt idx="60">
                  <c:v>961.32500000000016</c:v>
                </c:pt>
                <c:pt idx="61">
                  <c:v>469.22699386503069</c:v>
                </c:pt>
                <c:pt idx="62">
                  <c:v>329.17500000000001</c:v>
                </c:pt>
                <c:pt idx="63">
                  <c:v>449.88819875776392</c:v>
                </c:pt>
                <c:pt idx="64">
                  <c:v>813.37662337662334</c:v>
                </c:pt>
                <c:pt idx="65">
                  <c:v>383.85</c:v>
                </c:pt>
                <c:pt idx="66">
                  <c:v>227.04651162790697</c:v>
                </c:pt>
                <c:pt idx="67">
                  <c:v>641.8780487804878</c:v>
                </c:pt>
                <c:pt idx="68">
                  <c:v>588.85039370078744</c:v>
                </c:pt>
                <c:pt idx="69">
                  <c:v>1196.4823284823287</c:v>
                </c:pt>
                <c:pt idx="70">
                  <c:v>540.36923076923074</c:v>
                </c:pt>
                <c:pt idx="71">
                  <c:v>374.35394456289981</c:v>
                </c:pt>
                <c:pt idx="72">
                  <c:v>457.84989858012176</c:v>
                </c:pt>
                <c:pt idx="73">
                  <c:v>324.33599999999996</c:v>
                </c:pt>
                <c:pt idx="74">
                  <c:v>667.26129666011775</c:v>
                </c:pt>
                <c:pt idx="75">
                  <c:v>633.57170923379169</c:v>
                </c:pt>
                <c:pt idx="76">
                  <c:v>652.23387096774195</c:v>
                </c:pt>
                <c:pt idx="77">
                  <c:v>468.24948024948014</c:v>
                </c:pt>
                <c:pt idx="78">
                  <c:v>550.35</c:v>
                </c:pt>
                <c:pt idx="79">
                  <c:v>534.8271844660195</c:v>
                </c:pt>
                <c:pt idx="80">
                  <c:v>537.66990291262141</c:v>
                </c:pt>
                <c:pt idx="81">
                  <c:v>565.84795321637432</c:v>
                </c:pt>
                <c:pt idx="82">
                  <c:v>1585.625</c:v>
                </c:pt>
                <c:pt idx="83">
                  <c:v>647.92668024439911</c:v>
                </c:pt>
                <c:pt idx="84">
                  <c:v>499.32530120481937</c:v>
                </c:pt>
                <c:pt idx="85">
                  <c:v>503.73547094188376</c:v>
                </c:pt>
                <c:pt idx="86">
                  <c:v>301.97292069632493</c:v>
                </c:pt>
                <c:pt idx="87">
                  <c:v>542.86746987951813</c:v>
                </c:pt>
                <c:pt idx="88">
                  <c:v>280.12877263581487</c:v>
                </c:pt>
                <c:pt idx="89">
                  <c:v>362.089068825911</c:v>
                </c:pt>
                <c:pt idx="90">
                  <c:v>436.62427745664735</c:v>
                </c:pt>
                <c:pt idx="91">
                  <c:v>465.55731225296455</c:v>
                </c:pt>
                <c:pt idx="92">
                  <c:v>398.37647058823535</c:v>
                </c:pt>
                <c:pt idx="93">
                  <c:v>921.48349514563097</c:v>
                </c:pt>
                <c:pt idx="94">
                  <c:v>568.93686354378815</c:v>
                </c:pt>
                <c:pt idx="95">
                  <c:v>783.77952755905517</c:v>
                </c:pt>
                <c:pt idx="96">
                  <c:v>598.93700787401576</c:v>
                </c:pt>
                <c:pt idx="97">
                  <c:v>737.11199999999985</c:v>
                </c:pt>
                <c:pt idx="98">
                  <c:v>534.06211180124217</c:v>
                </c:pt>
                <c:pt idx="99">
                  <c:v>623.51631477927072</c:v>
                </c:pt>
                <c:pt idx="100">
                  <c:v>1022.5959183673469</c:v>
                </c:pt>
                <c:pt idx="101">
                  <c:v>960.26774847870183</c:v>
                </c:pt>
                <c:pt idx="102">
                  <c:v>621.28346456692918</c:v>
                </c:pt>
                <c:pt idx="103">
                  <c:v>764.80160320641278</c:v>
                </c:pt>
                <c:pt idx="104">
                  <c:v>913.14741035856571</c:v>
                </c:pt>
                <c:pt idx="105">
                  <c:v>623.71199999999988</c:v>
                </c:pt>
                <c:pt idx="106">
                  <c:v>1483.1411042944787</c:v>
                </c:pt>
                <c:pt idx="107">
                  <c:v>786.77647058823538</c:v>
                </c:pt>
                <c:pt idx="108">
                  <c:v>682.17964071856295</c:v>
                </c:pt>
                <c:pt idx="109">
                  <c:v>907.18618042226512</c:v>
                </c:pt>
                <c:pt idx="110">
                  <c:v>771.80672268907563</c:v>
                </c:pt>
                <c:pt idx="111">
                  <c:v>837.56660039761425</c:v>
                </c:pt>
                <c:pt idx="112">
                  <c:v>917.84242424242416</c:v>
                </c:pt>
                <c:pt idx="113">
                  <c:v>888.4990099009899</c:v>
                </c:pt>
                <c:pt idx="114">
                  <c:v>740.60818713450305</c:v>
                </c:pt>
                <c:pt idx="115">
                  <c:v>873.3410404624276</c:v>
                </c:pt>
                <c:pt idx="116">
                  <c:v>565.79999999999995</c:v>
                </c:pt>
                <c:pt idx="117">
                  <c:v>739.35</c:v>
                </c:pt>
                <c:pt idx="118">
                  <c:v>589.10204081632651</c:v>
                </c:pt>
                <c:pt idx="119">
                  <c:v>505.91304347826082</c:v>
                </c:pt>
                <c:pt idx="120">
                  <c:v>738.05917159763305</c:v>
                </c:pt>
                <c:pt idx="121">
                  <c:v>329.67499999999995</c:v>
                </c:pt>
                <c:pt idx="122">
                  <c:v>524.85365853658527</c:v>
                </c:pt>
                <c:pt idx="123">
                  <c:v>513.06776180698148</c:v>
                </c:pt>
                <c:pt idx="124">
                  <c:v>11413.372093023256</c:v>
                </c:pt>
                <c:pt idx="125">
                  <c:v>421.49407114624506</c:v>
                </c:pt>
                <c:pt idx="126">
                  <c:v>1010.3023255813953</c:v>
                </c:pt>
                <c:pt idx="127">
                  <c:v>392.32653061224494</c:v>
                </c:pt>
                <c:pt idx="128">
                  <c:v>237.85971943887776</c:v>
                </c:pt>
                <c:pt idx="129">
                  <c:v>512.56431535269701</c:v>
                </c:pt>
                <c:pt idx="130">
                  <c:v>643.33471933471935</c:v>
                </c:pt>
                <c:pt idx="131">
                  <c:v>910.63529411764694</c:v>
                </c:pt>
                <c:pt idx="132">
                  <c:v>412.77575757575755</c:v>
                </c:pt>
                <c:pt idx="133">
                  <c:v>462.38669438669439</c:v>
                </c:pt>
                <c:pt idx="134">
                  <c:v>752.57841140529536</c:v>
                </c:pt>
                <c:pt idx="135">
                  <c:v>531.25581395348843</c:v>
                </c:pt>
                <c:pt idx="136">
                  <c:v>519.66666666666663</c:v>
                </c:pt>
                <c:pt idx="137">
                  <c:v>396.45059288537556</c:v>
                </c:pt>
                <c:pt idx="138">
                  <c:v>439.44147843942505</c:v>
                </c:pt>
                <c:pt idx="139">
                  <c:v>531.46462715105167</c:v>
                </c:pt>
                <c:pt idx="140">
                  <c:v>517.31174089068827</c:v>
                </c:pt>
                <c:pt idx="141">
                  <c:v>410.52882703777334</c:v>
                </c:pt>
                <c:pt idx="142">
                  <c:v>704.31311154598825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A-4895-9E25-0F49A431C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466912"/>
        <c:axId val="541464952"/>
      </c:lineChart>
      <c:dateAx>
        <c:axId val="541466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41464952"/>
        <c:crosses val="autoZero"/>
        <c:auto val="1"/>
        <c:lblOffset val="100"/>
        <c:baseTimeUnit val="days"/>
      </c:dateAx>
      <c:valAx>
        <c:axId val="541464952"/>
        <c:scaling>
          <c:orientation val="minMax"/>
          <c:max val="3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Glucocorticoid metabolites (ng/g wet feces)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5414669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883085310525657E-2"/>
          <c:y val="8.4983351128812237E-2"/>
          <c:w val="0.79563183642998503"/>
          <c:h val="0.77555416457144388"/>
        </c:manualLayout>
      </c:layout>
      <c:lineChart>
        <c:grouping val="standard"/>
        <c:varyColors val="0"/>
        <c:ser>
          <c:idx val="0"/>
          <c:order val="0"/>
          <c:tx>
            <c:v>Progesterone</c:v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data'!$M$2:$M$144</c:f>
              <c:numCache>
                <c:formatCode>0.00000</c:formatCode>
                <c:ptCount val="143"/>
                <c:pt idx="0">
                  <c:v>270.99604743083</c:v>
                </c:pt>
                <c:pt idx="1">
                  <c:v>175.71929824561408</c:v>
                </c:pt>
                <c:pt idx="2">
                  <c:v>201.15090543259558</c:v>
                </c:pt>
                <c:pt idx="3">
                  <c:v>206.85826771653544</c:v>
                </c:pt>
                <c:pt idx="4">
                  <c:v>238.37450199203181</c:v>
                </c:pt>
                <c:pt idx="5">
                  <c:v>232.49122807017548</c:v>
                </c:pt>
                <c:pt idx="6">
                  <c:v>198.43199999999999</c:v>
                </c:pt>
                <c:pt idx="7">
                  <c:v>156.7741935483871</c:v>
                </c:pt>
                <c:pt idx="8">
                  <c:v>268.78028747433268</c:v>
                </c:pt>
                <c:pt idx="9">
                  <c:v>204.09230769230768</c:v>
                </c:pt>
                <c:pt idx="10">
                  <c:v>267.05836575875492</c:v>
                </c:pt>
                <c:pt idx="11">
                  <c:v>199.69539078156313</c:v>
                </c:pt>
                <c:pt idx="12">
                  <c:v>228.6</c:v>
                </c:pt>
                <c:pt idx="13">
                  <c:v>290.17303822937623</c:v>
                </c:pt>
                <c:pt idx="14">
                  <c:v>314.38113948919448</c:v>
                </c:pt>
                <c:pt idx="15">
                  <c:v>250.90243902439019</c:v>
                </c:pt>
                <c:pt idx="16">
                  <c:v>189.50289017341041</c:v>
                </c:pt>
                <c:pt idx="17">
                  <c:v>362.59793814432987</c:v>
                </c:pt>
                <c:pt idx="18">
                  <c:v>205.80991735537194</c:v>
                </c:pt>
                <c:pt idx="19">
                  <c:v>219.09599999999998</c:v>
                </c:pt>
                <c:pt idx="20">
                  <c:v>288.67500000000001</c:v>
                </c:pt>
                <c:pt idx="21">
                  <c:v>214.48800000000003</c:v>
                </c:pt>
                <c:pt idx="22">
                  <c:v>253.3517786561265</c:v>
                </c:pt>
                <c:pt idx="23">
                  <c:v>188.69702970297027</c:v>
                </c:pt>
                <c:pt idx="24">
                  <c:v>252.29268292682926</c:v>
                </c:pt>
                <c:pt idx="25">
                  <c:v>228.18786692759295</c:v>
                </c:pt>
                <c:pt idx="26">
                  <c:v>262.77049180327862</c:v>
                </c:pt>
                <c:pt idx="27">
                  <c:v>389.83266932270914</c:v>
                </c:pt>
                <c:pt idx="28">
                  <c:v>310.84897959183667</c:v>
                </c:pt>
                <c:pt idx="29">
                  <c:v>354.36144578313258</c:v>
                </c:pt>
                <c:pt idx="30">
                  <c:v>390.41860465116275</c:v>
                </c:pt>
                <c:pt idx="31">
                  <c:v>237.34969325153378</c:v>
                </c:pt>
                <c:pt idx="32">
                  <c:v>282.87692307692311</c:v>
                </c:pt>
                <c:pt idx="33">
                  <c:v>531.76153846153852</c:v>
                </c:pt>
                <c:pt idx="34">
                  <c:v>380.63076923076926</c:v>
                </c:pt>
                <c:pt idx="35">
                  <c:v>370.73684210526318</c:v>
                </c:pt>
                <c:pt idx="36">
                  <c:v>371.32665330661325</c:v>
                </c:pt>
                <c:pt idx="37">
                  <c:v>370.31538461538469</c:v>
                </c:pt>
                <c:pt idx="38">
                  <c:v>469.18604651162792</c:v>
                </c:pt>
                <c:pt idx="39">
                  <c:v>282.44015444015446</c:v>
                </c:pt>
                <c:pt idx="40">
                  <c:v>300.60000000000002</c:v>
                </c:pt>
                <c:pt idx="41">
                  <c:v>203.01030927835049</c:v>
                </c:pt>
                <c:pt idx="42">
                  <c:v>279.15667311411994</c:v>
                </c:pt>
                <c:pt idx="43">
                  <c:v>303.92982456140356</c:v>
                </c:pt>
                <c:pt idx="44">
                  <c:v>256.99999999999994</c:v>
                </c:pt>
                <c:pt idx="45">
                  <c:v>272.36065573770486</c:v>
                </c:pt>
                <c:pt idx="46">
                  <c:v>283.31650485436893</c:v>
                </c:pt>
                <c:pt idx="47">
                  <c:v>352.21621621621625</c:v>
                </c:pt>
                <c:pt idx="48">
                  <c:v>344.01544401544402</c:v>
                </c:pt>
                <c:pt idx="49">
                  <c:v>279.03474903474898</c:v>
                </c:pt>
                <c:pt idx="50">
                  <c:v>300.71457905544145</c:v>
                </c:pt>
                <c:pt idx="51">
                  <c:v>300.81599999999992</c:v>
                </c:pt>
                <c:pt idx="52">
                  <c:v>291.05202312138721</c:v>
                </c:pt>
                <c:pt idx="53">
                  <c:v>190.21428571428572</c:v>
                </c:pt>
                <c:pt idx="54">
                  <c:v>199.91489361702125</c:v>
                </c:pt>
                <c:pt idx="55">
                  <c:v>215.99999999999997</c:v>
                </c:pt>
                <c:pt idx="56">
                  <c:v>177.36923076923074</c:v>
                </c:pt>
                <c:pt idx="57">
                  <c:v>253.70750988142294</c:v>
                </c:pt>
                <c:pt idx="58">
                  <c:v>265.31404958677689</c:v>
                </c:pt>
                <c:pt idx="59">
                  <c:v>485.78656126482213</c:v>
                </c:pt>
                <c:pt idx="60">
                  <c:v>441.44999999999993</c:v>
                </c:pt>
                <c:pt idx="61">
                  <c:v>303.82822085889575</c:v>
                </c:pt>
                <c:pt idx="62">
                  <c:v>226.42500000000004</c:v>
                </c:pt>
                <c:pt idx="63">
                  <c:v>314.75776397515523</c:v>
                </c:pt>
                <c:pt idx="64">
                  <c:v>288.15584415584414</c:v>
                </c:pt>
                <c:pt idx="65">
                  <c:v>329.02499999999992</c:v>
                </c:pt>
                <c:pt idx="66">
                  <c:v>172.11627906976744</c:v>
                </c:pt>
                <c:pt idx="67">
                  <c:v>414.65853658536577</c:v>
                </c:pt>
                <c:pt idx="68">
                  <c:v>358.72440944881896</c:v>
                </c:pt>
                <c:pt idx="69">
                  <c:v>288.8981288981289</c:v>
                </c:pt>
                <c:pt idx="70">
                  <c:v>280.73076923076923</c:v>
                </c:pt>
                <c:pt idx="71">
                  <c:v>256.45202558635395</c:v>
                </c:pt>
                <c:pt idx="72">
                  <c:v>292.60040567951324</c:v>
                </c:pt>
                <c:pt idx="73">
                  <c:v>254.88</c:v>
                </c:pt>
                <c:pt idx="74">
                  <c:v>241.74459724950884</c:v>
                </c:pt>
                <c:pt idx="75">
                  <c:v>289.69744597249507</c:v>
                </c:pt>
                <c:pt idx="76">
                  <c:v>287.41935483870969</c:v>
                </c:pt>
                <c:pt idx="77">
                  <c:v>233.73804573804574</c:v>
                </c:pt>
                <c:pt idx="78">
                  <c:v>197.4</c:v>
                </c:pt>
                <c:pt idx="79">
                  <c:v>352.8699029126214</c:v>
                </c:pt>
                <c:pt idx="80">
                  <c:v>253.53786407766992</c:v>
                </c:pt>
                <c:pt idx="81">
                  <c:v>223.29824561403512</c:v>
                </c:pt>
                <c:pt idx="82">
                  <c:v>361.5</c:v>
                </c:pt>
                <c:pt idx="83">
                  <c:v>326.27291242362531</c:v>
                </c:pt>
                <c:pt idx="84">
                  <c:v>232.91566265060243</c:v>
                </c:pt>
                <c:pt idx="85">
                  <c:v>414.10821643286573</c:v>
                </c:pt>
                <c:pt idx="86">
                  <c:v>198.8704061895551</c:v>
                </c:pt>
                <c:pt idx="87">
                  <c:v>235.44578313253012</c:v>
                </c:pt>
                <c:pt idx="88">
                  <c:v>162.25352112676057</c:v>
                </c:pt>
                <c:pt idx="89">
                  <c:v>346.80971659919032</c:v>
                </c:pt>
                <c:pt idx="90">
                  <c:v>141.15606936416185</c:v>
                </c:pt>
                <c:pt idx="91">
                  <c:v>138.30830039525694</c:v>
                </c:pt>
                <c:pt idx="92">
                  <c:v>279.24705882352947</c:v>
                </c:pt>
                <c:pt idx="93">
                  <c:v>363.56504854368933</c:v>
                </c:pt>
                <c:pt idx="94">
                  <c:v>295.69857433808562</c:v>
                </c:pt>
                <c:pt idx="95">
                  <c:v>305.99999999999994</c:v>
                </c:pt>
                <c:pt idx="96">
                  <c:v>263.26771653543301</c:v>
                </c:pt>
                <c:pt idx="97">
                  <c:v>316.36799999999999</c:v>
                </c:pt>
                <c:pt idx="98">
                  <c:v>270.70807453416148</c:v>
                </c:pt>
                <c:pt idx="99">
                  <c:v>267.40882917466411</c:v>
                </c:pt>
                <c:pt idx="100">
                  <c:v>265.95918367346934</c:v>
                </c:pt>
                <c:pt idx="101">
                  <c:v>425.57403651115618</c:v>
                </c:pt>
                <c:pt idx="102">
                  <c:v>242.14960629921259</c:v>
                </c:pt>
                <c:pt idx="103">
                  <c:v>284.39278557114227</c:v>
                </c:pt>
                <c:pt idx="104">
                  <c:v>263.97609561752989</c:v>
                </c:pt>
                <c:pt idx="105">
                  <c:v>219.09599999999998</c:v>
                </c:pt>
                <c:pt idx="106">
                  <c:v>360.80981595092021</c:v>
                </c:pt>
                <c:pt idx="107">
                  <c:v>271.05882352941177</c:v>
                </c:pt>
                <c:pt idx="108">
                  <c:v>175.54491017964071</c:v>
                </c:pt>
                <c:pt idx="109">
                  <c:v>337.8886756238004</c:v>
                </c:pt>
                <c:pt idx="110">
                  <c:v>283.91596638655466</c:v>
                </c:pt>
                <c:pt idx="111">
                  <c:v>302.45725646123259</c:v>
                </c:pt>
                <c:pt idx="112">
                  <c:v>283.34545454545452</c:v>
                </c:pt>
                <c:pt idx="113">
                  <c:v>299.54851485148515</c:v>
                </c:pt>
                <c:pt idx="114">
                  <c:v>217.19298245614036</c:v>
                </c:pt>
                <c:pt idx="115">
                  <c:v>304.99421965317919</c:v>
                </c:pt>
                <c:pt idx="116">
                  <c:v>222.82499999999996</c:v>
                </c:pt>
                <c:pt idx="117">
                  <c:v>169.49999999999997</c:v>
                </c:pt>
                <c:pt idx="118">
                  <c:v>217.10204081632651</c:v>
                </c:pt>
                <c:pt idx="119">
                  <c:v>208.99378881987576</c:v>
                </c:pt>
                <c:pt idx="120">
                  <c:v>261.94082840236683</c:v>
                </c:pt>
                <c:pt idx="121">
                  <c:v>217.72499999999997</c:v>
                </c:pt>
                <c:pt idx="122">
                  <c:v>67.682926829268297</c:v>
                </c:pt>
                <c:pt idx="123">
                  <c:v>258.94866529774123</c:v>
                </c:pt>
                <c:pt idx="124">
                  <c:v>340.25581395348837</c:v>
                </c:pt>
                <c:pt idx="125">
                  <c:v>248.01581027667984</c:v>
                </c:pt>
                <c:pt idx="126">
                  <c:v>415.53488372093028</c:v>
                </c:pt>
                <c:pt idx="127">
                  <c:v>160.53061224489795</c:v>
                </c:pt>
                <c:pt idx="128">
                  <c:v>89.603206412825642</c:v>
                </c:pt>
                <c:pt idx="129">
                  <c:v>252.29875518672196</c:v>
                </c:pt>
                <c:pt idx="130">
                  <c:v>248.48232848232851</c:v>
                </c:pt>
                <c:pt idx="131">
                  <c:v>331.69411764705882</c:v>
                </c:pt>
                <c:pt idx="132">
                  <c:v>169.52727272727273</c:v>
                </c:pt>
                <c:pt idx="133">
                  <c:v>226.32848232848238</c:v>
                </c:pt>
                <c:pt idx="134">
                  <c:v>191.43788187372709</c:v>
                </c:pt>
                <c:pt idx="135">
                  <c:v>203.23255813953486</c:v>
                </c:pt>
                <c:pt idx="136">
                  <c:v>122.28571428571426</c:v>
                </c:pt>
                <c:pt idx="137">
                  <c:v>140.08695652173913</c:v>
                </c:pt>
                <c:pt idx="138">
                  <c:v>209.12525667351133</c:v>
                </c:pt>
                <c:pt idx="139">
                  <c:v>245.73613766730404</c:v>
                </c:pt>
                <c:pt idx="140">
                  <c:v>170.01619433198383</c:v>
                </c:pt>
                <c:pt idx="141">
                  <c:v>172.91451292246521</c:v>
                </c:pt>
                <c:pt idx="142">
                  <c:v>326.46575342465758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9-42BE-B58A-2514E77C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58912"/>
        <c:axId val="228401576"/>
      </c:lineChart>
      <c:lineChart>
        <c:grouping val="standard"/>
        <c:varyColors val="0"/>
        <c:ser>
          <c:idx val="1"/>
          <c:order val="1"/>
          <c:tx>
            <c:strRef>
              <c:f>'graph data'!$N$1</c:f>
              <c:strCache>
                <c:ptCount val="1"/>
                <c:pt idx="0">
                  <c:v>Merrill Estradiol</c:v>
                </c:pt>
              </c:strCache>
            </c:strRef>
          </c:tx>
          <c:marker>
            <c:symbol val="square"/>
            <c:size val="4"/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data'!$N$2:$N$144</c:f>
              <c:numCache>
                <c:formatCode>General</c:formatCode>
                <c:ptCount val="143"/>
                <c:pt idx="0">
                  <c:v>673.65612648221349</c:v>
                </c:pt>
                <c:pt idx="1">
                  <c:v>354.17153996101365</c:v>
                </c:pt>
                <c:pt idx="2">
                  <c:v>647.26358148893337</c:v>
                </c:pt>
                <c:pt idx="3">
                  <c:v>979.35039370078744</c:v>
                </c:pt>
                <c:pt idx="4">
                  <c:v>556.39442231075702</c:v>
                </c:pt>
                <c:pt idx="5">
                  <c:v>719.98050682261214</c:v>
                </c:pt>
                <c:pt idx="6">
                  <c:v>492.14</c:v>
                </c:pt>
                <c:pt idx="7">
                  <c:v>366.65322580645164</c:v>
                </c:pt>
                <c:pt idx="8">
                  <c:v>727.98767967145784</c:v>
                </c:pt>
                <c:pt idx="9">
                  <c:v>661.61538461538464</c:v>
                </c:pt>
                <c:pt idx="10">
                  <c:v>790.68093385214013</c:v>
                </c:pt>
                <c:pt idx="11">
                  <c:v>585.8116232464929</c:v>
                </c:pt>
                <c:pt idx="12">
                  <c:v>804.7199999999998</c:v>
                </c:pt>
                <c:pt idx="13">
                  <c:v>960.3420523138833</c:v>
                </c:pt>
                <c:pt idx="14">
                  <c:v>1567.2102161100197</c:v>
                </c:pt>
                <c:pt idx="15">
                  <c:v>1819.5934959349593</c:v>
                </c:pt>
                <c:pt idx="16">
                  <c:v>696.45472061657028</c:v>
                </c:pt>
                <c:pt idx="17">
                  <c:v>789.58762886597947</c:v>
                </c:pt>
                <c:pt idx="18">
                  <c:v>1222.7272727272727</c:v>
                </c:pt>
                <c:pt idx="19">
                  <c:v>735.6</c:v>
                </c:pt>
                <c:pt idx="20">
                  <c:v>876.5</c:v>
                </c:pt>
                <c:pt idx="21">
                  <c:v>1300.08</c:v>
                </c:pt>
                <c:pt idx="22">
                  <c:v>766.18577075098813</c:v>
                </c:pt>
                <c:pt idx="23">
                  <c:v>734.0792079207921</c:v>
                </c:pt>
                <c:pt idx="24">
                  <c:v>535.36585365853648</c:v>
                </c:pt>
                <c:pt idx="25">
                  <c:v>1237.6516634050881</c:v>
                </c:pt>
                <c:pt idx="26">
                  <c:v>847.68442622950806</c:v>
                </c:pt>
                <c:pt idx="27">
                  <c:v>1228.4661354581672</c:v>
                </c:pt>
                <c:pt idx="28">
                  <c:v>1403.7755102040812</c:v>
                </c:pt>
                <c:pt idx="29">
                  <c:v>458.43373493975906</c:v>
                </c:pt>
                <c:pt idx="30">
                  <c:v>997.46124031007764</c:v>
                </c:pt>
                <c:pt idx="31">
                  <c:v>586.42126789366057</c:v>
                </c:pt>
                <c:pt idx="32">
                  <c:v>950.98076923076928</c:v>
                </c:pt>
                <c:pt idx="33">
                  <c:v>2202.8846153846157</c:v>
                </c:pt>
                <c:pt idx="34">
                  <c:v>939.42307692307702</c:v>
                </c:pt>
                <c:pt idx="35">
                  <c:v>2360.779727095517</c:v>
                </c:pt>
                <c:pt idx="36">
                  <c:v>1133.9278557114226</c:v>
                </c:pt>
                <c:pt idx="37">
                  <c:v>1418.9038461538462</c:v>
                </c:pt>
                <c:pt idx="38">
                  <c:v>2151.3759689922476</c:v>
                </c:pt>
                <c:pt idx="39">
                  <c:v>995.32818532818544</c:v>
                </c:pt>
                <c:pt idx="40">
                  <c:v>1200.7083333333333</c:v>
                </c:pt>
                <c:pt idx="41">
                  <c:v>731.01030927835041</c:v>
                </c:pt>
                <c:pt idx="42">
                  <c:v>1232.9787234042551</c:v>
                </c:pt>
                <c:pt idx="43">
                  <c:v>1755.3606237816764</c:v>
                </c:pt>
                <c:pt idx="44">
                  <c:v>1111.3095238095239</c:v>
                </c:pt>
                <c:pt idx="45">
                  <c:v>862.21311475409834</c:v>
                </c:pt>
                <c:pt idx="46">
                  <c:v>774.75728155339812</c:v>
                </c:pt>
                <c:pt idx="47">
                  <c:v>1130.8523908523907</c:v>
                </c:pt>
                <c:pt idx="48">
                  <c:v>1354.1698841698842</c:v>
                </c:pt>
                <c:pt idx="49">
                  <c:v>829.74903474903476</c:v>
                </c:pt>
                <c:pt idx="50">
                  <c:v>970.36960985626285</c:v>
                </c:pt>
                <c:pt idx="51">
                  <c:v>909.5</c:v>
                </c:pt>
                <c:pt idx="52">
                  <c:v>756.95568400770708</c:v>
                </c:pt>
                <c:pt idx="53">
                  <c:v>497.53968253968253</c:v>
                </c:pt>
                <c:pt idx="54">
                  <c:v>697.65957446808522</c:v>
                </c:pt>
                <c:pt idx="55">
                  <c:v>836.43426294820711</c:v>
                </c:pt>
                <c:pt idx="56">
                  <c:v>736.90384615384642</c:v>
                </c:pt>
                <c:pt idx="57">
                  <c:v>694.20948616600811</c:v>
                </c:pt>
                <c:pt idx="58">
                  <c:v>617.56198347107443</c:v>
                </c:pt>
                <c:pt idx="59">
                  <c:v>1584.9407114624505</c:v>
                </c:pt>
                <c:pt idx="60">
                  <c:v>2816.6875</c:v>
                </c:pt>
                <c:pt idx="61">
                  <c:v>1024.887525562372</c:v>
                </c:pt>
                <c:pt idx="62">
                  <c:v>773.97916666666674</c:v>
                </c:pt>
                <c:pt idx="63">
                  <c:v>1144.0993788819874</c:v>
                </c:pt>
                <c:pt idx="64">
                  <c:v>1076.5367965367966</c:v>
                </c:pt>
                <c:pt idx="65">
                  <c:v>750.77083333333337</c:v>
                </c:pt>
                <c:pt idx="66">
                  <c:v>430.25193798449612</c:v>
                </c:pt>
                <c:pt idx="67">
                  <c:v>1209.7154471544716</c:v>
                </c:pt>
                <c:pt idx="68">
                  <c:v>1430.1181102362204</c:v>
                </c:pt>
                <c:pt idx="69">
                  <c:v>1308.2328482328483</c:v>
                </c:pt>
                <c:pt idx="70">
                  <c:v>1456.5384615384614</c:v>
                </c:pt>
                <c:pt idx="71">
                  <c:v>906.56716417910445</c:v>
                </c:pt>
                <c:pt idx="72">
                  <c:v>1382.9817444219068</c:v>
                </c:pt>
                <c:pt idx="73">
                  <c:v>965.56</c:v>
                </c:pt>
                <c:pt idx="74">
                  <c:v>886.52259332023573</c:v>
                </c:pt>
                <c:pt idx="75">
                  <c:v>1558.7229862475442</c:v>
                </c:pt>
                <c:pt idx="76">
                  <c:v>1604.4556451612905</c:v>
                </c:pt>
                <c:pt idx="77">
                  <c:v>892.80665280665301</c:v>
                </c:pt>
                <c:pt idx="78">
                  <c:v>643.125</c:v>
                </c:pt>
                <c:pt idx="79">
                  <c:v>981.47572815533988</c:v>
                </c:pt>
                <c:pt idx="80">
                  <c:v>491.02912621359224</c:v>
                </c:pt>
                <c:pt idx="81">
                  <c:v>944.3664717348928</c:v>
                </c:pt>
                <c:pt idx="82">
                  <c:v>1248.0416666666665</c:v>
                </c:pt>
                <c:pt idx="83">
                  <c:v>1617.0061099796335</c:v>
                </c:pt>
                <c:pt idx="84">
                  <c:v>1069.0361445783133</c:v>
                </c:pt>
                <c:pt idx="85">
                  <c:v>788.01603206412824</c:v>
                </c:pt>
                <c:pt idx="86">
                  <c:v>721.48936170212767</c:v>
                </c:pt>
                <c:pt idx="87">
                  <c:v>970.94377510040169</c:v>
                </c:pt>
                <c:pt idx="88">
                  <c:v>386.61971830985914</c:v>
                </c:pt>
                <c:pt idx="89">
                  <c:v>1270.6477732793524</c:v>
                </c:pt>
                <c:pt idx="90">
                  <c:v>715.60693641618502</c:v>
                </c:pt>
                <c:pt idx="91">
                  <c:v>457.2529644268775</c:v>
                </c:pt>
                <c:pt idx="92">
                  <c:v>584.62745098039215</c:v>
                </c:pt>
                <c:pt idx="93">
                  <c:v>1346.485436893204</c:v>
                </c:pt>
                <c:pt idx="94">
                  <c:v>943.44195519348273</c:v>
                </c:pt>
                <c:pt idx="95">
                  <c:v>1929.3110236220473</c:v>
                </c:pt>
                <c:pt idx="96">
                  <c:v>1307.696850393701</c:v>
                </c:pt>
                <c:pt idx="97">
                  <c:v>909.5999999999998</c:v>
                </c:pt>
                <c:pt idx="98">
                  <c:v>878.73706004140774</c:v>
                </c:pt>
                <c:pt idx="99">
                  <c:v>1087.5623800383876</c:v>
                </c:pt>
                <c:pt idx="100">
                  <c:v>1052.9591836734696</c:v>
                </c:pt>
                <c:pt idx="101">
                  <c:v>859.65517241379314</c:v>
                </c:pt>
                <c:pt idx="102">
                  <c:v>1111.2204724409451</c:v>
                </c:pt>
                <c:pt idx="103">
                  <c:v>985.07014028056119</c:v>
                </c:pt>
                <c:pt idx="104">
                  <c:v>1112.011952191235</c:v>
                </c:pt>
                <c:pt idx="105">
                  <c:v>1125.96</c:v>
                </c:pt>
                <c:pt idx="106">
                  <c:v>873.92638036809819</c:v>
                </c:pt>
                <c:pt idx="107">
                  <c:v>761.07843137254906</c:v>
                </c:pt>
                <c:pt idx="108">
                  <c:v>1187.245508982036</c:v>
                </c:pt>
                <c:pt idx="109">
                  <c:v>668.23416506717854</c:v>
                </c:pt>
                <c:pt idx="110">
                  <c:v>385.98739495798316</c:v>
                </c:pt>
                <c:pt idx="111">
                  <c:v>712.26640159045735</c:v>
                </c:pt>
                <c:pt idx="112">
                  <c:v>1069.0101010101009</c:v>
                </c:pt>
                <c:pt idx="113">
                  <c:v>849.80198019801981</c:v>
                </c:pt>
                <c:pt idx="114">
                  <c:v>964.05458089668628</c:v>
                </c:pt>
                <c:pt idx="115">
                  <c:v>764.06551059730248</c:v>
                </c:pt>
                <c:pt idx="116">
                  <c:v>1242.375</c:v>
                </c:pt>
                <c:pt idx="117">
                  <c:v>959.8125</c:v>
                </c:pt>
                <c:pt idx="118">
                  <c:v>1057.081632653061</c:v>
                </c:pt>
                <c:pt idx="119">
                  <c:v>1006.6873706004138</c:v>
                </c:pt>
                <c:pt idx="120">
                  <c:v>809.50690335305717</c:v>
                </c:pt>
                <c:pt idx="121">
                  <c:v>992.58333333333326</c:v>
                </c:pt>
                <c:pt idx="122">
                  <c:v>1247.7439024390244</c:v>
                </c:pt>
                <c:pt idx="123">
                  <c:v>1061.3963039014375</c:v>
                </c:pt>
                <c:pt idx="124">
                  <c:v>909.88372093023258</c:v>
                </c:pt>
                <c:pt idx="125">
                  <c:v>3923.0830039525699</c:v>
                </c:pt>
                <c:pt idx="126">
                  <c:v>609.08914728682157</c:v>
                </c:pt>
                <c:pt idx="127">
                  <c:v>445.34693877551018</c:v>
                </c:pt>
                <c:pt idx="128">
                  <c:v>765.97194388777552</c:v>
                </c:pt>
                <c:pt idx="129">
                  <c:v>1684.045643153527</c:v>
                </c:pt>
                <c:pt idx="130">
                  <c:v>1174.8024948024949</c:v>
                </c:pt>
                <c:pt idx="131">
                  <c:v>624.05882352941194</c:v>
                </c:pt>
                <c:pt idx="132">
                  <c:v>1060.3232323232323</c:v>
                </c:pt>
                <c:pt idx="133">
                  <c:v>539.95841995842011</c:v>
                </c:pt>
                <c:pt idx="134">
                  <c:v>482.21995926680245</c:v>
                </c:pt>
                <c:pt idx="135">
                  <c:v>470.34883720930236</c:v>
                </c:pt>
                <c:pt idx="136">
                  <c:v>687.61904761904759</c:v>
                </c:pt>
                <c:pt idx="137">
                  <c:v>882.66798418972337</c:v>
                </c:pt>
                <c:pt idx="138">
                  <c:v>801.66324435318268</c:v>
                </c:pt>
                <c:pt idx="139">
                  <c:v>1114.8183556405352</c:v>
                </c:pt>
                <c:pt idx="140">
                  <c:v>1484.6963562753037</c:v>
                </c:pt>
                <c:pt idx="141">
                  <c:v>2255.8846918489066</c:v>
                </c:pt>
                <c:pt idx="142">
                  <c:v>2110.7436399217222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9-42BE-B58A-2514E77C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36216"/>
        <c:axId val="494239744"/>
      </c:lineChart>
      <c:dateAx>
        <c:axId val="1817589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228401576"/>
        <c:crosses val="autoZero"/>
        <c:auto val="1"/>
        <c:lblOffset val="100"/>
        <c:baseTimeUnit val="days"/>
      </c:dateAx>
      <c:valAx>
        <c:axId val="228401576"/>
        <c:scaling>
          <c:orientation val="minMax"/>
          <c:max val="8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Progestagen metabolites (ng/g wet feces)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81758912"/>
        <c:crosses val="autoZero"/>
        <c:crossBetween val="between"/>
      </c:valAx>
      <c:valAx>
        <c:axId val="4942397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Estrogen metabolites (ng/g dry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236216"/>
        <c:crosses val="max"/>
        <c:crossBetween val="between"/>
      </c:valAx>
      <c:dateAx>
        <c:axId val="4942362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94239744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71289520200097711"/>
          <c:y val="6.4565464302969056E-2"/>
          <c:w val="0.14207685823319913"/>
          <c:h val="7.3043523065898619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883085310525657E-2"/>
          <c:y val="8.4983351128812237E-2"/>
          <c:w val="0.79563183642998503"/>
          <c:h val="0.77555416457144388"/>
        </c:manualLayout>
      </c:layout>
      <c:lineChart>
        <c:grouping val="standard"/>
        <c:varyColors val="0"/>
        <c:ser>
          <c:idx val="0"/>
          <c:order val="0"/>
          <c:tx>
            <c:v>Progesterone</c:v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data'!$M$2:$M$144</c:f>
              <c:numCache>
                <c:formatCode>0.00000</c:formatCode>
                <c:ptCount val="143"/>
                <c:pt idx="0">
                  <c:v>270.99604743083</c:v>
                </c:pt>
                <c:pt idx="1">
                  <c:v>175.71929824561408</c:v>
                </c:pt>
                <c:pt idx="2">
                  <c:v>201.15090543259558</c:v>
                </c:pt>
                <c:pt idx="3">
                  <c:v>206.85826771653544</c:v>
                </c:pt>
                <c:pt idx="4">
                  <c:v>238.37450199203181</c:v>
                </c:pt>
                <c:pt idx="5">
                  <c:v>232.49122807017548</c:v>
                </c:pt>
                <c:pt idx="6">
                  <c:v>198.43199999999999</c:v>
                </c:pt>
                <c:pt idx="7">
                  <c:v>156.7741935483871</c:v>
                </c:pt>
                <c:pt idx="8">
                  <c:v>268.78028747433268</c:v>
                </c:pt>
                <c:pt idx="9">
                  <c:v>204.09230769230768</c:v>
                </c:pt>
                <c:pt idx="10">
                  <c:v>267.05836575875492</c:v>
                </c:pt>
                <c:pt idx="11">
                  <c:v>199.69539078156313</c:v>
                </c:pt>
                <c:pt idx="12">
                  <c:v>228.6</c:v>
                </c:pt>
                <c:pt idx="13">
                  <c:v>290.17303822937623</c:v>
                </c:pt>
                <c:pt idx="14">
                  <c:v>314.38113948919448</c:v>
                </c:pt>
                <c:pt idx="15">
                  <c:v>250.90243902439019</c:v>
                </c:pt>
                <c:pt idx="16">
                  <c:v>189.50289017341041</c:v>
                </c:pt>
                <c:pt idx="17">
                  <c:v>362.59793814432987</c:v>
                </c:pt>
                <c:pt idx="18">
                  <c:v>205.80991735537194</c:v>
                </c:pt>
                <c:pt idx="19">
                  <c:v>219.09599999999998</c:v>
                </c:pt>
                <c:pt idx="20">
                  <c:v>288.67500000000001</c:v>
                </c:pt>
                <c:pt idx="21">
                  <c:v>214.48800000000003</c:v>
                </c:pt>
                <c:pt idx="22">
                  <c:v>253.3517786561265</c:v>
                </c:pt>
                <c:pt idx="23">
                  <c:v>188.69702970297027</c:v>
                </c:pt>
                <c:pt idx="24">
                  <c:v>252.29268292682926</c:v>
                </c:pt>
                <c:pt idx="25">
                  <c:v>228.18786692759295</c:v>
                </c:pt>
                <c:pt idx="26">
                  <c:v>262.77049180327862</c:v>
                </c:pt>
                <c:pt idx="27">
                  <c:v>389.83266932270914</c:v>
                </c:pt>
                <c:pt idx="28">
                  <c:v>310.84897959183667</c:v>
                </c:pt>
                <c:pt idx="29">
                  <c:v>354.36144578313258</c:v>
                </c:pt>
                <c:pt idx="30">
                  <c:v>390.41860465116275</c:v>
                </c:pt>
                <c:pt idx="31">
                  <c:v>237.34969325153378</c:v>
                </c:pt>
                <c:pt idx="32">
                  <c:v>282.87692307692311</c:v>
                </c:pt>
                <c:pt idx="33">
                  <c:v>531.76153846153852</c:v>
                </c:pt>
                <c:pt idx="34">
                  <c:v>380.63076923076926</c:v>
                </c:pt>
                <c:pt idx="35">
                  <c:v>370.73684210526318</c:v>
                </c:pt>
                <c:pt idx="36">
                  <c:v>371.32665330661325</c:v>
                </c:pt>
                <c:pt idx="37">
                  <c:v>370.31538461538469</c:v>
                </c:pt>
                <c:pt idx="38">
                  <c:v>469.18604651162792</c:v>
                </c:pt>
                <c:pt idx="39">
                  <c:v>282.44015444015446</c:v>
                </c:pt>
                <c:pt idx="40">
                  <c:v>300.60000000000002</c:v>
                </c:pt>
                <c:pt idx="41">
                  <c:v>203.01030927835049</c:v>
                </c:pt>
                <c:pt idx="42">
                  <c:v>279.15667311411994</c:v>
                </c:pt>
                <c:pt idx="43">
                  <c:v>303.92982456140356</c:v>
                </c:pt>
                <c:pt idx="44">
                  <c:v>256.99999999999994</c:v>
                </c:pt>
                <c:pt idx="45">
                  <c:v>272.36065573770486</c:v>
                </c:pt>
                <c:pt idx="46">
                  <c:v>283.31650485436893</c:v>
                </c:pt>
                <c:pt idx="47">
                  <c:v>352.21621621621625</c:v>
                </c:pt>
                <c:pt idx="48">
                  <c:v>344.01544401544402</c:v>
                </c:pt>
                <c:pt idx="49">
                  <c:v>279.03474903474898</c:v>
                </c:pt>
                <c:pt idx="50">
                  <c:v>300.71457905544145</c:v>
                </c:pt>
                <c:pt idx="51">
                  <c:v>300.81599999999992</c:v>
                </c:pt>
                <c:pt idx="52">
                  <c:v>291.05202312138721</c:v>
                </c:pt>
                <c:pt idx="53">
                  <c:v>190.21428571428572</c:v>
                </c:pt>
                <c:pt idx="54">
                  <c:v>199.91489361702125</c:v>
                </c:pt>
                <c:pt idx="55">
                  <c:v>215.99999999999997</c:v>
                </c:pt>
                <c:pt idx="56">
                  <c:v>177.36923076923074</c:v>
                </c:pt>
                <c:pt idx="57">
                  <c:v>253.70750988142294</c:v>
                </c:pt>
                <c:pt idx="58">
                  <c:v>265.31404958677689</c:v>
                </c:pt>
                <c:pt idx="59">
                  <c:v>485.78656126482213</c:v>
                </c:pt>
                <c:pt idx="60">
                  <c:v>441.44999999999993</c:v>
                </c:pt>
                <c:pt idx="61">
                  <c:v>303.82822085889575</c:v>
                </c:pt>
                <c:pt idx="62">
                  <c:v>226.42500000000004</c:v>
                </c:pt>
                <c:pt idx="63">
                  <c:v>314.75776397515523</c:v>
                </c:pt>
                <c:pt idx="64">
                  <c:v>288.15584415584414</c:v>
                </c:pt>
                <c:pt idx="65">
                  <c:v>329.02499999999992</c:v>
                </c:pt>
                <c:pt idx="66">
                  <c:v>172.11627906976744</c:v>
                </c:pt>
                <c:pt idx="67">
                  <c:v>414.65853658536577</c:v>
                </c:pt>
                <c:pt idx="68">
                  <c:v>358.72440944881896</c:v>
                </c:pt>
                <c:pt idx="69">
                  <c:v>288.8981288981289</c:v>
                </c:pt>
                <c:pt idx="70">
                  <c:v>280.73076923076923</c:v>
                </c:pt>
                <c:pt idx="71">
                  <c:v>256.45202558635395</c:v>
                </c:pt>
                <c:pt idx="72">
                  <c:v>292.60040567951324</c:v>
                </c:pt>
                <c:pt idx="73">
                  <c:v>254.88</c:v>
                </c:pt>
                <c:pt idx="74">
                  <c:v>241.74459724950884</c:v>
                </c:pt>
                <c:pt idx="75">
                  <c:v>289.69744597249507</c:v>
                </c:pt>
                <c:pt idx="76">
                  <c:v>287.41935483870969</c:v>
                </c:pt>
                <c:pt idx="77">
                  <c:v>233.73804573804574</c:v>
                </c:pt>
                <c:pt idx="78">
                  <c:v>197.4</c:v>
                </c:pt>
                <c:pt idx="79">
                  <c:v>352.8699029126214</c:v>
                </c:pt>
                <c:pt idx="80">
                  <c:v>253.53786407766992</c:v>
                </c:pt>
                <c:pt idx="81">
                  <c:v>223.29824561403512</c:v>
                </c:pt>
                <c:pt idx="82">
                  <c:v>361.5</c:v>
                </c:pt>
                <c:pt idx="83">
                  <c:v>326.27291242362531</c:v>
                </c:pt>
                <c:pt idx="84">
                  <c:v>232.91566265060243</c:v>
                </c:pt>
                <c:pt idx="85">
                  <c:v>414.10821643286573</c:v>
                </c:pt>
                <c:pt idx="86">
                  <c:v>198.8704061895551</c:v>
                </c:pt>
                <c:pt idx="87">
                  <c:v>235.44578313253012</c:v>
                </c:pt>
                <c:pt idx="88">
                  <c:v>162.25352112676057</c:v>
                </c:pt>
                <c:pt idx="89">
                  <c:v>346.80971659919032</c:v>
                </c:pt>
                <c:pt idx="90">
                  <c:v>141.15606936416185</c:v>
                </c:pt>
                <c:pt idx="91">
                  <c:v>138.30830039525694</c:v>
                </c:pt>
                <c:pt idx="92">
                  <c:v>279.24705882352947</c:v>
                </c:pt>
                <c:pt idx="93">
                  <c:v>363.56504854368933</c:v>
                </c:pt>
                <c:pt idx="94">
                  <c:v>295.69857433808562</c:v>
                </c:pt>
                <c:pt idx="95">
                  <c:v>305.99999999999994</c:v>
                </c:pt>
                <c:pt idx="96">
                  <c:v>263.26771653543301</c:v>
                </c:pt>
                <c:pt idx="97">
                  <c:v>316.36799999999999</c:v>
                </c:pt>
                <c:pt idx="98">
                  <c:v>270.70807453416148</c:v>
                </c:pt>
                <c:pt idx="99">
                  <c:v>267.40882917466411</c:v>
                </c:pt>
                <c:pt idx="100">
                  <c:v>265.95918367346934</c:v>
                </c:pt>
                <c:pt idx="101">
                  <c:v>425.57403651115618</c:v>
                </c:pt>
                <c:pt idx="102">
                  <c:v>242.14960629921259</c:v>
                </c:pt>
                <c:pt idx="103">
                  <c:v>284.39278557114227</c:v>
                </c:pt>
                <c:pt idx="104">
                  <c:v>263.97609561752989</c:v>
                </c:pt>
                <c:pt idx="105">
                  <c:v>219.09599999999998</c:v>
                </c:pt>
                <c:pt idx="106">
                  <c:v>360.80981595092021</c:v>
                </c:pt>
                <c:pt idx="107">
                  <c:v>271.05882352941177</c:v>
                </c:pt>
                <c:pt idx="108">
                  <c:v>175.54491017964071</c:v>
                </c:pt>
                <c:pt idx="109">
                  <c:v>337.8886756238004</c:v>
                </c:pt>
                <c:pt idx="110">
                  <c:v>283.91596638655466</c:v>
                </c:pt>
                <c:pt idx="111">
                  <c:v>302.45725646123259</c:v>
                </c:pt>
                <c:pt idx="112">
                  <c:v>283.34545454545452</c:v>
                </c:pt>
                <c:pt idx="113">
                  <c:v>299.54851485148515</c:v>
                </c:pt>
                <c:pt idx="114">
                  <c:v>217.19298245614036</c:v>
                </c:pt>
                <c:pt idx="115">
                  <c:v>304.99421965317919</c:v>
                </c:pt>
                <c:pt idx="116">
                  <c:v>222.82499999999996</c:v>
                </c:pt>
                <c:pt idx="117">
                  <c:v>169.49999999999997</c:v>
                </c:pt>
                <c:pt idx="118">
                  <c:v>217.10204081632651</c:v>
                </c:pt>
                <c:pt idx="119">
                  <c:v>208.99378881987576</c:v>
                </c:pt>
                <c:pt idx="120">
                  <c:v>261.94082840236683</c:v>
                </c:pt>
                <c:pt idx="121">
                  <c:v>217.72499999999997</c:v>
                </c:pt>
                <c:pt idx="122">
                  <c:v>67.682926829268297</c:v>
                </c:pt>
                <c:pt idx="123">
                  <c:v>258.94866529774123</c:v>
                </c:pt>
                <c:pt idx="124">
                  <c:v>340.25581395348837</c:v>
                </c:pt>
                <c:pt idx="125">
                  <c:v>248.01581027667984</c:v>
                </c:pt>
                <c:pt idx="126">
                  <c:v>415.53488372093028</c:v>
                </c:pt>
                <c:pt idx="127">
                  <c:v>160.53061224489795</c:v>
                </c:pt>
                <c:pt idx="128">
                  <c:v>89.603206412825642</c:v>
                </c:pt>
                <c:pt idx="129">
                  <c:v>252.29875518672196</c:v>
                </c:pt>
                <c:pt idx="130">
                  <c:v>248.48232848232851</c:v>
                </c:pt>
                <c:pt idx="131">
                  <c:v>331.69411764705882</c:v>
                </c:pt>
                <c:pt idx="132">
                  <c:v>169.52727272727273</c:v>
                </c:pt>
                <c:pt idx="133">
                  <c:v>226.32848232848238</c:v>
                </c:pt>
                <c:pt idx="134">
                  <c:v>191.43788187372709</c:v>
                </c:pt>
                <c:pt idx="135">
                  <c:v>203.23255813953486</c:v>
                </c:pt>
                <c:pt idx="136">
                  <c:v>122.28571428571426</c:v>
                </c:pt>
                <c:pt idx="137">
                  <c:v>140.08695652173913</c:v>
                </c:pt>
                <c:pt idx="138">
                  <c:v>209.12525667351133</c:v>
                </c:pt>
                <c:pt idx="139">
                  <c:v>245.73613766730404</c:v>
                </c:pt>
                <c:pt idx="140">
                  <c:v>170.01619433198383</c:v>
                </c:pt>
                <c:pt idx="141">
                  <c:v>172.91451292246521</c:v>
                </c:pt>
                <c:pt idx="142">
                  <c:v>326.46575342465758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E-48D6-ADBC-4AE2B3F4E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37000"/>
        <c:axId val="494239352"/>
      </c:lineChart>
      <c:dateAx>
        <c:axId val="4942370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494239352"/>
        <c:crosses val="autoZero"/>
        <c:auto val="1"/>
        <c:lblOffset val="100"/>
        <c:baseTimeUnit val="days"/>
      </c:dateAx>
      <c:valAx>
        <c:axId val="494239352"/>
        <c:scaling>
          <c:orientation val="minMax"/>
          <c:max val="8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Progestagen metabolites (ng/g wet feces)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4942370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812942679532198E-2"/>
          <c:y val="8.2963667643430133E-2"/>
          <c:w val="0.89295858381306858"/>
          <c:h val="0.80868810584540929"/>
        </c:manualLayout>
      </c:layout>
      <c:lineChart>
        <c:grouping val="standard"/>
        <c:varyColors val="0"/>
        <c:ser>
          <c:idx val="0"/>
          <c:order val="0"/>
          <c:tx>
            <c:v>Cortisol</c:v>
          </c:tx>
          <c:spPr>
            <a:ln w="19050"/>
          </c:spPr>
          <c:cat>
            <c:numRef>
              <c:f>'graph data'!$F$2:$F$85</c:f>
              <c:numCache>
                <c:formatCode>m/d/yyyy</c:formatCode>
                <c:ptCount val="84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</c:numCache>
            </c:numRef>
          </c:cat>
          <c:val>
            <c:numRef>
              <c:f>'graph data'!$G$2:$G$85</c:f>
              <c:numCache>
                <c:formatCode>General</c:formatCode>
                <c:ptCount val="84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F-4759-B5CD-F71D9A7B0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35432"/>
        <c:axId val="494234256"/>
      </c:lineChart>
      <c:dateAx>
        <c:axId val="4942354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494234256"/>
        <c:crosses val="autoZero"/>
        <c:auto val="1"/>
        <c:lblOffset val="100"/>
        <c:baseTimeUnit val="days"/>
        <c:majorUnit val="5"/>
        <c:majorTimeUnit val="days"/>
      </c:dateAx>
      <c:valAx>
        <c:axId val="494234256"/>
        <c:scaling>
          <c:orientation val="minMax"/>
          <c:max val="3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Glucocorticoid metabolites (ng/g wet feces)</a:t>
                </a:r>
              </a:p>
            </c:rich>
          </c:tx>
          <c:layout>
            <c:manualLayout>
              <c:xMode val="edge"/>
              <c:yMode val="edge"/>
              <c:x val="9.7814453491104712E-3"/>
              <c:y val="0.291202717538012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4942354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7.bin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77"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5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95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22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95" workbookViewId="0" zoomToFit="1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22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0.08287</cdr:x>
      <cdr:y>0.77022</cdr:y>
    </cdr:from>
    <cdr:to>
      <cdr:x>0.98138</cdr:x>
      <cdr:y>0.78049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BB5E5AE-FDA9-45D3-841F-F020393B440C}"/>
            </a:ext>
          </a:extLst>
        </cdr:cNvPr>
        <cdr:cNvCxnSpPr/>
      </cdr:nvCxnSpPr>
      <cdr:spPr>
        <a:xfrm xmlns:a="http://schemas.openxmlformats.org/drawingml/2006/main" flipV="1">
          <a:off x="718411" y="4843220"/>
          <a:ext cx="7789513" cy="6457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0.07914</cdr:x>
      <cdr:y>0.62773</cdr:y>
    </cdr:from>
    <cdr:to>
      <cdr:x>0.87803</cdr:x>
      <cdr:y>0.62773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0D15E09-A4DC-40B3-A6BF-5FCFCA7C882B}"/>
            </a:ext>
          </a:extLst>
        </cdr:cNvPr>
        <cdr:cNvCxnSpPr/>
      </cdr:nvCxnSpPr>
      <cdr:spPr>
        <a:xfrm xmlns:a="http://schemas.openxmlformats.org/drawingml/2006/main">
          <a:off x="686123" y="3947225"/>
          <a:ext cx="692580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0.07821</cdr:x>
      <cdr:y>0.73042</cdr:y>
    </cdr:from>
    <cdr:to>
      <cdr:x>0.87803</cdr:x>
      <cdr:y>0.73299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0F857AEC-673B-46D4-90AB-ABF07067FD8C}"/>
            </a:ext>
          </a:extLst>
        </cdr:cNvPr>
        <cdr:cNvCxnSpPr/>
      </cdr:nvCxnSpPr>
      <cdr:spPr>
        <a:xfrm xmlns:a="http://schemas.openxmlformats.org/drawingml/2006/main" flipH="1" flipV="1">
          <a:off x="678051" y="4592987"/>
          <a:ext cx="6933877" cy="1614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0.07914</cdr:x>
      <cdr:y>0.62773</cdr:y>
    </cdr:from>
    <cdr:to>
      <cdr:x>0.87803</cdr:x>
      <cdr:y>0.62773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DAF97D8-1100-49A6-A5DE-6DCEAB20FC1A}"/>
            </a:ext>
          </a:extLst>
        </cdr:cNvPr>
        <cdr:cNvCxnSpPr/>
      </cdr:nvCxnSpPr>
      <cdr:spPr>
        <a:xfrm xmlns:a="http://schemas.openxmlformats.org/drawingml/2006/main">
          <a:off x="686123" y="3947225"/>
          <a:ext cx="692580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0.08845</cdr:x>
      <cdr:y>0.79846</cdr:y>
    </cdr:from>
    <cdr:to>
      <cdr:x>0.99721</cdr:x>
      <cdr:y>0.80231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77FB027-7F0A-47E9-ABB9-ACD55FB58700}"/>
            </a:ext>
          </a:extLst>
        </cdr:cNvPr>
        <cdr:cNvCxnSpPr/>
      </cdr:nvCxnSpPr>
      <cdr:spPr>
        <a:xfrm xmlns:a="http://schemas.openxmlformats.org/drawingml/2006/main" flipV="1">
          <a:off x="766843" y="5020805"/>
          <a:ext cx="7878305" cy="242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0.09032</cdr:x>
      <cdr:y>0.60847</cdr:y>
    </cdr:from>
    <cdr:to>
      <cdr:x>0.88454</cdr:x>
      <cdr:y>0.60976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7CEFC1C-F6D7-48B3-840D-860C6B952E58}"/>
            </a:ext>
          </a:extLst>
        </cdr:cNvPr>
        <cdr:cNvCxnSpPr/>
      </cdr:nvCxnSpPr>
      <cdr:spPr>
        <a:xfrm xmlns:a="http://schemas.openxmlformats.org/drawingml/2006/main">
          <a:off x="782987" y="3826144"/>
          <a:ext cx="6885445" cy="80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0.07914</cdr:x>
      <cdr:y>0.69448</cdr:y>
    </cdr:from>
    <cdr:to>
      <cdr:x>0.87616</cdr:x>
      <cdr:y>0.69705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2ED3542-40AD-4612-A374-FCC8617C226D}"/>
            </a:ext>
          </a:extLst>
        </cdr:cNvPr>
        <cdr:cNvCxnSpPr/>
      </cdr:nvCxnSpPr>
      <cdr:spPr>
        <a:xfrm xmlns:a="http://schemas.openxmlformats.org/drawingml/2006/main" flipH="1">
          <a:off x="686122" y="4366970"/>
          <a:ext cx="6909661" cy="1614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0.09032</cdr:x>
      <cdr:y>0.60847</cdr:y>
    </cdr:from>
    <cdr:to>
      <cdr:x>0.88454</cdr:x>
      <cdr:y>0.60976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34599C8-28AD-46BE-9DF8-A0AA379B55F8}"/>
            </a:ext>
          </a:extLst>
        </cdr:cNvPr>
        <cdr:cNvCxnSpPr/>
      </cdr:nvCxnSpPr>
      <cdr:spPr>
        <a:xfrm xmlns:a="http://schemas.openxmlformats.org/drawingml/2006/main">
          <a:off x="782987" y="3826144"/>
          <a:ext cx="6885445" cy="80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26</xdr:row>
      <xdr:rowOff>33337</xdr:rowOff>
    </xdr:from>
    <xdr:to>
      <xdr:col>20</xdr:col>
      <xdr:colOff>457200</xdr:colOff>
      <xdr:row>40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5</xdr:row>
      <xdr:rowOff>100012</xdr:rowOff>
    </xdr:from>
    <xdr:to>
      <xdr:col>20</xdr:col>
      <xdr:colOff>161925</xdr:colOff>
      <xdr:row>19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4</xdr:row>
      <xdr:rowOff>66675</xdr:rowOff>
    </xdr:from>
    <xdr:to>
      <xdr:col>23</xdr:col>
      <xdr:colOff>47625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37</xdr:row>
      <xdr:rowOff>0</xdr:rowOff>
    </xdr:from>
    <xdr:to>
      <xdr:col>23</xdr:col>
      <xdr:colOff>0</xdr:colOff>
      <xdr:row>63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3</xdr:row>
      <xdr:rowOff>9524</xdr:rowOff>
    </xdr:from>
    <xdr:to>
      <xdr:col>16</xdr:col>
      <xdr:colOff>152400</xdr:colOff>
      <xdr:row>22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600074</xdr:colOff>
      <xdr:row>24</xdr:row>
      <xdr:rowOff>47625</xdr:rowOff>
    </xdr:from>
    <xdr:to>
      <xdr:col>16</xdr:col>
      <xdr:colOff>114299</xdr:colOff>
      <xdr:row>41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0.09404</cdr:x>
      <cdr:y>0.67009</cdr:y>
    </cdr:from>
    <cdr:to>
      <cdr:x>0.98603</cdr:x>
      <cdr:y>0.67651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246A78A-6C95-4034-9DD3-950D28BBDA31}"/>
            </a:ext>
          </a:extLst>
        </cdr:cNvPr>
        <cdr:cNvCxnSpPr/>
      </cdr:nvCxnSpPr>
      <cdr:spPr>
        <a:xfrm xmlns:a="http://schemas.openxmlformats.org/drawingml/2006/main">
          <a:off x="815275" y="4213602"/>
          <a:ext cx="7733009" cy="403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0.09311</cdr:x>
      <cdr:y>0.56354</cdr:y>
    </cdr:from>
    <cdr:to>
      <cdr:x>0.99255</cdr:x>
      <cdr:y>0.56739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426BD6F-9FEB-4623-B69B-6E70F3924655}"/>
            </a:ext>
          </a:extLst>
        </cdr:cNvPr>
        <cdr:cNvCxnSpPr/>
      </cdr:nvCxnSpPr>
      <cdr:spPr>
        <a:xfrm xmlns:a="http://schemas.openxmlformats.org/drawingml/2006/main" flipV="1">
          <a:off x="807203" y="3543622"/>
          <a:ext cx="7797585" cy="2421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0.08845</cdr:x>
      <cdr:y>0.82413</cdr:y>
    </cdr:from>
    <cdr:to>
      <cdr:x>0.89758</cdr:x>
      <cdr:y>0.8267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191AF31-9A5F-4027-BDBE-B6FBAEE7E93A}"/>
            </a:ext>
          </a:extLst>
        </cdr:cNvPr>
        <cdr:cNvCxnSpPr/>
      </cdr:nvCxnSpPr>
      <cdr:spPr>
        <a:xfrm xmlns:a="http://schemas.openxmlformats.org/drawingml/2006/main" flipH="1">
          <a:off x="766843" y="5182246"/>
          <a:ext cx="7014598" cy="1614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0.09777</cdr:x>
      <cdr:y>0.68678</cdr:y>
    </cdr:from>
    <cdr:to>
      <cdr:x>0.91061</cdr:x>
      <cdr:y>0.69063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58AF927-0976-4F91-A98F-04D0779EA1DA}"/>
            </a:ext>
          </a:extLst>
        </cdr:cNvPr>
        <cdr:cNvCxnSpPr/>
      </cdr:nvCxnSpPr>
      <cdr:spPr>
        <a:xfrm xmlns:a="http://schemas.openxmlformats.org/drawingml/2006/main">
          <a:off x="847564" y="4318538"/>
          <a:ext cx="7046885" cy="242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3"/>
  <sheetViews>
    <sheetView topLeftCell="A31" workbookViewId="0">
      <selection activeCell="H79" sqref="H79"/>
    </sheetView>
  </sheetViews>
  <sheetFormatPr defaultRowHeight="14.5" x14ac:dyDescent="0.35"/>
  <cols>
    <col min="1" max="1" width="23" bestFit="1" customWidth="1"/>
    <col min="5" max="5" width="9.7265625" bestFit="1" customWidth="1"/>
  </cols>
  <sheetData>
    <row r="1" spans="1:6" x14ac:dyDescent="0.35">
      <c r="A1" s="111" t="s">
        <v>0</v>
      </c>
      <c r="B1" s="111" t="s">
        <v>1</v>
      </c>
      <c r="C1" s="111" t="s">
        <v>2</v>
      </c>
      <c r="D1" s="111" t="s">
        <v>3</v>
      </c>
      <c r="E1" s="111" t="s">
        <v>4</v>
      </c>
      <c r="F1" s="111" t="s">
        <v>5</v>
      </c>
    </row>
    <row r="2" spans="1:6" x14ac:dyDescent="0.35">
      <c r="A2" s="111"/>
      <c r="B2" s="111"/>
      <c r="C2" s="111"/>
      <c r="D2" s="112" t="s">
        <v>6</v>
      </c>
      <c r="E2" s="112"/>
      <c r="F2" s="111"/>
    </row>
    <row r="3" spans="1:6" x14ac:dyDescent="0.35">
      <c r="A3" s="111"/>
      <c r="B3" s="111"/>
      <c r="C3" s="111"/>
      <c r="D3" s="112" t="s">
        <v>6</v>
      </c>
      <c r="E3" s="112"/>
      <c r="F3" s="111"/>
    </row>
    <row r="4" spans="1:6" x14ac:dyDescent="0.35">
      <c r="A4" s="111"/>
      <c r="B4" s="111"/>
      <c r="C4" s="111"/>
      <c r="D4" s="112" t="s">
        <v>6</v>
      </c>
      <c r="E4" s="112"/>
      <c r="F4" s="111"/>
    </row>
    <row r="5" spans="1:6" x14ac:dyDescent="0.35">
      <c r="A5" s="111"/>
      <c r="B5" s="111"/>
      <c r="C5" s="111"/>
      <c r="D5" s="112" t="s">
        <v>6</v>
      </c>
      <c r="E5" s="112"/>
      <c r="F5" s="111"/>
    </row>
    <row r="6" spans="1:6" x14ac:dyDescent="0.35">
      <c r="A6" s="111"/>
      <c r="B6" s="111"/>
      <c r="C6" s="111"/>
      <c r="D6" s="112" t="s">
        <v>6</v>
      </c>
      <c r="E6" s="112"/>
      <c r="F6" s="111"/>
    </row>
    <row r="7" spans="1:6" x14ac:dyDescent="0.35">
      <c r="A7" s="111"/>
      <c r="B7" s="111"/>
      <c r="C7" s="111"/>
      <c r="D7" s="112" t="s">
        <v>6</v>
      </c>
      <c r="E7" s="112"/>
      <c r="F7" s="111"/>
    </row>
    <row r="8" spans="1:6" x14ac:dyDescent="0.35">
      <c r="A8" s="111"/>
      <c r="B8" s="111"/>
      <c r="C8" s="111"/>
      <c r="D8" s="112" t="s">
        <v>6</v>
      </c>
      <c r="E8" s="112"/>
      <c r="F8" s="111"/>
    </row>
    <row r="9" spans="1:6" x14ac:dyDescent="0.35">
      <c r="A9" s="111"/>
      <c r="B9" s="111"/>
      <c r="C9" s="111"/>
      <c r="D9" s="112" t="s">
        <v>6</v>
      </c>
      <c r="E9" s="112"/>
      <c r="F9" s="111"/>
    </row>
    <row r="10" spans="1:6" x14ac:dyDescent="0.35">
      <c r="A10" s="111"/>
      <c r="B10" s="111"/>
      <c r="C10" s="111"/>
      <c r="D10" s="112" t="s">
        <v>6</v>
      </c>
      <c r="E10" s="112"/>
      <c r="F10" s="111"/>
    </row>
    <row r="11" spans="1:6" x14ac:dyDescent="0.35">
      <c r="A11" s="111"/>
      <c r="B11" s="111"/>
      <c r="C11" s="111"/>
      <c r="D11" s="112" t="s">
        <v>6</v>
      </c>
      <c r="E11" s="112"/>
      <c r="F11" s="111"/>
    </row>
    <row r="12" spans="1:6" x14ac:dyDescent="0.35">
      <c r="A12" s="111"/>
      <c r="B12" s="111"/>
      <c r="C12" s="111"/>
      <c r="D12" s="112" t="s">
        <v>6</v>
      </c>
      <c r="E12" s="112"/>
      <c r="F12" s="111"/>
    </row>
    <row r="13" spans="1:6" x14ac:dyDescent="0.35">
      <c r="A13" s="111"/>
      <c r="B13" s="111"/>
      <c r="C13" s="111"/>
      <c r="D13" s="112" t="s">
        <v>6</v>
      </c>
      <c r="E13" s="112"/>
      <c r="F13" s="111"/>
    </row>
    <row r="14" spans="1:6" x14ac:dyDescent="0.35">
      <c r="A14" s="111"/>
      <c r="B14" s="111"/>
      <c r="C14" s="111"/>
      <c r="D14" s="112" t="s">
        <v>6</v>
      </c>
      <c r="E14" s="112"/>
      <c r="F14" s="111"/>
    </row>
    <row r="15" spans="1:6" x14ac:dyDescent="0.35">
      <c r="A15" s="111"/>
      <c r="B15" s="111"/>
      <c r="C15" s="111"/>
      <c r="D15" s="112" t="s">
        <v>6</v>
      </c>
      <c r="E15" s="112"/>
      <c r="F15" s="111"/>
    </row>
    <row r="16" spans="1:6" x14ac:dyDescent="0.35">
      <c r="A16" s="111"/>
      <c r="B16" s="111"/>
      <c r="C16" s="111"/>
      <c r="D16" s="112" t="s">
        <v>6</v>
      </c>
      <c r="E16" s="112"/>
      <c r="F16" s="111"/>
    </row>
    <row r="17" spans="1:6" x14ac:dyDescent="0.35">
      <c r="A17" s="111"/>
      <c r="B17" s="111"/>
      <c r="C17" s="111"/>
      <c r="D17" s="112" t="s">
        <v>6</v>
      </c>
      <c r="E17" s="112"/>
      <c r="F17" s="111"/>
    </row>
    <row r="18" spans="1:6" x14ac:dyDescent="0.35">
      <c r="A18" s="111"/>
      <c r="B18" s="111"/>
      <c r="C18" s="111"/>
      <c r="D18" s="112" t="s">
        <v>6</v>
      </c>
      <c r="E18" s="112"/>
      <c r="F18" s="111"/>
    </row>
    <row r="19" spans="1:6" x14ac:dyDescent="0.35">
      <c r="A19" s="111"/>
      <c r="B19" s="111"/>
      <c r="C19" s="111"/>
      <c r="D19" s="112" t="s">
        <v>6</v>
      </c>
      <c r="E19" s="112"/>
      <c r="F19" s="111"/>
    </row>
    <row r="20" spans="1:6" x14ac:dyDescent="0.35">
      <c r="A20" s="111"/>
      <c r="B20" s="111"/>
      <c r="C20" s="111"/>
      <c r="D20" s="112" t="s">
        <v>6</v>
      </c>
      <c r="E20" s="112"/>
      <c r="F20" s="111"/>
    </row>
    <row r="21" spans="1:6" x14ac:dyDescent="0.35">
      <c r="A21" s="111"/>
      <c r="B21" s="111"/>
      <c r="C21" s="111"/>
      <c r="D21" s="112" t="s">
        <v>6</v>
      </c>
      <c r="E21" s="112"/>
      <c r="F21" s="111"/>
    </row>
    <row r="22" spans="1:6" x14ac:dyDescent="0.35">
      <c r="A22" s="111" t="s">
        <v>7</v>
      </c>
      <c r="B22" s="111" t="s">
        <v>8</v>
      </c>
      <c r="C22" s="111" t="s">
        <v>9</v>
      </c>
      <c r="D22" s="112">
        <v>1</v>
      </c>
      <c r="E22" s="114">
        <v>42097</v>
      </c>
      <c r="F22" s="51" t="s">
        <v>10</v>
      </c>
    </row>
    <row r="23" spans="1:6" x14ac:dyDescent="0.35">
      <c r="A23" s="111" t="s">
        <v>7</v>
      </c>
      <c r="B23" s="111" t="s">
        <v>8</v>
      </c>
      <c r="C23" s="111" t="s">
        <v>9</v>
      </c>
      <c r="D23" s="112">
        <v>2</v>
      </c>
      <c r="E23" s="114">
        <v>42098</v>
      </c>
      <c r="F23" s="51" t="s">
        <v>10</v>
      </c>
    </row>
    <row r="24" spans="1:6" x14ac:dyDescent="0.35">
      <c r="A24" s="111" t="s">
        <v>7</v>
      </c>
      <c r="B24" s="111" t="s">
        <v>8</v>
      </c>
      <c r="C24" s="111" t="s">
        <v>9</v>
      </c>
      <c r="D24" s="112">
        <v>3</v>
      </c>
      <c r="E24" s="114">
        <v>42099</v>
      </c>
      <c r="F24" s="51" t="s">
        <v>10</v>
      </c>
    </row>
    <row r="25" spans="1:6" x14ac:dyDescent="0.35">
      <c r="A25" s="111" t="s">
        <v>7</v>
      </c>
      <c r="B25" s="111" t="s">
        <v>8</v>
      </c>
      <c r="C25" s="111" t="s">
        <v>9</v>
      </c>
      <c r="D25" s="112">
        <v>4</v>
      </c>
      <c r="E25" s="114">
        <v>42100</v>
      </c>
      <c r="F25" s="51" t="s">
        <v>10</v>
      </c>
    </row>
    <row r="26" spans="1:6" x14ac:dyDescent="0.35">
      <c r="A26" s="111" t="s">
        <v>7</v>
      </c>
      <c r="B26" s="111" t="s">
        <v>8</v>
      </c>
      <c r="C26" s="111" t="s">
        <v>9</v>
      </c>
      <c r="D26" s="112">
        <v>5</v>
      </c>
      <c r="E26" s="114">
        <v>42101</v>
      </c>
      <c r="F26" s="51" t="s">
        <v>10</v>
      </c>
    </row>
    <row r="27" spans="1:6" x14ac:dyDescent="0.35">
      <c r="A27" s="111" t="s">
        <v>7</v>
      </c>
      <c r="B27" s="111" t="s">
        <v>8</v>
      </c>
      <c r="C27" s="111" t="s">
        <v>9</v>
      </c>
      <c r="D27" s="112">
        <v>6</v>
      </c>
      <c r="E27" s="114">
        <v>42102</v>
      </c>
      <c r="F27" s="51" t="s">
        <v>10</v>
      </c>
    </row>
    <row r="28" spans="1:6" x14ac:dyDescent="0.35">
      <c r="A28" s="111" t="s">
        <v>7</v>
      </c>
      <c r="B28" s="111" t="s">
        <v>8</v>
      </c>
      <c r="C28" s="111" t="s">
        <v>9</v>
      </c>
      <c r="D28" s="112">
        <v>7</v>
      </c>
      <c r="E28" s="114">
        <v>42103</v>
      </c>
      <c r="F28" s="51" t="s">
        <v>10</v>
      </c>
    </row>
    <row r="29" spans="1:6" x14ac:dyDescent="0.35">
      <c r="A29" s="111" t="s">
        <v>7</v>
      </c>
      <c r="B29" s="111" t="s">
        <v>8</v>
      </c>
      <c r="C29" s="111" t="s">
        <v>9</v>
      </c>
      <c r="D29" s="112">
        <v>8</v>
      </c>
      <c r="E29" s="114">
        <v>42104</v>
      </c>
      <c r="F29" s="51" t="s">
        <v>10</v>
      </c>
    </row>
    <row r="30" spans="1:6" x14ac:dyDescent="0.35">
      <c r="A30" s="111" t="s">
        <v>7</v>
      </c>
      <c r="B30" s="111" t="s">
        <v>8</v>
      </c>
      <c r="C30" s="111" t="s">
        <v>9</v>
      </c>
      <c r="D30" s="112">
        <v>9</v>
      </c>
      <c r="E30" s="114">
        <v>42105</v>
      </c>
      <c r="F30" s="51" t="s">
        <v>10</v>
      </c>
    </row>
    <row r="31" spans="1:6" x14ac:dyDescent="0.35">
      <c r="A31" s="111" t="s">
        <v>7</v>
      </c>
      <c r="B31" s="111" t="s">
        <v>8</v>
      </c>
      <c r="C31" s="111" t="s">
        <v>9</v>
      </c>
      <c r="D31" s="112">
        <v>10</v>
      </c>
      <c r="E31" s="114">
        <v>42106</v>
      </c>
      <c r="F31" s="51" t="s">
        <v>10</v>
      </c>
    </row>
    <row r="32" spans="1:6" x14ac:dyDescent="0.35">
      <c r="A32" s="111" t="s">
        <v>7</v>
      </c>
      <c r="B32" s="111" t="s">
        <v>8</v>
      </c>
      <c r="C32" s="111" t="s">
        <v>9</v>
      </c>
      <c r="D32" s="112">
        <v>11</v>
      </c>
      <c r="E32" s="114">
        <v>42107</v>
      </c>
      <c r="F32" s="51" t="s">
        <v>10</v>
      </c>
    </row>
    <row r="33" spans="1:6" x14ac:dyDescent="0.35">
      <c r="A33" s="111" t="s">
        <v>7</v>
      </c>
      <c r="B33" s="111" t="s">
        <v>8</v>
      </c>
      <c r="C33" s="111" t="s">
        <v>9</v>
      </c>
      <c r="D33" s="112">
        <v>12</v>
      </c>
      <c r="E33" s="114">
        <v>42108</v>
      </c>
      <c r="F33" s="51" t="s">
        <v>10</v>
      </c>
    </row>
    <row r="34" spans="1:6" x14ac:dyDescent="0.35">
      <c r="A34" s="111" t="s">
        <v>7</v>
      </c>
      <c r="B34" s="111" t="s">
        <v>8</v>
      </c>
      <c r="C34" s="111" t="s">
        <v>9</v>
      </c>
      <c r="D34" s="112">
        <v>13</v>
      </c>
      <c r="E34" s="114">
        <v>42109</v>
      </c>
      <c r="F34" s="51" t="s">
        <v>10</v>
      </c>
    </row>
    <row r="35" spans="1:6" x14ac:dyDescent="0.35">
      <c r="A35" s="111" t="s">
        <v>7</v>
      </c>
      <c r="B35" s="111" t="s">
        <v>8</v>
      </c>
      <c r="C35" s="111" t="s">
        <v>9</v>
      </c>
      <c r="D35" s="112">
        <v>14</v>
      </c>
      <c r="E35" s="114">
        <v>42111</v>
      </c>
      <c r="F35" s="51" t="s">
        <v>10</v>
      </c>
    </row>
    <row r="36" spans="1:6" x14ac:dyDescent="0.35">
      <c r="A36" s="111" t="s">
        <v>7</v>
      </c>
      <c r="B36" s="111" t="s">
        <v>8</v>
      </c>
      <c r="C36" s="111" t="s">
        <v>9</v>
      </c>
      <c r="D36" s="112">
        <v>15</v>
      </c>
      <c r="E36" s="114">
        <v>42112</v>
      </c>
      <c r="F36" s="51" t="s">
        <v>10</v>
      </c>
    </row>
    <row r="37" spans="1:6" x14ac:dyDescent="0.35">
      <c r="A37" s="111" t="s">
        <v>7</v>
      </c>
      <c r="B37" s="111" t="s">
        <v>8</v>
      </c>
      <c r="C37" s="111" t="s">
        <v>9</v>
      </c>
      <c r="D37" s="112">
        <v>16</v>
      </c>
      <c r="E37" s="114">
        <v>42113</v>
      </c>
      <c r="F37" s="51" t="s">
        <v>10</v>
      </c>
    </row>
    <row r="38" spans="1:6" x14ac:dyDescent="0.35">
      <c r="A38" s="111" t="s">
        <v>7</v>
      </c>
      <c r="B38" s="111" t="s">
        <v>8</v>
      </c>
      <c r="C38" s="111" t="s">
        <v>9</v>
      </c>
      <c r="D38" s="112">
        <v>17</v>
      </c>
      <c r="E38" s="114">
        <v>42114</v>
      </c>
      <c r="F38" s="51" t="s">
        <v>10</v>
      </c>
    </row>
    <row r="39" spans="1:6" x14ac:dyDescent="0.35">
      <c r="A39" s="111" t="s">
        <v>7</v>
      </c>
      <c r="B39" s="111" t="s">
        <v>8</v>
      </c>
      <c r="C39" s="111" t="s">
        <v>9</v>
      </c>
      <c r="D39" s="112">
        <v>18</v>
      </c>
      <c r="E39" s="114">
        <v>42115</v>
      </c>
      <c r="F39" s="51" t="s">
        <v>10</v>
      </c>
    </row>
    <row r="40" spans="1:6" x14ac:dyDescent="0.35">
      <c r="A40" s="111" t="s">
        <v>7</v>
      </c>
      <c r="B40" s="111" t="s">
        <v>8</v>
      </c>
      <c r="C40" s="111" t="s">
        <v>9</v>
      </c>
      <c r="D40" s="112">
        <v>19</v>
      </c>
      <c r="E40" s="114">
        <v>42116</v>
      </c>
      <c r="F40" s="51" t="s">
        <v>10</v>
      </c>
    </row>
    <row r="41" spans="1:6" x14ac:dyDescent="0.35">
      <c r="A41" s="111" t="s">
        <v>7</v>
      </c>
      <c r="B41" s="111" t="s">
        <v>8</v>
      </c>
      <c r="C41" s="111" t="s">
        <v>9</v>
      </c>
      <c r="D41" s="112">
        <v>20</v>
      </c>
      <c r="E41" s="114">
        <v>42117</v>
      </c>
      <c r="F41" s="51" t="s">
        <v>10</v>
      </c>
    </row>
    <row r="42" spans="1:6" x14ac:dyDescent="0.35">
      <c r="A42" s="111" t="s">
        <v>7</v>
      </c>
      <c r="B42" s="111" t="s">
        <v>8</v>
      </c>
      <c r="C42" s="111" t="s">
        <v>9</v>
      </c>
      <c r="D42" s="112">
        <v>79</v>
      </c>
      <c r="E42" s="114">
        <v>42181</v>
      </c>
      <c r="F42" s="51" t="s">
        <v>10</v>
      </c>
    </row>
    <row r="43" spans="1:6" x14ac:dyDescent="0.35">
      <c r="A43" s="111" t="s">
        <v>7</v>
      </c>
      <c r="B43" s="111" t="s">
        <v>8</v>
      </c>
      <c r="C43" s="111" t="s">
        <v>9</v>
      </c>
      <c r="D43" s="112">
        <v>80</v>
      </c>
      <c r="E43" s="114">
        <v>42182</v>
      </c>
      <c r="F43" s="51" t="s">
        <v>10</v>
      </c>
    </row>
    <row r="44" spans="1:6" x14ac:dyDescent="0.35">
      <c r="A44" s="111" t="s">
        <v>7</v>
      </c>
      <c r="B44" s="111" t="s">
        <v>8</v>
      </c>
      <c r="C44" s="111" t="s">
        <v>9</v>
      </c>
      <c r="D44" s="112">
        <v>81</v>
      </c>
      <c r="E44" s="114">
        <v>42183</v>
      </c>
      <c r="F44" s="51" t="s">
        <v>10</v>
      </c>
    </row>
    <row r="45" spans="1:6" x14ac:dyDescent="0.35">
      <c r="A45" s="111" t="s">
        <v>7</v>
      </c>
      <c r="B45" s="111" t="s">
        <v>8</v>
      </c>
      <c r="C45" s="111" t="s">
        <v>9</v>
      </c>
      <c r="D45" s="112">
        <v>82</v>
      </c>
      <c r="E45" s="114">
        <v>42184</v>
      </c>
      <c r="F45" s="51" t="s">
        <v>10</v>
      </c>
    </row>
    <row r="46" spans="1:6" x14ac:dyDescent="0.35">
      <c r="A46" s="111" t="s">
        <v>7</v>
      </c>
      <c r="B46" s="111" t="s">
        <v>8</v>
      </c>
      <c r="C46" s="111" t="s">
        <v>9</v>
      </c>
      <c r="D46" s="112">
        <v>1</v>
      </c>
      <c r="E46" s="114">
        <v>42097</v>
      </c>
      <c r="F46" s="73" t="s">
        <v>11</v>
      </c>
    </row>
    <row r="47" spans="1:6" x14ac:dyDescent="0.35">
      <c r="A47" s="111" t="s">
        <v>7</v>
      </c>
      <c r="B47" s="111" t="s">
        <v>8</v>
      </c>
      <c r="C47" s="111" t="s">
        <v>9</v>
      </c>
      <c r="D47" s="112">
        <v>2</v>
      </c>
      <c r="E47" s="114">
        <v>42098</v>
      </c>
      <c r="F47" s="73" t="s">
        <v>11</v>
      </c>
    </row>
    <row r="48" spans="1:6" x14ac:dyDescent="0.35">
      <c r="A48" s="111" t="s">
        <v>7</v>
      </c>
      <c r="B48" s="111" t="s">
        <v>8</v>
      </c>
      <c r="C48" s="111" t="s">
        <v>9</v>
      </c>
      <c r="D48" s="112">
        <v>3</v>
      </c>
      <c r="E48" s="114">
        <v>42099</v>
      </c>
      <c r="F48" s="73" t="s">
        <v>11</v>
      </c>
    </row>
    <row r="49" spans="1:6" x14ac:dyDescent="0.35">
      <c r="A49" s="111" t="s">
        <v>7</v>
      </c>
      <c r="B49" s="111" t="s">
        <v>8</v>
      </c>
      <c r="C49" s="111" t="s">
        <v>9</v>
      </c>
      <c r="D49" s="112">
        <v>4</v>
      </c>
      <c r="E49" s="114">
        <v>42100</v>
      </c>
      <c r="F49" s="73" t="s">
        <v>11</v>
      </c>
    </row>
    <row r="50" spans="1:6" x14ac:dyDescent="0.35">
      <c r="A50" s="111" t="s">
        <v>7</v>
      </c>
      <c r="B50" s="111" t="s">
        <v>8</v>
      </c>
      <c r="C50" s="111" t="s">
        <v>9</v>
      </c>
      <c r="D50" s="112">
        <v>5</v>
      </c>
      <c r="E50" s="114">
        <v>42101</v>
      </c>
      <c r="F50" s="73" t="s">
        <v>11</v>
      </c>
    </row>
    <row r="51" spans="1:6" x14ac:dyDescent="0.35">
      <c r="A51" s="111" t="s">
        <v>7</v>
      </c>
      <c r="B51" s="111" t="s">
        <v>8</v>
      </c>
      <c r="C51" s="111" t="s">
        <v>9</v>
      </c>
      <c r="D51" s="112">
        <v>6</v>
      </c>
      <c r="E51" s="114">
        <v>42102</v>
      </c>
      <c r="F51" s="73" t="s">
        <v>11</v>
      </c>
    </row>
    <row r="52" spans="1:6" x14ac:dyDescent="0.35">
      <c r="A52" s="111" t="s">
        <v>7</v>
      </c>
      <c r="B52" s="111" t="s">
        <v>8</v>
      </c>
      <c r="C52" s="111" t="s">
        <v>9</v>
      </c>
      <c r="D52" s="112">
        <v>7</v>
      </c>
      <c r="E52" s="114">
        <v>42103</v>
      </c>
      <c r="F52" s="73" t="s">
        <v>11</v>
      </c>
    </row>
    <row r="53" spans="1:6" x14ac:dyDescent="0.35">
      <c r="A53" s="111" t="s">
        <v>7</v>
      </c>
      <c r="B53" s="111" t="s">
        <v>8</v>
      </c>
      <c r="C53" s="111" t="s">
        <v>9</v>
      </c>
      <c r="D53" s="112">
        <v>8</v>
      </c>
      <c r="E53" s="114">
        <v>42104</v>
      </c>
      <c r="F53" s="73" t="s">
        <v>11</v>
      </c>
    </row>
    <row r="54" spans="1:6" x14ac:dyDescent="0.35">
      <c r="A54" s="111" t="s">
        <v>7</v>
      </c>
      <c r="B54" s="111" t="s">
        <v>8</v>
      </c>
      <c r="C54" s="111" t="s">
        <v>9</v>
      </c>
      <c r="D54" s="112">
        <v>9</v>
      </c>
      <c r="E54" s="114">
        <v>42105</v>
      </c>
      <c r="F54" s="73" t="s">
        <v>11</v>
      </c>
    </row>
    <row r="55" spans="1:6" x14ac:dyDescent="0.35">
      <c r="A55" s="111" t="s">
        <v>7</v>
      </c>
      <c r="B55" s="111" t="s">
        <v>8</v>
      </c>
      <c r="C55" s="111" t="s">
        <v>9</v>
      </c>
      <c r="D55" s="112">
        <v>10</v>
      </c>
      <c r="E55" s="114">
        <v>42106</v>
      </c>
      <c r="F55" s="73" t="s">
        <v>11</v>
      </c>
    </row>
    <row r="56" spans="1:6" x14ac:dyDescent="0.35">
      <c r="A56" s="111" t="s">
        <v>7</v>
      </c>
      <c r="B56" s="111" t="s">
        <v>8</v>
      </c>
      <c r="C56" s="111" t="s">
        <v>9</v>
      </c>
      <c r="D56" s="112">
        <v>11</v>
      </c>
      <c r="E56" s="114">
        <v>42107</v>
      </c>
      <c r="F56" s="73" t="s">
        <v>11</v>
      </c>
    </row>
    <row r="57" spans="1:6" x14ac:dyDescent="0.35">
      <c r="A57" s="111" t="s">
        <v>7</v>
      </c>
      <c r="B57" s="111" t="s">
        <v>8</v>
      </c>
      <c r="C57" s="111" t="s">
        <v>9</v>
      </c>
      <c r="D57" s="112">
        <v>12</v>
      </c>
      <c r="E57" s="114">
        <v>42108</v>
      </c>
      <c r="F57" s="73" t="s">
        <v>11</v>
      </c>
    </row>
    <row r="58" spans="1:6" x14ac:dyDescent="0.35">
      <c r="A58" s="111" t="s">
        <v>7</v>
      </c>
      <c r="B58" s="111" t="s">
        <v>8</v>
      </c>
      <c r="C58" s="111" t="s">
        <v>9</v>
      </c>
      <c r="D58" s="112">
        <v>13</v>
      </c>
      <c r="E58" s="114">
        <v>42109</v>
      </c>
      <c r="F58" s="73" t="s">
        <v>11</v>
      </c>
    </row>
    <row r="59" spans="1:6" x14ac:dyDescent="0.35">
      <c r="A59" s="111" t="s">
        <v>7</v>
      </c>
      <c r="B59" s="111" t="s">
        <v>8</v>
      </c>
      <c r="C59" s="111" t="s">
        <v>9</v>
      </c>
      <c r="D59" s="112">
        <v>14</v>
      </c>
      <c r="E59" s="114">
        <v>42111</v>
      </c>
      <c r="F59" s="73" t="s">
        <v>11</v>
      </c>
    </row>
    <row r="60" spans="1:6" x14ac:dyDescent="0.35">
      <c r="A60" s="111" t="s">
        <v>7</v>
      </c>
      <c r="B60" s="111" t="s">
        <v>8</v>
      </c>
      <c r="C60" s="111" t="s">
        <v>9</v>
      </c>
      <c r="D60" s="112">
        <v>15</v>
      </c>
      <c r="E60" s="114">
        <v>42112</v>
      </c>
      <c r="F60" s="73" t="s">
        <v>11</v>
      </c>
    </row>
    <row r="61" spans="1:6" x14ac:dyDescent="0.35">
      <c r="A61" s="111" t="s">
        <v>7</v>
      </c>
      <c r="B61" s="111" t="s">
        <v>8</v>
      </c>
      <c r="C61" s="111" t="s">
        <v>9</v>
      </c>
      <c r="D61" s="112">
        <v>16</v>
      </c>
      <c r="E61" s="114">
        <v>42113</v>
      </c>
      <c r="F61" s="73" t="s">
        <v>11</v>
      </c>
    </row>
    <row r="62" spans="1:6" x14ac:dyDescent="0.35">
      <c r="A62" s="111" t="s">
        <v>7</v>
      </c>
      <c r="B62" s="111" t="s">
        <v>8</v>
      </c>
      <c r="C62" s="111" t="s">
        <v>9</v>
      </c>
      <c r="D62" s="112">
        <v>76</v>
      </c>
      <c r="E62" s="114">
        <v>42178</v>
      </c>
      <c r="F62" s="73" t="s">
        <v>11</v>
      </c>
    </row>
    <row r="63" spans="1:6" x14ac:dyDescent="0.35">
      <c r="A63" s="111" t="s">
        <v>7</v>
      </c>
      <c r="B63" s="111" t="s">
        <v>8</v>
      </c>
      <c r="C63" s="111" t="s">
        <v>9</v>
      </c>
      <c r="D63" s="112">
        <v>77</v>
      </c>
      <c r="E63" s="114">
        <v>42179</v>
      </c>
      <c r="F63" s="73" t="s">
        <v>11</v>
      </c>
    </row>
    <row r="64" spans="1:6" x14ac:dyDescent="0.35">
      <c r="A64" s="111" t="s">
        <v>7</v>
      </c>
      <c r="B64" s="111" t="s">
        <v>8</v>
      </c>
      <c r="C64" s="111" t="s">
        <v>9</v>
      </c>
      <c r="D64" s="54" t="s">
        <v>12</v>
      </c>
      <c r="E64" s="114">
        <v>42180</v>
      </c>
      <c r="F64" s="73" t="s">
        <v>11</v>
      </c>
    </row>
    <row r="65" spans="1:6" x14ac:dyDescent="0.35">
      <c r="A65" s="111" t="s">
        <v>7</v>
      </c>
      <c r="B65" s="111" t="s">
        <v>8</v>
      </c>
      <c r="C65" s="111" t="s">
        <v>9</v>
      </c>
      <c r="D65" s="54" t="s">
        <v>13</v>
      </c>
      <c r="E65" s="114">
        <v>42180</v>
      </c>
      <c r="F65" s="73" t="s">
        <v>11</v>
      </c>
    </row>
    <row r="66" spans="1:6" x14ac:dyDescent="0.35">
      <c r="A66" s="111" t="s">
        <v>7</v>
      </c>
      <c r="B66" s="111" t="s">
        <v>8</v>
      </c>
      <c r="C66" s="111" t="s">
        <v>9</v>
      </c>
      <c r="D66" s="112">
        <v>79</v>
      </c>
      <c r="E66" s="114">
        <v>42181</v>
      </c>
      <c r="F66" s="73" t="s">
        <v>11</v>
      </c>
    </row>
    <row r="67" spans="1:6" x14ac:dyDescent="0.35">
      <c r="A67" s="111" t="s">
        <v>7</v>
      </c>
      <c r="B67" s="111" t="s">
        <v>8</v>
      </c>
      <c r="C67" s="111" t="s">
        <v>9</v>
      </c>
      <c r="D67" s="112">
        <v>80</v>
      </c>
      <c r="E67" s="114">
        <v>42182</v>
      </c>
      <c r="F67" s="73" t="s">
        <v>11</v>
      </c>
    </row>
    <row r="68" spans="1:6" x14ac:dyDescent="0.35">
      <c r="A68" s="111" t="s">
        <v>7</v>
      </c>
      <c r="B68" s="111" t="s">
        <v>8</v>
      </c>
      <c r="C68" s="111" t="s">
        <v>9</v>
      </c>
      <c r="D68" s="112">
        <v>81</v>
      </c>
      <c r="E68" s="114">
        <v>42183</v>
      </c>
      <c r="F68" s="73" t="s">
        <v>11</v>
      </c>
    </row>
    <row r="69" spans="1:6" x14ac:dyDescent="0.35">
      <c r="A69" s="111" t="s">
        <v>7</v>
      </c>
      <c r="B69" s="111" t="s">
        <v>8</v>
      </c>
      <c r="C69" s="111" t="s">
        <v>9</v>
      </c>
      <c r="D69" s="112">
        <v>82</v>
      </c>
      <c r="E69" s="114">
        <v>42184</v>
      </c>
      <c r="F69" s="73" t="s">
        <v>11</v>
      </c>
    </row>
    <row r="70" spans="1:6" x14ac:dyDescent="0.35">
      <c r="A70" s="111" t="s">
        <v>7</v>
      </c>
      <c r="B70" s="111" t="s">
        <v>8</v>
      </c>
      <c r="C70" s="111" t="s">
        <v>9</v>
      </c>
      <c r="D70" s="112">
        <v>1</v>
      </c>
      <c r="E70" s="114">
        <v>42097</v>
      </c>
      <c r="F70" s="73" t="s">
        <v>14</v>
      </c>
    </row>
    <row r="71" spans="1:6" x14ac:dyDescent="0.35">
      <c r="A71" s="111" t="s">
        <v>7</v>
      </c>
      <c r="B71" s="111" t="s">
        <v>8</v>
      </c>
      <c r="C71" s="111" t="s">
        <v>9</v>
      </c>
      <c r="D71" s="112">
        <v>2</v>
      </c>
      <c r="E71" s="114">
        <v>42098</v>
      </c>
      <c r="F71" s="73" t="s">
        <v>14</v>
      </c>
    </row>
    <row r="72" spans="1:6" x14ac:dyDescent="0.35">
      <c r="A72" s="111" t="s">
        <v>7</v>
      </c>
      <c r="B72" s="111" t="s">
        <v>8</v>
      </c>
      <c r="C72" s="111" t="s">
        <v>9</v>
      </c>
      <c r="D72" s="112">
        <v>3</v>
      </c>
      <c r="E72" s="114">
        <v>42099</v>
      </c>
      <c r="F72" s="73" t="s">
        <v>14</v>
      </c>
    </row>
    <row r="73" spans="1:6" x14ac:dyDescent="0.35">
      <c r="A73" s="111" t="s">
        <v>7</v>
      </c>
      <c r="B73" s="111" t="s">
        <v>8</v>
      </c>
      <c r="C73" s="111" t="s">
        <v>9</v>
      </c>
      <c r="D73" s="112">
        <v>4</v>
      </c>
      <c r="E73" s="114">
        <v>42100</v>
      </c>
      <c r="F73" s="73" t="s">
        <v>14</v>
      </c>
    </row>
    <row r="74" spans="1:6" x14ac:dyDescent="0.35">
      <c r="A74" s="111" t="s">
        <v>7</v>
      </c>
      <c r="B74" s="111" t="s">
        <v>8</v>
      </c>
      <c r="C74" s="111" t="s">
        <v>9</v>
      </c>
      <c r="D74" s="112">
        <v>5</v>
      </c>
      <c r="E74" s="114">
        <v>42101</v>
      </c>
      <c r="F74" s="73" t="s">
        <v>14</v>
      </c>
    </row>
    <row r="75" spans="1:6" x14ac:dyDescent="0.35">
      <c r="A75" s="111" t="s">
        <v>7</v>
      </c>
      <c r="B75" s="111" t="s">
        <v>8</v>
      </c>
      <c r="C75" s="111" t="s">
        <v>9</v>
      </c>
      <c r="D75" s="112">
        <v>6</v>
      </c>
      <c r="E75" s="114">
        <v>42102</v>
      </c>
      <c r="F75" s="73" t="s">
        <v>14</v>
      </c>
    </row>
    <row r="76" spans="1:6" x14ac:dyDescent="0.35">
      <c r="A76" s="111" t="s">
        <v>7</v>
      </c>
      <c r="B76" s="111" t="s">
        <v>8</v>
      </c>
      <c r="C76" s="111" t="s">
        <v>9</v>
      </c>
      <c r="D76" s="112">
        <v>7</v>
      </c>
      <c r="E76" s="114">
        <v>42103</v>
      </c>
      <c r="F76" s="73" t="s">
        <v>14</v>
      </c>
    </row>
    <row r="77" spans="1:6" x14ac:dyDescent="0.35">
      <c r="A77" s="111" t="s">
        <v>7</v>
      </c>
      <c r="B77" s="111" t="s">
        <v>8</v>
      </c>
      <c r="C77" s="111" t="s">
        <v>9</v>
      </c>
      <c r="D77" s="112">
        <v>8</v>
      </c>
      <c r="E77" s="114">
        <v>42104</v>
      </c>
      <c r="F77" s="73" t="s">
        <v>14</v>
      </c>
    </row>
    <row r="78" spans="1:6" x14ac:dyDescent="0.35">
      <c r="A78" s="111" t="s">
        <v>7</v>
      </c>
      <c r="B78" s="111" t="s">
        <v>8</v>
      </c>
      <c r="C78" s="111" t="s">
        <v>9</v>
      </c>
      <c r="D78" s="112">
        <v>9</v>
      </c>
      <c r="E78" s="114">
        <v>42105</v>
      </c>
      <c r="F78" s="73" t="s">
        <v>14</v>
      </c>
    </row>
    <row r="79" spans="1:6" x14ac:dyDescent="0.35">
      <c r="A79" s="111" t="s">
        <v>7</v>
      </c>
      <c r="B79" s="111" t="s">
        <v>8</v>
      </c>
      <c r="C79" s="111" t="s">
        <v>9</v>
      </c>
      <c r="D79" s="112">
        <v>10</v>
      </c>
      <c r="E79" s="114">
        <v>42106</v>
      </c>
      <c r="F79" s="73" t="s">
        <v>14</v>
      </c>
    </row>
    <row r="80" spans="1:6" x14ac:dyDescent="0.35">
      <c r="A80" s="111" t="s">
        <v>7</v>
      </c>
      <c r="B80" s="111" t="s">
        <v>8</v>
      </c>
      <c r="C80" s="111" t="s">
        <v>9</v>
      </c>
      <c r="D80" s="112">
        <v>11</v>
      </c>
      <c r="E80" s="114">
        <v>42107</v>
      </c>
      <c r="F80" s="73" t="s">
        <v>14</v>
      </c>
    </row>
    <row r="81" spans="1:6" x14ac:dyDescent="0.35">
      <c r="A81" s="111" t="s">
        <v>7</v>
      </c>
      <c r="B81" s="111" t="s">
        <v>8</v>
      </c>
      <c r="C81" s="111" t="s">
        <v>9</v>
      </c>
      <c r="D81" s="112">
        <v>12</v>
      </c>
      <c r="E81" s="114">
        <v>42108</v>
      </c>
      <c r="F81" s="73" t="s">
        <v>14</v>
      </c>
    </row>
    <row r="82" spans="1:6" x14ac:dyDescent="0.35">
      <c r="A82" s="111"/>
      <c r="B82" s="111"/>
      <c r="C82" s="111"/>
      <c r="D82" s="112" t="s">
        <v>6</v>
      </c>
      <c r="E82" s="112"/>
      <c r="F82" s="111"/>
    </row>
    <row r="83" spans="1:6" x14ac:dyDescent="0.35">
      <c r="A83" s="111"/>
      <c r="B83" s="111"/>
      <c r="C83" s="111"/>
      <c r="D83" s="112" t="s">
        <v>6</v>
      </c>
      <c r="E83" s="112"/>
      <c r="F83" s="111"/>
    </row>
    <row r="84" spans="1:6" x14ac:dyDescent="0.35">
      <c r="A84" s="111"/>
      <c r="B84" s="111"/>
      <c r="C84" s="111"/>
      <c r="D84" s="112" t="s">
        <v>6</v>
      </c>
      <c r="E84" s="112"/>
      <c r="F84" s="111"/>
    </row>
    <row r="85" spans="1:6" x14ac:dyDescent="0.35">
      <c r="A85" s="111"/>
      <c r="B85" s="111"/>
      <c r="C85" s="111"/>
      <c r="D85" s="112" t="s">
        <v>6</v>
      </c>
      <c r="E85" s="112"/>
      <c r="F85" s="111"/>
    </row>
    <row r="86" spans="1:6" x14ac:dyDescent="0.35">
      <c r="A86" s="111"/>
      <c r="B86" s="111"/>
      <c r="C86" s="111"/>
      <c r="D86" s="112" t="s">
        <v>6</v>
      </c>
      <c r="E86" s="112"/>
      <c r="F86" s="111"/>
    </row>
    <row r="87" spans="1:6" x14ac:dyDescent="0.35">
      <c r="A87" s="111"/>
      <c r="B87" s="111"/>
      <c r="C87" s="111"/>
      <c r="D87" s="112" t="s">
        <v>6</v>
      </c>
      <c r="E87" s="112"/>
      <c r="F87" s="111"/>
    </row>
    <row r="88" spans="1:6" x14ac:dyDescent="0.35">
      <c r="A88" s="111"/>
      <c r="B88" s="111"/>
      <c r="C88" s="111"/>
      <c r="D88" s="112" t="s">
        <v>6</v>
      </c>
      <c r="E88" s="112"/>
      <c r="F88" s="111"/>
    </row>
    <row r="89" spans="1:6" x14ac:dyDescent="0.35">
      <c r="A89" s="111"/>
      <c r="B89" s="111"/>
      <c r="C89" s="111"/>
      <c r="D89" s="112" t="s">
        <v>6</v>
      </c>
      <c r="E89" s="112"/>
      <c r="F89" s="111"/>
    </row>
    <row r="90" spans="1:6" x14ac:dyDescent="0.35">
      <c r="A90" s="111"/>
      <c r="B90" s="111"/>
      <c r="C90" s="111"/>
      <c r="D90" s="112" t="s">
        <v>6</v>
      </c>
      <c r="E90" s="112"/>
      <c r="F90" s="111"/>
    </row>
    <row r="91" spans="1:6" x14ac:dyDescent="0.35">
      <c r="A91" s="111"/>
      <c r="B91" s="111"/>
      <c r="C91" s="111"/>
      <c r="D91" s="112" t="s">
        <v>6</v>
      </c>
      <c r="E91" s="112"/>
      <c r="F91" s="111"/>
    </row>
    <row r="92" spans="1:6" x14ac:dyDescent="0.35">
      <c r="A92" s="111"/>
      <c r="B92" s="111"/>
      <c r="C92" s="111"/>
      <c r="D92" s="112" t="s">
        <v>6</v>
      </c>
      <c r="E92" s="112"/>
      <c r="F92" s="111"/>
    </row>
    <row r="93" spans="1:6" x14ac:dyDescent="0.35">
      <c r="A93" s="111"/>
      <c r="B93" s="111"/>
      <c r="C93" s="111"/>
      <c r="D93" s="112" t="s">
        <v>6</v>
      </c>
      <c r="E93" s="112"/>
      <c r="F93" s="111"/>
    </row>
    <row r="94" spans="1:6" x14ac:dyDescent="0.35">
      <c r="A94" s="111"/>
      <c r="B94" s="111"/>
      <c r="C94" s="111"/>
      <c r="D94" s="112" t="s">
        <v>6</v>
      </c>
      <c r="E94" s="112"/>
      <c r="F94" s="111"/>
    </row>
    <row r="95" spans="1:6" x14ac:dyDescent="0.35">
      <c r="A95" s="111"/>
      <c r="B95" s="111"/>
      <c r="C95" s="111"/>
      <c r="D95" s="112" t="s">
        <v>6</v>
      </c>
      <c r="E95" s="112"/>
      <c r="F95" s="111"/>
    </row>
    <row r="96" spans="1:6" x14ac:dyDescent="0.35">
      <c r="A96" s="111"/>
      <c r="B96" s="111"/>
      <c r="C96" s="111"/>
      <c r="D96" s="112" t="s">
        <v>6</v>
      </c>
      <c r="E96" s="112"/>
      <c r="F96" s="111"/>
    </row>
    <row r="97" spans="1:6" x14ac:dyDescent="0.35">
      <c r="A97" s="111"/>
      <c r="B97" s="111"/>
      <c r="C97" s="111"/>
      <c r="D97" s="112" t="s">
        <v>6</v>
      </c>
      <c r="E97" s="112"/>
      <c r="F97" s="111"/>
    </row>
    <row r="98" spans="1:6" x14ac:dyDescent="0.35">
      <c r="A98" s="111"/>
      <c r="B98" s="111"/>
      <c r="C98" s="111"/>
      <c r="D98" s="112" t="s">
        <v>6</v>
      </c>
      <c r="E98" s="112"/>
      <c r="F98" s="111"/>
    </row>
    <row r="99" spans="1:6" x14ac:dyDescent="0.35">
      <c r="A99" s="111"/>
      <c r="B99" s="111"/>
      <c r="C99" s="111"/>
      <c r="D99" s="112" t="s">
        <v>6</v>
      </c>
      <c r="E99" s="112"/>
      <c r="F99" s="111"/>
    </row>
    <row r="100" spans="1:6" x14ac:dyDescent="0.35">
      <c r="A100" s="111"/>
      <c r="B100" s="111"/>
      <c r="C100" s="111"/>
      <c r="D100" s="112" t="s">
        <v>6</v>
      </c>
      <c r="E100" s="112"/>
      <c r="F100" s="111"/>
    </row>
    <row r="101" spans="1:6" x14ac:dyDescent="0.35">
      <c r="A101" s="111"/>
      <c r="B101" s="111"/>
      <c r="C101" s="111"/>
      <c r="D101" s="112" t="s">
        <v>6</v>
      </c>
      <c r="E101" s="112"/>
      <c r="F101" s="111"/>
    </row>
    <row r="102" spans="1:6" x14ac:dyDescent="0.35">
      <c r="A102" s="111" t="s">
        <v>7</v>
      </c>
      <c r="B102" s="111" t="s">
        <v>8</v>
      </c>
      <c r="C102" s="111" t="s">
        <v>9</v>
      </c>
      <c r="D102" s="112">
        <v>73</v>
      </c>
      <c r="E102" s="114">
        <v>42174</v>
      </c>
      <c r="F102" s="73" t="s">
        <v>14</v>
      </c>
    </row>
    <row r="103" spans="1:6" x14ac:dyDescent="0.35">
      <c r="A103" s="111" t="s">
        <v>7</v>
      </c>
      <c r="B103" s="111" t="s">
        <v>8</v>
      </c>
      <c r="C103" s="111" t="s">
        <v>9</v>
      </c>
      <c r="D103" s="54" t="s">
        <v>15</v>
      </c>
      <c r="E103" s="114">
        <v>42176</v>
      </c>
      <c r="F103" s="73" t="s">
        <v>14</v>
      </c>
    </row>
    <row r="104" spans="1:6" x14ac:dyDescent="0.35">
      <c r="A104" s="111" t="s">
        <v>7</v>
      </c>
      <c r="B104" s="111" t="s">
        <v>8</v>
      </c>
      <c r="C104" s="111" t="s">
        <v>9</v>
      </c>
      <c r="D104" s="54" t="s">
        <v>16</v>
      </c>
      <c r="E104" s="114">
        <v>42176</v>
      </c>
      <c r="F104" s="73" t="s">
        <v>14</v>
      </c>
    </row>
    <row r="105" spans="1:6" x14ac:dyDescent="0.35">
      <c r="A105" s="111" t="s">
        <v>7</v>
      </c>
      <c r="B105" s="111" t="s">
        <v>8</v>
      </c>
      <c r="C105" s="111" t="s">
        <v>9</v>
      </c>
      <c r="D105" s="112">
        <v>75</v>
      </c>
      <c r="E105" s="114">
        <v>42177</v>
      </c>
      <c r="F105" s="73" t="s">
        <v>14</v>
      </c>
    </row>
    <row r="106" spans="1:6" x14ac:dyDescent="0.35">
      <c r="A106" s="111" t="s">
        <v>7</v>
      </c>
      <c r="B106" s="111" t="s">
        <v>8</v>
      </c>
      <c r="C106" s="111" t="s">
        <v>9</v>
      </c>
      <c r="D106" s="112">
        <v>76</v>
      </c>
      <c r="E106" s="114">
        <v>42178</v>
      </c>
      <c r="F106" s="73" t="s">
        <v>14</v>
      </c>
    </row>
    <row r="107" spans="1:6" x14ac:dyDescent="0.35">
      <c r="A107" s="111" t="s">
        <v>7</v>
      </c>
      <c r="B107" s="111" t="s">
        <v>8</v>
      </c>
      <c r="C107" s="111" t="s">
        <v>9</v>
      </c>
      <c r="D107" s="112">
        <v>77</v>
      </c>
      <c r="E107" s="114">
        <v>42179</v>
      </c>
      <c r="F107" s="73" t="s">
        <v>14</v>
      </c>
    </row>
    <row r="108" spans="1:6" x14ac:dyDescent="0.35">
      <c r="A108" s="111" t="s">
        <v>7</v>
      </c>
      <c r="B108" s="111" t="s">
        <v>8</v>
      </c>
      <c r="C108" s="111" t="s">
        <v>9</v>
      </c>
      <c r="D108" s="54" t="s">
        <v>12</v>
      </c>
      <c r="E108" s="114">
        <v>42180</v>
      </c>
      <c r="F108" s="73" t="s">
        <v>14</v>
      </c>
    </row>
    <row r="109" spans="1:6" x14ac:dyDescent="0.35">
      <c r="A109" s="111" t="s">
        <v>7</v>
      </c>
      <c r="B109" s="111" t="s">
        <v>8</v>
      </c>
      <c r="C109" s="111" t="s">
        <v>9</v>
      </c>
      <c r="D109" s="54" t="s">
        <v>13</v>
      </c>
      <c r="E109" s="114">
        <v>42180</v>
      </c>
      <c r="F109" s="73" t="s">
        <v>14</v>
      </c>
    </row>
    <row r="110" spans="1:6" x14ac:dyDescent="0.35">
      <c r="A110" s="111" t="s">
        <v>7</v>
      </c>
      <c r="B110" s="111" t="s">
        <v>8</v>
      </c>
      <c r="C110" s="111" t="s">
        <v>9</v>
      </c>
      <c r="D110" s="112">
        <v>79</v>
      </c>
      <c r="E110" s="114">
        <v>42181</v>
      </c>
      <c r="F110" s="73" t="s">
        <v>14</v>
      </c>
    </row>
    <row r="111" spans="1:6" x14ac:dyDescent="0.35">
      <c r="A111" s="111" t="s">
        <v>7</v>
      </c>
      <c r="B111" s="111" t="s">
        <v>8</v>
      </c>
      <c r="C111" s="111" t="s">
        <v>9</v>
      </c>
      <c r="D111" s="112">
        <v>80</v>
      </c>
      <c r="E111" s="114">
        <v>42182</v>
      </c>
      <c r="F111" s="73" t="s">
        <v>14</v>
      </c>
    </row>
    <row r="112" spans="1:6" x14ac:dyDescent="0.35">
      <c r="A112" s="111" t="s">
        <v>7</v>
      </c>
      <c r="B112" s="111" t="s">
        <v>8</v>
      </c>
      <c r="C112" s="111" t="s">
        <v>9</v>
      </c>
      <c r="D112" s="112">
        <v>81</v>
      </c>
      <c r="E112" s="114">
        <v>42183</v>
      </c>
      <c r="F112" s="73" t="s">
        <v>14</v>
      </c>
    </row>
    <row r="113" spans="1:6" x14ac:dyDescent="0.35">
      <c r="A113" s="111" t="s">
        <v>7</v>
      </c>
      <c r="B113" s="111" t="s">
        <v>8</v>
      </c>
      <c r="C113" s="111" t="s">
        <v>9</v>
      </c>
      <c r="D113" s="112">
        <v>82</v>
      </c>
      <c r="E113" s="114">
        <v>42184</v>
      </c>
      <c r="F113" s="73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77"/>
  <sheetViews>
    <sheetView zoomScale="85" zoomScaleNormal="85" workbookViewId="0">
      <selection activeCell="I1" sqref="I1"/>
    </sheetView>
  </sheetViews>
  <sheetFormatPr defaultRowHeight="14.5" x14ac:dyDescent="0.35"/>
  <cols>
    <col min="1" max="2" width="9.1796875" style="105"/>
    <col min="3" max="3" width="9.81640625" style="106" customWidth="1"/>
    <col min="4" max="4" width="11" customWidth="1"/>
    <col min="5" max="5" width="13.453125" customWidth="1"/>
    <col min="6" max="7" width="13.7265625" customWidth="1"/>
    <col min="8" max="8" width="16.81640625" bestFit="1" customWidth="1"/>
    <col min="9" max="9" width="14.7265625" bestFit="1" customWidth="1"/>
    <col min="10" max="10" width="17.453125" bestFit="1" customWidth="1"/>
    <col min="11" max="11" width="15.26953125" bestFit="1" customWidth="1"/>
    <col min="12" max="12" width="10.26953125" bestFit="1" customWidth="1"/>
    <col min="13" max="13" width="12.81640625" bestFit="1" customWidth="1"/>
    <col min="14" max="14" width="18.54296875" bestFit="1" customWidth="1"/>
    <col min="15" max="15" width="21.1796875" bestFit="1" customWidth="1"/>
    <col min="16" max="16" width="10.81640625" bestFit="1" customWidth="1"/>
    <col min="17" max="17" width="13.54296875" bestFit="1" customWidth="1"/>
    <col min="18" max="18" width="10.7265625" bestFit="1" customWidth="1"/>
    <col min="19" max="19" width="13.453125" bestFit="1" customWidth="1"/>
    <col min="20" max="20" width="13.54296875" bestFit="1" customWidth="1"/>
    <col min="21" max="21" width="16.1796875" bestFit="1" customWidth="1"/>
    <col min="22" max="22" width="12" bestFit="1" customWidth="1"/>
    <col min="23" max="23" width="14.7265625" bestFit="1" customWidth="1"/>
  </cols>
  <sheetData>
    <row r="1" spans="1:23" ht="15" thickBot="1" x14ac:dyDescent="0.4">
      <c r="A1" s="99" t="s">
        <v>4</v>
      </c>
      <c r="B1" s="100" t="s">
        <v>113</v>
      </c>
      <c r="C1" s="101" t="s">
        <v>114</v>
      </c>
      <c r="D1" s="102" t="s">
        <v>115</v>
      </c>
      <c r="E1" s="102" t="s">
        <v>116</v>
      </c>
      <c r="F1" s="102" t="s">
        <v>117</v>
      </c>
      <c r="G1" s="102" t="s">
        <v>118</v>
      </c>
      <c r="H1" s="102" t="s">
        <v>97</v>
      </c>
      <c r="I1" s="102" t="s">
        <v>98</v>
      </c>
      <c r="J1" s="102" t="s">
        <v>119</v>
      </c>
      <c r="K1" s="111" t="s">
        <v>96</v>
      </c>
      <c r="L1" s="102" t="s">
        <v>120</v>
      </c>
      <c r="M1" s="102" t="s">
        <v>121</v>
      </c>
      <c r="N1" s="102" t="s">
        <v>122</v>
      </c>
      <c r="O1" s="102" t="s">
        <v>123</v>
      </c>
      <c r="P1" s="102" t="s">
        <v>124</v>
      </c>
      <c r="Q1" s="102" t="s">
        <v>125</v>
      </c>
      <c r="R1" s="102" t="s">
        <v>126</v>
      </c>
      <c r="S1" s="102" t="s">
        <v>127</v>
      </c>
      <c r="T1" s="102" t="s">
        <v>128</v>
      </c>
      <c r="U1" s="102" t="s">
        <v>129</v>
      </c>
      <c r="V1" s="103" t="s">
        <v>130</v>
      </c>
      <c r="W1" s="104" t="s">
        <v>131</v>
      </c>
    </row>
    <row r="2" spans="1:23" x14ac:dyDescent="0.35">
      <c r="A2" s="105">
        <v>42139</v>
      </c>
      <c r="B2" s="105" t="s">
        <v>132</v>
      </c>
      <c r="C2" s="106">
        <v>0.4381944444444445</v>
      </c>
      <c r="D2" s="111">
        <v>3</v>
      </c>
      <c r="E2" s="111">
        <v>8</v>
      </c>
      <c r="F2" s="111">
        <v>3</v>
      </c>
      <c r="G2" s="111"/>
      <c r="H2" s="111"/>
      <c r="I2" s="111">
        <v>2</v>
      </c>
      <c r="J2" s="111">
        <v>2</v>
      </c>
      <c r="K2" s="111">
        <v>995.32820000000004</v>
      </c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x14ac:dyDescent="0.35">
      <c r="A3" s="105">
        <v>42140</v>
      </c>
      <c r="B3" s="105" t="s">
        <v>133</v>
      </c>
      <c r="C3" s="106">
        <v>0.43194444444444446</v>
      </c>
      <c r="D3" s="111">
        <v>1</v>
      </c>
      <c r="E3" s="111">
        <v>5</v>
      </c>
      <c r="F3" s="111"/>
      <c r="G3" s="111"/>
      <c r="H3" s="111"/>
      <c r="I3" s="111">
        <v>0</v>
      </c>
      <c r="J3" s="111">
        <v>0</v>
      </c>
      <c r="K3" s="111">
        <v>1200.7083</v>
      </c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</row>
    <row r="4" spans="1:23" x14ac:dyDescent="0.35">
      <c r="A4" s="105">
        <v>42141</v>
      </c>
      <c r="B4" s="105" t="s">
        <v>132</v>
      </c>
      <c r="C4" s="106">
        <v>0.44861111111111113</v>
      </c>
      <c r="D4" s="111">
        <v>1</v>
      </c>
      <c r="E4" s="111">
        <v>7</v>
      </c>
      <c r="F4" s="111">
        <v>2</v>
      </c>
      <c r="G4" s="111"/>
      <c r="H4" s="111">
        <v>1</v>
      </c>
      <c r="I4" s="111">
        <v>1</v>
      </c>
      <c r="J4" s="111">
        <v>0</v>
      </c>
      <c r="K4" s="111">
        <v>731.01030000000003</v>
      </c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</row>
    <row r="5" spans="1:23" x14ac:dyDescent="0.35">
      <c r="A5" s="105">
        <v>42142</v>
      </c>
      <c r="B5" s="105" t="s">
        <v>134</v>
      </c>
      <c r="C5" s="106">
        <v>0.42569444444444443</v>
      </c>
      <c r="D5" s="111">
        <v>1</v>
      </c>
      <c r="E5" s="111">
        <v>7</v>
      </c>
      <c r="F5" s="111">
        <v>1</v>
      </c>
      <c r="G5" s="111"/>
      <c r="H5" s="111"/>
      <c r="I5" s="111">
        <v>0</v>
      </c>
      <c r="J5" s="111">
        <v>0</v>
      </c>
      <c r="K5" s="111">
        <v>1232.9786999999999</v>
      </c>
      <c r="L5" s="111"/>
      <c r="M5" s="111"/>
      <c r="N5" s="111">
        <v>1</v>
      </c>
      <c r="O5" s="111">
        <v>1</v>
      </c>
      <c r="P5" s="111"/>
      <c r="Q5" s="111"/>
      <c r="R5" s="111"/>
      <c r="S5" s="111"/>
      <c r="T5" s="111"/>
      <c r="U5" s="111"/>
      <c r="V5" s="111"/>
      <c r="W5" s="111"/>
    </row>
    <row r="6" spans="1:23" x14ac:dyDescent="0.35">
      <c r="A6" s="105">
        <v>42143</v>
      </c>
      <c r="B6" s="105" t="s">
        <v>135</v>
      </c>
      <c r="C6" s="106">
        <v>0.4375</v>
      </c>
      <c r="D6" s="111"/>
      <c r="E6" s="111">
        <v>7</v>
      </c>
      <c r="F6" s="111"/>
      <c r="G6" s="111"/>
      <c r="H6" s="111"/>
      <c r="I6" s="111">
        <v>0</v>
      </c>
      <c r="J6" s="111">
        <v>0</v>
      </c>
      <c r="K6" s="111">
        <v>1755.3606</v>
      </c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</row>
    <row r="7" spans="1:23" x14ac:dyDescent="0.35">
      <c r="A7" s="105">
        <v>42144</v>
      </c>
      <c r="B7" s="105" t="s">
        <v>132</v>
      </c>
      <c r="C7" s="106">
        <v>0.43958333333333338</v>
      </c>
      <c r="D7" s="111"/>
      <c r="E7" s="111">
        <v>2</v>
      </c>
      <c r="F7" s="111">
        <v>2</v>
      </c>
      <c r="G7" s="111"/>
      <c r="H7" s="111">
        <v>1</v>
      </c>
      <c r="I7" s="111">
        <v>1</v>
      </c>
      <c r="J7" s="111">
        <v>0</v>
      </c>
      <c r="K7" s="111">
        <v>1111.3095000000001</v>
      </c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</row>
    <row r="8" spans="1:23" x14ac:dyDescent="0.35">
      <c r="A8" s="105">
        <v>42145</v>
      </c>
      <c r="B8" s="105" t="s">
        <v>132</v>
      </c>
      <c r="C8" s="106">
        <v>0.4694444444444445</v>
      </c>
      <c r="D8" s="111">
        <v>3</v>
      </c>
      <c r="E8" s="111">
        <v>3</v>
      </c>
      <c r="F8" s="111">
        <v>5</v>
      </c>
      <c r="G8" s="111"/>
      <c r="H8" s="111">
        <v>1</v>
      </c>
      <c r="I8" s="111">
        <v>4</v>
      </c>
      <c r="J8" s="111">
        <v>0</v>
      </c>
      <c r="K8" s="111">
        <v>862.21310000000005</v>
      </c>
      <c r="L8" s="111"/>
      <c r="M8" s="111"/>
      <c r="N8" s="111"/>
      <c r="O8" s="111">
        <v>4</v>
      </c>
      <c r="P8" s="111"/>
      <c r="Q8" s="111"/>
      <c r="R8" s="111"/>
      <c r="S8" s="111"/>
      <c r="T8" s="111"/>
      <c r="U8" s="111"/>
      <c r="V8" s="111">
        <v>2</v>
      </c>
      <c r="W8" s="111"/>
    </row>
    <row r="9" spans="1:23" x14ac:dyDescent="0.35">
      <c r="A9" s="105">
        <v>42146</v>
      </c>
      <c r="B9" s="105" t="s">
        <v>135</v>
      </c>
      <c r="C9" s="106">
        <v>0.44027777777777777</v>
      </c>
      <c r="D9" s="111">
        <v>1</v>
      </c>
      <c r="E9" s="111">
        <v>2</v>
      </c>
      <c r="F9" s="111">
        <v>3</v>
      </c>
      <c r="G9" s="111"/>
      <c r="H9" s="111">
        <v>1</v>
      </c>
      <c r="I9" s="111">
        <v>1</v>
      </c>
      <c r="J9" s="111">
        <v>0</v>
      </c>
      <c r="K9" s="111">
        <v>774.75729999999999</v>
      </c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</row>
    <row r="10" spans="1:23" x14ac:dyDescent="0.35">
      <c r="A10" s="105">
        <v>42147</v>
      </c>
      <c r="B10" s="105" t="s">
        <v>135</v>
      </c>
      <c r="C10" s="106">
        <v>0.46875</v>
      </c>
      <c r="D10" s="111">
        <v>2</v>
      </c>
      <c r="E10" s="111">
        <v>2</v>
      </c>
      <c r="F10" s="111">
        <v>1</v>
      </c>
      <c r="G10" s="111"/>
      <c r="H10" s="111">
        <v>1</v>
      </c>
      <c r="I10" s="111">
        <v>1</v>
      </c>
      <c r="J10" s="111">
        <v>0</v>
      </c>
      <c r="K10" s="111">
        <v>1130.8524</v>
      </c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>
        <v>1</v>
      </c>
      <c r="W10" s="111"/>
    </row>
    <row r="11" spans="1:23" x14ac:dyDescent="0.35">
      <c r="A11" s="105">
        <v>42148</v>
      </c>
      <c r="B11" s="105" t="s">
        <v>136</v>
      </c>
      <c r="C11" s="106">
        <v>0.46458333333333335</v>
      </c>
      <c r="D11" s="111">
        <v>1</v>
      </c>
      <c r="E11" s="111">
        <v>7</v>
      </c>
      <c r="F11" s="111">
        <v>3</v>
      </c>
      <c r="G11" s="111"/>
      <c r="H11" s="111">
        <v>1</v>
      </c>
      <c r="I11" s="111">
        <v>1</v>
      </c>
      <c r="J11" s="111">
        <v>0</v>
      </c>
      <c r="K11" s="111">
        <v>1354.1699000000001</v>
      </c>
      <c r="L11" s="111"/>
      <c r="M11" s="111">
        <v>1</v>
      </c>
      <c r="N11" s="111"/>
      <c r="O11" s="111"/>
      <c r="P11" s="111"/>
      <c r="Q11" s="111"/>
      <c r="R11" s="111"/>
      <c r="S11" s="111"/>
      <c r="T11" s="111"/>
      <c r="U11" s="111"/>
      <c r="V11" s="111"/>
      <c r="W11" s="111"/>
    </row>
    <row r="12" spans="1:23" x14ac:dyDescent="0.35">
      <c r="A12" s="105">
        <v>42149</v>
      </c>
      <c r="B12" s="105" t="s">
        <v>134</v>
      </c>
      <c r="C12" s="106">
        <v>0.44444444444444442</v>
      </c>
      <c r="D12" s="111"/>
      <c r="E12" s="111">
        <v>8</v>
      </c>
      <c r="F12" s="111">
        <v>5</v>
      </c>
      <c r="G12" s="111"/>
      <c r="H12" s="111"/>
      <c r="I12" s="111">
        <v>4</v>
      </c>
      <c r="J12" s="111">
        <v>0</v>
      </c>
      <c r="K12" s="111">
        <v>829.74900000000002</v>
      </c>
      <c r="L12" s="111"/>
      <c r="M12" s="111"/>
      <c r="N12" s="111"/>
      <c r="O12" s="111">
        <v>1</v>
      </c>
      <c r="P12" s="111"/>
      <c r="Q12" s="111"/>
      <c r="R12" s="111"/>
      <c r="S12" s="111"/>
      <c r="T12" s="111"/>
      <c r="U12" s="111"/>
      <c r="V12" s="111"/>
      <c r="W12" s="111"/>
    </row>
    <row r="13" spans="1:23" x14ac:dyDescent="0.35">
      <c r="A13" s="105">
        <v>42150</v>
      </c>
      <c r="B13" s="105" t="s">
        <v>137</v>
      </c>
      <c r="C13" s="106">
        <v>0.42777777777777781</v>
      </c>
      <c r="D13" s="111"/>
      <c r="E13" s="111">
        <v>2</v>
      </c>
      <c r="F13" s="111">
        <v>1</v>
      </c>
      <c r="G13" s="111"/>
      <c r="H13" s="111"/>
      <c r="I13" s="111">
        <v>1</v>
      </c>
      <c r="J13" s="111">
        <v>0</v>
      </c>
      <c r="K13" s="111">
        <v>970.36959999999999</v>
      </c>
      <c r="L13" s="111"/>
      <c r="M13" s="111"/>
      <c r="N13" s="111"/>
      <c r="O13" s="111">
        <v>1</v>
      </c>
      <c r="P13" s="111"/>
      <c r="Q13" s="111"/>
      <c r="R13" s="111"/>
      <c r="S13" s="111"/>
      <c r="T13" s="111"/>
      <c r="U13" s="111"/>
      <c r="V13" s="111"/>
      <c r="W13" s="111"/>
    </row>
    <row r="14" spans="1:23" x14ac:dyDescent="0.35">
      <c r="A14" s="105">
        <v>42151</v>
      </c>
      <c r="B14" s="105" t="s">
        <v>132</v>
      </c>
      <c r="C14" s="106">
        <v>0.49305555555555558</v>
      </c>
      <c r="D14" s="111"/>
      <c r="E14" s="111">
        <v>5</v>
      </c>
      <c r="F14" s="111">
        <v>3</v>
      </c>
      <c r="G14" s="111"/>
      <c r="H14" s="111"/>
      <c r="I14" s="111">
        <v>1</v>
      </c>
      <c r="J14" s="111">
        <v>0</v>
      </c>
      <c r="K14" s="111">
        <v>909.5</v>
      </c>
      <c r="L14" s="111"/>
      <c r="M14" s="111"/>
      <c r="N14" s="111"/>
      <c r="O14" s="111">
        <v>1</v>
      </c>
      <c r="P14" s="111"/>
      <c r="Q14" s="111"/>
      <c r="R14" s="111"/>
      <c r="S14" s="111"/>
      <c r="T14" s="111"/>
      <c r="U14" s="111"/>
      <c r="V14" s="111"/>
      <c r="W14" s="111"/>
    </row>
    <row r="15" spans="1:23" x14ac:dyDescent="0.35">
      <c r="A15" s="105">
        <v>42152</v>
      </c>
      <c r="B15" s="105" t="s">
        <v>132</v>
      </c>
      <c r="C15" s="106">
        <v>0.42291666666666666</v>
      </c>
      <c r="D15" s="111">
        <v>2</v>
      </c>
      <c r="E15" s="111">
        <v>2</v>
      </c>
      <c r="F15" s="111">
        <v>1</v>
      </c>
      <c r="G15" s="111"/>
      <c r="H15" s="111"/>
      <c r="I15" s="111">
        <v>1</v>
      </c>
      <c r="J15" s="111">
        <v>1</v>
      </c>
      <c r="K15" s="111">
        <v>756.95569999999998</v>
      </c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</row>
    <row r="16" spans="1:23" x14ac:dyDescent="0.35">
      <c r="A16" s="105">
        <v>42153</v>
      </c>
      <c r="B16" s="105" t="s">
        <v>133</v>
      </c>
      <c r="C16" s="106">
        <v>0.39444444444444443</v>
      </c>
      <c r="D16" s="111">
        <v>2</v>
      </c>
      <c r="E16" s="111">
        <v>2</v>
      </c>
      <c r="F16" s="111">
        <v>1</v>
      </c>
      <c r="G16" s="111"/>
      <c r="H16" s="111">
        <v>1</v>
      </c>
      <c r="I16" s="111">
        <v>1</v>
      </c>
      <c r="J16" s="111">
        <v>0</v>
      </c>
      <c r="K16" s="111">
        <v>497.53969999999998</v>
      </c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</row>
    <row r="17" spans="1:22" x14ac:dyDescent="0.35">
      <c r="A17" s="105">
        <v>42154</v>
      </c>
      <c r="B17" s="105" t="s">
        <v>136</v>
      </c>
      <c r="C17" s="106">
        <v>0.41180555555555554</v>
      </c>
      <c r="D17" s="111">
        <v>2</v>
      </c>
      <c r="E17" s="111">
        <v>3</v>
      </c>
      <c r="F17" s="111">
        <v>2</v>
      </c>
      <c r="G17" s="111"/>
      <c r="H17" s="111"/>
      <c r="I17" s="111">
        <v>0</v>
      </c>
      <c r="J17" s="111">
        <v>0</v>
      </c>
      <c r="K17" s="111">
        <v>697.65959999999995</v>
      </c>
      <c r="L17" s="111"/>
      <c r="M17" s="111"/>
      <c r="N17" s="111">
        <v>1</v>
      </c>
      <c r="O17" s="111">
        <v>2</v>
      </c>
      <c r="P17" s="111"/>
      <c r="Q17" s="111"/>
      <c r="R17" s="111"/>
      <c r="S17" s="111"/>
      <c r="T17" s="111"/>
      <c r="U17" s="111"/>
      <c r="V17" s="111"/>
    </row>
    <row r="18" spans="1:22" x14ac:dyDescent="0.35">
      <c r="A18" s="105">
        <v>42155</v>
      </c>
      <c r="B18" s="105" t="s">
        <v>136</v>
      </c>
      <c r="C18" s="106">
        <v>0.375</v>
      </c>
      <c r="D18" s="111">
        <v>1</v>
      </c>
      <c r="E18" s="111">
        <v>2</v>
      </c>
      <c r="F18" s="111">
        <v>6</v>
      </c>
      <c r="G18" s="111"/>
      <c r="H18" s="111">
        <v>1</v>
      </c>
      <c r="I18" s="111">
        <v>5</v>
      </c>
      <c r="J18" s="111">
        <v>0</v>
      </c>
      <c r="K18" s="111">
        <v>836.43430000000001</v>
      </c>
      <c r="L18" s="111"/>
      <c r="M18" s="111"/>
      <c r="N18" s="111">
        <v>1</v>
      </c>
      <c r="O18" s="111">
        <v>5</v>
      </c>
      <c r="P18" s="111"/>
      <c r="Q18" s="111"/>
      <c r="R18" s="111"/>
      <c r="S18" s="111"/>
      <c r="T18" s="111"/>
      <c r="U18" s="111"/>
      <c r="V18" s="111"/>
    </row>
    <row r="19" spans="1:22" x14ac:dyDescent="0.35">
      <c r="A19" s="105">
        <v>42156</v>
      </c>
      <c r="B19" s="105" t="s">
        <v>138</v>
      </c>
      <c r="C19" s="106">
        <v>0.4284722222222222</v>
      </c>
      <c r="D19" s="111">
        <v>2</v>
      </c>
      <c r="E19" s="111">
        <v>1</v>
      </c>
      <c r="F19" s="111">
        <v>5</v>
      </c>
      <c r="G19" s="111"/>
      <c r="H19" s="111"/>
      <c r="I19" s="111">
        <v>5</v>
      </c>
      <c r="J19" s="111">
        <v>3</v>
      </c>
      <c r="K19" s="111">
        <v>736.90380000000005</v>
      </c>
      <c r="L19" s="111"/>
      <c r="M19" s="111"/>
      <c r="N19" s="111"/>
      <c r="O19" s="111">
        <v>1</v>
      </c>
      <c r="P19" s="111"/>
      <c r="Q19" s="111"/>
      <c r="R19" s="111"/>
      <c r="S19" s="111"/>
      <c r="T19" s="111"/>
      <c r="U19" s="111"/>
      <c r="V19" s="111"/>
    </row>
    <row r="20" spans="1:22" x14ac:dyDescent="0.35">
      <c r="A20" s="105">
        <v>42157</v>
      </c>
      <c r="B20" s="105" t="s">
        <v>139</v>
      </c>
      <c r="C20" s="106">
        <v>0.625</v>
      </c>
      <c r="D20" s="111">
        <v>1</v>
      </c>
      <c r="E20" s="111">
        <v>1</v>
      </c>
      <c r="F20" s="111">
        <v>1</v>
      </c>
      <c r="G20" s="111"/>
      <c r="H20" s="111">
        <v>1</v>
      </c>
      <c r="I20" s="111">
        <v>1</v>
      </c>
      <c r="J20" s="111">
        <v>0</v>
      </c>
      <c r="K20" s="111">
        <v>694.20950000000005</v>
      </c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</row>
    <row r="21" spans="1:22" x14ac:dyDescent="0.35">
      <c r="A21" s="105">
        <v>42158</v>
      </c>
      <c r="B21" s="105" t="s">
        <v>132</v>
      </c>
      <c r="C21" s="106">
        <v>0.48541666666666666</v>
      </c>
      <c r="D21" s="111">
        <v>2</v>
      </c>
      <c r="E21" s="111">
        <v>4</v>
      </c>
      <c r="F21" s="111">
        <v>3</v>
      </c>
      <c r="G21" s="111"/>
      <c r="H21" s="111"/>
      <c r="I21" s="111">
        <v>5</v>
      </c>
      <c r="J21" s="111">
        <v>2</v>
      </c>
      <c r="K21" s="111">
        <v>617.56200000000001</v>
      </c>
      <c r="L21" s="111"/>
      <c r="M21" s="111"/>
      <c r="N21" s="111"/>
      <c r="O21" s="111">
        <v>1</v>
      </c>
      <c r="P21" s="111"/>
      <c r="Q21" s="111"/>
      <c r="R21" s="111"/>
      <c r="S21" s="111"/>
      <c r="T21" s="111"/>
      <c r="U21" s="111"/>
      <c r="V21" s="111"/>
    </row>
    <row r="22" spans="1:22" x14ac:dyDescent="0.35">
      <c r="A22" s="105">
        <v>42159</v>
      </c>
      <c r="B22" s="105" t="s">
        <v>140</v>
      </c>
      <c r="C22" s="106">
        <v>0.43541666666666662</v>
      </c>
      <c r="D22" s="111">
        <v>1</v>
      </c>
      <c r="E22" s="111">
        <v>4</v>
      </c>
      <c r="F22" s="111">
        <v>5</v>
      </c>
      <c r="G22" s="111"/>
      <c r="H22" s="111">
        <v>3</v>
      </c>
      <c r="I22" s="111">
        <v>6</v>
      </c>
      <c r="J22" s="111">
        <v>0</v>
      </c>
      <c r="K22" s="111">
        <v>1584.9407000000001</v>
      </c>
      <c r="L22" s="111"/>
      <c r="M22" s="111"/>
      <c r="N22" s="111"/>
      <c r="O22" s="111">
        <v>1</v>
      </c>
      <c r="P22" s="111"/>
      <c r="Q22" s="111"/>
      <c r="R22" s="111"/>
      <c r="S22" s="111"/>
      <c r="T22" s="111"/>
      <c r="U22" s="111"/>
      <c r="V22" s="111"/>
    </row>
    <row r="23" spans="1:22" x14ac:dyDescent="0.35">
      <c r="A23" s="105">
        <v>42160</v>
      </c>
      <c r="B23" s="105" t="s">
        <v>141</v>
      </c>
      <c r="C23" s="106">
        <v>0.45624999999999999</v>
      </c>
      <c r="D23" s="111">
        <v>1</v>
      </c>
      <c r="E23" s="111">
        <v>2</v>
      </c>
      <c r="F23" s="111">
        <v>4</v>
      </c>
      <c r="G23" s="111"/>
      <c r="H23" s="111">
        <v>1</v>
      </c>
      <c r="I23" s="111">
        <v>6</v>
      </c>
      <c r="J23" s="111">
        <v>3</v>
      </c>
      <c r="K23" s="111">
        <v>2816.6875</v>
      </c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</row>
    <row r="24" spans="1:22" x14ac:dyDescent="0.35">
      <c r="A24" s="105">
        <v>42161</v>
      </c>
      <c r="B24" s="105" t="s">
        <v>138</v>
      </c>
      <c r="C24" s="106">
        <v>0.40625</v>
      </c>
      <c r="D24" s="111">
        <v>3</v>
      </c>
      <c r="E24" s="111">
        <v>3</v>
      </c>
      <c r="F24" s="111">
        <v>1</v>
      </c>
      <c r="G24" s="111"/>
      <c r="H24" s="111"/>
      <c r="I24" s="111">
        <v>1</v>
      </c>
      <c r="J24" s="111">
        <v>0</v>
      </c>
      <c r="K24" s="111">
        <v>1024.8875</v>
      </c>
      <c r="L24" s="111"/>
      <c r="M24" s="111"/>
      <c r="N24" s="111">
        <v>1</v>
      </c>
      <c r="O24" s="111">
        <v>1</v>
      </c>
      <c r="P24" s="111"/>
      <c r="Q24" s="111"/>
      <c r="R24" s="111"/>
      <c r="S24" s="111"/>
      <c r="T24" s="111"/>
      <c r="U24" s="111"/>
      <c r="V24" s="111"/>
    </row>
    <row r="25" spans="1:22" x14ac:dyDescent="0.35">
      <c r="A25" s="105">
        <v>42162</v>
      </c>
      <c r="B25" s="105" t="s">
        <v>142</v>
      </c>
      <c r="C25" s="106">
        <v>0.44513888888888892</v>
      </c>
      <c r="D25" s="111">
        <v>5</v>
      </c>
      <c r="E25" s="111">
        <v>4</v>
      </c>
      <c r="F25" s="111">
        <v>1</v>
      </c>
      <c r="G25" s="111"/>
      <c r="H25" s="111">
        <v>1</v>
      </c>
      <c r="I25" s="111">
        <v>1</v>
      </c>
      <c r="J25" s="111">
        <v>0</v>
      </c>
      <c r="K25" s="111">
        <v>773.97919999999999</v>
      </c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</row>
    <row r="26" spans="1:22" x14ac:dyDescent="0.35">
      <c r="A26" s="105">
        <v>42163</v>
      </c>
      <c r="B26" s="105" t="s">
        <v>136</v>
      </c>
      <c r="C26" s="106">
        <v>0.37083333333333335</v>
      </c>
      <c r="D26" s="111">
        <v>1</v>
      </c>
      <c r="E26" s="111">
        <v>1</v>
      </c>
      <c r="F26" s="111">
        <v>5</v>
      </c>
      <c r="G26" s="111"/>
      <c r="H26" s="111">
        <v>3</v>
      </c>
      <c r="I26" s="111">
        <v>6</v>
      </c>
      <c r="J26" s="111">
        <v>0</v>
      </c>
      <c r="K26" s="111">
        <v>1144.0994000000001</v>
      </c>
      <c r="L26" s="111"/>
      <c r="M26" s="111"/>
      <c r="N26" s="111"/>
      <c r="O26" s="111">
        <v>3</v>
      </c>
      <c r="P26" s="111"/>
      <c r="Q26" s="111"/>
      <c r="R26" s="111"/>
      <c r="S26" s="111"/>
      <c r="T26" s="111"/>
      <c r="U26" s="111"/>
      <c r="V26" s="111"/>
    </row>
    <row r="27" spans="1:22" x14ac:dyDescent="0.35">
      <c r="A27" s="105">
        <v>42164</v>
      </c>
      <c r="B27" s="105" t="s">
        <v>136</v>
      </c>
      <c r="C27" s="106">
        <v>0.44722222222222219</v>
      </c>
      <c r="D27" s="111">
        <v>2</v>
      </c>
      <c r="E27" s="111"/>
      <c r="F27" s="111">
        <v>6</v>
      </c>
      <c r="G27" s="111"/>
      <c r="H27" s="111"/>
      <c r="I27" s="111">
        <v>5</v>
      </c>
      <c r="J27" s="111">
        <v>4</v>
      </c>
      <c r="K27" s="111">
        <v>1076.5368000000001</v>
      </c>
      <c r="L27" s="111"/>
      <c r="M27" s="111"/>
      <c r="N27" s="111">
        <v>1</v>
      </c>
      <c r="O27" s="111">
        <v>1</v>
      </c>
      <c r="P27" s="111"/>
      <c r="Q27" s="111"/>
      <c r="R27" s="111"/>
      <c r="S27" s="111"/>
      <c r="T27" s="111"/>
      <c r="U27" s="111"/>
      <c r="V27" s="111"/>
    </row>
    <row r="28" spans="1:22" x14ac:dyDescent="0.35">
      <c r="A28" s="105">
        <v>42165</v>
      </c>
      <c r="B28" s="105" t="s">
        <v>140</v>
      </c>
      <c r="C28" s="106">
        <v>0.45624999999999999</v>
      </c>
      <c r="D28" s="111">
        <v>2</v>
      </c>
      <c r="E28" s="111">
        <v>3</v>
      </c>
      <c r="F28" s="111">
        <v>6</v>
      </c>
      <c r="G28" s="111"/>
      <c r="H28" s="111">
        <v>1</v>
      </c>
      <c r="I28" s="111">
        <v>1</v>
      </c>
      <c r="J28" s="111">
        <v>0</v>
      </c>
      <c r="K28" s="111">
        <v>750.77080000000001</v>
      </c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</row>
    <row r="29" spans="1:22" x14ac:dyDescent="0.35">
      <c r="A29" s="105">
        <v>42166</v>
      </c>
      <c r="B29" s="105" t="s">
        <v>140</v>
      </c>
      <c r="C29" s="106">
        <v>0.41250000000000003</v>
      </c>
      <c r="D29" s="111">
        <v>3</v>
      </c>
      <c r="E29" s="111">
        <v>2</v>
      </c>
      <c r="F29" s="111">
        <v>2</v>
      </c>
      <c r="G29" s="111"/>
      <c r="H29" s="111"/>
      <c r="I29" s="111">
        <v>1</v>
      </c>
      <c r="J29" s="111">
        <v>0</v>
      </c>
      <c r="K29" s="111">
        <v>430.25189999999998</v>
      </c>
      <c r="L29" s="111"/>
      <c r="M29" s="111"/>
      <c r="N29" s="111"/>
      <c r="O29" s="111">
        <v>1</v>
      </c>
      <c r="P29" s="111"/>
      <c r="Q29" s="111"/>
      <c r="R29" s="111"/>
      <c r="S29" s="111"/>
      <c r="T29" s="111"/>
      <c r="U29" s="111"/>
      <c r="V29" s="111"/>
    </row>
    <row r="30" spans="1:22" x14ac:dyDescent="0.35">
      <c r="A30" s="105">
        <v>42167</v>
      </c>
      <c r="B30" s="105" t="s">
        <v>143</v>
      </c>
      <c r="C30" s="106">
        <v>0.38750000000000001</v>
      </c>
      <c r="D30" s="111"/>
      <c r="E30" s="111">
        <v>1</v>
      </c>
      <c r="F30" s="111">
        <v>2</v>
      </c>
      <c r="G30" s="111"/>
      <c r="H30" s="111">
        <v>1</v>
      </c>
      <c r="I30" s="111">
        <v>2</v>
      </c>
      <c r="J30" s="111">
        <v>1</v>
      </c>
      <c r="K30" s="111">
        <v>1209.7154</v>
      </c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</row>
    <row r="31" spans="1:22" x14ac:dyDescent="0.35">
      <c r="A31" s="105">
        <v>42168</v>
      </c>
      <c r="B31" s="105" t="s">
        <v>144</v>
      </c>
      <c r="C31" s="106">
        <v>0.43055555555555558</v>
      </c>
      <c r="D31" s="111">
        <v>3</v>
      </c>
      <c r="E31" s="111">
        <v>2</v>
      </c>
      <c r="F31" s="111">
        <v>7</v>
      </c>
      <c r="G31" s="111"/>
      <c r="H31" s="111"/>
      <c r="I31" s="111">
        <v>6</v>
      </c>
      <c r="J31" s="111">
        <v>2</v>
      </c>
      <c r="K31" s="111">
        <v>1430.1180999999999</v>
      </c>
      <c r="L31" s="111"/>
      <c r="M31" s="111"/>
      <c r="N31" s="111"/>
      <c r="O31" s="111">
        <v>1</v>
      </c>
      <c r="P31" s="111"/>
      <c r="Q31" s="111"/>
      <c r="R31" s="111"/>
      <c r="S31" s="111"/>
      <c r="T31" s="111"/>
      <c r="U31" s="111"/>
      <c r="V31" s="111">
        <v>1</v>
      </c>
    </row>
    <row r="32" spans="1:22" x14ac:dyDescent="0.35">
      <c r="A32" s="105">
        <v>42169</v>
      </c>
      <c r="B32" s="105" t="s">
        <v>143</v>
      </c>
      <c r="C32" s="106">
        <v>0.42569444444444443</v>
      </c>
      <c r="D32" s="111">
        <v>3</v>
      </c>
      <c r="E32" s="111">
        <v>1</v>
      </c>
      <c r="F32" s="111">
        <v>1</v>
      </c>
      <c r="G32" s="111"/>
      <c r="H32" s="111"/>
      <c r="I32" s="111">
        <v>1</v>
      </c>
      <c r="J32" s="111">
        <v>0</v>
      </c>
      <c r="K32" s="111">
        <v>1308.2328</v>
      </c>
      <c r="L32" s="111"/>
      <c r="M32" s="111"/>
      <c r="N32" s="111"/>
      <c r="O32" s="111">
        <v>1</v>
      </c>
      <c r="P32" s="111"/>
      <c r="Q32" s="111"/>
      <c r="R32" s="111"/>
      <c r="S32" s="111"/>
      <c r="T32" s="111"/>
      <c r="U32" s="111"/>
      <c r="V32" s="111"/>
    </row>
    <row r="33" spans="1:22" x14ac:dyDescent="0.35">
      <c r="A33" s="105">
        <v>42170</v>
      </c>
      <c r="B33" s="105" t="s">
        <v>135</v>
      </c>
      <c r="C33" s="106">
        <v>0.4548611111111111</v>
      </c>
      <c r="D33" s="111">
        <v>3</v>
      </c>
      <c r="E33" s="111">
        <v>3</v>
      </c>
      <c r="F33" s="111">
        <v>4</v>
      </c>
      <c r="G33" s="111"/>
      <c r="H33" s="111">
        <v>1</v>
      </c>
      <c r="I33" s="111">
        <v>3</v>
      </c>
      <c r="J33" s="111">
        <v>2</v>
      </c>
      <c r="K33" s="111">
        <v>1456.5385000000001</v>
      </c>
      <c r="L33" s="111"/>
      <c r="M33" s="111"/>
      <c r="N33" s="111"/>
      <c r="O33" s="111">
        <v>2</v>
      </c>
      <c r="P33" s="111"/>
      <c r="Q33" s="111"/>
      <c r="R33" s="111"/>
      <c r="S33" s="111"/>
      <c r="T33" s="111"/>
      <c r="U33" s="111"/>
      <c r="V33" s="111"/>
    </row>
    <row r="34" spans="1:22" x14ac:dyDescent="0.35">
      <c r="A34" s="105">
        <v>42171</v>
      </c>
      <c r="B34" s="105" t="s">
        <v>134</v>
      </c>
      <c r="C34" s="106">
        <v>0.46180555555555558</v>
      </c>
      <c r="D34" s="111">
        <v>3</v>
      </c>
      <c r="E34" s="111">
        <v>4</v>
      </c>
      <c r="F34" s="111">
        <v>4</v>
      </c>
      <c r="G34" s="111"/>
      <c r="H34" s="111"/>
      <c r="I34" s="111">
        <v>2</v>
      </c>
      <c r="J34" s="111">
        <v>1</v>
      </c>
      <c r="K34" s="111">
        <v>906.56719999999996</v>
      </c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</row>
    <row r="35" spans="1:22" x14ac:dyDescent="0.35">
      <c r="A35" s="105">
        <v>42172</v>
      </c>
      <c r="B35" s="105" t="s">
        <v>134</v>
      </c>
      <c r="C35" s="106">
        <v>0.47986111111111113</v>
      </c>
      <c r="D35" s="111">
        <v>1</v>
      </c>
      <c r="E35" s="111">
        <v>1</v>
      </c>
      <c r="F35" s="111">
        <v>3</v>
      </c>
      <c r="G35" s="111"/>
      <c r="H35" s="111"/>
      <c r="I35" s="111">
        <v>3</v>
      </c>
      <c r="J35" s="111">
        <v>1</v>
      </c>
      <c r="K35" s="111">
        <v>1382.9817</v>
      </c>
      <c r="L35" s="111"/>
      <c r="M35" s="111"/>
      <c r="N35" s="111"/>
      <c r="O35" s="111">
        <v>1</v>
      </c>
      <c r="P35" s="111"/>
      <c r="Q35" s="111"/>
      <c r="R35" s="111"/>
      <c r="S35" s="111"/>
      <c r="T35" s="111"/>
      <c r="U35" s="111"/>
      <c r="V35" s="111"/>
    </row>
    <row r="36" spans="1:22" x14ac:dyDescent="0.35">
      <c r="A36" s="105">
        <v>42173</v>
      </c>
      <c r="B36" s="105" t="s">
        <v>134</v>
      </c>
      <c r="C36" s="106">
        <v>0.48541666666666666</v>
      </c>
      <c r="D36" s="111">
        <v>2</v>
      </c>
      <c r="E36" s="111">
        <v>2</v>
      </c>
      <c r="F36" s="111">
        <v>2</v>
      </c>
      <c r="G36" s="111"/>
      <c r="H36" s="111"/>
      <c r="I36" s="111">
        <v>1</v>
      </c>
      <c r="J36" s="111">
        <v>0</v>
      </c>
      <c r="K36" s="111">
        <v>965.56</v>
      </c>
      <c r="L36" s="111"/>
      <c r="M36" s="111"/>
      <c r="N36" s="111"/>
      <c r="O36" s="111">
        <v>1</v>
      </c>
      <c r="P36" s="111"/>
      <c r="Q36" s="111"/>
      <c r="R36" s="111"/>
      <c r="S36" s="111"/>
      <c r="T36" s="111"/>
      <c r="U36" s="111"/>
      <c r="V36" s="111"/>
    </row>
    <row r="37" spans="1:22" x14ac:dyDescent="0.35">
      <c r="A37" s="105">
        <v>42174</v>
      </c>
      <c r="B37" s="105" t="s">
        <v>142</v>
      </c>
      <c r="C37" s="106">
        <v>0.4826388888888889</v>
      </c>
      <c r="D37" s="111"/>
      <c r="E37" s="111">
        <v>3</v>
      </c>
      <c r="F37" s="111">
        <v>4</v>
      </c>
      <c r="G37" s="111"/>
      <c r="H37" s="111">
        <v>1</v>
      </c>
      <c r="I37" s="111">
        <v>2</v>
      </c>
      <c r="J37" s="111">
        <v>0</v>
      </c>
      <c r="K37" s="111">
        <v>886.52260000000001</v>
      </c>
      <c r="L37" s="111"/>
      <c r="M37" s="111"/>
      <c r="N37" s="111"/>
      <c r="O37" s="111">
        <v>1</v>
      </c>
      <c r="P37" s="111"/>
      <c r="Q37" s="111"/>
      <c r="R37" s="111"/>
      <c r="S37" s="111"/>
      <c r="T37" s="111"/>
      <c r="U37" s="111"/>
      <c r="V37" s="111"/>
    </row>
    <row r="38" spans="1:22" x14ac:dyDescent="0.35">
      <c r="A38" s="105">
        <v>42175</v>
      </c>
      <c r="B38" s="105" t="s">
        <v>135</v>
      </c>
      <c r="C38" s="106">
        <v>0.41666666666666669</v>
      </c>
      <c r="D38" s="111">
        <v>3</v>
      </c>
      <c r="E38" s="111">
        <v>2</v>
      </c>
      <c r="F38" s="111">
        <v>1</v>
      </c>
      <c r="G38" s="111"/>
      <c r="H38" s="111"/>
      <c r="I38" s="111">
        <v>1</v>
      </c>
      <c r="J38" s="111">
        <v>1</v>
      </c>
      <c r="K38" s="111">
        <v>1558.723</v>
      </c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</row>
    <row r="39" spans="1:22" x14ac:dyDescent="0.35">
      <c r="A39" s="105">
        <v>42176</v>
      </c>
      <c r="B39" s="105" t="s">
        <v>142</v>
      </c>
      <c r="C39" s="106">
        <v>0.4375</v>
      </c>
      <c r="D39" s="111">
        <v>2</v>
      </c>
      <c r="E39" s="111">
        <v>1</v>
      </c>
      <c r="F39" s="111">
        <v>3</v>
      </c>
      <c r="G39" s="111"/>
      <c r="H39" s="111">
        <v>1</v>
      </c>
      <c r="I39" s="111">
        <v>2</v>
      </c>
      <c r="J39" s="111">
        <v>1</v>
      </c>
      <c r="K39" s="111">
        <v>1604.4556</v>
      </c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</row>
    <row r="40" spans="1:22" x14ac:dyDescent="0.35">
      <c r="A40" s="105">
        <v>42177</v>
      </c>
      <c r="B40" s="105" t="s">
        <v>135</v>
      </c>
      <c r="C40" s="106">
        <v>0.41805555555555557</v>
      </c>
      <c r="D40" s="111">
        <v>4</v>
      </c>
      <c r="E40" s="111">
        <v>5</v>
      </c>
      <c r="F40" s="111">
        <v>4</v>
      </c>
      <c r="G40" s="111"/>
      <c r="H40" s="111">
        <v>3</v>
      </c>
      <c r="I40" s="111">
        <v>3</v>
      </c>
      <c r="J40" s="111">
        <v>0</v>
      </c>
      <c r="K40" s="111">
        <v>892.80669999999998</v>
      </c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</row>
    <row r="41" spans="1:22" x14ac:dyDescent="0.35">
      <c r="A41" s="105">
        <v>42178</v>
      </c>
      <c r="B41" s="105" t="s">
        <v>134</v>
      </c>
      <c r="C41" s="106">
        <v>0.4458333333333333</v>
      </c>
      <c r="D41" s="111">
        <v>2</v>
      </c>
      <c r="E41" s="111">
        <v>4</v>
      </c>
      <c r="F41" s="111">
        <v>1</v>
      </c>
      <c r="G41" s="111"/>
      <c r="H41" s="111"/>
      <c r="I41" s="111">
        <v>0</v>
      </c>
      <c r="J41" s="111">
        <v>0</v>
      </c>
      <c r="K41" s="111">
        <v>643.125</v>
      </c>
      <c r="L41" s="111"/>
      <c r="M41" s="111"/>
      <c r="N41" s="111"/>
      <c r="O41" s="111">
        <v>1</v>
      </c>
      <c r="P41" s="111"/>
      <c r="Q41" s="111"/>
      <c r="R41" s="111"/>
      <c r="S41" s="111"/>
      <c r="T41" s="111"/>
      <c r="U41" s="111"/>
      <c r="V41" s="111"/>
    </row>
    <row r="42" spans="1:22" x14ac:dyDescent="0.35">
      <c r="A42" s="105">
        <v>42179</v>
      </c>
      <c r="B42" s="105" t="s">
        <v>134</v>
      </c>
      <c r="C42" s="106">
        <v>0.44305555555555554</v>
      </c>
      <c r="D42" s="111">
        <v>1</v>
      </c>
      <c r="E42" s="111">
        <v>1</v>
      </c>
      <c r="F42" s="111">
        <v>1</v>
      </c>
      <c r="G42" s="111"/>
      <c r="H42" s="111"/>
      <c r="I42" s="111">
        <v>1</v>
      </c>
      <c r="J42" s="111">
        <v>0</v>
      </c>
      <c r="K42" s="111">
        <v>981.47569999999996</v>
      </c>
      <c r="L42" s="111"/>
      <c r="M42" s="111"/>
      <c r="N42" s="111"/>
      <c r="O42" s="111">
        <v>1</v>
      </c>
      <c r="P42" s="111"/>
      <c r="Q42" s="111"/>
      <c r="R42" s="111"/>
      <c r="S42" s="111"/>
      <c r="T42" s="111"/>
      <c r="U42" s="111"/>
      <c r="V42" s="111"/>
    </row>
    <row r="43" spans="1:22" x14ac:dyDescent="0.35">
      <c r="A43" s="105">
        <v>42180</v>
      </c>
      <c r="B43" s="105" t="s">
        <v>138</v>
      </c>
      <c r="C43" s="106">
        <v>0.41319444444444442</v>
      </c>
      <c r="D43" s="111"/>
      <c r="E43" s="111">
        <v>2</v>
      </c>
      <c r="F43" s="111">
        <v>4</v>
      </c>
      <c r="G43" s="111"/>
      <c r="H43" s="111">
        <v>1</v>
      </c>
      <c r="I43" s="111">
        <v>3</v>
      </c>
      <c r="J43" s="111">
        <v>0</v>
      </c>
      <c r="K43" s="111">
        <v>491.02910000000003</v>
      </c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</row>
    <row r="44" spans="1:22" x14ac:dyDescent="0.35">
      <c r="A44" s="105">
        <v>42181</v>
      </c>
      <c r="B44" s="105" t="s">
        <v>144</v>
      </c>
      <c r="C44" s="106">
        <v>0.44027777777777777</v>
      </c>
      <c r="D44" s="111">
        <v>2</v>
      </c>
      <c r="E44" s="111">
        <v>1</v>
      </c>
      <c r="F44" s="111">
        <v>11</v>
      </c>
      <c r="G44" s="111"/>
      <c r="H44" s="111"/>
      <c r="I44" s="111">
        <v>8</v>
      </c>
      <c r="J44" s="111">
        <v>2</v>
      </c>
      <c r="K44" s="111">
        <v>944.36649999999997</v>
      </c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>
        <v>3</v>
      </c>
    </row>
    <row r="45" spans="1:22" x14ac:dyDescent="0.35">
      <c r="A45" s="105">
        <v>42182</v>
      </c>
      <c r="B45" s="105" t="s">
        <v>141</v>
      </c>
      <c r="C45" s="106">
        <v>0.42499999999999999</v>
      </c>
      <c r="D45" s="111"/>
      <c r="E45" s="111">
        <v>5</v>
      </c>
      <c r="F45" s="111">
        <v>5</v>
      </c>
      <c r="G45" s="111"/>
      <c r="H45" s="111"/>
      <c r="I45" s="111">
        <v>4</v>
      </c>
      <c r="J45" s="111">
        <v>2</v>
      </c>
      <c r="K45" s="111">
        <v>1248.0417</v>
      </c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</row>
    <row r="46" spans="1:22" x14ac:dyDescent="0.35">
      <c r="A46" s="105">
        <v>42183</v>
      </c>
      <c r="B46" s="105" t="s">
        <v>143</v>
      </c>
      <c r="C46" s="106">
        <v>0.40138888888888885</v>
      </c>
      <c r="D46" s="111">
        <v>4</v>
      </c>
      <c r="E46" s="111">
        <v>1</v>
      </c>
      <c r="F46" s="111">
        <v>2</v>
      </c>
      <c r="G46" s="111"/>
      <c r="H46" s="111"/>
      <c r="I46" s="111">
        <v>1</v>
      </c>
      <c r="J46" s="111">
        <v>1</v>
      </c>
      <c r="K46" s="111">
        <v>1617.0061000000001</v>
      </c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</row>
    <row r="47" spans="1:22" x14ac:dyDescent="0.35">
      <c r="A47" s="105">
        <v>42184</v>
      </c>
      <c r="B47" s="105" t="s">
        <v>136</v>
      </c>
      <c r="C47" s="106">
        <v>0.50347222222222221</v>
      </c>
      <c r="D47" s="111">
        <v>1</v>
      </c>
      <c r="E47" s="111">
        <v>2</v>
      </c>
      <c r="F47" s="111">
        <v>5</v>
      </c>
      <c r="G47" s="111"/>
      <c r="H47" s="111">
        <v>1</v>
      </c>
      <c r="I47" s="111">
        <v>3</v>
      </c>
      <c r="J47" s="111">
        <v>2</v>
      </c>
      <c r="K47" s="111">
        <v>1069.0361</v>
      </c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</row>
    <row r="48" spans="1:22" x14ac:dyDescent="0.35">
      <c r="A48" s="105">
        <v>42185</v>
      </c>
      <c r="B48" s="105" t="s">
        <v>135</v>
      </c>
      <c r="C48" s="106">
        <v>0.40902777777777777</v>
      </c>
      <c r="D48" s="111">
        <v>1</v>
      </c>
      <c r="E48" s="111">
        <v>1</v>
      </c>
      <c r="F48" s="111">
        <v>4</v>
      </c>
      <c r="G48" s="111"/>
      <c r="H48" s="111"/>
      <c r="I48" s="111">
        <v>2</v>
      </c>
      <c r="J48" s="111">
        <v>2</v>
      </c>
      <c r="K48" s="111">
        <v>788.01599999999996</v>
      </c>
      <c r="L48" s="111"/>
      <c r="M48" s="111"/>
      <c r="N48" s="111"/>
      <c r="O48" s="111">
        <v>1</v>
      </c>
      <c r="P48" s="111"/>
      <c r="Q48" s="111"/>
      <c r="R48" s="111"/>
      <c r="S48" s="111"/>
      <c r="T48" s="111"/>
      <c r="U48" s="111"/>
      <c r="V48" s="111"/>
    </row>
    <row r="49" spans="1:22" x14ac:dyDescent="0.35">
      <c r="A49" s="105">
        <v>42186</v>
      </c>
      <c r="B49" s="105" t="s">
        <v>134</v>
      </c>
      <c r="C49" s="106">
        <v>0.45</v>
      </c>
      <c r="D49" s="111"/>
      <c r="E49" s="111"/>
      <c r="F49" s="111">
        <v>3</v>
      </c>
      <c r="G49" s="111"/>
      <c r="H49" s="111"/>
      <c r="I49" s="111">
        <v>1</v>
      </c>
      <c r="J49" s="111">
        <v>0</v>
      </c>
      <c r="K49" s="111">
        <v>721.48940000000005</v>
      </c>
      <c r="L49" s="111"/>
      <c r="M49" s="111"/>
      <c r="N49" s="111"/>
      <c r="O49" s="111">
        <v>1</v>
      </c>
      <c r="P49" s="111"/>
      <c r="Q49" s="111"/>
      <c r="R49" s="111"/>
      <c r="S49" s="111"/>
      <c r="T49" s="111"/>
      <c r="U49" s="111"/>
      <c r="V49" s="111"/>
    </row>
    <row r="50" spans="1:22" x14ac:dyDescent="0.35">
      <c r="A50" s="105">
        <v>42187</v>
      </c>
      <c r="B50" s="105" t="s">
        <v>134</v>
      </c>
      <c r="C50" s="106">
        <v>0.39999999999999997</v>
      </c>
      <c r="D50" s="111">
        <v>2</v>
      </c>
      <c r="E50" s="111">
        <v>1</v>
      </c>
      <c r="F50" s="111">
        <v>3</v>
      </c>
      <c r="G50" s="111"/>
      <c r="H50" s="111">
        <v>2</v>
      </c>
      <c r="I50" s="111">
        <v>1</v>
      </c>
      <c r="J50" s="111">
        <v>1</v>
      </c>
      <c r="K50" s="111">
        <v>970.94380000000001</v>
      </c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</row>
    <row r="51" spans="1:22" x14ac:dyDescent="0.35">
      <c r="A51" s="105">
        <v>42188</v>
      </c>
      <c r="B51" s="105" t="s">
        <v>132</v>
      </c>
      <c r="C51" s="106">
        <v>0.41180555555555554</v>
      </c>
      <c r="D51" s="111">
        <v>2</v>
      </c>
      <c r="E51" s="111"/>
      <c r="F51" s="111">
        <v>5</v>
      </c>
      <c r="G51" s="111"/>
      <c r="H51" s="111"/>
      <c r="I51" s="111">
        <v>3</v>
      </c>
      <c r="J51" s="111">
        <v>0</v>
      </c>
      <c r="K51" s="111">
        <v>386.61970000000002</v>
      </c>
      <c r="L51" s="111"/>
      <c r="M51" s="111"/>
      <c r="N51" s="111"/>
      <c r="O51" s="111">
        <v>1</v>
      </c>
      <c r="P51" s="111"/>
      <c r="Q51" s="111"/>
      <c r="R51" s="111"/>
      <c r="S51" s="111"/>
      <c r="T51" s="111"/>
      <c r="U51" s="111"/>
      <c r="V51" s="111">
        <v>1</v>
      </c>
    </row>
    <row r="52" spans="1:22" x14ac:dyDescent="0.35">
      <c r="A52" s="105">
        <v>42189</v>
      </c>
      <c r="B52" s="105" t="s">
        <v>143</v>
      </c>
      <c r="C52" s="106">
        <v>0.4375</v>
      </c>
      <c r="D52" s="111">
        <v>2</v>
      </c>
      <c r="E52" s="111">
        <v>4</v>
      </c>
      <c r="F52" s="111">
        <v>8</v>
      </c>
      <c r="G52" s="111"/>
      <c r="H52" s="111">
        <v>2</v>
      </c>
      <c r="I52" s="111">
        <v>2</v>
      </c>
      <c r="J52" s="111">
        <v>0</v>
      </c>
      <c r="K52" s="111">
        <v>1270.6478</v>
      </c>
      <c r="L52" s="111"/>
      <c r="M52" s="111"/>
      <c r="N52" s="111">
        <v>3</v>
      </c>
      <c r="O52" s="111">
        <v>3</v>
      </c>
      <c r="P52" s="111"/>
      <c r="Q52" s="111"/>
      <c r="R52" s="111"/>
      <c r="S52" s="111"/>
      <c r="T52" s="111"/>
      <c r="U52" s="111"/>
      <c r="V52" s="111">
        <v>1</v>
      </c>
    </row>
    <row r="53" spans="1:22" x14ac:dyDescent="0.35">
      <c r="A53" s="105">
        <v>42190</v>
      </c>
      <c r="B53" s="105" t="s">
        <v>136</v>
      </c>
      <c r="C53" s="106">
        <v>0.42222222222222222</v>
      </c>
      <c r="D53" s="111">
        <v>4</v>
      </c>
      <c r="E53" s="111">
        <v>3</v>
      </c>
      <c r="F53" s="111">
        <v>4</v>
      </c>
      <c r="G53" s="111"/>
      <c r="H53" s="111">
        <v>1</v>
      </c>
      <c r="I53" s="111">
        <v>3</v>
      </c>
      <c r="J53" s="111">
        <v>1</v>
      </c>
      <c r="K53" s="111">
        <v>715.6069</v>
      </c>
      <c r="L53" s="111"/>
      <c r="M53" s="111"/>
      <c r="N53" s="111">
        <v>1</v>
      </c>
      <c r="O53" s="111">
        <v>1</v>
      </c>
      <c r="P53" s="111"/>
      <c r="Q53" s="111"/>
      <c r="R53" s="111"/>
      <c r="S53" s="111"/>
      <c r="T53" s="111"/>
      <c r="U53" s="111"/>
      <c r="V53" s="111"/>
    </row>
    <row r="54" spans="1:22" x14ac:dyDescent="0.35">
      <c r="A54" s="105">
        <v>42191</v>
      </c>
      <c r="B54" s="105" t="s">
        <v>135</v>
      </c>
      <c r="C54" s="106">
        <v>0.39652777777777781</v>
      </c>
      <c r="D54" s="111"/>
      <c r="E54" s="111">
        <v>1</v>
      </c>
      <c r="F54" s="111">
        <v>10</v>
      </c>
      <c r="G54" s="111"/>
      <c r="H54" s="111">
        <v>3</v>
      </c>
      <c r="I54" s="111">
        <v>4</v>
      </c>
      <c r="J54" s="111">
        <v>1</v>
      </c>
      <c r="K54" s="111">
        <v>457.25299999999999</v>
      </c>
      <c r="L54" s="111"/>
      <c r="M54" s="111"/>
      <c r="N54" s="111">
        <v>1</v>
      </c>
      <c r="O54" s="111">
        <v>3</v>
      </c>
      <c r="P54" s="111"/>
      <c r="Q54" s="111"/>
      <c r="R54" s="111"/>
      <c r="S54" s="111"/>
      <c r="T54" s="111"/>
      <c r="U54" s="111"/>
      <c r="V54" s="111"/>
    </row>
    <row r="55" spans="1:22" x14ac:dyDescent="0.35">
      <c r="A55" s="105">
        <v>42192</v>
      </c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</row>
    <row r="56" spans="1:22" x14ac:dyDescent="0.35">
      <c r="A56" s="105">
        <v>42193</v>
      </c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</row>
    <row r="57" spans="1:22" x14ac:dyDescent="0.35">
      <c r="A57" s="105">
        <v>42194</v>
      </c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</row>
    <row r="58" spans="1:22" x14ac:dyDescent="0.35">
      <c r="A58" s="105">
        <v>42195</v>
      </c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</row>
    <row r="59" spans="1:22" x14ac:dyDescent="0.35">
      <c r="A59" s="105">
        <v>42196</v>
      </c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</row>
    <row r="60" spans="1:22" x14ac:dyDescent="0.35">
      <c r="A60" s="105">
        <v>42197</v>
      </c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</row>
    <row r="61" spans="1:22" x14ac:dyDescent="0.35">
      <c r="A61" s="105">
        <v>42198</v>
      </c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</row>
    <row r="62" spans="1:22" x14ac:dyDescent="0.35">
      <c r="A62" s="105">
        <v>42199</v>
      </c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</row>
    <row r="63" spans="1:22" x14ac:dyDescent="0.35">
      <c r="A63" s="105">
        <v>42200</v>
      </c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</row>
    <row r="64" spans="1:22" x14ac:dyDescent="0.35">
      <c r="A64" s="105">
        <v>42201</v>
      </c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</row>
    <row r="65" spans="1:22" x14ac:dyDescent="0.35">
      <c r="A65" s="105">
        <v>42202</v>
      </c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</row>
    <row r="66" spans="1:22" x14ac:dyDescent="0.35">
      <c r="A66" s="105">
        <v>42203</v>
      </c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</row>
    <row r="67" spans="1:22" x14ac:dyDescent="0.35">
      <c r="A67" s="105">
        <v>42204</v>
      </c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</row>
    <row r="68" spans="1:22" x14ac:dyDescent="0.35">
      <c r="A68" s="105">
        <v>42205</v>
      </c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</row>
    <row r="69" spans="1:22" x14ac:dyDescent="0.35">
      <c r="A69" s="105">
        <v>42206</v>
      </c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</row>
    <row r="70" spans="1:22" x14ac:dyDescent="0.35">
      <c r="A70" s="105">
        <v>42207</v>
      </c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</row>
    <row r="71" spans="1:22" x14ac:dyDescent="0.35">
      <c r="A71" s="105">
        <v>42208</v>
      </c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</row>
    <row r="72" spans="1:22" x14ac:dyDescent="0.35">
      <c r="A72" s="105">
        <v>42209</v>
      </c>
      <c r="B72" s="105" t="s">
        <v>143</v>
      </c>
      <c r="C72" s="106">
        <v>0.43124999999999997</v>
      </c>
      <c r="D72" s="111">
        <v>1</v>
      </c>
      <c r="E72" s="111">
        <v>7</v>
      </c>
      <c r="F72" s="111">
        <v>4</v>
      </c>
      <c r="G72" s="111"/>
      <c r="H72" s="111">
        <v>1</v>
      </c>
      <c r="I72" s="111">
        <v>2</v>
      </c>
      <c r="J72" s="111">
        <v>1</v>
      </c>
      <c r="K72" s="111"/>
      <c r="L72" s="111"/>
      <c r="M72" s="111"/>
      <c r="N72" s="111">
        <v>2</v>
      </c>
      <c r="O72" s="111">
        <v>2</v>
      </c>
      <c r="P72" s="111"/>
      <c r="Q72" s="111"/>
      <c r="R72" s="111"/>
      <c r="S72" s="111"/>
      <c r="T72" s="111"/>
      <c r="U72" s="111"/>
      <c r="V72" s="111">
        <v>1</v>
      </c>
    </row>
    <row r="73" spans="1:22" x14ac:dyDescent="0.35">
      <c r="A73" s="105">
        <v>42210</v>
      </c>
      <c r="B73" s="105" t="s">
        <v>141</v>
      </c>
      <c r="C73" s="106">
        <v>0.47222222222222227</v>
      </c>
      <c r="D73" s="111">
        <v>2</v>
      </c>
      <c r="E73" s="111">
        <v>3</v>
      </c>
      <c r="F73" s="111">
        <v>3</v>
      </c>
      <c r="G73" s="111"/>
      <c r="H73" s="111"/>
      <c r="I73" s="111">
        <v>1</v>
      </c>
      <c r="J73" s="111">
        <v>1</v>
      </c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>
        <v>2</v>
      </c>
    </row>
    <row r="74" spans="1:22" x14ac:dyDescent="0.35">
      <c r="A74" s="105">
        <v>42211</v>
      </c>
      <c r="B74" s="105" t="s">
        <v>143</v>
      </c>
      <c r="C74" s="106">
        <v>0.41944444444444445</v>
      </c>
      <c r="D74" s="111">
        <v>1</v>
      </c>
      <c r="E74" s="111">
        <v>8</v>
      </c>
      <c r="F74" s="111">
        <v>5</v>
      </c>
      <c r="G74" s="111"/>
      <c r="H74" s="111"/>
      <c r="I74" s="111">
        <v>3</v>
      </c>
      <c r="J74" s="111">
        <v>3</v>
      </c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</row>
    <row r="75" spans="1:22" x14ac:dyDescent="0.35">
      <c r="A75" s="105">
        <v>42212</v>
      </c>
      <c r="B75" s="105" t="s">
        <v>136</v>
      </c>
      <c r="C75" s="106">
        <v>0.42083333333333334</v>
      </c>
      <c r="D75" s="111">
        <v>3</v>
      </c>
      <c r="E75" s="111">
        <v>2</v>
      </c>
      <c r="F75" s="111">
        <v>3</v>
      </c>
      <c r="G75" s="111"/>
      <c r="H75" s="111"/>
      <c r="I75" s="111">
        <v>1</v>
      </c>
      <c r="J75" s="111">
        <v>1</v>
      </c>
      <c r="K75" s="111"/>
      <c r="L75" s="111"/>
      <c r="M75" s="111"/>
      <c r="N75" s="111">
        <v>1</v>
      </c>
      <c r="O75" s="111">
        <v>1</v>
      </c>
      <c r="P75" s="111"/>
      <c r="Q75" s="111"/>
      <c r="R75" s="111"/>
      <c r="S75" s="111"/>
      <c r="T75" s="111"/>
      <c r="U75" s="111"/>
      <c r="V75" s="111"/>
    </row>
    <row r="76" spans="1:22" x14ac:dyDescent="0.35">
      <c r="A76" s="105">
        <v>42213</v>
      </c>
      <c r="B76" s="105" t="s">
        <v>145</v>
      </c>
      <c r="C76" s="106">
        <v>0.40347222222222223</v>
      </c>
      <c r="D76" s="111">
        <v>0</v>
      </c>
      <c r="E76" s="111">
        <v>4</v>
      </c>
      <c r="F76" s="111">
        <v>1</v>
      </c>
      <c r="G76" s="111"/>
      <c r="H76" s="111"/>
      <c r="I76" s="111">
        <v>1</v>
      </c>
      <c r="J76" s="111">
        <v>1</v>
      </c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</row>
    <row r="77" spans="1:22" x14ac:dyDescent="0.35">
      <c r="A77" s="105">
        <v>42214</v>
      </c>
      <c r="B77" s="105" t="s">
        <v>132</v>
      </c>
      <c r="C77" s="106">
        <v>0.41944444444444445</v>
      </c>
      <c r="D77" s="111">
        <v>1</v>
      </c>
      <c r="E77" s="111">
        <v>0</v>
      </c>
      <c r="F77" s="111">
        <v>1</v>
      </c>
      <c r="G77" s="111"/>
      <c r="H77" s="111"/>
      <c r="I77" s="111">
        <v>1</v>
      </c>
      <c r="J77" s="111">
        <v>0</v>
      </c>
      <c r="K77" s="111"/>
      <c r="L77" s="111"/>
      <c r="M77" s="111"/>
      <c r="N77" s="111">
        <v>1</v>
      </c>
      <c r="O77" s="111"/>
      <c r="P77" s="111"/>
      <c r="Q77" s="111"/>
      <c r="R77" s="111"/>
      <c r="S77" s="111"/>
      <c r="T77" s="111"/>
      <c r="U77" s="111"/>
      <c r="V77" s="1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28"/>
  <sheetViews>
    <sheetView workbookViewId="0">
      <selection activeCell="H5" sqref="H5"/>
    </sheetView>
  </sheetViews>
  <sheetFormatPr defaultRowHeight="14.5" x14ac:dyDescent="0.35"/>
  <cols>
    <col min="1" max="1" width="9.7265625" bestFit="1" customWidth="1"/>
    <col min="3" max="3" width="9.81640625" customWidth="1"/>
    <col min="4" max="4" width="11.1796875" customWidth="1"/>
    <col min="5" max="5" width="13.54296875" customWidth="1"/>
    <col min="6" max="6" width="13.7265625" customWidth="1"/>
    <col min="7" max="7" width="14" customWidth="1"/>
    <col min="8" max="8" width="17.7265625" customWidth="1"/>
    <col min="9" max="9" width="15" customWidth="1"/>
    <col min="10" max="10" width="16.54296875" customWidth="1"/>
    <col min="11" max="11" width="10.453125" customWidth="1"/>
    <col min="12" max="12" width="13.453125" customWidth="1"/>
    <col min="13" max="13" width="18.1796875" customWidth="1"/>
    <col min="14" max="14" width="21.26953125" customWidth="1"/>
    <col min="15" max="15" width="11.7265625" customWidth="1"/>
    <col min="16" max="16" width="14.1796875" customWidth="1"/>
    <col min="17" max="17" width="11.453125" customWidth="1"/>
    <col min="18" max="18" width="14.81640625" customWidth="1"/>
    <col min="19" max="19" width="14" customWidth="1"/>
    <col min="20" max="20" width="16.54296875" customWidth="1"/>
    <col min="21" max="21" width="12.7265625" customWidth="1"/>
    <col min="22" max="22" width="14.7265625" customWidth="1"/>
  </cols>
  <sheetData>
    <row r="1" spans="1:22" ht="15" thickBot="1" x14ac:dyDescent="0.4">
      <c r="A1" s="99" t="s">
        <v>4</v>
      </c>
      <c r="B1" s="100" t="s">
        <v>113</v>
      </c>
      <c r="C1" s="101" t="s">
        <v>114</v>
      </c>
      <c r="D1" s="102" t="s">
        <v>146</v>
      </c>
      <c r="E1" s="102" t="s">
        <v>116</v>
      </c>
      <c r="F1" s="102" t="s">
        <v>117</v>
      </c>
      <c r="G1" s="102" t="s">
        <v>147</v>
      </c>
      <c r="H1" s="102" t="s">
        <v>97</v>
      </c>
      <c r="I1" s="102" t="s">
        <v>148</v>
      </c>
      <c r="J1" s="102" t="s">
        <v>119</v>
      </c>
      <c r="K1" s="102" t="s">
        <v>149</v>
      </c>
      <c r="L1" s="102" t="s">
        <v>121</v>
      </c>
      <c r="M1" s="102" t="s">
        <v>150</v>
      </c>
      <c r="N1" s="102" t="s">
        <v>123</v>
      </c>
      <c r="O1" s="102" t="s">
        <v>151</v>
      </c>
      <c r="P1" s="102" t="s">
        <v>125</v>
      </c>
      <c r="Q1" s="102" t="s">
        <v>152</v>
      </c>
      <c r="R1" s="102" t="s">
        <v>127</v>
      </c>
      <c r="S1" s="102" t="s">
        <v>153</v>
      </c>
      <c r="T1" s="102" t="s">
        <v>129</v>
      </c>
      <c r="U1" s="103" t="s">
        <v>154</v>
      </c>
      <c r="V1" s="104" t="s">
        <v>131</v>
      </c>
    </row>
    <row r="2" spans="1:22" ht="29" x14ac:dyDescent="0.35">
      <c r="A2" s="107">
        <v>42215</v>
      </c>
      <c r="B2" s="108" t="s">
        <v>155</v>
      </c>
      <c r="C2" s="109">
        <v>0.4069444444444445</v>
      </c>
      <c r="D2" s="111">
        <v>2</v>
      </c>
      <c r="E2" s="111">
        <v>1</v>
      </c>
      <c r="F2" s="111">
        <v>1</v>
      </c>
      <c r="G2" s="111"/>
      <c r="H2" s="111"/>
      <c r="I2" s="111">
        <v>1</v>
      </c>
      <c r="J2" s="111"/>
      <c r="K2" s="111"/>
      <c r="L2" s="111"/>
      <c r="M2" s="111">
        <v>1</v>
      </c>
      <c r="N2" s="111"/>
      <c r="O2" s="111"/>
      <c r="P2" s="111"/>
      <c r="Q2" s="111"/>
      <c r="R2" s="111"/>
      <c r="S2" s="111"/>
      <c r="T2" s="111"/>
      <c r="U2" s="111"/>
      <c r="V2" s="111"/>
    </row>
    <row r="3" spans="1:22" x14ac:dyDescent="0.35">
      <c r="A3" s="107">
        <v>42216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</row>
    <row r="4" spans="1:22" x14ac:dyDescent="0.35">
      <c r="A4" s="107">
        <v>42217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</row>
    <row r="5" spans="1:22" ht="29" x14ac:dyDescent="0.35">
      <c r="A5" s="107">
        <v>42218</v>
      </c>
      <c r="B5" s="108" t="s">
        <v>156</v>
      </c>
      <c r="C5" s="109">
        <v>0.44513888888888892</v>
      </c>
      <c r="D5" s="111">
        <v>2</v>
      </c>
      <c r="E5" s="111">
        <v>7</v>
      </c>
      <c r="F5" s="111">
        <v>1</v>
      </c>
      <c r="G5" s="111"/>
      <c r="H5" s="111"/>
      <c r="I5" s="111">
        <v>1</v>
      </c>
      <c r="J5" s="111">
        <v>1</v>
      </c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>
        <v>1</v>
      </c>
      <c r="V5" s="111"/>
    </row>
    <row r="6" spans="1:22" x14ac:dyDescent="0.35">
      <c r="A6" s="107">
        <v>42219</v>
      </c>
      <c r="B6" s="111" t="s">
        <v>157</v>
      </c>
      <c r="C6" s="109">
        <v>0.39305555555555555</v>
      </c>
      <c r="D6" s="111">
        <v>2</v>
      </c>
      <c r="E6" s="111">
        <v>6</v>
      </c>
      <c r="F6" s="111">
        <v>0</v>
      </c>
      <c r="G6" s="111"/>
      <c r="H6" s="111"/>
      <c r="I6" s="111"/>
      <c r="J6" s="111"/>
      <c r="K6" s="111"/>
      <c r="L6" s="111"/>
      <c r="M6" s="111"/>
      <c r="N6" s="108">
        <v>1</v>
      </c>
      <c r="O6" s="111"/>
      <c r="P6" s="111"/>
      <c r="Q6" s="111"/>
      <c r="R6" s="111"/>
      <c r="S6" s="111"/>
      <c r="T6" s="111"/>
      <c r="U6" s="111"/>
      <c r="V6" s="111"/>
    </row>
    <row r="7" spans="1:22" x14ac:dyDescent="0.35">
      <c r="A7" s="107">
        <v>42220</v>
      </c>
      <c r="B7" s="111" t="s">
        <v>158</v>
      </c>
      <c r="C7" s="109">
        <v>0.41111111111111115</v>
      </c>
      <c r="D7" s="111">
        <v>1</v>
      </c>
      <c r="E7" s="111">
        <v>2</v>
      </c>
      <c r="F7" s="111">
        <v>0</v>
      </c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</row>
    <row r="8" spans="1:22" x14ac:dyDescent="0.35">
      <c r="A8" s="107">
        <v>42221</v>
      </c>
      <c r="B8" s="111" t="s">
        <v>134</v>
      </c>
      <c r="C8" s="109">
        <v>0.43402777777777773</v>
      </c>
      <c r="D8" s="111">
        <v>0</v>
      </c>
      <c r="E8" s="111">
        <v>1</v>
      </c>
      <c r="F8" s="111">
        <v>0</v>
      </c>
      <c r="G8" s="111"/>
      <c r="H8" s="111"/>
      <c r="I8" s="111"/>
      <c r="J8" s="111"/>
      <c r="K8" s="111"/>
      <c r="L8" s="111"/>
      <c r="M8" s="111"/>
      <c r="N8" s="111">
        <v>1</v>
      </c>
      <c r="O8" s="111"/>
      <c r="P8" s="111"/>
      <c r="Q8" s="111"/>
      <c r="R8" s="111"/>
      <c r="S8" s="111"/>
      <c r="T8" s="111"/>
      <c r="U8" s="111"/>
      <c r="V8" s="111"/>
    </row>
    <row r="9" spans="1:22" x14ac:dyDescent="0.35">
      <c r="A9" s="107">
        <v>42222</v>
      </c>
      <c r="B9" s="111" t="s">
        <v>159</v>
      </c>
      <c r="C9" s="109">
        <v>0.36041666666666666</v>
      </c>
      <c r="D9" s="111">
        <v>0</v>
      </c>
      <c r="E9" s="111">
        <v>0</v>
      </c>
      <c r="F9" s="111">
        <v>0</v>
      </c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</row>
    <row r="10" spans="1:22" x14ac:dyDescent="0.35">
      <c r="A10" s="107">
        <v>42223</v>
      </c>
      <c r="B10" s="111" t="s">
        <v>136</v>
      </c>
      <c r="C10" s="109">
        <v>0.40277777777777773</v>
      </c>
      <c r="D10" s="111">
        <v>0</v>
      </c>
      <c r="E10" s="111">
        <v>6</v>
      </c>
      <c r="F10" s="111">
        <v>0</v>
      </c>
      <c r="G10" s="111"/>
      <c r="H10" s="111"/>
      <c r="I10" s="111"/>
      <c r="J10" s="111"/>
      <c r="K10" s="111"/>
      <c r="L10" s="111"/>
      <c r="M10" s="111"/>
      <c r="N10" s="111">
        <v>2</v>
      </c>
      <c r="O10" s="111"/>
      <c r="P10" s="111"/>
      <c r="Q10" s="111"/>
      <c r="R10" s="111"/>
      <c r="S10" s="111"/>
      <c r="T10" s="111"/>
      <c r="U10" s="111"/>
      <c r="V10" s="111"/>
    </row>
    <row r="11" spans="1:22" x14ac:dyDescent="0.35">
      <c r="A11" s="107">
        <v>42224</v>
      </c>
      <c r="B11" s="111" t="s">
        <v>136</v>
      </c>
      <c r="C11" s="109">
        <v>0.38194444444444442</v>
      </c>
      <c r="D11" s="111">
        <v>0</v>
      </c>
      <c r="E11" s="111">
        <v>6</v>
      </c>
      <c r="F11" s="111">
        <v>2</v>
      </c>
      <c r="G11" s="111"/>
      <c r="H11" s="111"/>
      <c r="I11" s="111">
        <v>2</v>
      </c>
      <c r="J11" s="111">
        <v>2</v>
      </c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>
        <v>1</v>
      </c>
      <c r="V11" s="111"/>
    </row>
    <row r="12" spans="1:22" x14ac:dyDescent="0.35">
      <c r="A12" s="107">
        <v>42225</v>
      </c>
      <c r="B12" s="111" t="s">
        <v>134</v>
      </c>
      <c r="C12" s="109">
        <v>0.4284722222222222</v>
      </c>
      <c r="D12" s="111">
        <v>0</v>
      </c>
      <c r="E12" s="111">
        <v>4</v>
      </c>
      <c r="F12" s="111">
        <v>0</v>
      </c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</row>
    <row r="13" spans="1:22" x14ac:dyDescent="0.35">
      <c r="A13" s="107">
        <v>42226</v>
      </c>
      <c r="B13" s="111" t="s">
        <v>136</v>
      </c>
      <c r="C13" s="109">
        <v>0.44027777777777777</v>
      </c>
      <c r="D13" s="111">
        <v>1</v>
      </c>
      <c r="E13" s="111">
        <v>3</v>
      </c>
      <c r="F13" s="111">
        <v>5</v>
      </c>
      <c r="G13" s="111"/>
      <c r="H13" s="111"/>
      <c r="I13" s="111">
        <v>5</v>
      </c>
      <c r="J13" s="111">
        <v>5</v>
      </c>
      <c r="K13" s="111"/>
      <c r="L13" s="111"/>
      <c r="M13" s="111"/>
      <c r="N13" s="108">
        <v>2</v>
      </c>
      <c r="O13" s="111"/>
      <c r="P13" s="111"/>
      <c r="Q13" s="111"/>
      <c r="R13" s="111"/>
      <c r="S13" s="111"/>
      <c r="T13" s="111"/>
      <c r="U13" s="111">
        <v>1</v>
      </c>
      <c r="V13" s="111"/>
    </row>
    <row r="14" spans="1:22" x14ac:dyDescent="0.35">
      <c r="A14" s="107">
        <v>42227</v>
      </c>
      <c r="B14" s="111" t="s">
        <v>136</v>
      </c>
      <c r="C14" s="109">
        <v>0.45416666666666666</v>
      </c>
      <c r="D14" s="111">
        <v>2</v>
      </c>
      <c r="E14" s="111">
        <v>2</v>
      </c>
      <c r="F14" s="111">
        <v>5</v>
      </c>
      <c r="G14" s="111"/>
      <c r="H14" s="111">
        <v>1</v>
      </c>
      <c r="I14" s="111">
        <v>2</v>
      </c>
      <c r="J14" s="111">
        <v>1</v>
      </c>
      <c r="K14" s="111"/>
      <c r="L14" s="111"/>
      <c r="M14" s="111" t="s">
        <v>160</v>
      </c>
      <c r="N14" s="111"/>
      <c r="O14" s="111"/>
      <c r="P14" s="111"/>
      <c r="Q14" s="111"/>
      <c r="R14" s="111"/>
      <c r="S14" s="111"/>
      <c r="T14" s="111"/>
      <c r="U14" s="111"/>
      <c r="V14" s="111"/>
    </row>
    <row r="15" spans="1:22" x14ac:dyDescent="0.35">
      <c r="A15" s="107">
        <v>42228</v>
      </c>
      <c r="B15" s="111" t="s">
        <v>136</v>
      </c>
      <c r="C15" s="109">
        <v>0.48402777777777778</v>
      </c>
      <c r="D15" s="111"/>
      <c r="E15" s="111"/>
      <c r="F15" s="111">
        <v>6</v>
      </c>
      <c r="G15" s="111"/>
      <c r="H15" s="111"/>
      <c r="I15" s="111">
        <v>6</v>
      </c>
      <c r="J15" s="111">
        <v>6</v>
      </c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 t="s">
        <v>161</v>
      </c>
      <c r="V15" s="111"/>
    </row>
    <row r="16" spans="1:22" x14ac:dyDescent="0.35">
      <c r="A16" s="107">
        <v>42229</v>
      </c>
      <c r="B16" s="111" t="s">
        <v>162</v>
      </c>
      <c r="C16" s="109">
        <v>0.375</v>
      </c>
      <c r="D16" s="111">
        <v>2</v>
      </c>
      <c r="E16" s="111">
        <v>2</v>
      </c>
      <c r="F16" s="111">
        <v>1</v>
      </c>
      <c r="G16" s="111"/>
      <c r="H16" s="111"/>
      <c r="I16" s="111">
        <v>1</v>
      </c>
      <c r="J16" s="111">
        <v>1</v>
      </c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</row>
    <row r="18" spans="1:14" x14ac:dyDescent="0.35">
      <c r="A18" s="107">
        <v>42231</v>
      </c>
      <c r="B18" s="111" t="s">
        <v>134</v>
      </c>
      <c r="C18" s="109">
        <v>0.45</v>
      </c>
      <c r="D18" s="111">
        <v>2</v>
      </c>
      <c r="E18" s="111">
        <v>1</v>
      </c>
      <c r="F18" s="111">
        <v>0</v>
      </c>
      <c r="G18" s="111"/>
      <c r="H18" s="111"/>
      <c r="I18" s="111"/>
      <c r="J18" s="111"/>
      <c r="K18" s="111"/>
      <c r="L18" s="111"/>
      <c r="M18" s="111"/>
      <c r="N18" s="111"/>
    </row>
    <row r="19" spans="1:14" x14ac:dyDescent="0.35">
      <c r="A19" s="107">
        <v>42232</v>
      </c>
      <c r="B19" s="111" t="s">
        <v>136</v>
      </c>
      <c r="C19" s="109">
        <v>0.40972222222222227</v>
      </c>
      <c r="D19" s="111">
        <v>0</v>
      </c>
      <c r="E19" s="111">
        <v>5</v>
      </c>
      <c r="F19" s="111">
        <v>5</v>
      </c>
      <c r="G19" s="111"/>
      <c r="H19" s="111">
        <v>1</v>
      </c>
      <c r="I19" s="111">
        <v>4</v>
      </c>
      <c r="J19" s="111">
        <v>2</v>
      </c>
      <c r="K19" s="111"/>
      <c r="L19" s="111"/>
      <c r="M19" s="111"/>
      <c r="N19" s="108">
        <v>2</v>
      </c>
    </row>
    <row r="20" spans="1:14" x14ac:dyDescent="0.35">
      <c r="A20" s="107">
        <v>42233</v>
      </c>
      <c r="B20" s="111" t="s">
        <v>163</v>
      </c>
      <c r="C20" s="109">
        <v>0.4368055555555555</v>
      </c>
      <c r="D20" s="111">
        <v>2</v>
      </c>
      <c r="E20" s="111">
        <v>0</v>
      </c>
      <c r="F20" s="111">
        <v>5</v>
      </c>
      <c r="G20" s="111"/>
      <c r="H20" s="111">
        <v>1</v>
      </c>
      <c r="I20" s="111">
        <v>3</v>
      </c>
      <c r="J20" s="111">
        <v>2</v>
      </c>
      <c r="K20" s="111"/>
      <c r="L20" s="111"/>
      <c r="M20" s="111"/>
      <c r="N20" s="111"/>
    </row>
    <row r="21" spans="1:14" x14ac:dyDescent="0.35">
      <c r="A21" s="107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</row>
    <row r="22" spans="1:14" x14ac:dyDescent="0.35">
      <c r="A22" s="107"/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</row>
    <row r="23" spans="1:14" x14ac:dyDescent="0.35">
      <c r="A23" s="107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</row>
    <row r="24" spans="1:14" x14ac:dyDescent="0.35">
      <c r="A24" s="107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</row>
    <row r="25" spans="1:14" x14ac:dyDescent="0.35">
      <c r="A25" s="107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</row>
    <row r="26" spans="1:14" x14ac:dyDescent="0.35">
      <c r="A26" s="107"/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</row>
    <row r="27" spans="1:14" x14ac:dyDescent="0.35">
      <c r="A27" s="107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pans="1:14" x14ac:dyDescent="0.35">
      <c r="A28" s="107"/>
      <c r="B28" s="111"/>
      <c r="C28" s="109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54"/>
  <sheetViews>
    <sheetView workbookViewId="0">
      <selection activeCell="C10" sqref="C10"/>
    </sheetView>
  </sheetViews>
  <sheetFormatPr defaultRowHeight="14.5" x14ac:dyDescent="0.35"/>
  <cols>
    <col min="1" max="1" width="12.1796875" bestFit="1" customWidth="1"/>
    <col min="3" max="3" width="18.1796875" bestFit="1" customWidth="1"/>
    <col min="4" max="4" width="15.26953125" bestFit="1" customWidth="1"/>
    <col min="5" max="5" width="16.81640625" bestFit="1" customWidth="1"/>
    <col min="6" max="6" width="11.453125" customWidth="1"/>
    <col min="7" max="7" width="14.7265625" bestFit="1" customWidth="1"/>
    <col min="9" max="9" width="16.7265625" bestFit="1" customWidth="1"/>
  </cols>
  <sheetData>
    <row r="1" spans="1:12" x14ac:dyDescent="0.35">
      <c r="A1" s="111" t="s">
        <v>21</v>
      </c>
      <c r="B1" s="111" t="s">
        <v>94</v>
      </c>
      <c r="C1" s="111" t="s">
        <v>95</v>
      </c>
      <c r="D1" s="111" t="s">
        <v>96</v>
      </c>
      <c r="E1" s="111" t="s">
        <v>97</v>
      </c>
      <c r="F1" s="111" t="s">
        <v>164</v>
      </c>
      <c r="G1" s="111" t="s">
        <v>98</v>
      </c>
      <c r="H1" s="111" t="s">
        <v>165</v>
      </c>
      <c r="I1" s="111" t="s">
        <v>99</v>
      </c>
      <c r="J1" s="111" t="s">
        <v>166</v>
      </c>
      <c r="K1" s="111"/>
      <c r="L1" s="111" t="s">
        <v>167</v>
      </c>
    </row>
    <row r="2" spans="1:12" x14ac:dyDescent="0.35">
      <c r="A2" s="107">
        <v>42139</v>
      </c>
      <c r="B2" s="111">
        <v>329.05020000000002</v>
      </c>
      <c r="C2" s="111">
        <v>282.4402</v>
      </c>
      <c r="D2" s="111">
        <v>995.32820000000004</v>
      </c>
      <c r="E2" s="111">
        <v>0</v>
      </c>
      <c r="F2" s="111">
        <v>0.1</v>
      </c>
      <c r="G2" s="111">
        <v>2</v>
      </c>
      <c r="H2" s="111">
        <v>2.1</v>
      </c>
      <c r="I2" s="111">
        <v>2</v>
      </c>
      <c r="J2" s="111">
        <v>2.1</v>
      </c>
      <c r="K2" s="111"/>
      <c r="L2" s="111">
        <v>0.1</v>
      </c>
    </row>
    <row r="3" spans="1:12" x14ac:dyDescent="0.35">
      <c r="A3" s="107">
        <v>42140</v>
      </c>
      <c r="B3" s="111">
        <v>1061.175</v>
      </c>
      <c r="C3" s="111">
        <v>300.60000000000002</v>
      </c>
      <c r="D3" s="111">
        <v>1200.7083</v>
      </c>
      <c r="E3" s="111">
        <v>0</v>
      </c>
      <c r="F3" s="111">
        <v>0.1</v>
      </c>
      <c r="G3" s="111">
        <v>0</v>
      </c>
      <c r="H3" s="111">
        <v>0.1</v>
      </c>
      <c r="I3" s="111">
        <v>0</v>
      </c>
      <c r="J3" s="111">
        <v>0.1</v>
      </c>
      <c r="K3" s="111"/>
      <c r="L3" s="111">
        <v>0.1</v>
      </c>
    </row>
    <row r="4" spans="1:12" x14ac:dyDescent="0.35">
      <c r="A4" s="107">
        <v>42141</v>
      </c>
      <c r="B4" s="111">
        <v>295.2</v>
      </c>
      <c r="C4" s="111">
        <v>203.0103</v>
      </c>
      <c r="D4" s="111">
        <v>731.01030000000003</v>
      </c>
      <c r="E4" s="111">
        <v>1</v>
      </c>
      <c r="F4" s="111">
        <v>1.1000000000000001</v>
      </c>
      <c r="G4" s="111">
        <v>1</v>
      </c>
      <c r="H4" s="111">
        <v>1.1000000000000001</v>
      </c>
      <c r="I4" s="111">
        <v>0</v>
      </c>
      <c r="J4" s="111">
        <v>0.1</v>
      </c>
      <c r="K4" s="111"/>
      <c r="L4" s="111">
        <v>0.1</v>
      </c>
    </row>
    <row r="5" spans="1:12" x14ac:dyDescent="0.35">
      <c r="A5" s="107">
        <v>42142</v>
      </c>
      <c r="B5" s="111">
        <v>602.78530000000001</v>
      </c>
      <c r="C5" s="111">
        <v>279.1567</v>
      </c>
      <c r="D5" s="111">
        <v>1232.9786999999999</v>
      </c>
      <c r="E5" s="111">
        <v>0</v>
      </c>
      <c r="F5" s="111">
        <v>0.1</v>
      </c>
      <c r="G5" s="111">
        <v>0</v>
      </c>
      <c r="H5" s="111">
        <v>0.1</v>
      </c>
      <c r="I5" s="111">
        <v>0</v>
      </c>
      <c r="J5" s="111">
        <v>0.1</v>
      </c>
      <c r="K5" s="111"/>
      <c r="L5" s="111">
        <v>0.1</v>
      </c>
    </row>
    <row r="6" spans="1:12" x14ac:dyDescent="0.35">
      <c r="A6" s="107">
        <v>42143</v>
      </c>
      <c r="B6" s="111">
        <v>615.2749</v>
      </c>
      <c r="C6" s="111">
        <v>303.9298</v>
      </c>
      <c r="D6" s="111">
        <v>1755.3606</v>
      </c>
      <c r="E6" s="111">
        <v>0</v>
      </c>
      <c r="F6" s="111">
        <v>0.1</v>
      </c>
      <c r="G6" s="111">
        <v>0</v>
      </c>
      <c r="H6" s="111">
        <v>0.1</v>
      </c>
      <c r="I6" s="111">
        <v>0</v>
      </c>
      <c r="J6" s="111">
        <v>0.1</v>
      </c>
      <c r="K6" s="111"/>
      <c r="L6" s="111">
        <v>0.1</v>
      </c>
    </row>
    <row r="7" spans="1:12" x14ac:dyDescent="0.35">
      <c r="A7" s="107">
        <v>42144</v>
      </c>
      <c r="B7" s="111">
        <v>654.5</v>
      </c>
      <c r="C7" s="111">
        <v>257</v>
      </c>
      <c r="D7" s="111">
        <v>1111.3095000000001</v>
      </c>
      <c r="E7" s="111">
        <v>1</v>
      </c>
      <c r="F7" s="111">
        <v>1.1000000000000001</v>
      </c>
      <c r="G7" s="111">
        <v>1</v>
      </c>
      <c r="H7" s="111">
        <v>1.1000000000000001</v>
      </c>
      <c r="I7" s="111">
        <v>0</v>
      </c>
      <c r="J7" s="111">
        <v>0.1</v>
      </c>
      <c r="K7" s="111"/>
      <c r="L7" s="111">
        <v>0.1</v>
      </c>
    </row>
    <row r="8" spans="1:12" x14ac:dyDescent="0.35">
      <c r="A8" s="107">
        <v>42145</v>
      </c>
      <c r="B8" s="111">
        <v>435</v>
      </c>
      <c r="C8" s="111">
        <v>272.36070000000001</v>
      </c>
      <c r="D8" s="111">
        <v>862.21310000000005</v>
      </c>
      <c r="E8" s="111">
        <v>1</v>
      </c>
      <c r="F8" s="111">
        <v>1.1000000000000001</v>
      </c>
      <c r="G8" s="111">
        <v>4</v>
      </c>
      <c r="H8" s="111">
        <v>4.0999999999999996</v>
      </c>
      <c r="I8" s="111">
        <v>0</v>
      </c>
      <c r="J8" s="111">
        <v>0.1</v>
      </c>
      <c r="K8" s="111"/>
      <c r="L8" s="111">
        <v>0.1</v>
      </c>
    </row>
    <row r="9" spans="1:12" x14ac:dyDescent="0.35">
      <c r="A9" s="107">
        <v>42146</v>
      </c>
      <c r="B9" s="111">
        <v>697.37480000000005</v>
      </c>
      <c r="C9" s="111">
        <v>283.31650000000002</v>
      </c>
      <c r="D9" s="111">
        <v>774.75729999999999</v>
      </c>
      <c r="E9" s="111">
        <v>1</v>
      </c>
      <c r="F9" s="111">
        <v>1.1000000000000001</v>
      </c>
      <c r="G9" s="111">
        <v>1</v>
      </c>
      <c r="H9" s="111">
        <v>1.1000000000000001</v>
      </c>
      <c r="I9" s="111">
        <v>0</v>
      </c>
      <c r="J9" s="111">
        <v>0.1</v>
      </c>
      <c r="K9" s="111"/>
      <c r="L9" s="111">
        <v>0.1</v>
      </c>
    </row>
    <row r="10" spans="1:12" x14ac:dyDescent="0.35">
      <c r="A10" s="107">
        <v>42147</v>
      </c>
      <c r="B10" s="111">
        <v>588.74839999999995</v>
      </c>
      <c r="C10" s="111">
        <v>352.21620000000001</v>
      </c>
      <c r="D10" s="111">
        <v>1130.8524</v>
      </c>
      <c r="E10" s="111">
        <v>1</v>
      </c>
      <c r="F10" s="111">
        <v>1.1000000000000001</v>
      </c>
      <c r="G10" s="111">
        <v>1</v>
      </c>
      <c r="H10" s="111">
        <v>1.1000000000000001</v>
      </c>
      <c r="I10" s="111">
        <v>0</v>
      </c>
      <c r="J10" s="111">
        <v>0.1</v>
      </c>
      <c r="K10" s="111"/>
      <c r="L10" s="111">
        <v>0.1</v>
      </c>
    </row>
    <row r="11" spans="1:12" x14ac:dyDescent="0.35">
      <c r="A11" s="107">
        <v>42148</v>
      </c>
      <c r="B11" s="111">
        <v>621.33590000000004</v>
      </c>
      <c r="C11" s="111">
        <v>344.0154</v>
      </c>
      <c r="D11" s="111">
        <v>1354.1699000000001</v>
      </c>
      <c r="E11" s="111">
        <v>1</v>
      </c>
      <c r="F11" s="111">
        <v>1.1000000000000001</v>
      </c>
      <c r="G11" s="111">
        <v>1</v>
      </c>
      <c r="H11" s="111">
        <v>1.1000000000000001</v>
      </c>
      <c r="I11" s="111">
        <v>0</v>
      </c>
      <c r="J11" s="111">
        <v>0.1</v>
      </c>
      <c r="K11" s="111"/>
      <c r="L11" s="111">
        <v>0.1</v>
      </c>
    </row>
    <row r="12" spans="1:12" x14ac:dyDescent="0.35">
      <c r="A12" s="107">
        <v>42149</v>
      </c>
      <c r="B12" s="111">
        <v>391.04250000000002</v>
      </c>
      <c r="C12" s="111">
        <v>279.03469999999999</v>
      </c>
      <c r="D12" s="111">
        <v>829.74900000000002</v>
      </c>
      <c r="E12" s="111">
        <v>0</v>
      </c>
      <c r="F12" s="111">
        <v>0.1</v>
      </c>
      <c r="G12" s="111">
        <v>4</v>
      </c>
      <c r="H12" s="111">
        <v>4.0999999999999996</v>
      </c>
      <c r="I12" s="111">
        <v>0</v>
      </c>
      <c r="J12" s="111">
        <v>0.1</v>
      </c>
      <c r="K12" s="111"/>
      <c r="L12" s="111">
        <v>0.1</v>
      </c>
    </row>
    <row r="13" spans="1:12" x14ac:dyDescent="0.35">
      <c r="A13" s="107">
        <v>42145</v>
      </c>
      <c r="B13" s="111">
        <v>813.46199999999999</v>
      </c>
      <c r="C13" s="111">
        <v>300.71460000000002</v>
      </c>
      <c r="D13" s="111">
        <v>970.36959999999999</v>
      </c>
      <c r="E13" s="111">
        <v>0</v>
      </c>
      <c r="F13" s="111">
        <v>0.1</v>
      </c>
      <c r="G13" s="111">
        <v>1</v>
      </c>
      <c r="H13" s="111">
        <v>1.1000000000000001</v>
      </c>
      <c r="I13" s="111">
        <v>0</v>
      </c>
      <c r="J13" s="111">
        <v>0.1</v>
      </c>
      <c r="K13" s="111"/>
      <c r="L13" s="111">
        <v>0.1</v>
      </c>
    </row>
    <row r="14" spans="1:12" x14ac:dyDescent="0.35">
      <c r="A14" s="107">
        <v>42151</v>
      </c>
      <c r="B14" s="111">
        <v>427.63200000000001</v>
      </c>
      <c r="C14" s="111">
        <v>300.81599999999997</v>
      </c>
      <c r="D14" s="111">
        <v>909.5</v>
      </c>
      <c r="E14" s="111">
        <v>0</v>
      </c>
      <c r="F14" s="111">
        <v>0.1</v>
      </c>
      <c r="G14" s="111">
        <v>1</v>
      </c>
      <c r="H14" s="111">
        <v>1.1000000000000001</v>
      </c>
      <c r="I14" s="111">
        <v>0</v>
      </c>
      <c r="J14" s="111">
        <v>0.1</v>
      </c>
      <c r="K14" s="111"/>
      <c r="L14" s="111">
        <v>0.1</v>
      </c>
    </row>
    <row r="15" spans="1:12" x14ac:dyDescent="0.35">
      <c r="A15" s="107">
        <v>42152</v>
      </c>
      <c r="B15" s="111">
        <v>675.37570000000005</v>
      </c>
      <c r="C15" s="111">
        <v>291.05200000000002</v>
      </c>
      <c r="D15" s="111">
        <v>756.95569999999998</v>
      </c>
      <c r="E15" s="111">
        <v>0</v>
      </c>
      <c r="F15" s="111">
        <v>0.1</v>
      </c>
      <c r="G15" s="111">
        <v>1</v>
      </c>
      <c r="H15" s="111">
        <v>1.1000000000000001</v>
      </c>
      <c r="I15" s="111">
        <v>1</v>
      </c>
      <c r="J15" s="111">
        <v>1.1000000000000001</v>
      </c>
      <c r="K15" s="111"/>
      <c r="L15" s="111">
        <v>0.1</v>
      </c>
    </row>
    <row r="16" spans="1:12" x14ac:dyDescent="0.35">
      <c r="A16" s="107">
        <v>42153</v>
      </c>
      <c r="B16" s="111">
        <v>392.11900000000003</v>
      </c>
      <c r="C16" s="111">
        <v>190.21430000000001</v>
      </c>
      <c r="D16" s="111">
        <v>497.53969999999998</v>
      </c>
      <c r="E16" s="111">
        <v>1</v>
      </c>
      <c r="F16" s="111">
        <v>1.1000000000000001</v>
      </c>
      <c r="G16" s="111">
        <v>1</v>
      </c>
      <c r="H16" s="111">
        <v>1.1000000000000001</v>
      </c>
      <c r="I16" s="111">
        <v>0</v>
      </c>
      <c r="J16" s="111">
        <v>0.1</v>
      </c>
      <c r="K16" s="111"/>
      <c r="L16" s="111">
        <v>0.1</v>
      </c>
    </row>
    <row r="17" spans="1:12" x14ac:dyDescent="0.35">
      <c r="A17" s="107">
        <v>42154</v>
      </c>
      <c r="B17" s="111">
        <v>503.14120000000003</v>
      </c>
      <c r="C17" s="111">
        <v>199.91489999999999</v>
      </c>
      <c r="D17" s="111">
        <v>697.65959999999995</v>
      </c>
      <c r="E17" s="111">
        <v>0</v>
      </c>
      <c r="F17" s="111">
        <v>0.1</v>
      </c>
      <c r="G17" s="111">
        <v>0</v>
      </c>
      <c r="H17" s="111">
        <v>0.1</v>
      </c>
      <c r="I17" s="111">
        <v>0</v>
      </c>
      <c r="J17" s="111">
        <v>0.1</v>
      </c>
      <c r="K17" s="111"/>
      <c r="L17" s="111">
        <v>0.1</v>
      </c>
    </row>
    <row r="18" spans="1:12" x14ac:dyDescent="0.35">
      <c r="A18" s="107">
        <v>42158</v>
      </c>
      <c r="B18" s="111">
        <v>417.41829999999999</v>
      </c>
      <c r="C18" s="111">
        <v>216</v>
      </c>
      <c r="D18" s="111">
        <v>836.43430000000001</v>
      </c>
      <c r="E18" s="111">
        <v>1</v>
      </c>
      <c r="F18" s="111">
        <v>1.1000000000000001</v>
      </c>
      <c r="G18" s="111">
        <v>5</v>
      </c>
      <c r="H18" s="111">
        <v>5.0999999999999996</v>
      </c>
      <c r="I18" s="111">
        <v>0</v>
      </c>
      <c r="J18" s="111">
        <v>0.1</v>
      </c>
      <c r="K18" s="111"/>
      <c r="L18" s="111">
        <v>0.1</v>
      </c>
    </row>
    <row r="19" spans="1:12" x14ac:dyDescent="0.35">
      <c r="A19" s="107">
        <v>42159</v>
      </c>
      <c r="B19" s="111">
        <v>481.38459999999998</v>
      </c>
      <c r="C19" s="111">
        <v>177.36920000000001</v>
      </c>
      <c r="D19" s="111">
        <v>736.90380000000005</v>
      </c>
      <c r="E19" s="111">
        <v>0</v>
      </c>
      <c r="F19" s="111">
        <v>0.1</v>
      </c>
      <c r="G19" s="111">
        <v>5</v>
      </c>
      <c r="H19" s="111">
        <v>5.0999999999999996</v>
      </c>
      <c r="I19" s="111">
        <v>3</v>
      </c>
      <c r="J19" s="111">
        <v>3.1</v>
      </c>
      <c r="K19" s="111"/>
      <c r="L19" s="111">
        <v>0.1</v>
      </c>
    </row>
    <row r="20" spans="1:12" x14ac:dyDescent="0.35">
      <c r="A20" s="107">
        <v>42160</v>
      </c>
      <c r="B20" s="111">
        <v>624.04740000000004</v>
      </c>
      <c r="C20" s="111">
        <v>253.70750000000001</v>
      </c>
      <c r="D20" s="111">
        <v>694.20950000000005</v>
      </c>
      <c r="E20" s="111">
        <v>1</v>
      </c>
      <c r="F20" s="111">
        <v>1.1000000000000001</v>
      </c>
      <c r="G20" s="111">
        <v>1</v>
      </c>
      <c r="H20" s="111">
        <v>1.1000000000000001</v>
      </c>
      <c r="I20" s="111">
        <v>0</v>
      </c>
      <c r="J20" s="111">
        <v>0.1</v>
      </c>
      <c r="K20" s="111"/>
      <c r="L20" s="111">
        <v>0.1</v>
      </c>
    </row>
    <row r="21" spans="1:12" x14ac:dyDescent="0.35">
      <c r="A21" s="107">
        <v>42161</v>
      </c>
      <c r="B21" s="111">
        <v>603.39670000000001</v>
      </c>
      <c r="C21" s="111">
        <v>265.31400000000002</v>
      </c>
      <c r="D21" s="111">
        <v>617.56200000000001</v>
      </c>
      <c r="E21" s="111">
        <v>0</v>
      </c>
      <c r="F21" s="111">
        <v>0.1</v>
      </c>
      <c r="G21" s="111">
        <v>5</v>
      </c>
      <c r="H21" s="111">
        <v>5.0999999999999996</v>
      </c>
      <c r="I21" s="111">
        <v>2</v>
      </c>
      <c r="J21" s="111">
        <v>2.1</v>
      </c>
      <c r="K21" s="111"/>
      <c r="L21" s="111">
        <v>0.1</v>
      </c>
    </row>
    <row r="22" spans="1:12" x14ac:dyDescent="0.35">
      <c r="A22" s="107">
        <v>42162</v>
      </c>
      <c r="B22" s="111">
        <v>13301.810299999999</v>
      </c>
      <c r="C22" s="111">
        <v>485.78660000000002</v>
      </c>
      <c r="D22" s="111">
        <v>1584.9407000000001</v>
      </c>
      <c r="E22" s="111">
        <v>3</v>
      </c>
      <c r="F22" s="111">
        <v>3.1</v>
      </c>
      <c r="G22" s="111">
        <v>6</v>
      </c>
      <c r="H22" s="111">
        <v>6.1</v>
      </c>
      <c r="I22" s="111">
        <v>0</v>
      </c>
      <c r="J22" s="111">
        <v>0.1</v>
      </c>
      <c r="K22" s="111"/>
      <c r="L22" s="111">
        <v>0.1</v>
      </c>
    </row>
    <row r="23" spans="1:12" x14ac:dyDescent="0.35">
      <c r="A23" s="107">
        <v>42163</v>
      </c>
      <c r="B23" s="111">
        <v>961.32500000000005</v>
      </c>
      <c r="C23" s="111">
        <v>441.45</v>
      </c>
      <c r="D23" s="111">
        <v>2816.6875</v>
      </c>
      <c r="E23" s="111">
        <v>1</v>
      </c>
      <c r="F23" s="111">
        <v>1.1000000000000001</v>
      </c>
      <c r="G23" s="111">
        <v>6</v>
      </c>
      <c r="H23" s="111">
        <v>6.1</v>
      </c>
      <c r="I23" s="111">
        <v>3</v>
      </c>
      <c r="J23" s="111">
        <v>3.1</v>
      </c>
      <c r="K23" s="111"/>
      <c r="L23" s="111">
        <v>0.1</v>
      </c>
    </row>
    <row r="24" spans="1:12" x14ac:dyDescent="0.35">
      <c r="A24" s="107">
        <v>42164</v>
      </c>
      <c r="B24" s="111">
        <v>469.22699999999998</v>
      </c>
      <c r="C24" s="111">
        <v>303.82819999999998</v>
      </c>
      <c r="D24" s="111">
        <v>1024.8875</v>
      </c>
      <c r="E24" s="111">
        <v>0</v>
      </c>
      <c r="F24" s="111">
        <v>0.1</v>
      </c>
      <c r="G24" s="111">
        <v>1</v>
      </c>
      <c r="H24" s="111">
        <v>1.1000000000000001</v>
      </c>
      <c r="I24" s="111">
        <v>0</v>
      </c>
      <c r="J24" s="111">
        <v>0.1</v>
      </c>
      <c r="K24" s="111"/>
      <c r="L24" s="111">
        <v>0.1</v>
      </c>
    </row>
    <row r="25" spans="1:12" x14ac:dyDescent="0.35">
      <c r="A25" s="107">
        <v>42165</v>
      </c>
      <c r="B25" s="111">
        <v>329.17500000000001</v>
      </c>
      <c r="C25" s="111">
        <v>226.42500000000001</v>
      </c>
      <c r="D25" s="111">
        <v>773.97919999999999</v>
      </c>
      <c r="E25" s="111">
        <v>1</v>
      </c>
      <c r="F25" s="111">
        <v>1.1000000000000001</v>
      </c>
      <c r="G25" s="111">
        <v>1</v>
      </c>
      <c r="H25" s="111">
        <v>1.1000000000000001</v>
      </c>
      <c r="I25" s="111">
        <v>0</v>
      </c>
      <c r="J25" s="111">
        <v>0.1</v>
      </c>
      <c r="K25" s="111"/>
      <c r="L25" s="111">
        <v>0.1</v>
      </c>
    </row>
    <row r="26" spans="1:12" x14ac:dyDescent="0.35">
      <c r="A26" s="107">
        <v>42166</v>
      </c>
      <c r="B26" s="111">
        <v>449.88819999999998</v>
      </c>
      <c r="C26" s="111">
        <v>314.75779999999997</v>
      </c>
      <c r="D26" s="111">
        <v>1144.0994000000001</v>
      </c>
      <c r="E26" s="111">
        <v>3</v>
      </c>
      <c r="F26" s="111">
        <v>3.1</v>
      </c>
      <c r="G26" s="111">
        <v>6</v>
      </c>
      <c r="H26" s="111">
        <v>6.1</v>
      </c>
      <c r="I26" s="111">
        <v>0</v>
      </c>
      <c r="J26" s="111">
        <v>0.1</v>
      </c>
      <c r="K26" s="111"/>
      <c r="L26" s="111">
        <v>0.1</v>
      </c>
    </row>
    <row r="27" spans="1:12" x14ac:dyDescent="0.35">
      <c r="A27" s="107">
        <v>42167</v>
      </c>
      <c r="B27" s="111">
        <v>813.37660000000005</v>
      </c>
      <c r="C27" s="111">
        <v>288.1558</v>
      </c>
      <c r="D27" s="111">
        <v>1076.5368000000001</v>
      </c>
      <c r="E27" s="111">
        <v>0</v>
      </c>
      <c r="F27" s="111">
        <v>0.1</v>
      </c>
      <c r="G27" s="111">
        <v>5</v>
      </c>
      <c r="H27" s="111">
        <v>5.0999999999999996</v>
      </c>
      <c r="I27" s="111">
        <v>4</v>
      </c>
      <c r="J27" s="111">
        <v>4.0999999999999996</v>
      </c>
      <c r="K27" s="111"/>
      <c r="L27" s="111">
        <v>0.1</v>
      </c>
    </row>
    <row r="28" spans="1:12" x14ac:dyDescent="0.35">
      <c r="A28" s="107">
        <v>42168</v>
      </c>
      <c r="B28" s="111">
        <v>383.85</v>
      </c>
      <c r="C28" s="111">
        <v>329.02499999999998</v>
      </c>
      <c r="D28" s="111">
        <v>750.77080000000001</v>
      </c>
      <c r="E28" s="111">
        <v>1</v>
      </c>
      <c r="F28" s="111">
        <v>1.1000000000000001</v>
      </c>
      <c r="G28" s="111">
        <v>1</v>
      </c>
      <c r="H28" s="111">
        <v>1.1000000000000001</v>
      </c>
      <c r="I28" s="111">
        <v>0</v>
      </c>
      <c r="J28" s="111">
        <v>0.1</v>
      </c>
      <c r="K28" s="111"/>
      <c r="L28" s="111">
        <v>0.1</v>
      </c>
    </row>
    <row r="29" spans="1:12" x14ac:dyDescent="0.35">
      <c r="A29" s="107">
        <v>42169</v>
      </c>
      <c r="B29" s="111">
        <v>227.04650000000001</v>
      </c>
      <c r="C29" s="111">
        <v>172.1163</v>
      </c>
      <c r="D29" s="111">
        <v>430.25189999999998</v>
      </c>
      <c r="E29" s="111">
        <v>0</v>
      </c>
      <c r="F29" s="111">
        <v>0.1</v>
      </c>
      <c r="G29" s="111">
        <v>1</v>
      </c>
      <c r="H29" s="111">
        <v>1.1000000000000001</v>
      </c>
      <c r="I29" s="111">
        <v>0</v>
      </c>
      <c r="J29" s="111">
        <v>0.1</v>
      </c>
      <c r="K29" s="111"/>
      <c r="L29" s="111">
        <v>0.1</v>
      </c>
    </row>
    <row r="30" spans="1:12" x14ac:dyDescent="0.35">
      <c r="A30" s="107">
        <v>42170</v>
      </c>
      <c r="B30" s="111">
        <v>641.87800000000004</v>
      </c>
      <c r="C30" s="111">
        <v>414.6585</v>
      </c>
      <c r="D30" s="111">
        <v>1209.7154</v>
      </c>
      <c r="E30" s="111">
        <v>1</v>
      </c>
      <c r="F30" s="111">
        <v>1.1000000000000001</v>
      </c>
      <c r="G30" s="111">
        <v>2</v>
      </c>
      <c r="H30" s="111">
        <v>2.1</v>
      </c>
      <c r="I30" s="111">
        <v>1</v>
      </c>
      <c r="J30" s="111">
        <v>1.1000000000000001</v>
      </c>
      <c r="K30" s="111"/>
      <c r="L30" s="111">
        <v>0.1</v>
      </c>
    </row>
    <row r="31" spans="1:12" x14ac:dyDescent="0.35">
      <c r="A31" s="107">
        <v>42171</v>
      </c>
      <c r="B31" s="111">
        <v>588.85040000000004</v>
      </c>
      <c r="C31" s="111">
        <v>358.7244</v>
      </c>
      <c r="D31" s="111">
        <v>1430.1180999999999</v>
      </c>
      <c r="E31" s="111">
        <v>0</v>
      </c>
      <c r="F31" s="111">
        <v>0.1</v>
      </c>
      <c r="G31" s="111">
        <v>6</v>
      </c>
      <c r="H31" s="111">
        <v>6.1</v>
      </c>
      <c r="I31" s="111">
        <v>2</v>
      </c>
      <c r="J31" s="111">
        <v>2.1</v>
      </c>
      <c r="K31" s="111"/>
      <c r="L31" s="111">
        <v>0.1</v>
      </c>
    </row>
    <row r="32" spans="1:12" x14ac:dyDescent="0.35">
      <c r="A32" s="107">
        <v>42172</v>
      </c>
      <c r="B32" s="111">
        <v>1196.4822999999999</v>
      </c>
      <c r="C32" s="111">
        <v>288.8981</v>
      </c>
      <c r="D32" s="111">
        <v>1308.2328</v>
      </c>
      <c r="E32" s="111">
        <v>0</v>
      </c>
      <c r="F32" s="111">
        <v>0.1</v>
      </c>
      <c r="G32" s="111">
        <v>1</v>
      </c>
      <c r="H32" s="111">
        <v>1.1000000000000001</v>
      </c>
      <c r="I32" s="111">
        <v>0</v>
      </c>
      <c r="J32" s="111">
        <v>0.1</v>
      </c>
      <c r="K32" s="111"/>
      <c r="L32" s="111">
        <v>0.1</v>
      </c>
    </row>
    <row r="33" spans="1:12" x14ac:dyDescent="0.35">
      <c r="A33" s="107">
        <v>42173</v>
      </c>
      <c r="B33" s="111">
        <v>540.36919999999998</v>
      </c>
      <c r="C33" s="111">
        <v>280.73079999999999</v>
      </c>
      <c r="D33" s="111">
        <v>1456.5385000000001</v>
      </c>
      <c r="E33" s="111">
        <v>1</v>
      </c>
      <c r="F33" s="111">
        <v>1.1000000000000001</v>
      </c>
      <c r="G33" s="111">
        <v>3</v>
      </c>
      <c r="H33" s="111">
        <v>3.1</v>
      </c>
      <c r="I33" s="111">
        <v>2</v>
      </c>
      <c r="J33" s="111">
        <v>2.1</v>
      </c>
      <c r="K33" s="111"/>
      <c r="L33" s="111">
        <v>0.1</v>
      </c>
    </row>
    <row r="34" spans="1:12" x14ac:dyDescent="0.35">
      <c r="A34" s="107">
        <v>42174</v>
      </c>
      <c r="B34" s="111">
        <v>374.35390000000001</v>
      </c>
      <c r="C34" s="111">
        <v>256.452</v>
      </c>
      <c r="D34" s="111">
        <v>906.56719999999996</v>
      </c>
      <c r="E34" s="111">
        <v>0</v>
      </c>
      <c r="F34" s="111">
        <v>0.1</v>
      </c>
      <c r="G34" s="111">
        <v>2</v>
      </c>
      <c r="H34" s="111">
        <v>2.1</v>
      </c>
      <c r="I34" s="111">
        <v>1</v>
      </c>
      <c r="J34" s="111">
        <v>1.1000000000000001</v>
      </c>
      <c r="K34" s="111"/>
      <c r="L34" s="111">
        <v>0.1</v>
      </c>
    </row>
    <row r="35" spans="1:12" x14ac:dyDescent="0.35">
      <c r="A35" s="107">
        <v>42175</v>
      </c>
      <c r="B35" s="111">
        <v>457.84989999999999</v>
      </c>
      <c r="C35" s="111">
        <v>292.60039999999998</v>
      </c>
      <c r="D35" s="111">
        <v>1382.9817</v>
      </c>
      <c r="E35" s="111">
        <v>0</v>
      </c>
      <c r="F35" s="111">
        <v>0.1</v>
      </c>
      <c r="G35" s="111">
        <v>3</v>
      </c>
      <c r="H35" s="111">
        <v>3.1</v>
      </c>
      <c r="I35" s="111">
        <v>1</v>
      </c>
      <c r="J35" s="111">
        <v>1.1000000000000001</v>
      </c>
      <c r="K35" s="111"/>
      <c r="L35" s="111">
        <v>0.1</v>
      </c>
    </row>
    <row r="36" spans="1:12" x14ac:dyDescent="0.35">
      <c r="A36" s="107">
        <v>42176</v>
      </c>
      <c r="B36" s="111">
        <v>324.33600000000001</v>
      </c>
      <c r="C36" s="111">
        <v>254.88</v>
      </c>
      <c r="D36" s="111">
        <v>965.56</v>
      </c>
      <c r="E36" s="111">
        <v>0</v>
      </c>
      <c r="F36" s="111">
        <v>0.1</v>
      </c>
      <c r="G36" s="111">
        <v>1</v>
      </c>
      <c r="H36" s="111">
        <v>1.1000000000000001</v>
      </c>
      <c r="I36" s="111">
        <v>0</v>
      </c>
      <c r="J36" s="111">
        <v>0.1</v>
      </c>
      <c r="K36" s="111"/>
      <c r="L36" s="111">
        <v>0.1</v>
      </c>
    </row>
    <row r="37" spans="1:12" x14ac:dyDescent="0.35">
      <c r="A37" s="107">
        <v>42176</v>
      </c>
      <c r="B37" s="111">
        <v>667.26130000000001</v>
      </c>
      <c r="C37" s="111">
        <v>241.74459999999999</v>
      </c>
      <c r="D37" s="111">
        <v>886.52260000000001</v>
      </c>
      <c r="E37" s="111">
        <v>1</v>
      </c>
      <c r="F37" s="111">
        <v>1.1000000000000001</v>
      </c>
      <c r="G37" s="111">
        <v>2</v>
      </c>
      <c r="H37" s="111">
        <v>2.1</v>
      </c>
      <c r="I37" s="111">
        <v>0</v>
      </c>
      <c r="J37" s="111">
        <v>0.1</v>
      </c>
      <c r="K37" s="111"/>
      <c r="L37" s="111">
        <v>0.1</v>
      </c>
    </row>
    <row r="38" spans="1:12" x14ac:dyDescent="0.35">
      <c r="A38" s="107">
        <v>42177</v>
      </c>
      <c r="B38" s="111">
        <v>633.57169999999996</v>
      </c>
      <c r="C38" s="111">
        <v>289.69740000000002</v>
      </c>
      <c r="D38" s="111">
        <v>1558.723</v>
      </c>
      <c r="E38" s="111">
        <v>0</v>
      </c>
      <c r="F38" s="111">
        <v>0.1</v>
      </c>
      <c r="G38" s="111">
        <v>1</v>
      </c>
      <c r="H38" s="111">
        <v>1.1000000000000001</v>
      </c>
      <c r="I38" s="111">
        <v>1</v>
      </c>
      <c r="J38" s="111">
        <v>1.1000000000000001</v>
      </c>
      <c r="K38" s="111"/>
      <c r="L38" s="111">
        <v>0.1</v>
      </c>
    </row>
    <row r="39" spans="1:12" x14ac:dyDescent="0.35">
      <c r="A39" s="107">
        <v>42178</v>
      </c>
      <c r="B39" s="111">
        <v>652.23389999999995</v>
      </c>
      <c r="C39" s="111">
        <v>287.4194</v>
      </c>
      <c r="D39" s="111">
        <v>1604.4556</v>
      </c>
      <c r="E39" s="111">
        <v>1</v>
      </c>
      <c r="F39" s="111">
        <v>1.1000000000000001</v>
      </c>
      <c r="G39" s="111">
        <v>2</v>
      </c>
      <c r="H39" s="111">
        <v>2.1</v>
      </c>
      <c r="I39" s="111">
        <v>1</v>
      </c>
      <c r="J39" s="111">
        <v>1.1000000000000001</v>
      </c>
      <c r="K39" s="111"/>
      <c r="L39" s="111">
        <v>0.1</v>
      </c>
    </row>
    <row r="40" spans="1:12" x14ac:dyDescent="0.35">
      <c r="A40" s="107">
        <v>42179</v>
      </c>
      <c r="B40" s="111">
        <v>468.24950000000001</v>
      </c>
      <c r="C40" s="111">
        <v>233.738</v>
      </c>
      <c r="D40" s="111">
        <v>892.80669999999998</v>
      </c>
      <c r="E40" s="111">
        <v>3</v>
      </c>
      <c r="F40" s="111">
        <v>3.1</v>
      </c>
      <c r="G40" s="111">
        <v>3</v>
      </c>
      <c r="H40" s="111">
        <v>3.1</v>
      </c>
      <c r="I40" s="111">
        <v>0</v>
      </c>
      <c r="J40" s="111">
        <v>0.1</v>
      </c>
      <c r="K40" s="111"/>
      <c r="L40" s="111">
        <v>0.1</v>
      </c>
    </row>
    <row r="41" spans="1:12" x14ac:dyDescent="0.35">
      <c r="A41" s="107">
        <v>42180</v>
      </c>
      <c r="B41" s="111">
        <v>550.35</v>
      </c>
      <c r="C41" s="111">
        <v>197.4</v>
      </c>
      <c r="D41" s="111">
        <v>643.125</v>
      </c>
      <c r="E41" s="111">
        <v>0</v>
      </c>
      <c r="F41" s="111">
        <v>0.1</v>
      </c>
      <c r="G41" s="111">
        <v>0</v>
      </c>
      <c r="H41" s="111">
        <v>0.1</v>
      </c>
      <c r="I41" s="111">
        <v>0</v>
      </c>
      <c r="J41" s="111">
        <v>0.1</v>
      </c>
      <c r="K41" s="111"/>
      <c r="L41" s="111">
        <v>0.1</v>
      </c>
    </row>
    <row r="42" spans="1:12" x14ac:dyDescent="0.35">
      <c r="A42" s="107">
        <v>42181</v>
      </c>
      <c r="B42" s="111">
        <v>534.82719999999995</v>
      </c>
      <c r="C42" s="111">
        <v>352.86989999999997</v>
      </c>
      <c r="D42" s="111">
        <v>981.47569999999996</v>
      </c>
      <c r="E42" s="111">
        <v>0</v>
      </c>
      <c r="F42" s="111">
        <v>0.1</v>
      </c>
      <c r="G42" s="111">
        <v>1</v>
      </c>
      <c r="H42" s="111">
        <v>1.1000000000000001</v>
      </c>
      <c r="I42" s="111">
        <v>0</v>
      </c>
      <c r="J42" s="111">
        <v>0.1</v>
      </c>
      <c r="K42" s="111"/>
      <c r="L42" s="111">
        <v>0.1</v>
      </c>
    </row>
    <row r="43" spans="1:12" x14ac:dyDescent="0.35">
      <c r="A43" s="107">
        <v>42182</v>
      </c>
      <c r="B43" s="111">
        <v>537.66989999999998</v>
      </c>
      <c r="C43" s="111">
        <v>253.53790000000001</v>
      </c>
      <c r="D43" s="111">
        <v>491.02910000000003</v>
      </c>
      <c r="E43" s="111">
        <v>1</v>
      </c>
      <c r="F43" s="111">
        <v>1.1000000000000001</v>
      </c>
      <c r="G43" s="111">
        <v>3</v>
      </c>
      <c r="H43" s="111">
        <v>3.1</v>
      </c>
      <c r="I43" s="111">
        <v>0</v>
      </c>
      <c r="J43" s="111">
        <v>0.1</v>
      </c>
      <c r="K43" s="111"/>
      <c r="L43" s="111">
        <v>0.1</v>
      </c>
    </row>
    <row r="44" spans="1:12" x14ac:dyDescent="0.35">
      <c r="A44" s="107">
        <v>42183</v>
      </c>
      <c r="B44" s="111">
        <v>565.84799999999996</v>
      </c>
      <c r="C44" s="111">
        <v>223.29820000000001</v>
      </c>
      <c r="D44" s="111">
        <v>944.36649999999997</v>
      </c>
      <c r="E44" s="111">
        <v>0</v>
      </c>
      <c r="F44" s="111">
        <v>0.1</v>
      </c>
      <c r="G44" s="111">
        <v>8</v>
      </c>
      <c r="H44" s="111">
        <v>8.1</v>
      </c>
      <c r="I44" s="111">
        <v>2</v>
      </c>
      <c r="J44" s="111">
        <v>2.1</v>
      </c>
      <c r="K44" s="111"/>
      <c r="L44" s="111">
        <v>0.1</v>
      </c>
    </row>
    <row r="45" spans="1:12" x14ac:dyDescent="0.35">
      <c r="A45" s="107">
        <v>42184</v>
      </c>
      <c r="B45" s="111">
        <v>1585.625</v>
      </c>
      <c r="C45" s="111">
        <v>361.5</v>
      </c>
      <c r="D45" s="111">
        <v>1248.0417</v>
      </c>
      <c r="E45" s="111">
        <v>0</v>
      </c>
      <c r="F45" s="111">
        <v>0.1</v>
      </c>
      <c r="G45" s="111">
        <v>4</v>
      </c>
      <c r="H45" s="111">
        <v>4.0999999999999996</v>
      </c>
      <c r="I45" s="111">
        <v>2</v>
      </c>
      <c r="J45" s="111">
        <v>2.1</v>
      </c>
      <c r="K45" s="111"/>
      <c r="L45" s="111">
        <v>0.1</v>
      </c>
    </row>
    <row r="46" spans="1:12" x14ac:dyDescent="0.35">
      <c r="A46" s="107">
        <v>42185</v>
      </c>
      <c r="B46" s="111">
        <v>647.92669999999998</v>
      </c>
      <c r="C46" s="111">
        <v>326.27289999999999</v>
      </c>
      <c r="D46" s="111">
        <v>1617.0061000000001</v>
      </c>
      <c r="E46" s="111">
        <v>0</v>
      </c>
      <c r="F46" s="111">
        <v>0.1</v>
      </c>
      <c r="G46" s="111">
        <v>1</v>
      </c>
      <c r="H46" s="111">
        <v>1.1000000000000001</v>
      </c>
      <c r="I46" s="111">
        <v>1</v>
      </c>
      <c r="J46" s="111">
        <v>1.1000000000000001</v>
      </c>
      <c r="K46" s="111"/>
      <c r="L46" s="111">
        <v>0.1</v>
      </c>
    </row>
    <row r="47" spans="1:12" x14ac:dyDescent="0.35">
      <c r="A47" s="107">
        <v>42186</v>
      </c>
      <c r="B47" s="111">
        <v>499.32530000000003</v>
      </c>
      <c r="C47" s="111">
        <v>232.91569999999999</v>
      </c>
      <c r="D47" s="111">
        <v>1069.0361</v>
      </c>
      <c r="E47" s="111">
        <v>1</v>
      </c>
      <c r="F47" s="111">
        <v>1.1000000000000001</v>
      </c>
      <c r="G47" s="111">
        <v>3</v>
      </c>
      <c r="H47" s="111">
        <v>3.1</v>
      </c>
      <c r="I47" s="111">
        <v>2</v>
      </c>
      <c r="J47" s="111">
        <v>2.1</v>
      </c>
      <c r="K47" s="111"/>
      <c r="L47" s="111">
        <v>0.1</v>
      </c>
    </row>
    <row r="48" spans="1:12" x14ac:dyDescent="0.35">
      <c r="A48" s="107">
        <v>42187</v>
      </c>
      <c r="B48" s="111">
        <v>503.7355</v>
      </c>
      <c r="C48" s="111">
        <v>414.10820000000001</v>
      </c>
      <c r="D48" s="111">
        <v>788.01599999999996</v>
      </c>
      <c r="E48" s="111">
        <v>0</v>
      </c>
      <c r="F48" s="111">
        <v>0.1</v>
      </c>
      <c r="G48" s="111">
        <v>2</v>
      </c>
      <c r="H48" s="111">
        <v>2.1</v>
      </c>
      <c r="I48" s="111">
        <v>2</v>
      </c>
      <c r="J48" s="111">
        <v>2.1</v>
      </c>
      <c r="K48" s="111"/>
      <c r="L48" s="111">
        <v>0.1</v>
      </c>
    </row>
    <row r="49" spans="1:12" x14ac:dyDescent="0.35">
      <c r="A49" s="107">
        <v>42188</v>
      </c>
      <c r="B49" s="111">
        <v>301.97289999999998</v>
      </c>
      <c r="C49" s="111">
        <v>198.87039999999999</v>
      </c>
      <c r="D49" s="111">
        <v>721.48940000000005</v>
      </c>
      <c r="E49" s="111">
        <v>0</v>
      </c>
      <c r="F49" s="111">
        <v>0.1</v>
      </c>
      <c r="G49" s="111">
        <v>1</v>
      </c>
      <c r="H49" s="111">
        <v>1.1000000000000001</v>
      </c>
      <c r="I49" s="111">
        <v>0</v>
      </c>
      <c r="J49" s="111">
        <v>0.1</v>
      </c>
      <c r="K49" s="111"/>
      <c r="L49" s="111">
        <v>0.1</v>
      </c>
    </row>
    <row r="50" spans="1:12" x14ac:dyDescent="0.35">
      <c r="A50" s="107">
        <v>42189</v>
      </c>
      <c r="B50" s="111">
        <v>542.86749999999995</v>
      </c>
      <c r="C50" s="111">
        <v>235.44579999999999</v>
      </c>
      <c r="D50" s="111">
        <v>970.94380000000001</v>
      </c>
      <c r="E50" s="111">
        <v>2</v>
      </c>
      <c r="F50" s="111">
        <v>2.1</v>
      </c>
      <c r="G50" s="111">
        <v>1</v>
      </c>
      <c r="H50" s="111">
        <v>1.1000000000000001</v>
      </c>
      <c r="I50" s="111">
        <v>1</v>
      </c>
      <c r="J50" s="111">
        <v>1.1000000000000001</v>
      </c>
      <c r="K50" s="111"/>
      <c r="L50" s="111">
        <v>0.1</v>
      </c>
    </row>
    <row r="51" spans="1:12" x14ac:dyDescent="0.35">
      <c r="A51" s="107">
        <v>42190</v>
      </c>
      <c r="B51" s="111">
        <v>280.12880000000001</v>
      </c>
      <c r="C51" s="111">
        <v>162.2535</v>
      </c>
      <c r="D51" s="111">
        <v>386.61970000000002</v>
      </c>
      <c r="E51" s="111">
        <v>0</v>
      </c>
      <c r="F51" s="111">
        <v>0.1</v>
      </c>
      <c r="G51" s="111">
        <v>3</v>
      </c>
      <c r="H51" s="111">
        <v>3.1</v>
      </c>
      <c r="I51" s="111">
        <v>0</v>
      </c>
      <c r="J51" s="111">
        <v>0.1</v>
      </c>
      <c r="K51" s="111"/>
      <c r="L51" s="111">
        <v>0.1</v>
      </c>
    </row>
    <row r="52" spans="1:12" x14ac:dyDescent="0.35">
      <c r="A52" s="107">
        <v>42191</v>
      </c>
      <c r="B52" s="111">
        <v>362.08909999999997</v>
      </c>
      <c r="C52" s="111">
        <v>346.80970000000002</v>
      </c>
      <c r="D52" s="111">
        <v>1270.6478</v>
      </c>
      <c r="E52" s="111">
        <v>2</v>
      </c>
      <c r="F52" s="111">
        <v>2.1</v>
      </c>
      <c r="G52" s="111">
        <v>2</v>
      </c>
      <c r="H52" s="111">
        <v>2.1</v>
      </c>
      <c r="I52" s="111">
        <v>0</v>
      </c>
      <c r="J52" s="111">
        <v>0.1</v>
      </c>
      <c r="K52" s="111"/>
      <c r="L52" s="111">
        <v>0.1</v>
      </c>
    </row>
    <row r="53" spans="1:12" x14ac:dyDescent="0.35">
      <c r="A53" s="107">
        <v>42192</v>
      </c>
      <c r="B53" s="111">
        <v>436.62430000000001</v>
      </c>
      <c r="C53" s="111">
        <v>141.15610000000001</v>
      </c>
      <c r="D53" s="111">
        <v>715.6069</v>
      </c>
      <c r="E53" s="111">
        <v>1</v>
      </c>
      <c r="F53" s="111">
        <v>1.1000000000000001</v>
      </c>
      <c r="G53" s="111">
        <v>3</v>
      </c>
      <c r="H53" s="111">
        <v>3.1</v>
      </c>
      <c r="I53" s="111">
        <v>1</v>
      </c>
      <c r="J53" s="111">
        <v>1.1000000000000001</v>
      </c>
      <c r="K53" s="111"/>
      <c r="L53" s="111">
        <v>0.1</v>
      </c>
    </row>
    <row r="54" spans="1:12" x14ac:dyDescent="0.35">
      <c r="A54" s="107">
        <v>42193</v>
      </c>
      <c r="B54" s="111">
        <v>465.5573</v>
      </c>
      <c r="C54" s="111">
        <v>138.3083</v>
      </c>
      <c r="D54" s="111">
        <v>457.25299999999999</v>
      </c>
      <c r="E54" s="111">
        <v>3</v>
      </c>
      <c r="F54" s="111">
        <v>3.1</v>
      </c>
      <c r="G54" s="111">
        <v>4</v>
      </c>
      <c r="H54" s="111">
        <v>4.0999999999999996</v>
      </c>
      <c r="I54" s="111">
        <v>1</v>
      </c>
      <c r="J54" s="111">
        <v>1.1000000000000001</v>
      </c>
      <c r="K54" s="111"/>
      <c r="L54" s="111">
        <v>0.1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topLeftCell="A7" workbookViewId="0">
      <selection activeCell="D16" sqref="D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topLeftCell="A7" workbookViewId="0">
      <selection activeCell="U24" sqref="U2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A1:W968"/>
  <sheetViews>
    <sheetView workbookViewId="0">
      <selection activeCell="F23" sqref="F23"/>
    </sheetView>
  </sheetViews>
  <sheetFormatPr defaultRowHeight="14.5" x14ac:dyDescent="0.35"/>
  <cols>
    <col min="1" max="1" width="12.453125" bestFit="1" customWidth="1"/>
    <col min="2" max="2" width="12.453125" style="111" customWidth="1"/>
    <col min="3" max="3" width="12.81640625" style="4" customWidth="1"/>
    <col min="4" max="4" width="10.26953125" bestFit="1" customWidth="1"/>
    <col min="5" max="5" width="8.54296875" bestFit="1" customWidth="1"/>
    <col min="6" max="6" width="16.7265625" bestFit="1" customWidth="1"/>
    <col min="7" max="7" width="8.1796875" bestFit="1" customWidth="1"/>
    <col min="9" max="10" width="15.81640625" bestFit="1" customWidth="1"/>
    <col min="11" max="11" width="10.54296875" bestFit="1" customWidth="1"/>
    <col min="12" max="12" width="11.81640625" bestFit="1" customWidth="1"/>
    <col min="13" max="13" width="8.1796875" bestFit="1" customWidth="1"/>
    <col min="14" max="14" width="3.1796875" bestFit="1" customWidth="1"/>
    <col min="15" max="16" width="14.26953125" bestFit="1" customWidth="1"/>
    <col min="17" max="17" width="10.54296875" bestFit="1" customWidth="1"/>
    <col min="18" max="18" width="11.7265625" bestFit="1" customWidth="1"/>
    <col min="19" max="19" width="8.1796875" bestFit="1" customWidth="1"/>
    <col min="21" max="22" width="14.1796875" bestFit="1" customWidth="1"/>
    <col min="23" max="23" width="10.54296875" bestFit="1" customWidth="1"/>
  </cols>
  <sheetData>
    <row r="1" spans="1:23" x14ac:dyDescent="0.35">
      <c r="A1" s="111" t="s">
        <v>20</v>
      </c>
      <c r="B1" s="113" t="s">
        <v>18</v>
      </c>
      <c r="C1" s="113" t="s">
        <v>39</v>
      </c>
      <c r="D1" s="111" t="s">
        <v>22</v>
      </c>
      <c r="E1" s="111" t="s">
        <v>40</v>
      </c>
      <c r="F1" s="111" t="s">
        <v>24</v>
      </c>
      <c r="G1" s="111" t="s">
        <v>25</v>
      </c>
      <c r="H1" s="111" t="s">
        <v>26</v>
      </c>
      <c r="I1" s="111" t="s">
        <v>27</v>
      </c>
      <c r="J1" s="111" t="s">
        <v>28</v>
      </c>
      <c r="K1" s="111" t="s">
        <v>29</v>
      </c>
      <c r="L1" s="111" t="s">
        <v>30</v>
      </c>
      <c r="M1" s="111" t="s">
        <v>25</v>
      </c>
      <c r="N1" s="111" t="s">
        <v>26</v>
      </c>
      <c r="O1" s="111" t="s">
        <v>31</v>
      </c>
      <c r="P1" s="111" t="s">
        <v>32</v>
      </c>
      <c r="Q1" s="111" t="s">
        <v>29</v>
      </c>
      <c r="R1" s="111" t="s">
        <v>33</v>
      </c>
      <c r="S1" s="111" t="s">
        <v>25</v>
      </c>
      <c r="T1" s="111" t="s">
        <v>26</v>
      </c>
      <c r="U1" s="111" t="s">
        <v>34</v>
      </c>
      <c r="V1" s="111" t="s">
        <v>35</v>
      </c>
      <c r="W1" s="111" t="s">
        <v>29</v>
      </c>
    </row>
    <row r="2" spans="1:23" x14ac:dyDescent="0.35">
      <c r="A2" s="111"/>
      <c r="B2" s="113" t="s">
        <v>21</v>
      </c>
      <c r="C2" s="113" t="s">
        <v>21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x14ac:dyDescent="0.35">
      <c r="A3" s="111"/>
      <c r="B3" s="114">
        <v>42097</v>
      </c>
      <c r="C3" s="53">
        <v>42005</v>
      </c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</row>
    <row r="4" spans="1:23" x14ac:dyDescent="0.35">
      <c r="A4" s="111"/>
      <c r="B4" s="114">
        <v>42098</v>
      </c>
      <c r="C4" s="53">
        <v>42012</v>
      </c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</row>
    <row r="5" spans="1:23" x14ac:dyDescent="0.35">
      <c r="A5" s="111"/>
      <c r="B5" s="114">
        <v>42099</v>
      </c>
      <c r="C5" s="53">
        <v>42019</v>
      </c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</row>
    <row r="6" spans="1:23" x14ac:dyDescent="0.35">
      <c r="A6" s="111"/>
      <c r="B6" s="114">
        <v>42100</v>
      </c>
      <c r="C6" s="53">
        <v>42026</v>
      </c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</row>
    <row r="7" spans="1:23" x14ac:dyDescent="0.35">
      <c r="A7" s="111"/>
      <c r="B7" s="114">
        <v>42101</v>
      </c>
      <c r="C7" s="53">
        <v>42033</v>
      </c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</row>
    <row r="8" spans="1:23" x14ac:dyDescent="0.35">
      <c r="A8" s="111"/>
      <c r="B8" s="114">
        <v>42102</v>
      </c>
      <c r="C8" s="53">
        <v>42036</v>
      </c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</row>
    <row r="9" spans="1:23" x14ac:dyDescent="0.35">
      <c r="A9" s="111"/>
      <c r="B9" s="114">
        <v>42103</v>
      </c>
      <c r="C9" s="53">
        <v>42037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</row>
    <row r="10" spans="1:23" x14ac:dyDescent="0.35">
      <c r="A10" s="111"/>
      <c r="B10" s="114">
        <v>42104</v>
      </c>
      <c r="C10" s="53">
        <v>42038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</row>
    <row r="11" spans="1:23" x14ac:dyDescent="0.35">
      <c r="A11" s="111"/>
      <c r="B11" s="114">
        <v>42105</v>
      </c>
      <c r="C11" s="53">
        <v>42039</v>
      </c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</row>
    <row r="12" spans="1:23" x14ac:dyDescent="0.35">
      <c r="A12" s="111"/>
      <c r="B12" s="114">
        <v>42106</v>
      </c>
      <c r="C12" s="53">
        <v>42040</v>
      </c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</row>
    <row r="13" spans="1:23" x14ac:dyDescent="0.35">
      <c r="A13" s="111"/>
      <c r="B13" s="114">
        <v>42107</v>
      </c>
      <c r="C13" s="53">
        <v>42041</v>
      </c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</row>
    <row r="14" spans="1:23" x14ac:dyDescent="0.35">
      <c r="A14" s="111"/>
      <c r="B14" s="114">
        <v>42108</v>
      </c>
      <c r="C14" s="53">
        <v>42042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</row>
    <row r="15" spans="1:23" x14ac:dyDescent="0.35">
      <c r="A15" s="111"/>
      <c r="B15" s="114">
        <v>42109</v>
      </c>
      <c r="C15" s="53">
        <v>42043</v>
      </c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</row>
    <row r="16" spans="1:23" x14ac:dyDescent="0.35">
      <c r="A16" s="111"/>
      <c r="B16" s="114">
        <v>42111</v>
      </c>
      <c r="C16" s="53">
        <v>42044</v>
      </c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</row>
    <row r="17" spans="2:3" x14ac:dyDescent="0.35">
      <c r="B17" s="114">
        <v>42112</v>
      </c>
      <c r="C17" s="53">
        <v>42045</v>
      </c>
    </row>
    <row r="18" spans="2:3" x14ac:dyDescent="0.35">
      <c r="B18" s="114">
        <v>42113</v>
      </c>
      <c r="C18" s="53">
        <v>42046</v>
      </c>
    </row>
    <row r="19" spans="2:3" x14ac:dyDescent="0.35">
      <c r="B19" s="114">
        <v>42114</v>
      </c>
      <c r="C19" s="53">
        <v>42047</v>
      </c>
    </row>
    <row r="20" spans="2:3" x14ac:dyDescent="0.35">
      <c r="B20" s="114">
        <v>42115</v>
      </c>
      <c r="C20" s="53">
        <v>42048</v>
      </c>
    </row>
    <row r="21" spans="2:3" x14ac:dyDescent="0.35">
      <c r="B21" s="114">
        <v>42116</v>
      </c>
      <c r="C21" s="53">
        <v>42049</v>
      </c>
    </row>
    <row r="22" spans="2:3" x14ac:dyDescent="0.35">
      <c r="B22" s="114">
        <v>42117</v>
      </c>
      <c r="C22" s="53">
        <v>42050</v>
      </c>
    </row>
    <row r="23" spans="2:3" x14ac:dyDescent="0.35">
      <c r="B23" s="114">
        <v>42118</v>
      </c>
      <c r="C23" s="53">
        <v>42051</v>
      </c>
    </row>
    <row r="24" spans="2:3" x14ac:dyDescent="0.35">
      <c r="B24" s="114">
        <v>42119</v>
      </c>
      <c r="C24" s="53">
        <v>42052</v>
      </c>
    </row>
    <row r="25" spans="2:3" x14ac:dyDescent="0.35">
      <c r="B25" s="114">
        <v>42120</v>
      </c>
      <c r="C25" s="53">
        <v>42053</v>
      </c>
    </row>
    <row r="26" spans="2:3" x14ac:dyDescent="0.35">
      <c r="B26" s="114">
        <v>42121</v>
      </c>
      <c r="C26" s="53">
        <v>42054</v>
      </c>
    </row>
    <row r="27" spans="2:3" x14ac:dyDescent="0.35">
      <c r="B27" s="114">
        <v>42122</v>
      </c>
      <c r="C27" s="53">
        <v>42055</v>
      </c>
    </row>
    <row r="28" spans="2:3" x14ac:dyDescent="0.35">
      <c r="B28" s="114">
        <v>42125</v>
      </c>
      <c r="C28" s="53">
        <v>42056</v>
      </c>
    </row>
    <row r="29" spans="2:3" x14ac:dyDescent="0.35">
      <c r="B29" s="114">
        <v>42126</v>
      </c>
      <c r="C29" s="53">
        <v>42057</v>
      </c>
    </row>
    <row r="30" spans="2:3" x14ac:dyDescent="0.35">
      <c r="B30" s="114">
        <v>42127</v>
      </c>
      <c r="C30" s="53">
        <v>42058</v>
      </c>
    </row>
    <row r="31" spans="2:3" x14ac:dyDescent="0.35">
      <c r="B31" s="114">
        <v>42156</v>
      </c>
      <c r="C31" s="53">
        <v>42059</v>
      </c>
    </row>
    <row r="32" spans="2:3" x14ac:dyDescent="0.35">
      <c r="B32" s="114">
        <v>42128</v>
      </c>
      <c r="C32" s="53">
        <v>42060</v>
      </c>
    </row>
    <row r="33" spans="2:3" x14ac:dyDescent="0.35">
      <c r="B33" s="114">
        <v>42129</v>
      </c>
      <c r="C33" s="53">
        <v>42061</v>
      </c>
    </row>
    <row r="34" spans="2:3" x14ac:dyDescent="0.35">
      <c r="B34" s="114">
        <v>42130</v>
      </c>
      <c r="C34" s="53">
        <v>42062</v>
      </c>
    </row>
    <row r="35" spans="2:3" x14ac:dyDescent="0.35">
      <c r="B35" s="114">
        <v>42131</v>
      </c>
      <c r="C35" s="53">
        <v>42063</v>
      </c>
    </row>
    <row r="36" spans="2:3" x14ac:dyDescent="0.35">
      <c r="B36" s="114">
        <v>42132</v>
      </c>
      <c r="C36" s="53">
        <v>42064</v>
      </c>
    </row>
    <row r="37" spans="2:3" x14ac:dyDescent="0.35">
      <c r="B37" s="114">
        <v>42133</v>
      </c>
      <c r="C37" s="53">
        <v>42065</v>
      </c>
    </row>
    <row r="38" spans="2:3" x14ac:dyDescent="0.35">
      <c r="B38" s="114">
        <v>42134</v>
      </c>
      <c r="C38" s="53">
        <v>42066</v>
      </c>
    </row>
    <row r="39" spans="2:3" x14ac:dyDescent="0.35">
      <c r="B39" s="114">
        <v>42135</v>
      </c>
      <c r="C39" s="53">
        <v>42067</v>
      </c>
    </row>
    <row r="40" spans="2:3" x14ac:dyDescent="0.35">
      <c r="B40" s="114">
        <v>42136</v>
      </c>
      <c r="C40" s="53">
        <v>42068</v>
      </c>
    </row>
    <row r="41" spans="2:3" x14ac:dyDescent="0.35">
      <c r="B41" s="114">
        <v>42138</v>
      </c>
      <c r="C41" s="53">
        <v>42069</v>
      </c>
    </row>
    <row r="42" spans="2:3" x14ac:dyDescent="0.35">
      <c r="B42" s="114">
        <v>42139</v>
      </c>
      <c r="C42" s="53">
        <v>42070</v>
      </c>
    </row>
    <row r="43" spans="2:3" x14ac:dyDescent="0.35">
      <c r="B43" s="114">
        <v>42140</v>
      </c>
      <c r="C43" s="53">
        <v>42071</v>
      </c>
    </row>
    <row r="44" spans="2:3" x14ac:dyDescent="0.35">
      <c r="B44" s="114">
        <v>42141</v>
      </c>
      <c r="C44" s="53">
        <v>42072</v>
      </c>
    </row>
    <row r="45" spans="2:3" x14ac:dyDescent="0.35">
      <c r="B45" s="114">
        <v>42142</v>
      </c>
      <c r="C45" s="53">
        <v>42073</v>
      </c>
    </row>
    <row r="46" spans="2:3" x14ac:dyDescent="0.35">
      <c r="B46" s="114">
        <v>42143</v>
      </c>
      <c r="C46" s="53">
        <v>42074</v>
      </c>
    </row>
    <row r="47" spans="2:3" x14ac:dyDescent="0.35">
      <c r="B47" s="114">
        <v>42144</v>
      </c>
      <c r="C47" s="53">
        <v>42075</v>
      </c>
    </row>
    <row r="48" spans="2:3" x14ac:dyDescent="0.35">
      <c r="B48" s="114">
        <v>42145</v>
      </c>
      <c r="C48" s="53">
        <v>42076</v>
      </c>
    </row>
    <row r="49" spans="2:3" x14ac:dyDescent="0.35">
      <c r="B49" s="114">
        <v>42146</v>
      </c>
      <c r="C49" s="53">
        <v>42077</v>
      </c>
    </row>
    <row r="50" spans="2:3" x14ac:dyDescent="0.35">
      <c r="B50" s="114">
        <v>42147</v>
      </c>
      <c r="C50" s="53">
        <v>42078</v>
      </c>
    </row>
    <row r="51" spans="2:3" x14ac:dyDescent="0.35">
      <c r="B51" s="114">
        <v>42148</v>
      </c>
      <c r="C51" s="53">
        <v>42079</v>
      </c>
    </row>
    <row r="52" spans="2:3" x14ac:dyDescent="0.35">
      <c r="B52" s="114">
        <v>42149</v>
      </c>
      <c r="C52" s="53">
        <v>42080</v>
      </c>
    </row>
    <row r="53" spans="2:3" x14ac:dyDescent="0.35">
      <c r="B53" s="114">
        <v>42145</v>
      </c>
      <c r="C53" s="53">
        <v>42081</v>
      </c>
    </row>
    <row r="54" spans="2:3" x14ac:dyDescent="0.35">
      <c r="B54" s="114">
        <v>42151</v>
      </c>
      <c r="C54" s="53">
        <v>42082</v>
      </c>
    </row>
    <row r="55" spans="2:3" x14ac:dyDescent="0.35">
      <c r="B55" s="114">
        <v>42152</v>
      </c>
      <c r="C55" s="53">
        <v>42083</v>
      </c>
    </row>
    <row r="56" spans="2:3" x14ac:dyDescent="0.35">
      <c r="B56" s="114">
        <v>42153</v>
      </c>
      <c r="C56" s="53">
        <v>42084</v>
      </c>
    </row>
    <row r="57" spans="2:3" x14ac:dyDescent="0.35">
      <c r="B57" s="114">
        <v>42154</v>
      </c>
      <c r="C57" s="53">
        <v>42085</v>
      </c>
    </row>
    <row r="58" spans="2:3" x14ac:dyDescent="0.35">
      <c r="B58" s="114">
        <v>42158</v>
      </c>
      <c r="C58" s="53">
        <v>42086</v>
      </c>
    </row>
    <row r="59" spans="2:3" x14ac:dyDescent="0.35">
      <c r="B59" s="114">
        <v>42159</v>
      </c>
      <c r="C59" s="53">
        <v>42087</v>
      </c>
    </row>
    <row r="60" spans="2:3" x14ac:dyDescent="0.35">
      <c r="B60" s="114">
        <v>42160</v>
      </c>
      <c r="C60" s="53">
        <v>42088</v>
      </c>
    </row>
    <row r="61" spans="2:3" x14ac:dyDescent="0.35">
      <c r="B61" s="114">
        <v>42161</v>
      </c>
      <c r="C61" s="53">
        <v>42089</v>
      </c>
    </row>
    <row r="62" spans="2:3" x14ac:dyDescent="0.35">
      <c r="B62" s="114">
        <v>42162</v>
      </c>
      <c r="C62" s="53">
        <v>42090</v>
      </c>
    </row>
    <row r="63" spans="2:3" x14ac:dyDescent="0.35">
      <c r="B63" s="114">
        <v>42163</v>
      </c>
      <c r="C63" s="53">
        <v>42091</v>
      </c>
    </row>
    <row r="64" spans="2:3" x14ac:dyDescent="0.35">
      <c r="B64" s="114">
        <v>42164</v>
      </c>
      <c r="C64" s="53">
        <v>42092</v>
      </c>
    </row>
    <row r="65" spans="2:3" x14ac:dyDescent="0.35">
      <c r="B65" s="114">
        <v>42165</v>
      </c>
      <c r="C65" s="53">
        <v>42093</v>
      </c>
    </row>
    <row r="66" spans="2:3" x14ac:dyDescent="0.35">
      <c r="B66" s="114">
        <v>42166</v>
      </c>
      <c r="C66" s="53">
        <v>42094</v>
      </c>
    </row>
    <row r="67" spans="2:3" x14ac:dyDescent="0.35">
      <c r="B67" s="114">
        <v>42167</v>
      </c>
      <c r="C67" s="53">
        <v>42095</v>
      </c>
    </row>
    <row r="68" spans="2:3" x14ac:dyDescent="0.35">
      <c r="B68" s="114">
        <v>42168</v>
      </c>
      <c r="C68" s="53">
        <v>42096</v>
      </c>
    </row>
    <row r="69" spans="2:3" x14ac:dyDescent="0.35">
      <c r="B69" s="114">
        <v>42169</v>
      </c>
      <c r="C69" s="114">
        <v>42097</v>
      </c>
    </row>
    <row r="70" spans="2:3" x14ac:dyDescent="0.35">
      <c r="B70" s="114">
        <v>42170</v>
      </c>
      <c r="C70" s="114">
        <v>42098</v>
      </c>
    </row>
    <row r="71" spans="2:3" x14ac:dyDescent="0.35">
      <c r="B71" s="114">
        <v>42171</v>
      </c>
      <c r="C71" s="114">
        <v>42099</v>
      </c>
    </row>
    <row r="72" spans="2:3" x14ac:dyDescent="0.35">
      <c r="B72" s="114">
        <v>42172</v>
      </c>
      <c r="C72" s="114">
        <v>42100</v>
      </c>
    </row>
    <row r="73" spans="2:3" x14ac:dyDescent="0.35">
      <c r="B73" s="114">
        <v>42173</v>
      </c>
      <c r="C73" s="114">
        <v>42101</v>
      </c>
    </row>
    <row r="74" spans="2:3" x14ac:dyDescent="0.35">
      <c r="B74" s="114">
        <v>42174</v>
      </c>
      <c r="C74" s="114">
        <v>42102</v>
      </c>
    </row>
    <row r="75" spans="2:3" x14ac:dyDescent="0.35">
      <c r="B75" s="114">
        <v>42175</v>
      </c>
      <c r="C75" s="114">
        <v>42103</v>
      </c>
    </row>
    <row r="76" spans="2:3" x14ac:dyDescent="0.35">
      <c r="B76" s="114">
        <v>42177</v>
      </c>
      <c r="C76" s="114">
        <v>42104</v>
      </c>
    </row>
    <row r="77" spans="2:3" x14ac:dyDescent="0.35">
      <c r="B77" s="114">
        <v>42178</v>
      </c>
      <c r="C77" s="114">
        <v>42105</v>
      </c>
    </row>
    <row r="78" spans="2:3" x14ac:dyDescent="0.35">
      <c r="B78" s="114">
        <v>42179</v>
      </c>
      <c r="C78" s="114">
        <v>42106</v>
      </c>
    </row>
    <row r="79" spans="2:3" x14ac:dyDescent="0.35">
      <c r="B79" s="114">
        <v>42180</v>
      </c>
      <c r="C79" s="114">
        <v>42107</v>
      </c>
    </row>
    <row r="80" spans="2:3" x14ac:dyDescent="0.35">
      <c r="B80" s="114">
        <v>42181</v>
      </c>
      <c r="C80" s="114">
        <v>42108</v>
      </c>
    </row>
    <row r="81" spans="2:3" x14ac:dyDescent="0.35">
      <c r="B81" s="114">
        <v>42182</v>
      </c>
      <c r="C81" s="114">
        <v>42109</v>
      </c>
    </row>
    <row r="82" spans="2:3" x14ac:dyDescent="0.35">
      <c r="B82" s="114">
        <v>42183</v>
      </c>
      <c r="C82" s="114">
        <v>42111</v>
      </c>
    </row>
    <row r="83" spans="2:3" x14ac:dyDescent="0.35">
      <c r="B83" s="114">
        <v>42184</v>
      </c>
      <c r="C83" s="114">
        <v>42112</v>
      </c>
    </row>
    <row r="84" spans="2:3" x14ac:dyDescent="0.35">
      <c r="B84" s="114">
        <v>42185</v>
      </c>
      <c r="C84" s="114">
        <v>42113</v>
      </c>
    </row>
    <row r="85" spans="2:3" x14ac:dyDescent="0.35">
      <c r="B85" s="114">
        <v>42186</v>
      </c>
      <c r="C85" s="114">
        <v>42114</v>
      </c>
    </row>
    <row r="86" spans="2:3" x14ac:dyDescent="0.35">
      <c r="B86" s="114">
        <v>42187</v>
      </c>
      <c r="C86" s="114">
        <v>42115</v>
      </c>
    </row>
    <row r="87" spans="2:3" x14ac:dyDescent="0.35">
      <c r="B87" s="114">
        <v>42188</v>
      </c>
      <c r="C87" s="114">
        <v>42116</v>
      </c>
    </row>
    <row r="88" spans="2:3" x14ac:dyDescent="0.35">
      <c r="B88" s="114">
        <v>42189</v>
      </c>
      <c r="C88" s="114">
        <v>42117</v>
      </c>
    </row>
    <row r="89" spans="2:3" x14ac:dyDescent="0.35">
      <c r="B89" s="114">
        <v>42190</v>
      </c>
      <c r="C89" s="114">
        <v>42118</v>
      </c>
    </row>
    <row r="90" spans="2:3" x14ac:dyDescent="0.35">
      <c r="B90" s="114">
        <v>42191</v>
      </c>
      <c r="C90" s="114">
        <v>42119</v>
      </c>
    </row>
    <row r="91" spans="2:3" x14ac:dyDescent="0.35">
      <c r="B91" s="114">
        <v>42192</v>
      </c>
      <c r="C91" s="114">
        <v>42120</v>
      </c>
    </row>
    <row r="92" spans="2:3" x14ac:dyDescent="0.35">
      <c r="B92" s="114">
        <v>42193</v>
      </c>
      <c r="C92" s="114">
        <v>42121</v>
      </c>
    </row>
    <row r="93" spans="2:3" x14ac:dyDescent="0.35">
      <c r="B93" s="114">
        <v>42194</v>
      </c>
      <c r="C93" s="114">
        <v>42122</v>
      </c>
    </row>
    <row r="94" spans="2:3" x14ac:dyDescent="0.35">
      <c r="B94" s="114">
        <v>42195</v>
      </c>
      <c r="C94" s="114">
        <v>42125</v>
      </c>
    </row>
    <row r="95" spans="2:3" x14ac:dyDescent="0.35">
      <c r="B95" s="114">
        <v>42196</v>
      </c>
      <c r="C95" s="114">
        <v>42126</v>
      </c>
    </row>
    <row r="96" spans="2:3" x14ac:dyDescent="0.35">
      <c r="B96" s="114">
        <v>42197</v>
      </c>
      <c r="C96" s="114">
        <v>42127</v>
      </c>
    </row>
    <row r="97" spans="2:3" x14ac:dyDescent="0.35">
      <c r="B97" s="114">
        <v>42198</v>
      </c>
      <c r="C97" s="114">
        <v>42128</v>
      </c>
    </row>
    <row r="98" spans="2:3" x14ac:dyDescent="0.35">
      <c r="B98" s="114">
        <v>42199</v>
      </c>
      <c r="C98" s="114">
        <v>42129</v>
      </c>
    </row>
    <row r="99" spans="2:3" x14ac:dyDescent="0.35">
      <c r="B99" s="114">
        <v>42200</v>
      </c>
      <c r="C99" s="114">
        <v>42130</v>
      </c>
    </row>
    <row r="100" spans="2:3" x14ac:dyDescent="0.35">
      <c r="B100" s="114">
        <v>42201</v>
      </c>
      <c r="C100" s="114">
        <v>42131</v>
      </c>
    </row>
    <row r="101" spans="2:3" x14ac:dyDescent="0.35">
      <c r="B101" s="114">
        <v>42202</v>
      </c>
      <c r="C101" s="114">
        <v>42132</v>
      </c>
    </row>
    <row r="102" spans="2:3" x14ac:dyDescent="0.35">
      <c r="B102" s="114">
        <v>42203</v>
      </c>
      <c r="C102" s="114">
        <v>42133</v>
      </c>
    </row>
    <row r="103" spans="2:3" x14ac:dyDescent="0.35">
      <c r="B103" s="114">
        <v>42204</v>
      </c>
      <c r="C103" s="114">
        <v>42134</v>
      </c>
    </row>
    <row r="104" spans="2:3" x14ac:dyDescent="0.35">
      <c r="B104" s="114">
        <v>42205</v>
      </c>
      <c r="C104" s="114">
        <v>42135</v>
      </c>
    </row>
    <row r="105" spans="2:3" x14ac:dyDescent="0.35">
      <c r="B105" s="114">
        <v>42206</v>
      </c>
      <c r="C105" s="114">
        <v>42136</v>
      </c>
    </row>
    <row r="106" spans="2:3" x14ac:dyDescent="0.35">
      <c r="B106" s="114">
        <v>42207</v>
      </c>
      <c r="C106" s="114">
        <v>42138</v>
      </c>
    </row>
    <row r="107" spans="2:3" x14ac:dyDescent="0.35">
      <c r="B107" s="114">
        <v>42209</v>
      </c>
      <c r="C107" s="114">
        <v>42139</v>
      </c>
    </row>
    <row r="108" spans="2:3" x14ac:dyDescent="0.35">
      <c r="B108" s="114">
        <v>42210</v>
      </c>
      <c r="C108" s="114">
        <v>42140</v>
      </c>
    </row>
    <row r="109" spans="2:3" x14ac:dyDescent="0.35">
      <c r="B109" s="114">
        <v>42211</v>
      </c>
      <c r="C109" s="114">
        <v>42141</v>
      </c>
    </row>
    <row r="110" spans="2:3" x14ac:dyDescent="0.35">
      <c r="B110" s="114">
        <v>42212</v>
      </c>
      <c r="C110" s="114">
        <v>42142</v>
      </c>
    </row>
    <row r="111" spans="2:3" x14ac:dyDescent="0.35">
      <c r="B111" s="114">
        <v>42213</v>
      </c>
      <c r="C111" s="114">
        <v>42143</v>
      </c>
    </row>
    <row r="112" spans="2:3" x14ac:dyDescent="0.35">
      <c r="B112" s="114">
        <v>42214</v>
      </c>
      <c r="C112" s="114">
        <v>42144</v>
      </c>
    </row>
    <row r="113" spans="2:3" x14ac:dyDescent="0.35">
      <c r="B113" s="114">
        <v>42215</v>
      </c>
      <c r="C113" s="114">
        <v>42145</v>
      </c>
    </row>
    <row r="114" spans="2:3" x14ac:dyDescent="0.35">
      <c r="B114" s="114">
        <v>42216</v>
      </c>
      <c r="C114" s="114">
        <v>42146</v>
      </c>
    </row>
    <row r="115" spans="2:3" x14ac:dyDescent="0.35">
      <c r="B115" s="114">
        <v>42217</v>
      </c>
      <c r="C115" s="114">
        <v>42147</v>
      </c>
    </row>
    <row r="116" spans="2:3" x14ac:dyDescent="0.35">
      <c r="B116" s="114">
        <v>42218</v>
      </c>
      <c r="C116" s="114">
        <v>42148</v>
      </c>
    </row>
    <row r="117" spans="2:3" x14ac:dyDescent="0.35">
      <c r="B117" s="114">
        <v>42219</v>
      </c>
      <c r="C117" s="114">
        <v>42149</v>
      </c>
    </row>
    <row r="118" spans="2:3" x14ac:dyDescent="0.35">
      <c r="B118" s="114">
        <v>42221</v>
      </c>
      <c r="C118" s="114">
        <v>42150</v>
      </c>
    </row>
    <row r="119" spans="2:3" x14ac:dyDescent="0.35">
      <c r="B119" s="114">
        <v>42222</v>
      </c>
      <c r="C119" s="114">
        <v>42151</v>
      </c>
    </row>
    <row r="120" spans="2:3" x14ac:dyDescent="0.35">
      <c r="B120" s="114">
        <v>42223</v>
      </c>
      <c r="C120" s="114">
        <v>42152</v>
      </c>
    </row>
    <row r="121" spans="2:3" x14ac:dyDescent="0.35">
      <c r="B121" s="114">
        <v>42224</v>
      </c>
      <c r="C121" s="114">
        <v>42153</v>
      </c>
    </row>
    <row r="122" spans="2:3" x14ac:dyDescent="0.35">
      <c r="B122" s="114">
        <v>42225</v>
      </c>
      <c r="C122" s="114">
        <v>42154</v>
      </c>
    </row>
    <row r="123" spans="2:3" x14ac:dyDescent="0.35">
      <c r="B123" s="114">
        <v>42226</v>
      </c>
      <c r="C123" s="114">
        <v>42155</v>
      </c>
    </row>
    <row r="124" spans="2:3" x14ac:dyDescent="0.35">
      <c r="B124" s="114">
        <v>42227</v>
      </c>
      <c r="C124" s="114">
        <v>42156</v>
      </c>
    </row>
    <row r="125" spans="2:3" x14ac:dyDescent="0.35">
      <c r="B125" s="114">
        <v>42228</v>
      </c>
      <c r="C125" s="114">
        <v>42158</v>
      </c>
    </row>
    <row r="126" spans="2:3" x14ac:dyDescent="0.35">
      <c r="B126" s="114">
        <v>42229</v>
      </c>
      <c r="C126" s="114">
        <v>42159</v>
      </c>
    </row>
    <row r="127" spans="2:3" x14ac:dyDescent="0.35">
      <c r="B127" s="114">
        <v>42230</v>
      </c>
      <c r="C127" s="114">
        <v>42160</v>
      </c>
    </row>
    <row r="128" spans="2:3" x14ac:dyDescent="0.35">
      <c r="B128" s="114">
        <v>42231</v>
      </c>
      <c r="C128" s="114">
        <v>42161</v>
      </c>
    </row>
    <row r="129" spans="2:3" x14ac:dyDescent="0.35">
      <c r="B129" s="114">
        <v>42232</v>
      </c>
      <c r="C129" s="114">
        <v>42162</v>
      </c>
    </row>
    <row r="130" spans="2:3" x14ac:dyDescent="0.35">
      <c r="B130" s="114">
        <v>42233</v>
      </c>
      <c r="C130" s="114">
        <v>42163</v>
      </c>
    </row>
    <row r="131" spans="2:3" x14ac:dyDescent="0.35">
      <c r="B131" s="114">
        <v>42234</v>
      </c>
      <c r="C131" s="114">
        <v>42164</v>
      </c>
    </row>
    <row r="132" spans="2:3" x14ac:dyDescent="0.35">
      <c r="B132" s="114">
        <v>42235</v>
      </c>
      <c r="C132" s="114">
        <v>42165</v>
      </c>
    </row>
    <row r="133" spans="2:3" x14ac:dyDescent="0.35">
      <c r="B133" s="114">
        <v>42236</v>
      </c>
      <c r="C133" s="114">
        <v>42166</v>
      </c>
    </row>
    <row r="134" spans="2:3" x14ac:dyDescent="0.35">
      <c r="B134" s="114">
        <v>42237</v>
      </c>
      <c r="C134" s="114">
        <v>42167</v>
      </c>
    </row>
    <row r="135" spans="2:3" x14ac:dyDescent="0.35">
      <c r="B135" s="114">
        <v>42238</v>
      </c>
      <c r="C135" s="114">
        <v>42168</v>
      </c>
    </row>
    <row r="136" spans="2:3" x14ac:dyDescent="0.35">
      <c r="B136" s="114">
        <v>42239</v>
      </c>
      <c r="C136" s="114">
        <v>42169</v>
      </c>
    </row>
    <row r="137" spans="2:3" x14ac:dyDescent="0.35">
      <c r="B137" s="114">
        <v>42241</v>
      </c>
      <c r="C137" s="114">
        <v>42170</v>
      </c>
    </row>
    <row r="138" spans="2:3" x14ac:dyDescent="0.35">
      <c r="B138" s="114">
        <v>42242</v>
      </c>
      <c r="C138" s="114">
        <v>42171</v>
      </c>
    </row>
    <row r="139" spans="2:3" x14ac:dyDescent="0.35">
      <c r="B139" s="114">
        <v>42243</v>
      </c>
      <c r="C139" s="114">
        <v>42172</v>
      </c>
    </row>
    <row r="140" spans="2:3" x14ac:dyDescent="0.35">
      <c r="B140" s="114">
        <v>42244</v>
      </c>
      <c r="C140" s="114">
        <v>42173</v>
      </c>
    </row>
    <row r="141" spans="2:3" x14ac:dyDescent="0.35">
      <c r="B141" s="114">
        <v>42245</v>
      </c>
      <c r="C141" s="114">
        <v>42174</v>
      </c>
    </row>
    <row r="142" spans="2:3" x14ac:dyDescent="0.35">
      <c r="B142" s="114">
        <v>42246</v>
      </c>
      <c r="C142" s="114">
        <v>42176</v>
      </c>
    </row>
    <row r="143" spans="2:3" x14ac:dyDescent="0.35">
      <c r="B143" s="114">
        <v>42247</v>
      </c>
      <c r="C143" s="114">
        <v>42176</v>
      </c>
    </row>
    <row r="144" spans="2:3" x14ac:dyDescent="0.35">
      <c r="B144" s="114">
        <v>42354</v>
      </c>
      <c r="C144" s="114">
        <v>42177</v>
      </c>
    </row>
    <row r="145" spans="2:3" x14ac:dyDescent="0.35">
      <c r="B145" s="115">
        <v>42355</v>
      </c>
      <c r="C145" s="114">
        <v>42178</v>
      </c>
    </row>
    <row r="146" spans="2:3" x14ac:dyDescent="0.35">
      <c r="B146" s="115">
        <v>42356</v>
      </c>
      <c r="C146" s="114">
        <v>42179</v>
      </c>
    </row>
    <row r="147" spans="2:3" x14ac:dyDescent="0.35">
      <c r="B147" s="115">
        <v>42357</v>
      </c>
      <c r="C147" s="114">
        <v>42180</v>
      </c>
    </row>
    <row r="148" spans="2:3" x14ac:dyDescent="0.35">
      <c r="B148" s="115">
        <v>42370</v>
      </c>
      <c r="C148" s="114">
        <v>42180</v>
      </c>
    </row>
    <row r="149" spans="2:3" x14ac:dyDescent="0.35">
      <c r="B149" s="115">
        <v>42371</v>
      </c>
      <c r="C149" s="114">
        <v>42181</v>
      </c>
    </row>
    <row r="150" spans="2:3" x14ac:dyDescent="0.35">
      <c r="B150" s="114">
        <v>42372</v>
      </c>
      <c r="C150" s="114">
        <v>42182</v>
      </c>
    </row>
    <row r="151" spans="2:3" x14ac:dyDescent="0.35">
      <c r="B151" s="114">
        <v>42373</v>
      </c>
      <c r="C151" s="114">
        <v>42183</v>
      </c>
    </row>
    <row r="152" spans="2:3" x14ac:dyDescent="0.35">
      <c r="B152" s="114">
        <v>42374</v>
      </c>
      <c r="C152" s="114">
        <v>42184</v>
      </c>
    </row>
    <row r="153" spans="2:3" x14ac:dyDescent="0.35">
      <c r="B153" s="114">
        <v>42375</v>
      </c>
      <c r="C153" s="114">
        <v>42185</v>
      </c>
    </row>
    <row r="154" spans="2:3" x14ac:dyDescent="0.35">
      <c r="B154" s="114">
        <v>42376</v>
      </c>
      <c r="C154" s="114">
        <v>42186</v>
      </c>
    </row>
    <row r="155" spans="2:3" x14ac:dyDescent="0.35">
      <c r="B155" s="114">
        <v>42377</v>
      </c>
      <c r="C155" s="114">
        <v>42187</v>
      </c>
    </row>
    <row r="156" spans="2:3" x14ac:dyDescent="0.35">
      <c r="B156" s="114">
        <v>42378</v>
      </c>
      <c r="C156" s="114">
        <v>42188</v>
      </c>
    </row>
    <row r="157" spans="2:3" x14ac:dyDescent="0.35">
      <c r="B157" s="114">
        <v>42379</v>
      </c>
      <c r="C157" s="114">
        <v>42189</v>
      </c>
    </row>
    <row r="158" spans="2:3" x14ac:dyDescent="0.35">
      <c r="B158" s="114">
        <v>42380</v>
      </c>
      <c r="C158" s="114">
        <v>42190</v>
      </c>
    </row>
    <row r="159" spans="2:3" x14ac:dyDescent="0.35">
      <c r="B159" s="114">
        <v>42381</v>
      </c>
      <c r="C159" s="114">
        <v>42191</v>
      </c>
    </row>
    <row r="160" spans="2:3" x14ac:dyDescent="0.35">
      <c r="B160" s="114">
        <v>42382</v>
      </c>
      <c r="C160" s="114">
        <v>42192</v>
      </c>
    </row>
    <row r="161" spans="2:3" x14ac:dyDescent="0.35">
      <c r="B161" s="114">
        <v>42383</v>
      </c>
      <c r="C161" s="114">
        <v>42193</v>
      </c>
    </row>
    <row r="162" spans="2:3" x14ac:dyDescent="0.35">
      <c r="B162" s="114">
        <v>42384</v>
      </c>
      <c r="C162" s="114">
        <v>42194</v>
      </c>
    </row>
    <row r="163" spans="2:3" x14ac:dyDescent="0.35">
      <c r="B163" s="114">
        <v>42385</v>
      </c>
      <c r="C163" s="114">
        <v>42195</v>
      </c>
    </row>
    <row r="164" spans="2:3" x14ac:dyDescent="0.35">
      <c r="B164" s="114">
        <v>42386</v>
      </c>
      <c r="C164" s="114">
        <v>42196</v>
      </c>
    </row>
    <row r="165" spans="2:3" x14ac:dyDescent="0.35">
      <c r="B165" s="114">
        <v>42387</v>
      </c>
      <c r="C165" s="114">
        <v>42197</v>
      </c>
    </row>
    <row r="166" spans="2:3" x14ac:dyDescent="0.35">
      <c r="B166" s="114">
        <v>42388</v>
      </c>
      <c r="C166" s="114">
        <v>42198</v>
      </c>
    </row>
    <row r="167" spans="2:3" x14ac:dyDescent="0.35">
      <c r="B167" s="114">
        <v>42389</v>
      </c>
      <c r="C167" s="114">
        <v>42199</v>
      </c>
    </row>
    <row r="168" spans="2:3" x14ac:dyDescent="0.35">
      <c r="B168" s="114">
        <v>42390</v>
      </c>
      <c r="C168" s="114">
        <v>42200</v>
      </c>
    </row>
    <row r="169" spans="2:3" x14ac:dyDescent="0.35">
      <c r="B169" s="114">
        <v>42391</v>
      </c>
      <c r="C169" s="114">
        <v>42201</v>
      </c>
    </row>
    <row r="170" spans="2:3" x14ac:dyDescent="0.35">
      <c r="B170" s="114">
        <v>42392</v>
      </c>
      <c r="C170" s="114">
        <v>42202</v>
      </c>
    </row>
    <row r="171" spans="2:3" x14ac:dyDescent="0.35">
      <c r="B171" s="114">
        <v>42393</v>
      </c>
      <c r="C171" s="114">
        <v>42203</v>
      </c>
    </row>
    <row r="172" spans="2:3" x14ac:dyDescent="0.35">
      <c r="B172" s="114">
        <v>42394</v>
      </c>
      <c r="C172" s="114">
        <v>42204</v>
      </c>
    </row>
    <row r="173" spans="2:3" x14ac:dyDescent="0.35">
      <c r="B173" s="114">
        <v>42395</v>
      </c>
      <c r="C173" s="114">
        <v>42205</v>
      </c>
    </row>
    <row r="174" spans="2:3" x14ac:dyDescent="0.35">
      <c r="B174" s="114">
        <v>42396</v>
      </c>
      <c r="C174" s="114">
        <v>42206</v>
      </c>
    </row>
    <row r="175" spans="2:3" x14ac:dyDescent="0.35">
      <c r="B175" s="114">
        <v>42397</v>
      </c>
      <c r="C175" s="114">
        <v>42207</v>
      </c>
    </row>
    <row r="176" spans="2:3" x14ac:dyDescent="0.35">
      <c r="B176" s="114">
        <v>42398</v>
      </c>
      <c r="C176" s="114">
        <v>42208</v>
      </c>
    </row>
    <row r="177" spans="2:3" x14ac:dyDescent="0.35">
      <c r="B177" s="114">
        <v>42399</v>
      </c>
      <c r="C177" s="114">
        <v>42209</v>
      </c>
    </row>
    <row r="178" spans="2:3" x14ac:dyDescent="0.35">
      <c r="B178" s="114">
        <v>42400</v>
      </c>
      <c r="C178" s="114">
        <v>42210</v>
      </c>
    </row>
    <row r="179" spans="2:3" x14ac:dyDescent="0.35">
      <c r="B179" s="114">
        <v>42401</v>
      </c>
      <c r="C179" s="114">
        <v>42211</v>
      </c>
    </row>
    <row r="180" spans="2:3" x14ac:dyDescent="0.35">
      <c r="B180" s="114">
        <v>42402</v>
      </c>
      <c r="C180" s="114">
        <v>42212</v>
      </c>
    </row>
    <row r="181" spans="2:3" x14ac:dyDescent="0.35">
      <c r="B181" s="114">
        <v>42403</v>
      </c>
      <c r="C181" s="114">
        <v>42213</v>
      </c>
    </row>
    <row r="182" spans="2:3" x14ac:dyDescent="0.35">
      <c r="B182" s="114">
        <v>42404</v>
      </c>
      <c r="C182" s="114">
        <v>42214</v>
      </c>
    </row>
    <row r="183" spans="2:3" x14ac:dyDescent="0.35">
      <c r="B183" s="114">
        <v>42405</v>
      </c>
      <c r="C183" s="114">
        <v>42215</v>
      </c>
    </row>
    <row r="184" spans="2:3" x14ac:dyDescent="0.35">
      <c r="B184" s="114">
        <v>42406</v>
      </c>
      <c r="C184" s="114">
        <v>42216</v>
      </c>
    </row>
    <row r="185" spans="2:3" x14ac:dyDescent="0.35">
      <c r="B185" s="114">
        <v>42407</v>
      </c>
      <c r="C185" s="114">
        <v>42217</v>
      </c>
    </row>
    <row r="186" spans="2:3" x14ac:dyDescent="0.35">
      <c r="B186" s="114">
        <v>42408</v>
      </c>
      <c r="C186" s="114">
        <v>42218</v>
      </c>
    </row>
    <row r="187" spans="2:3" x14ac:dyDescent="0.35">
      <c r="B187" s="114">
        <v>42409</v>
      </c>
      <c r="C187" s="114">
        <v>42219</v>
      </c>
    </row>
    <row r="188" spans="2:3" x14ac:dyDescent="0.35">
      <c r="B188" s="114">
        <v>42410</v>
      </c>
      <c r="C188" s="114">
        <v>42220</v>
      </c>
    </row>
    <row r="189" spans="2:3" x14ac:dyDescent="0.35">
      <c r="B189" s="114">
        <v>42411</v>
      </c>
      <c r="C189" s="114">
        <v>42221</v>
      </c>
    </row>
    <row r="190" spans="2:3" x14ac:dyDescent="0.35">
      <c r="B190" s="114">
        <v>42412</v>
      </c>
      <c r="C190" s="114">
        <v>42222</v>
      </c>
    </row>
    <row r="191" spans="2:3" x14ac:dyDescent="0.35">
      <c r="B191" s="114">
        <v>42413</v>
      </c>
      <c r="C191" s="114">
        <v>42223</v>
      </c>
    </row>
    <row r="192" spans="2:3" x14ac:dyDescent="0.35">
      <c r="B192" s="114">
        <v>42414</v>
      </c>
      <c r="C192" s="114">
        <v>42224</v>
      </c>
    </row>
    <row r="193" spans="2:3" x14ac:dyDescent="0.35">
      <c r="B193" s="114">
        <v>42415</v>
      </c>
      <c r="C193" s="114">
        <v>42225</v>
      </c>
    </row>
    <row r="194" spans="2:3" x14ac:dyDescent="0.35">
      <c r="B194" s="114">
        <v>42416</v>
      </c>
      <c r="C194" s="114">
        <v>42226</v>
      </c>
    </row>
    <row r="195" spans="2:3" x14ac:dyDescent="0.35">
      <c r="B195" s="114">
        <v>42417</v>
      </c>
      <c r="C195" s="114">
        <v>42227</v>
      </c>
    </row>
    <row r="196" spans="2:3" x14ac:dyDescent="0.35">
      <c r="B196" s="114">
        <v>42418</v>
      </c>
      <c r="C196" s="114">
        <v>42228</v>
      </c>
    </row>
    <row r="197" spans="2:3" x14ac:dyDescent="0.35">
      <c r="B197" s="114">
        <v>42430</v>
      </c>
      <c r="C197" s="114">
        <v>42229</v>
      </c>
    </row>
    <row r="198" spans="2:3" x14ac:dyDescent="0.35">
      <c r="B198" s="114">
        <v>42431</v>
      </c>
      <c r="C198" s="114">
        <v>42230</v>
      </c>
    </row>
    <row r="199" spans="2:3" x14ac:dyDescent="0.35">
      <c r="B199" s="114">
        <v>42432</v>
      </c>
      <c r="C199" s="114">
        <v>42231</v>
      </c>
    </row>
    <row r="200" spans="2:3" x14ac:dyDescent="0.35">
      <c r="B200" s="114">
        <v>42433</v>
      </c>
      <c r="C200" s="114">
        <v>42232</v>
      </c>
    </row>
    <row r="201" spans="2:3" x14ac:dyDescent="0.35">
      <c r="B201" s="114">
        <v>42434</v>
      </c>
      <c r="C201" s="114">
        <v>42233</v>
      </c>
    </row>
    <row r="202" spans="2:3" x14ac:dyDescent="0.35">
      <c r="B202" s="114">
        <v>42435</v>
      </c>
      <c r="C202" s="114">
        <v>42234</v>
      </c>
    </row>
    <row r="203" spans="2:3" x14ac:dyDescent="0.35">
      <c r="B203" s="114">
        <v>42436</v>
      </c>
      <c r="C203" s="114">
        <v>42235</v>
      </c>
    </row>
    <row r="204" spans="2:3" x14ac:dyDescent="0.35">
      <c r="B204" s="114">
        <v>42437</v>
      </c>
      <c r="C204" s="114">
        <v>42236</v>
      </c>
    </row>
    <row r="205" spans="2:3" x14ac:dyDescent="0.35">
      <c r="B205" s="114">
        <v>42438</v>
      </c>
      <c r="C205" s="114">
        <v>42237</v>
      </c>
    </row>
    <row r="206" spans="2:3" x14ac:dyDescent="0.35">
      <c r="B206" s="114">
        <v>42439</v>
      </c>
      <c r="C206" s="114">
        <v>42238</v>
      </c>
    </row>
    <row r="207" spans="2:3" x14ac:dyDescent="0.35">
      <c r="B207" s="114">
        <v>42440</v>
      </c>
      <c r="C207" s="114">
        <v>42239</v>
      </c>
    </row>
    <row r="208" spans="2:3" x14ac:dyDescent="0.35">
      <c r="B208" s="114">
        <v>42441</v>
      </c>
      <c r="C208" s="114">
        <v>42240</v>
      </c>
    </row>
    <row r="209" spans="2:3" x14ac:dyDescent="0.35">
      <c r="B209" s="114">
        <v>42442</v>
      </c>
      <c r="C209" s="114">
        <v>42241</v>
      </c>
    </row>
    <row r="210" spans="2:3" x14ac:dyDescent="0.35">
      <c r="B210" s="114">
        <v>42443</v>
      </c>
      <c r="C210" s="114">
        <v>42242</v>
      </c>
    </row>
    <row r="211" spans="2:3" x14ac:dyDescent="0.35">
      <c r="B211" s="114">
        <v>42444</v>
      </c>
      <c r="C211" s="114">
        <v>42243</v>
      </c>
    </row>
    <row r="212" spans="2:3" x14ac:dyDescent="0.35">
      <c r="B212" s="114">
        <v>42445</v>
      </c>
      <c r="C212" s="114">
        <v>42244</v>
      </c>
    </row>
    <row r="213" spans="2:3" x14ac:dyDescent="0.35">
      <c r="B213" s="114">
        <v>42446</v>
      </c>
      <c r="C213" s="114">
        <v>42245</v>
      </c>
    </row>
    <row r="214" spans="2:3" x14ac:dyDescent="0.35">
      <c r="B214" s="114">
        <v>42447</v>
      </c>
      <c r="C214" s="114">
        <v>42246</v>
      </c>
    </row>
    <row r="215" spans="2:3" x14ac:dyDescent="0.35">
      <c r="B215" s="114">
        <v>42448</v>
      </c>
      <c r="C215" s="114">
        <v>42247</v>
      </c>
    </row>
    <row r="216" spans="2:3" x14ac:dyDescent="0.35">
      <c r="B216" s="114">
        <v>42449</v>
      </c>
      <c r="C216" s="114">
        <v>42248</v>
      </c>
    </row>
    <row r="217" spans="2:3" x14ac:dyDescent="0.35">
      <c r="B217" s="114">
        <v>42450</v>
      </c>
      <c r="C217" s="114">
        <v>42249</v>
      </c>
    </row>
    <row r="218" spans="2:3" x14ac:dyDescent="0.35">
      <c r="B218" s="114">
        <v>42451</v>
      </c>
      <c r="C218" s="114">
        <v>42250</v>
      </c>
    </row>
    <row r="219" spans="2:3" x14ac:dyDescent="0.35">
      <c r="B219" s="114">
        <v>42452</v>
      </c>
      <c r="C219" s="114">
        <v>42251</v>
      </c>
    </row>
    <row r="220" spans="2:3" x14ac:dyDescent="0.35">
      <c r="B220" s="114">
        <v>42453</v>
      </c>
      <c r="C220" s="114">
        <v>42252</v>
      </c>
    </row>
    <row r="221" spans="2:3" x14ac:dyDescent="0.35">
      <c r="B221" s="114">
        <v>42454</v>
      </c>
      <c r="C221" s="114">
        <v>42253</v>
      </c>
    </row>
    <row r="222" spans="2:3" x14ac:dyDescent="0.35">
      <c r="B222" s="114">
        <v>42455</v>
      </c>
      <c r="C222" s="114">
        <v>42254</v>
      </c>
    </row>
    <row r="223" spans="2:3" x14ac:dyDescent="0.35">
      <c r="B223" s="114">
        <v>42456</v>
      </c>
      <c r="C223" s="114">
        <v>42255</v>
      </c>
    </row>
    <row r="224" spans="2:3" x14ac:dyDescent="0.35">
      <c r="B224" s="114">
        <v>42457</v>
      </c>
      <c r="C224" s="114">
        <v>42256</v>
      </c>
    </row>
    <row r="225" spans="2:3" x14ac:dyDescent="0.35">
      <c r="B225" s="114">
        <v>42458</v>
      </c>
      <c r="C225" s="114">
        <v>42257</v>
      </c>
    </row>
    <row r="226" spans="2:3" x14ac:dyDescent="0.35">
      <c r="B226" s="114">
        <v>42459</v>
      </c>
      <c r="C226" s="114">
        <v>42258</v>
      </c>
    </row>
    <row r="227" spans="2:3" x14ac:dyDescent="0.35">
      <c r="B227" s="114">
        <v>42460</v>
      </c>
      <c r="C227" s="114">
        <v>42259</v>
      </c>
    </row>
    <row r="228" spans="2:3" x14ac:dyDescent="0.35">
      <c r="B228" s="114">
        <v>42461</v>
      </c>
      <c r="C228" s="114">
        <v>42260</v>
      </c>
    </row>
    <row r="229" spans="2:3" x14ac:dyDescent="0.35">
      <c r="B229" s="114">
        <v>42462</v>
      </c>
      <c r="C229" s="114">
        <v>42261</v>
      </c>
    </row>
    <row r="230" spans="2:3" x14ac:dyDescent="0.35">
      <c r="B230" s="114">
        <v>42463</v>
      </c>
      <c r="C230" s="114">
        <v>42262</v>
      </c>
    </row>
    <row r="231" spans="2:3" x14ac:dyDescent="0.35">
      <c r="B231" s="114">
        <v>42464</v>
      </c>
      <c r="C231" s="114">
        <v>42263</v>
      </c>
    </row>
    <row r="232" spans="2:3" x14ac:dyDescent="0.35">
      <c r="B232" s="114">
        <v>42465</v>
      </c>
      <c r="C232" s="114">
        <v>42264</v>
      </c>
    </row>
    <row r="233" spans="2:3" x14ac:dyDescent="0.35">
      <c r="B233" s="114">
        <v>42419</v>
      </c>
      <c r="C233" s="114">
        <v>42265</v>
      </c>
    </row>
    <row r="234" spans="2:3" x14ac:dyDescent="0.35">
      <c r="B234" s="114">
        <v>42420</v>
      </c>
      <c r="C234" s="114">
        <v>42266</v>
      </c>
    </row>
    <row r="235" spans="2:3" x14ac:dyDescent="0.35">
      <c r="B235" s="114">
        <v>42421</v>
      </c>
      <c r="C235" s="114">
        <v>42267</v>
      </c>
    </row>
    <row r="236" spans="2:3" x14ac:dyDescent="0.35">
      <c r="B236" s="114">
        <v>42422</v>
      </c>
      <c r="C236" s="114">
        <v>42268</v>
      </c>
    </row>
    <row r="237" spans="2:3" x14ac:dyDescent="0.35">
      <c r="B237" s="114">
        <v>42423</v>
      </c>
      <c r="C237" s="114">
        <v>42269</v>
      </c>
    </row>
    <row r="238" spans="2:3" x14ac:dyDescent="0.35">
      <c r="B238" s="114">
        <v>42424</v>
      </c>
      <c r="C238" s="114">
        <v>42270</v>
      </c>
    </row>
    <row r="239" spans="2:3" x14ac:dyDescent="0.35">
      <c r="B239" s="114">
        <v>42425</v>
      </c>
      <c r="C239" s="114">
        <v>42271</v>
      </c>
    </row>
    <row r="240" spans="2:3" x14ac:dyDescent="0.35">
      <c r="B240" s="114">
        <v>42426</v>
      </c>
      <c r="C240" s="114">
        <v>42272</v>
      </c>
    </row>
    <row r="241" spans="2:3" x14ac:dyDescent="0.35">
      <c r="B241" s="114">
        <v>42427</v>
      </c>
      <c r="C241" s="114">
        <v>42273</v>
      </c>
    </row>
    <row r="242" spans="2:3" x14ac:dyDescent="0.35">
      <c r="B242" s="114">
        <v>42428</v>
      </c>
      <c r="C242" s="114">
        <v>42274</v>
      </c>
    </row>
    <row r="243" spans="2:3" x14ac:dyDescent="0.35">
      <c r="B243" s="114">
        <v>42429</v>
      </c>
      <c r="C243" s="114">
        <v>42275</v>
      </c>
    </row>
    <row r="244" spans="2:3" x14ac:dyDescent="0.35">
      <c r="B244" s="114">
        <v>42351</v>
      </c>
      <c r="C244" s="114">
        <v>42276</v>
      </c>
    </row>
    <row r="245" spans="2:3" x14ac:dyDescent="0.35">
      <c r="B245" s="114">
        <v>42352</v>
      </c>
      <c r="C245" s="114">
        <v>42277</v>
      </c>
    </row>
    <row r="246" spans="2:3" x14ac:dyDescent="0.35">
      <c r="B246" s="114">
        <v>42353</v>
      </c>
      <c r="C246" s="114">
        <v>42278</v>
      </c>
    </row>
    <row r="247" spans="2:3" x14ac:dyDescent="0.35">
      <c r="B247" s="114">
        <v>42176</v>
      </c>
      <c r="C247" s="114">
        <v>42279</v>
      </c>
    </row>
    <row r="248" spans="2:3" x14ac:dyDescent="0.35">
      <c r="B248" s="114">
        <v>42176</v>
      </c>
      <c r="C248" s="114">
        <v>42280</v>
      </c>
    </row>
    <row r="249" spans="2:3" x14ac:dyDescent="0.35">
      <c r="B249" s="116">
        <v>42517</v>
      </c>
      <c r="C249" s="114">
        <v>42281</v>
      </c>
    </row>
    <row r="250" spans="2:3" x14ac:dyDescent="0.35">
      <c r="B250" s="112"/>
      <c r="C250" s="114">
        <v>42282</v>
      </c>
    </row>
    <row r="251" spans="2:3" x14ac:dyDescent="0.35">
      <c r="B251" s="112"/>
      <c r="C251" s="114">
        <v>42283</v>
      </c>
    </row>
    <row r="252" spans="2:3" x14ac:dyDescent="0.35">
      <c r="B252" s="112"/>
      <c r="C252" s="114">
        <v>42284</v>
      </c>
    </row>
    <row r="253" spans="2:3" x14ac:dyDescent="0.35">
      <c r="B253" s="112"/>
      <c r="C253" s="114">
        <v>42285</v>
      </c>
    </row>
    <row r="254" spans="2:3" x14ac:dyDescent="0.35">
      <c r="B254" s="112"/>
      <c r="C254" s="114">
        <v>42286</v>
      </c>
    </row>
    <row r="255" spans="2:3" x14ac:dyDescent="0.35">
      <c r="B255" s="112"/>
      <c r="C255" s="114">
        <v>42287</v>
      </c>
    </row>
    <row r="256" spans="2:3" x14ac:dyDescent="0.35">
      <c r="B256" s="112"/>
      <c r="C256" s="114">
        <v>42288</v>
      </c>
    </row>
    <row r="257" spans="2:3" x14ac:dyDescent="0.35">
      <c r="B257" s="112"/>
      <c r="C257" s="114">
        <v>42289</v>
      </c>
    </row>
    <row r="258" spans="2:3" x14ac:dyDescent="0.35">
      <c r="B258" s="112"/>
      <c r="C258" s="114">
        <v>42290</v>
      </c>
    </row>
    <row r="259" spans="2:3" x14ac:dyDescent="0.35">
      <c r="B259" s="112"/>
      <c r="C259" s="114">
        <v>42291</v>
      </c>
    </row>
    <row r="260" spans="2:3" x14ac:dyDescent="0.35">
      <c r="B260" s="112"/>
      <c r="C260" s="114">
        <v>42292</v>
      </c>
    </row>
    <row r="261" spans="2:3" x14ac:dyDescent="0.35">
      <c r="B261" s="112"/>
      <c r="C261" s="114">
        <v>42293</v>
      </c>
    </row>
    <row r="262" spans="2:3" x14ac:dyDescent="0.35">
      <c r="B262" s="112"/>
      <c r="C262" s="114">
        <v>42294</v>
      </c>
    </row>
    <row r="263" spans="2:3" x14ac:dyDescent="0.35">
      <c r="B263" s="112"/>
      <c r="C263" s="114">
        <v>42295</v>
      </c>
    </row>
    <row r="264" spans="2:3" x14ac:dyDescent="0.35">
      <c r="B264" s="112"/>
      <c r="C264" s="114">
        <v>42296</v>
      </c>
    </row>
    <row r="265" spans="2:3" x14ac:dyDescent="0.35">
      <c r="B265" s="112"/>
      <c r="C265" s="114">
        <v>42297</v>
      </c>
    </row>
    <row r="266" spans="2:3" x14ac:dyDescent="0.35">
      <c r="B266" s="112"/>
      <c r="C266" s="114">
        <v>42298</v>
      </c>
    </row>
    <row r="267" spans="2:3" x14ac:dyDescent="0.35">
      <c r="B267" s="112"/>
      <c r="C267" s="114">
        <v>42299</v>
      </c>
    </row>
    <row r="268" spans="2:3" x14ac:dyDescent="0.35">
      <c r="B268" s="112"/>
      <c r="C268" s="114">
        <v>42300</v>
      </c>
    </row>
    <row r="269" spans="2:3" x14ac:dyDescent="0.35">
      <c r="B269" s="112"/>
      <c r="C269" s="114">
        <v>42301</v>
      </c>
    </row>
    <row r="270" spans="2:3" x14ac:dyDescent="0.35">
      <c r="B270" s="112"/>
      <c r="C270" s="114">
        <v>42302</v>
      </c>
    </row>
    <row r="271" spans="2:3" x14ac:dyDescent="0.35">
      <c r="B271" s="112"/>
      <c r="C271" s="114">
        <v>42303</v>
      </c>
    </row>
    <row r="272" spans="2:3" x14ac:dyDescent="0.35">
      <c r="B272" s="112"/>
      <c r="C272" s="114">
        <v>42304</v>
      </c>
    </row>
    <row r="273" spans="2:3" x14ac:dyDescent="0.35">
      <c r="B273" s="112"/>
      <c r="C273" s="114">
        <v>42305</v>
      </c>
    </row>
    <row r="274" spans="2:3" x14ac:dyDescent="0.35">
      <c r="B274" s="112"/>
      <c r="C274" s="114">
        <v>42306</v>
      </c>
    </row>
    <row r="275" spans="2:3" x14ac:dyDescent="0.35">
      <c r="B275" s="112"/>
      <c r="C275" s="114">
        <v>42307</v>
      </c>
    </row>
    <row r="276" spans="2:3" x14ac:dyDescent="0.35">
      <c r="B276" s="112"/>
      <c r="C276" s="114">
        <v>42308</v>
      </c>
    </row>
    <row r="277" spans="2:3" x14ac:dyDescent="0.35">
      <c r="B277" s="112"/>
      <c r="C277" s="114">
        <v>42309</v>
      </c>
    </row>
    <row r="278" spans="2:3" x14ac:dyDescent="0.35">
      <c r="B278" s="112"/>
      <c r="C278" s="114">
        <v>42310</v>
      </c>
    </row>
    <row r="279" spans="2:3" x14ac:dyDescent="0.35">
      <c r="B279" s="112"/>
      <c r="C279" s="114">
        <v>42311</v>
      </c>
    </row>
    <row r="280" spans="2:3" x14ac:dyDescent="0.35">
      <c r="B280" s="112"/>
      <c r="C280" s="114">
        <v>42312</v>
      </c>
    </row>
    <row r="281" spans="2:3" x14ac:dyDescent="0.35">
      <c r="B281" s="112"/>
      <c r="C281" s="114">
        <v>42313</v>
      </c>
    </row>
    <row r="282" spans="2:3" x14ac:dyDescent="0.35">
      <c r="B282" s="112"/>
      <c r="C282" s="114">
        <v>42314</v>
      </c>
    </row>
    <row r="283" spans="2:3" x14ac:dyDescent="0.35">
      <c r="B283" s="112"/>
      <c r="C283" s="114">
        <v>42315</v>
      </c>
    </row>
    <row r="284" spans="2:3" x14ac:dyDescent="0.35">
      <c r="B284" s="112"/>
      <c r="C284" s="114">
        <v>42316</v>
      </c>
    </row>
    <row r="285" spans="2:3" x14ac:dyDescent="0.35">
      <c r="B285" s="112"/>
      <c r="C285" s="114">
        <v>42317</v>
      </c>
    </row>
    <row r="286" spans="2:3" x14ac:dyDescent="0.35">
      <c r="B286" s="112"/>
      <c r="C286" s="114">
        <v>42318</v>
      </c>
    </row>
    <row r="287" spans="2:3" x14ac:dyDescent="0.35">
      <c r="B287" s="112"/>
      <c r="C287" s="114">
        <v>42319</v>
      </c>
    </row>
    <row r="288" spans="2:3" x14ac:dyDescent="0.35">
      <c r="B288" s="112"/>
      <c r="C288" s="114">
        <v>42320</v>
      </c>
    </row>
    <row r="289" spans="2:3" x14ac:dyDescent="0.35">
      <c r="B289" s="112"/>
      <c r="C289" s="114">
        <v>42321</v>
      </c>
    </row>
    <row r="290" spans="2:3" x14ac:dyDescent="0.35">
      <c r="B290" s="112"/>
      <c r="C290" s="114">
        <v>42322</v>
      </c>
    </row>
    <row r="291" spans="2:3" x14ac:dyDescent="0.35">
      <c r="B291" s="112"/>
      <c r="C291" s="114">
        <v>42323</v>
      </c>
    </row>
    <row r="292" spans="2:3" x14ac:dyDescent="0.35">
      <c r="B292" s="112"/>
      <c r="C292" s="114">
        <v>42324</v>
      </c>
    </row>
    <row r="293" spans="2:3" x14ac:dyDescent="0.35">
      <c r="B293" s="112"/>
      <c r="C293" s="114">
        <v>42325</v>
      </c>
    </row>
    <row r="294" spans="2:3" x14ac:dyDescent="0.35">
      <c r="B294" s="112"/>
      <c r="C294" s="114">
        <v>42326</v>
      </c>
    </row>
    <row r="295" spans="2:3" x14ac:dyDescent="0.35">
      <c r="B295" s="112"/>
      <c r="C295" s="114">
        <v>42327</v>
      </c>
    </row>
    <row r="296" spans="2:3" x14ac:dyDescent="0.35">
      <c r="B296" s="112"/>
      <c r="C296" s="114">
        <v>42328</v>
      </c>
    </row>
    <row r="297" spans="2:3" x14ac:dyDescent="0.35">
      <c r="B297" s="112"/>
      <c r="C297" s="114">
        <v>42329</v>
      </c>
    </row>
    <row r="298" spans="2:3" x14ac:dyDescent="0.35">
      <c r="B298" s="112"/>
      <c r="C298" s="114">
        <v>42330</v>
      </c>
    </row>
    <row r="299" spans="2:3" x14ac:dyDescent="0.35">
      <c r="B299" s="112"/>
      <c r="C299" s="114">
        <v>42331</v>
      </c>
    </row>
    <row r="300" spans="2:3" x14ac:dyDescent="0.35">
      <c r="B300" s="112"/>
      <c r="C300" s="114">
        <v>42332</v>
      </c>
    </row>
    <row r="301" spans="2:3" x14ac:dyDescent="0.35">
      <c r="B301" s="112"/>
      <c r="C301" s="114">
        <v>42333</v>
      </c>
    </row>
    <row r="302" spans="2:3" x14ac:dyDescent="0.35">
      <c r="B302" s="112"/>
      <c r="C302" s="114">
        <v>42334</v>
      </c>
    </row>
    <row r="303" spans="2:3" x14ac:dyDescent="0.35">
      <c r="B303" s="112"/>
      <c r="C303" s="114">
        <v>42335</v>
      </c>
    </row>
    <row r="304" spans="2:3" x14ac:dyDescent="0.35">
      <c r="B304" s="112"/>
      <c r="C304" s="114">
        <v>42336</v>
      </c>
    </row>
    <row r="305" spans="2:3" x14ac:dyDescent="0.35">
      <c r="B305" s="112"/>
      <c r="C305" s="114">
        <v>42337</v>
      </c>
    </row>
    <row r="306" spans="2:3" x14ac:dyDescent="0.35">
      <c r="B306" s="112"/>
      <c r="C306" s="114">
        <v>42338</v>
      </c>
    </row>
    <row r="307" spans="2:3" x14ac:dyDescent="0.35">
      <c r="B307" s="112"/>
      <c r="C307" s="114">
        <v>42339</v>
      </c>
    </row>
    <row r="308" spans="2:3" x14ac:dyDescent="0.35">
      <c r="B308" s="112"/>
      <c r="C308" s="114">
        <v>42340</v>
      </c>
    </row>
    <row r="309" spans="2:3" x14ac:dyDescent="0.35">
      <c r="B309" s="112"/>
      <c r="C309" s="114">
        <v>42341</v>
      </c>
    </row>
    <row r="310" spans="2:3" x14ac:dyDescent="0.35">
      <c r="B310" s="112"/>
      <c r="C310" s="114">
        <v>42342</v>
      </c>
    </row>
    <row r="311" spans="2:3" x14ac:dyDescent="0.35">
      <c r="B311" s="112"/>
      <c r="C311" s="114">
        <v>42343</v>
      </c>
    </row>
    <row r="312" spans="2:3" x14ac:dyDescent="0.35">
      <c r="B312" s="112"/>
      <c r="C312" s="114">
        <v>42344</v>
      </c>
    </row>
    <row r="313" spans="2:3" x14ac:dyDescent="0.35">
      <c r="B313" s="112"/>
      <c r="C313" s="114">
        <v>42345</v>
      </c>
    </row>
    <row r="314" spans="2:3" x14ac:dyDescent="0.35">
      <c r="B314" s="112"/>
      <c r="C314" s="114">
        <v>42346</v>
      </c>
    </row>
    <row r="315" spans="2:3" x14ac:dyDescent="0.35">
      <c r="B315" s="112"/>
      <c r="C315" s="114">
        <v>42347</v>
      </c>
    </row>
    <row r="316" spans="2:3" x14ac:dyDescent="0.35">
      <c r="B316" s="112"/>
      <c r="C316" s="114">
        <v>42348</v>
      </c>
    </row>
    <row r="317" spans="2:3" x14ac:dyDescent="0.35">
      <c r="B317" s="112"/>
      <c r="C317" s="114">
        <v>42349</v>
      </c>
    </row>
    <row r="318" spans="2:3" x14ac:dyDescent="0.35">
      <c r="B318" s="112"/>
      <c r="C318" s="114">
        <v>42350</v>
      </c>
    </row>
    <row r="319" spans="2:3" x14ac:dyDescent="0.35">
      <c r="B319" s="112"/>
      <c r="C319" s="114">
        <v>42351</v>
      </c>
    </row>
    <row r="320" spans="2:3" x14ac:dyDescent="0.35">
      <c r="B320" s="112"/>
      <c r="C320" s="114">
        <v>42352</v>
      </c>
    </row>
    <row r="321" spans="2:3" x14ac:dyDescent="0.35">
      <c r="B321" s="112"/>
      <c r="C321" s="114">
        <v>42353</v>
      </c>
    </row>
    <row r="322" spans="2:3" x14ac:dyDescent="0.35">
      <c r="B322" s="112"/>
      <c r="C322" s="114">
        <v>42354</v>
      </c>
    </row>
    <row r="323" spans="2:3" x14ac:dyDescent="0.35">
      <c r="B323" s="112"/>
      <c r="C323" s="114">
        <v>42355</v>
      </c>
    </row>
    <row r="324" spans="2:3" x14ac:dyDescent="0.35">
      <c r="B324" s="112"/>
      <c r="C324" s="114">
        <v>42356</v>
      </c>
    </row>
    <row r="325" spans="2:3" x14ac:dyDescent="0.35">
      <c r="B325" s="112"/>
      <c r="C325" s="114">
        <v>42357</v>
      </c>
    </row>
    <row r="326" spans="2:3" x14ac:dyDescent="0.35">
      <c r="B326" s="112"/>
      <c r="C326" s="114">
        <v>42358</v>
      </c>
    </row>
    <row r="327" spans="2:3" x14ac:dyDescent="0.35">
      <c r="B327" s="112"/>
      <c r="C327" s="114">
        <v>42359</v>
      </c>
    </row>
    <row r="328" spans="2:3" x14ac:dyDescent="0.35">
      <c r="B328" s="112"/>
      <c r="C328" s="114">
        <v>42360</v>
      </c>
    </row>
    <row r="329" spans="2:3" x14ac:dyDescent="0.35">
      <c r="B329" s="112"/>
      <c r="C329" s="114">
        <v>42361</v>
      </c>
    </row>
    <row r="330" spans="2:3" x14ac:dyDescent="0.35">
      <c r="B330" s="112"/>
      <c r="C330" s="114">
        <v>42362</v>
      </c>
    </row>
    <row r="331" spans="2:3" x14ac:dyDescent="0.35">
      <c r="B331" s="112"/>
      <c r="C331" s="114">
        <v>42363</v>
      </c>
    </row>
    <row r="332" spans="2:3" x14ac:dyDescent="0.35">
      <c r="B332" s="112"/>
      <c r="C332" s="114">
        <v>42364</v>
      </c>
    </row>
    <row r="333" spans="2:3" x14ac:dyDescent="0.35">
      <c r="B333" s="112"/>
      <c r="C333" s="114">
        <v>42365</v>
      </c>
    </row>
    <row r="334" spans="2:3" x14ac:dyDescent="0.35">
      <c r="B334" s="112"/>
      <c r="C334" s="114">
        <v>42366</v>
      </c>
    </row>
    <row r="335" spans="2:3" x14ac:dyDescent="0.35">
      <c r="B335" s="112"/>
      <c r="C335" s="114">
        <v>42367</v>
      </c>
    </row>
    <row r="336" spans="2:3" x14ac:dyDescent="0.35">
      <c r="B336" s="112"/>
      <c r="C336" s="114">
        <v>42368</v>
      </c>
    </row>
    <row r="337" spans="2:3" x14ac:dyDescent="0.35">
      <c r="B337" s="112"/>
      <c r="C337" s="114">
        <v>42369</v>
      </c>
    </row>
    <row r="338" spans="2:3" x14ac:dyDescent="0.35">
      <c r="B338" s="112"/>
      <c r="C338" s="114">
        <v>42370</v>
      </c>
    </row>
    <row r="339" spans="2:3" x14ac:dyDescent="0.35">
      <c r="B339" s="112"/>
      <c r="C339" s="114">
        <v>42371</v>
      </c>
    </row>
    <row r="340" spans="2:3" x14ac:dyDescent="0.35">
      <c r="B340" s="112"/>
      <c r="C340" s="114">
        <v>42372</v>
      </c>
    </row>
    <row r="341" spans="2:3" x14ac:dyDescent="0.35">
      <c r="B341" s="112"/>
      <c r="C341" s="114">
        <v>42373</v>
      </c>
    </row>
    <row r="342" spans="2:3" x14ac:dyDescent="0.35">
      <c r="B342" s="112"/>
      <c r="C342" s="114">
        <v>42374</v>
      </c>
    </row>
    <row r="343" spans="2:3" x14ac:dyDescent="0.35">
      <c r="B343" s="112"/>
      <c r="C343" s="114">
        <v>42375</v>
      </c>
    </row>
    <row r="344" spans="2:3" x14ac:dyDescent="0.35">
      <c r="B344" s="112"/>
      <c r="C344" s="114">
        <v>42376</v>
      </c>
    </row>
    <row r="345" spans="2:3" x14ac:dyDescent="0.35">
      <c r="B345" s="112"/>
      <c r="C345" s="114">
        <v>42377</v>
      </c>
    </row>
    <row r="346" spans="2:3" x14ac:dyDescent="0.35">
      <c r="B346" s="112"/>
      <c r="C346" s="114">
        <v>42378</v>
      </c>
    </row>
    <row r="347" spans="2:3" x14ac:dyDescent="0.35">
      <c r="B347" s="112"/>
      <c r="C347" s="114">
        <v>42379</v>
      </c>
    </row>
    <row r="348" spans="2:3" x14ac:dyDescent="0.35">
      <c r="B348" s="112"/>
      <c r="C348" s="114">
        <v>42380</v>
      </c>
    </row>
    <row r="349" spans="2:3" x14ac:dyDescent="0.35">
      <c r="B349" s="112"/>
      <c r="C349" s="114">
        <v>42381</v>
      </c>
    </row>
    <row r="350" spans="2:3" x14ac:dyDescent="0.35">
      <c r="B350" s="112"/>
      <c r="C350" s="114">
        <v>42382</v>
      </c>
    </row>
    <row r="351" spans="2:3" x14ac:dyDescent="0.35">
      <c r="B351" s="112"/>
      <c r="C351" s="114">
        <v>42383</v>
      </c>
    </row>
    <row r="352" spans="2:3" x14ac:dyDescent="0.35">
      <c r="B352" s="112"/>
      <c r="C352" s="114">
        <v>42384</v>
      </c>
    </row>
    <row r="353" spans="2:3" x14ac:dyDescent="0.35">
      <c r="B353" s="112"/>
      <c r="C353" s="114">
        <v>42385</v>
      </c>
    </row>
    <row r="354" spans="2:3" x14ac:dyDescent="0.35">
      <c r="B354" s="112"/>
      <c r="C354" s="114">
        <v>42386</v>
      </c>
    </row>
    <row r="355" spans="2:3" x14ac:dyDescent="0.35">
      <c r="B355" s="112"/>
      <c r="C355" s="114">
        <v>42387</v>
      </c>
    </row>
    <row r="356" spans="2:3" x14ac:dyDescent="0.35">
      <c r="B356" s="112"/>
      <c r="C356" s="114">
        <v>42388</v>
      </c>
    </row>
    <row r="357" spans="2:3" x14ac:dyDescent="0.35">
      <c r="B357" s="112"/>
      <c r="C357" s="114">
        <v>42389</v>
      </c>
    </row>
    <row r="358" spans="2:3" x14ac:dyDescent="0.35">
      <c r="B358" s="112"/>
      <c r="C358" s="114">
        <v>42390</v>
      </c>
    </row>
    <row r="359" spans="2:3" x14ac:dyDescent="0.35">
      <c r="B359" s="112"/>
      <c r="C359" s="114">
        <v>42391</v>
      </c>
    </row>
    <row r="360" spans="2:3" x14ac:dyDescent="0.35">
      <c r="B360" s="112"/>
      <c r="C360" s="114">
        <v>42392</v>
      </c>
    </row>
    <row r="361" spans="2:3" x14ac:dyDescent="0.35">
      <c r="B361" s="112"/>
      <c r="C361" s="114">
        <v>42393</v>
      </c>
    </row>
    <row r="362" spans="2:3" x14ac:dyDescent="0.35">
      <c r="B362" s="112"/>
      <c r="C362" s="114">
        <v>42394</v>
      </c>
    </row>
    <row r="363" spans="2:3" x14ac:dyDescent="0.35">
      <c r="B363" s="112"/>
      <c r="C363" s="114">
        <v>42395</v>
      </c>
    </row>
    <row r="364" spans="2:3" x14ac:dyDescent="0.35">
      <c r="B364" s="112"/>
      <c r="C364" s="114">
        <v>42396</v>
      </c>
    </row>
    <row r="365" spans="2:3" x14ac:dyDescent="0.35">
      <c r="B365" s="112"/>
      <c r="C365" s="114">
        <v>42397</v>
      </c>
    </row>
    <row r="366" spans="2:3" x14ac:dyDescent="0.35">
      <c r="B366" s="112"/>
      <c r="C366" s="114">
        <v>42398</v>
      </c>
    </row>
    <row r="367" spans="2:3" x14ac:dyDescent="0.35">
      <c r="B367" s="112"/>
      <c r="C367" s="114">
        <v>42399</v>
      </c>
    </row>
    <row r="368" spans="2:3" x14ac:dyDescent="0.35">
      <c r="B368" s="112"/>
      <c r="C368" s="114">
        <v>42400</v>
      </c>
    </row>
    <row r="369" spans="2:3" x14ac:dyDescent="0.35">
      <c r="B369" s="112"/>
      <c r="C369" s="114">
        <v>42401</v>
      </c>
    </row>
    <row r="370" spans="2:3" x14ac:dyDescent="0.35">
      <c r="B370" s="112"/>
      <c r="C370" s="114">
        <v>42402</v>
      </c>
    </row>
    <row r="371" spans="2:3" x14ac:dyDescent="0.35">
      <c r="B371" s="112"/>
      <c r="C371" s="114">
        <v>42403</v>
      </c>
    </row>
    <row r="372" spans="2:3" x14ac:dyDescent="0.35">
      <c r="B372" s="112"/>
      <c r="C372" s="114">
        <v>42404</v>
      </c>
    </row>
    <row r="373" spans="2:3" x14ac:dyDescent="0.35">
      <c r="B373" s="112"/>
      <c r="C373" s="114">
        <v>42405</v>
      </c>
    </row>
    <row r="374" spans="2:3" x14ac:dyDescent="0.35">
      <c r="B374" s="112"/>
      <c r="C374" s="114">
        <v>42406</v>
      </c>
    </row>
    <row r="375" spans="2:3" x14ac:dyDescent="0.35">
      <c r="B375" s="112"/>
      <c r="C375" s="114">
        <v>42407</v>
      </c>
    </row>
    <row r="376" spans="2:3" x14ac:dyDescent="0.35">
      <c r="B376" s="112"/>
      <c r="C376" s="114">
        <v>42408</v>
      </c>
    </row>
    <row r="377" spans="2:3" x14ac:dyDescent="0.35">
      <c r="B377" s="112"/>
      <c r="C377" s="114">
        <v>42409</v>
      </c>
    </row>
    <row r="378" spans="2:3" x14ac:dyDescent="0.35">
      <c r="B378" s="112"/>
      <c r="C378" s="114">
        <v>42410</v>
      </c>
    </row>
    <row r="379" spans="2:3" x14ac:dyDescent="0.35">
      <c r="B379" s="112"/>
      <c r="C379" s="114">
        <v>42411</v>
      </c>
    </row>
    <row r="380" spans="2:3" x14ac:dyDescent="0.35">
      <c r="B380" s="112"/>
      <c r="C380" s="114">
        <v>42412</v>
      </c>
    </row>
    <row r="381" spans="2:3" x14ac:dyDescent="0.35">
      <c r="B381" s="112"/>
      <c r="C381" s="114">
        <v>42413</v>
      </c>
    </row>
    <row r="382" spans="2:3" x14ac:dyDescent="0.35">
      <c r="B382" s="112"/>
      <c r="C382" s="114">
        <v>42414</v>
      </c>
    </row>
    <row r="383" spans="2:3" x14ac:dyDescent="0.35">
      <c r="B383" s="112"/>
      <c r="C383" s="114">
        <v>42415</v>
      </c>
    </row>
    <row r="384" spans="2:3" x14ac:dyDescent="0.35">
      <c r="B384" s="112"/>
      <c r="C384" s="114">
        <v>42416</v>
      </c>
    </row>
    <row r="385" spans="2:3" x14ac:dyDescent="0.35">
      <c r="B385" s="112"/>
      <c r="C385" s="114">
        <v>42417</v>
      </c>
    </row>
    <row r="386" spans="2:3" x14ac:dyDescent="0.35">
      <c r="B386" s="112"/>
      <c r="C386" s="114">
        <v>42418</v>
      </c>
    </row>
    <row r="387" spans="2:3" x14ac:dyDescent="0.35">
      <c r="B387" s="112"/>
      <c r="C387" s="114">
        <v>42419</v>
      </c>
    </row>
    <row r="388" spans="2:3" x14ac:dyDescent="0.35">
      <c r="B388" s="112"/>
      <c r="C388" s="114">
        <v>42420</v>
      </c>
    </row>
    <row r="389" spans="2:3" x14ac:dyDescent="0.35">
      <c r="B389" s="112"/>
      <c r="C389" s="114">
        <v>42421</v>
      </c>
    </row>
    <row r="390" spans="2:3" x14ac:dyDescent="0.35">
      <c r="B390" s="112"/>
      <c r="C390" s="114">
        <v>42422</v>
      </c>
    </row>
    <row r="391" spans="2:3" x14ac:dyDescent="0.35">
      <c r="B391" s="112"/>
      <c r="C391" s="114">
        <v>42423</v>
      </c>
    </row>
    <row r="392" spans="2:3" x14ac:dyDescent="0.35">
      <c r="B392" s="112"/>
      <c r="C392" s="114">
        <v>42424</v>
      </c>
    </row>
    <row r="393" spans="2:3" x14ac:dyDescent="0.35">
      <c r="B393" s="112"/>
      <c r="C393" s="114">
        <v>42425</v>
      </c>
    </row>
    <row r="394" spans="2:3" x14ac:dyDescent="0.35">
      <c r="B394" s="112"/>
      <c r="C394" s="114">
        <v>42426</v>
      </c>
    </row>
    <row r="395" spans="2:3" x14ac:dyDescent="0.35">
      <c r="B395" s="112"/>
      <c r="C395" s="114">
        <v>42427</v>
      </c>
    </row>
    <row r="396" spans="2:3" x14ac:dyDescent="0.35">
      <c r="B396" s="112"/>
      <c r="C396" s="114">
        <v>42428</v>
      </c>
    </row>
    <row r="397" spans="2:3" x14ac:dyDescent="0.35">
      <c r="B397" s="112"/>
      <c r="C397" s="114">
        <v>42429</v>
      </c>
    </row>
    <row r="398" spans="2:3" x14ac:dyDescent="0.35">
      <c r="B398" s="112"/>
      <c r="C398" s="114">
        <v>42430</v>
      </c>
    </row>
    <row r="399" spans="2:3" x14ac:dyDescent="0.35">
      <c r="B399" s="112"/>
      <c r="C399" s="114">
        <v>42431</v>
      </c>
    </row>
    <row r="400" spans="2:3" x14ac:dyDescent="0.35">
      <c r="B400" s="112"/>
      <c r="C400" s="114">
        <v>42432</v>
      </c>
    </row>
    <row r="401" spans="2:3" x14ac:dyDescent="0.35">
      <c r="B401" s="112"/>
      <c r="C401" s="114">
        <v>42433</v>
      </c>
    </row>
    <row r="402" spans="2:3" x14ac:dyDescent="0.35">
      <c r="B402" s="112"/>
      <c r="C402" s="114">
        <v>42434</v>
      </c>
    </row>
    <row r="403" spans="2:3" x14ac:dyDescent="0.35">
      <c r="B403" s="112"/>
      <c r="C403" s="114">
        <v>42435</v>
      </c>
    </row>
    <row r="404" spans="2:3" x14ac:dyDescent="0.35">
      <c r="B404" s="112"/>
      <c r="C404" s="114">
        <v>42436</v>
      </c>
    </row>
    <row r="405" spans="2:3" x14ac:dyDescent="0.35">
      <c r="B405" s="112"/>
      <c r="C405" s="114">
        <v>42437</v>
      </c>
    </row>
    <row r="406" spans="2:3" x14ac:dyDescent="0.35">
      <c r="B406" s="112"/>
      <c r="C406" s="114">
        <v>42438</v>
      </c>
    </row>
    <row r="407" spans="2:3" x14ac:dyDescent="0.35">
      <c r="B407" s="112"/>
      <c r="C407" s="114">
        <v>42439</v>
      </c>
    </row>
    <row r="408" spans="2:3" x14ac:dyDescent="0.35">
      <c r="B408" s="112"/>
      <c r="C408" s="114">
        <v>42440</v>
      </c>
    </row>
    <row r="409" spans="2:3" x14ac:dyDescent="0.35">
      <c r="B409" s="112"/>
      <c r="C409" s="114">
        <v>42441</v>
      </c>
    </row>
    <row r="410" spans="2:3" x14ac:dyDescent="0.35">
      <c r="B410" s="112"/>
      <c r="C410" s="114">
        <v>42442</v>
      </c>
    </row>
    <row r="411" spans="2:3" x14ac:dyDescent="0.35">
      <c r="B411" s="112"/>
      <c r="C411" s="114">
        <v>42443</v>
      </c>
    </row>
    <row r="412" spans="2:3" x14ac:dyDescent="0.35">
      <c r="B412" s="112"/>
      <c r="C412" s="114">
        <v>42444</v>
      </c>
    </row>
    <row r="413" spans="2:3" x14ac:dyDescent="0.35">
      <c r="B413" s="112"/>
      <c r="C413" s="114">
        <v>42445</v>
      </c>
    </row>
    <row r="414" spans="2:3" x14ac:dyDescent="0.35">
      <c r="B414" s="112"/>
      <c r="C414" s="114">
        <v>42446</v>
      </c>
    </row>
    <row r="415" spans="2:3" x14ac:dyDescent="0.35">
      <c r="B415" s="112"/>
      <c r="C415" s="114">
        <v>42447</v>
      </c>
    </row>
    <row r="416" spans="2:3" x14ac:dyDescent="0.35">
      <c r="B416" s="112"/>
      <c r="C416" s="114">
        <v>42448</v>
      </c>
    </row>
    <row r="417" spans="2:3" x14ac:dyDescent="0.35">
      <c r="B417" s="112"/>
      <c r="C417" s="114">
        <v>42449</v>
      </c>
    </row>
    <row r="418" spans="2:3" x14ac:dyDescent="0.35">
      <c r="B418" s="112"/>
      <c r="C418" s="114">
        <v>42450</v>
      </c>
    </row>
    <row r="419" spans="2:3" x14ac:dyDescent="0.35">
      <c r="B419" s="112"/>
      <c r="C419" s="114">
        <v>42451</v>
      </c>
    </row>
    <row r="420" spans="2:3" x14ac:dyDescent="0.35">
      <c r="B420" s="112"/>
      <c r="C420" s="114">
        <v>42452</v>
      </c>
    </row>
    <row r="421" spans="2:3" x14ac:dyDescent="0.35">
      <c r="B421" s="112"/>
      <c r="C421" s="114">
        <v>42453</v>
      </c>
    </row>
    <row r="422" spans="2:3" x14ac:dyDescent="0.35">
      <c r="B422" s="112"/>
      <c r="C422" s="114">
        <v>42454</v>
      </c>
    </row>
    <row r="423" spans="2:3" x14ac:dyDescent="0.35">
      <c r="B423" s="112"/>
      <c r="C423" s="114">
        <v>42455</v>
      </c>
    </row>
    <row r="424" spans="2:3" x14ac:dyDescent="0.35">
      <c r="B424" s="112"/>
      <c r="C424" s="114">
        <v>42456</v>
      </c>
    </row>
    <row r="425" spans="2:3" x14ac:dyDescent="0.35">
      <c r="B425" s="112"/>
      <c r="C425" s="114">
        <v>42457</v>
      </c>
    </row>
    <row r="426" spans="2:3" x14ac:dyDescent="0.35">
      <c r="B426" s="112"/>
      <c r="C426" s="114">
        <v>42458</v>
      </c>
    </row>
    <row r="427" spans="2:3" x14ac:dyDescent="0.35">
      <c r="B427" s="112"/>
      <c r="C427" s="114">
        <v>42459</v>
      </c>
    </row>
    <row r="428" spans="2:3" x14ac:dyDescent="0.35">
      <c r="B428" s="112"/>
      <c r="C428" s="114">
        <v>42460</v>
      </c>
    </row>
    <row r="429" spans="2:3" x14ac:dyDescent="0.35">
      <c r="B429" s="112"/>
      <c r="C429" s="114">
        <v>42461</v>
      </c>
    </row>
    <row r="430" spans="2:3" x14ac:dyDescent="0.35">
      <c r="B430" s="112"/>
      <c r="C430" s="114">
        <v>42462</v>
      </c>
    </row>
    <row r="431" spans="2:3" x14ac:dyDescent="0.35">
      <c r="B431" s="112"/>
      <c r="C431" s="114">
        <v>42463</v>
      </c>
    </row>
    <row r="432" spans="2:3" x14ac:dyDescent="0.35">
      <c r="B432" s="112"/>
      <c r="C432" s="114">
        <v>42464</v>
      </c>
    </row>
    <row r="433" spans="2:3" x14ac:dyDescent="0.35">
      <c r="B433" s="112"/>
      <c r="C433" s="114">
        <v>42465</v>
      </c>
    </row>
    <row r="434" spans="2:3" x14ac:dyDescent="0.35">
      <c r="B434" s="112"/>
      <c r="C434" s="114">
        <v>42466</v>
      </c>
    </row>
    <row r="435" spans="2:3" x14ac:dyDescent="0.35">
      <c r="B435" s="112"/>
      <c r="C435" s="114">
        <v>42467</v>
      </c>
    </row>
    <row r="436" spans="2:3" x14ac:dyDescent="0.35">
      <c r="B436" s="112"/>
      <c r="C436" s="114">
        <v>42468</v>
      </c>
    </row>
    <row r="437" spans="2:3" x14ac:dyDescent="0.35">
      <c r="B437" s="112"/>
      <c r="C437" s="114">
        <v>42469</v>
      </c>
    </row>
    <row r="438" spans="2:3" x14ac:dyDescent="0.35">
      <c r="B438" s="112"/>
      <c r="C438" s="114">
        <v>42470</v>
      </c>
    </row>
    <row r="439" spans="2:3" x14ac:dyDescent="0.35">
      <c r="B439" s="112"/>
      <c r="C439" s="114">
        <v>42471</v>
      </c>
    </row>
    <row r="440" spans="2:3" x14ac:dyDescent="0.35">
      <c r="B440" s="112"/>
      <c r="C440" s="114">
        <v>42472</v>
      </c>
    </row>
    <row r="441" spans="2:3" x14ac:dyDescent="0.35">
      <c r="B441" s="112"/>
      <c r="C441" s="114">
        <v>42473</v>
      </c>
    </row>
    <row r="442" spans="2:3" x14ac:dyDescent="0.35">
      <c r="B442" s="112"/>
      <c r="C442" s="114">
        <v>42474</v>
      </c>
    </row>
    <row r="443" spans="2:3" x14ac:dyDescent="0.35">
      <c r="B443" s="112"/>
      <c r="C443" s="114">
        <v>42475</v>
      </c>
    </row>
    <row r="444" spans="2:3" x14ac:dyDescent="0.35">
      <c r="B444" s="112"/>
      <c r="C444" s="114">
        <v>42476</v>
      </c>
    </row>
    <row r="445" spans="2:3" x14ac:dyDescent="0.35">
      <c r="B445" s="112"/>
      <c r="C445" s="114">
        <v>42477</v>
      </c>
    </row>
    <row r="446" spans="2:3" x14ac:dyDescent="0.35">
      <c r="B446" s="112"/>
      <c r="C446" s="114">
        <v>42478</v>
      </c>
    </row>
    <row r="447" spans="2:3" x14ac:dyDescent="0.35">
      <c r="B447" s="112"/>
      <c r="C447" s="114">
        <v>42479</v>
      </c>
    </row>
    <row r="448" spans="2:3" x14ac:dyDescent="0.35">
      <c r="B448" s="112"/>
      <c r="C448" s="114">
        <v>42480</v>
      </c>
    </row>
    <row r="449" spans="2:3" x14ac:dyDescent="0.35">
      <c r="B449" s="112"/>
      <c r="C449" s="114">
        <v>42481</v>
      </c>
    </row>
    <row r="450" spans="2:3" x14ac:dyDescent="0.35">
      <c r="B450" s="112"/>
      <c r="C450" s="114">
        <v>42482</v>
      </c>
    </row>
    <row r="451" spans="2:3" x14ac:dyDescent="0.35">
      <c r="B451" s="112"/>
      <c r="C451" s="114">
        <v>42483</v>
      </c>
    </row>
    <row r="452" spans="2:3" x14ac:dyDescent="0.35">
      <c r="B452" s="112"/>
      <c r="C452" s="114">
        <v>42484</v>
      </c>
    </row>
    <row r="453" spans="2:3" x14ac:dyDescent="0.35">
      <c r="B453" s="112"/>
      <c r="C453" s="114">
        <v>42485</v>
      </c>
    </row>
    <row r="454" spans="2:3" x14ac:dyDescent="0.35">
      <c r="B454" s="112"/>
      <c r="C454" s="114">
        <v>42486</v>
      </c>
    </row>
    <row r="455" spans="2:3" x14ac:dyDescent="0.35">
      <c r="B455" s="112"/>
      <c r="C455" s="114">
        <v>42487</v>
      </c>
    </row>
    <row r="456" spans="2:3" x14ac:dyDescent="0.35">
      <c r="B456" s="112"/>
      <c r="C456" s="114">
        <v>42488</v>
      </c>
    </row>
    <row r="457" spans="2:3" x14ac:dyDescent="0.35">
      <c r="B457" s="112"/>
      <c r="C457" s="114">
        <v>42489</v>
      </c>
    </row>
    <row r="458" spans="2:3" x14ac:dyDescent="0.35">
      <c r="B458" s="112"/>
      <c r="C458" s="114">
        <v>42490</v>
      </c>
    </row>
    <row r="459" spans="2:3" x14ac:dyDescent="0.35">
      <c r="B459" s="112"/>
      <c r="C459" s="114">
        <v>42491</v>
      </c>
    </row>
    <row r="460" spans="2:3" x14ac:dyDescent="0.35">
      <c r="B460" s="112"/>
      <c r="C460" s="114">
        <v>42492</v>
      </c>
    </row>
    <row r="461" spans="2:3" x14ac:dyDescent="0.35">
      <c r="B461" s="112"/>
      <c r="C461" s="114">
        <v>42493</v>
      </c>
    </row>
    <row r="462" spans="2:3" x14ac:dyDescent="0.35">
      <c r="B462" s="112"/>
      <c r="C462" s="114">
        <v>42494</v>
      </c>
    </row>
    <row r="463" spans="2:3" x14ac:dyDescent="0.35">
      <c r="B463" s="112"/>
      <c r="C463" s="114">
        <v>42495</v>
      </c>
    </row>
    <row r="464" spans="2:3" x14ac:dyDescent="0.35">
      <c r="B464" s="112"/>
      <c r="C464" s="114">
        <v>42496</v>
      </c>
    </row>
    <row r="465" spans="2:3" x14ac:dyDescent="0.35">
      <c r="B465" s="112"/>
      <c r="C465" s="114">
        <v>42497</v>
      </c>
    </row>
    <row r="466" spans="2:3" x14ac:dyDescent="0.35">
      <c r="B466" s="112"/>
      <c r="C466" s="114">
        <v>42498</v>
      </c>
    </row>
    <row r="467" spans="2:3" x14ac:dyDescent="0.35">
      <c r="B467" s="112"/>
      <c r="C467" s="114">
        <v>42499</v>
      </c>
    </row>
    <row r="468" spans="2:3" x14ac:dyDescent="0.35">
      <c r="B468" s="112"/>
      <c r="C468" s="114">
        <v>42500</v>
      </c>
    </row>
    <row r="469" spans="2:3" x14ac:dyDescent="0.35">
      <c r="B469" s="112"/>
      <c r="C469" s="114">
        <v>42501</v>
      </c>
    </row>
    <row r="470" spans="2:3" x14ac:dyDescent="0.35">
      <c r="B470" s="112"/>
      <c r="C470" s="114">
        <v>42502</v>
      </c>
    </row>
    <row r="471" spans="2:3" x14ac:dyDescent="0.35">
      <c r="B471" s="112"/>
      <c r="C471" s="114">
        <v>42503</v>
      </c>
    </row>
    <row r="472" spans="2:3" x14ac:dyDescent="0.35">
      <c r="B472" s="112"/>
      <c r="C472" s="114">
        <v>42504</v>
      </c>
    </row>
    <row r="473" spans="2:3" x14ac:dyDescent="0.35">
      <c r="B473" s="112"/>
      <c r="C473" s="114">
        <v>42505</v>
      </c>
    </row>
    <row r="474" spans="2:3" x14ac:dyDescent="0.35">
      <c r="B474" s="112"/>
      <c r="C474" s="114">
        <v>42506</v>
      </c>
    </row>
    <row r="475" spans="2:3" x14ac:dyDescent="0.35">
      <c r="B475" s="112"/>
      <c r="C475" s="114">
        <v>42507</v>
      </c>
    </row>
    <row r="476" spans="2:3" x14ac:dyDescent="0.35">
      <c r="B476" s="112"/>
      <c r="C476" s="114">
        <v>42508</v>
      </c>
    </row>
    <row r="477" spans="2:3" x14ac:dyDescent="0.35">
      <c r="B477" s="112"/>
      <c r="C477" s="114">
        <v>42509</v>
      </c>
    </row>
    <row r="478" spans="2:3" x14ac:dyDescent="0.35">
      <c r="B478" s="112"/>
      <c r="C478" s="114">
        <v>42510</v>
      </c>
    </row>
    <row r="479" spans="2:3" x14ac:dyDescent="0.35">
      <c r="B479" s="112"/>
      <c r="C479" s="114">
        <v>42511</v>
      </c>
    </row>
    <row r="480" spans="2:3" x14ac:dyDescent="0.35">
      <c r="B480" s="112"/>
      <c r="C480" s="114">
        <v>42512</v>
      </c>
    </row>
    <row r="481" spans="2:3" x14ac:dyDescent="0.35">
      <c r="B481" s="112"/>
      <c r="C481" s="114">
        <v>42513</v>
      </c>
    </row>
    <row r="482" spans="2:3" x14ac:dyDescent="0.35">
      <c r="B482" s="112"/>
      <c r="C482" s="114">
        <v>42514</v>
      </c>
    </row>
    <row r="483" spans="2:3" x14ac:dyDescent="0.35">
      <c r="B483" s="112"/>
      <c r="C483" s="114">
        <v>42515</v>
      </c>
    </row>
    <row r="484" spans="2:3" x14ac:dyDescent="0.35">
      <c r="B484" s="112"/>
      <c r="C484" s="114">
        <v>42516</v>
      </c>
    </row>
    <row r="485" spans="2:3" x14ac:dyDescent="0.35">
      <c r="B485" s="112"/>
      <c r="C485" s="114">
        <v>42517</v>
      </c>
    </row>
    <row r="486" spans="2:3" x14ac:dyDescent="0.35">
      <c r="B486" s="112"/>
      <c r="C486" s="114">
        <v>42518</v>
      </c>
    </row>
    <row r="487" spans="2:3" x14ac:dyDescent="0.35">
      <c r="B487" s="112"/>
      <c r="C487" s="114">
        <v>42519</v>
      </c>
    </row>
    <row r="488" spans="2:3" x14ac:dyDescent="0.35">
      <c r="B488" s="112"/>
      <c r="C488" s="114">
        <v>42520</v>
      </c>
    </row>
    <row r="489" spans="2:3" x14ac:dyDescent="0.35">
      <c r="B489" s="112"/>
      <c r="C489" s="114">
        <v>42521</v>
      </c>
    </row>
    <row r="490" spans="2:3" x14ac:dyDescent="0.35">
      <c r="B490" s="112"/>
      <c r="C490" s="114">
        <v>42522</v>
      </c>
    </row>
    <row r="491" spans="2:3" x14ac:dyDescent="0.35">
      <c r="B491" s="112"/>
      <c r="C491" s="114">
        <v>42523</v>
      </c>
    </row>
    <row r="492" spans="2:3" x14ac:dyDescent="0.35">
      <c r="B492" s="112"/>
      <c r="C492" s="114">
        <v>42524</v>
      </c>
    </row>
    <row r="493" spans="2:3" x14ac:dyDescent="0.35">
      <c r="B493" s="112"/>
      <c r="C493" s="114">
        <v>42525</v>
      </c>
    </row>
    <row r="494" spans="2:3" x14ac:dyDescent="0.35">
      <c r="B494" s="112"/>
      <c r="C494" s="114">
        <v>42526</v>
      </c>
    </row>
    <row r="495" spans="2:3" x14ac:dyDescent="0.35">
      <c r="B495" s="112"/>
      <c r="C495" s="114">
        <v>42527</v>
      </c>
    </row>
    <row r="496" spans="2:3" x14ac:dyDescent="0.35">
      <c r="B496" s="112"/>
      <c r="C496" s="114">
        <v>42528</v>
      </c>
    </row>
    <row r="497" spans="2:3" x14ac:dyDescent="0.35">
      <c r="B497" s="112"/>
      <c r="C497" s="114">
        <v>42529</v>
      </c>
    </row>
    <row r="498" spans="2:3" x14ac:dyDescent="0.35">
      <c r="B498" s="112"/>
      <c r="C498" s="114">
        <v>42530</v>
      </c>
    </row>
    <row r="499" spans="2:3" x14ac:dyDescent="0.35">
      <c r="B499" s="112"/>
      <c r="C499" s="114">
        <v>42531</v>
      </c>
    </row>
    <row r="500" spans="2:3" x14ac:dyDescent="0.35">
      <c r="B500" s="112"/>
      <c r="C500" s="114">
        <v>42532</v>
      </c>
    </row>
    <row r="501" spans="2:3" x14ac:dyDescent="0.35">
      <c r="C501" s="114">
        <v>42533</v>
      </c>
    </row>
    <row r="502" spans="2:3" x14ac:dyDescent="0.35">
      <c r="C502" s="114">
        <v>42534</v>
      </c>
    </row>
    <row r="503" spans="2:3" x14ac:dyDescent="0.35">
      <c r="C503" s="114">
        <v>42535</v>
      </c>
    </row>
    <row r="504" spans="2:3" x14ac:dyDescent="0.35">
      <c r="C504" s="114">
        <v>42536</v>
      </c>
    </row>
    <row r="505" spans="2:3" x14ac:dyDescent="0.35">
      <c r="C505" s="114">
        <v>42537</v>
      </c>
    </row>
    <row r="506" spans="2:3" x14ac:dyDescent="0.35">
      <c r="C506" s="114">
        <v>42538</v>
      </c>
    </row>
    <row r="507" spans="2:3" x14ac:dyDescent="0.35">
      <c r="C507" s="114">
        <v>42539</v>
      </c>
    </row>
    <row r="508" spans="2:3" x14ac:dyDescent="0.35">
      <c r="C508" s="114">
        <v>42540</v>
      </c>
    </row>
    <row r="509" spans="2:3" x14ac:dyDescent="0.35">
      <c r="C509" s="114">
        <v>42541</v>
      </c>
    </row>
    <row r="510" spans="2:3" x14ac:dyDescent="0.35">
      <c r="C510" s="114">
        <v>42542</v>
      </c>
    </row>
    <row r="511" spans="2:3" x14ac:dyDescent="0.35">
      <c r="C511" s="114">
        <v>42543</v>
      </c>
    </row>
    <row r="512" spans="2:3" x14ac:dyDescent="0.35">
      <c r="C512" s="114">
        <v>42544</v>
      </c>
    </row>
    <row r="513" spans="3:3" x14ac:dyDescent="0.35">
      <c r="C513" s="114">
        <v>42545</v>
      </c>
    </row>
    <row r="514" spans="3:3" x14ac:dyDescent="0.35">
      <c r="C514" s="114">
        <v>42546</v>
      </c>
    </row>
    <row r="515" spans="3:3" x14ac:dyDescent="0.35">
      <c r="C515" s="114">
        <v>42547</v>
      </c>
    </row>
    <row r="516" spans="3:3" x14ac:dyDescent="0.35">
      <c r="C516" s="114">
        <v>42548</v>
      </c>
    </row>
    <row r="517" spans="3:3" x14ac:dyDescent="0.35">
      <c r="C517" s="114">
        <v>42549</v>
      </c>
    </row>
    <row r="518" spans="3:3" x14ac:dyDescent="0.35">
      <c r="C518" s="114">
        <v>42550</v>
      </c>
    </row>
    <row r="519" spans="3:3" x14ac:dyDescent="0.35">
      <c r="C519" s="114">
        <v>42551</v>
      </c>
    </row>
    <row r="520" spans="3:3" x14ac:dyDescent="0.35">
      <c r="C520" s="114">
        <v>42552</v>
      </c>
    </row>
    <row r="521" spans="3:3" x14ac:dyDescent="0.35">
      <c r="C521" s="114">
        <v>42553</v>
      </c>
    </row>
    <row r="522" spans="3:3" x14ac:dyDescent="0.35">
      <c r="C522" s="114">
        <v>42554</v>
      </c>
    </row>
    <row r="523" spans="3:3" x14ac:dyDescent="0.35">
      <c r="C523" s="114">
        <v>42555</v>
      </c>
    </row>
    <row r="524" spans="3:3" x14ac:dyDescent="0.35">
      <c r="C524" s="114">
        <v>42556</v>
      </c>
    </row>
    <row r="525" spans="3:3" x14ac:dyDescent="0.35">
      <c r="C525" s="114">
        <v>42557</v>
      </c>
    </row>
    <row r="526" spans="3:3" x14ac:dyDescent="0.35">
      <c r="C526" s="114">
        <v>42558</v>
      </c>
    </row>
    <row r="527" spans="3:3" x14ac:dyDescent="0.35">
      <c r="C527" s="114">
        <v>42559</v>
      </c>
    </row>
    <row r="528" spans="3:3" x14ac:dyDescent="0.35">
      <c r="C528" s="114">
        <v>42560</v>
      </c>
    </row>
    <row r="529" spans="3:3" x14ac:dyDescent="0.35">
      <c r="C529" s="114">
        <v>42561</v>
      </c>
    </row>
    <row r="530" spans="3:3" x14ac:dyDescent="0.35">
      <c r="C530" s="114">
        <v>42562</v>
      </c>
    </row>
    <row r="531" spans="3:3" x14ac:dyDescent="0.35">
      <c r="C531" s="114">
        <v>42563</v>
      </c>
    </row>
    <row r="532" spans="3:3" x14ac:dyDescent="0.35">
      <c r="C532" s="114">
        <v>42564</v>
      </c>
    </row>
    <row r="533" spans="3:3" x14ac:dyDescent="0.35">
      <c r="C533" s="114">
        <v>42565</v>
      </c>
    </row>
    <row r="534" spans="3:3" x14ac:dyDescent="0.35">
      <c r="C534" s="114">
        <v>42566</v>
      </c>
    </row>
    <row r="535" spans="3:3" x14ac:dyDescent="0.35">
      <c r="C535" s="114">
        <v>42567</v>
      </c>
    </row>
    <row r="536" spans="3:3" x14ac:dyDescent="0.35">
      <c r="C536" s="114">
        <v>42568</v>
      </c>
    </row>
    <row r="537" spans="3:3" x14ac:dyDescent="0.35">
      <c r="C537" s="114">
        <v>42569</v>
      </c>
    </row>
    <row r="538" spans="3:3" x14ac:dyDescent="0.35">
      <c r="C538" s="114">
        <v>42570</v>
      </c>
    </row>
    <row r="539" spans="3:3" x14ac:dyDescent="0.35">
      <c r="C539" s="114">
        <v>42571</v>
      </c>
    </row>
    <row r="540" spans="3:3" x14ac:dyDescent="0.35">
      <c r="C540" s="114">
        <v>42572</v>
      </c>
    </row>
    <row r="541" spans="3:3" x14ac:dyDescent="0.35">
      <c r="C541" s="114">
        <v>42573</v>
      </c>
    </row>
    <row r="542" spans="3:3" x14ac:dyDescent="0.35">
      <c r="C542" s="114">
        <v>42574</v>
      </c>
    </row>
    <row r="543" spans="3:3" x14ac:dyDescent="0.35">
      <c r="C543" s="114">
        <v>42575</v>
      </c>
    </row>
    <row r="544" spans="3:3" x14ac:dyDescent="0.35">
      <c r="C544" s="114">
        <v>42576</v>
      </c>
    </row>
    <row r="545" spans="3:3" x14ac:dyDescent="0.35">
      <c r="C545" s="114">
        <v>42577</v>
      </c>
    </row>
    <row r="546" spans="3:3" x14ac:dyDescent="0.35">
      <c r="C546" s="114">
        <v>42578</v>
      </c>
    </row>
    <row r="547" spans="3:3" x14ac:dyDescent="0.35">
      <c r="C547" s="114">
        <v>42579</v>
      </c>
    </row>
    <row r="548" spans="3:3" x14ac:dyDescent="0.35">
      <c r="C548" s="114">
        <v>42580</v>
      </c>
    </row>
    <row r="549" spans="3:3" x14ac:dyDescent="0.35">
      <c r="C549" s="114">
        <v>42581</v>
      </c>
    </row>
    <row r="550" spans="3:3" x14ac:dyDescent="0.35">
      <c r="C550" s="114">
        <v>42582</v>
      </c>
    </row>
    <row r="551" spans="3:3" x14ac:dyDescent="0.35">
      <c r="C551" s="114">
        <v>42583</v>
      </c>
    </row>
    <row r="552" spans="3:3" x14ac:dyDescent="0.35">
      <c r="C552" s="114">
        <v>42584</v>
      </c>
    </row>
    <row r="553" spans="3:3" x14ac:dyDescent="0.35">
      <c r="C553" s="114">
        <v>42585</v>
      </c>
    </row>
    <row r="554" spans="3:3" x14ac:dyDescent="0.35">
      <c r="C554" s="114">
        <v>42586</v>
      </c>
    </row>
    <row r="555" spans="3:3" x14ac:dyDescent="0.35">
      <c r="C555" s="114">
        <v>42587</v>
      </c>
    </row>
    <row r="556" spans="3:3" x14ac:dyDescent="0.35">
      <c r="C556" s="114">
        <v>42588</v>
      </c>
    </row>
    <row r="557" spans="3:3" x14ac:dyDescent="0.35">
      <c r="C557" s="114">
        <v>42589</v>
      </c>
    </row>
    <row r="558" spans="3:3" x14ac:dyDescent="0.35">
      <c r="C558" s="114">
        <v>42590</v>
      </c>
    </row>
    <row r="559" spans="3:3" x14ac:dyDescent="0.35">
      <c r="C559" s="114">
        <v>42591</v>
      </c>
    </row>
    <row r="560" spans="3:3" x14ac:dyDescent="0.35">
      <c r="C560" s="114">
        <v>42592</v>
      </c>
    </row>
    <row r="561" spans="3:3" x14ac:dyDescent="0.35">
      <c r="C561" s="114">
        <v>42593</v>
      </c>
    </row>
    <row r="562" spans="3:3" x14ac:dyDescent="0.35">
      <c r="C562" s="114">
        <v>42594</v>
      </c>
    </row>
    <row r="563" spans="3:3" x14ac:dyDescent="0.35">
      <c r="C563" s="114">
        <v>42595</v>
      </c>
    </row>
    <row r="564" spans="3:3" x14ac:dyDescent="0.35">
      <c r="C564" s="114">
        <v>42596</v>
      </c>
    </row>
    <row r="565" spans="3:3" x14ac:dyDescent="0.35">
      <c r="C565" s="114">
        <v>42597</v>
      </c>
    </row>
    <row r="566" spans="3:3" x14ac:dyDescent="0.35">
      <c r="C566" s="114">
        <v>42598</v>
      </c>
    </row>
    <row r="567" spans="3:3" x14ac:dyDescent="0.35">
      <c r="C567" s="114">
        <v>42599</v>
      </c>
    </row>
    <row r="568" spans="3:3" x14ac:dyDescent="0.35">
      <c r="C568" s="114">
        <v>42600</v>
      </c>
    </row>
    <row r="569" spans="3:3" x14ac:dyDescent="0.35">
      <c r="C569" s="114">
        <v>42601</v>
      </c>
    </row>
    <row r="570" spans="3:3" x14ac:dyDescent="0.35">
      <c r="C570" s="114">
        <v>42602</v>
      </c>
    </row>
    <row r="571" spans="3:3" x14ac:dyDescent="0.35">
      <c r="C571" s="114">
        <v>42603</v>
      </c>
    </row>
    <row r="572" spans="3:3" x14ac:dyDescent="0.35">
      <c r="C572" s="114">
        <v>42604</v>
      </c>
    </row>
    <row r="573" spans="3:3" x14ac:dyDescent="0.35">
      <c r="C573" s="114">
        <v>42605</v>
      </c>
    </row>
    <row r="574" spans="3:3" x14ac:dyDescent="0.35">
      <c r="C574" s="114">
        <v>42606</v>
      </c>
    </row>
    <row r="575" spans="3:3" x14ac:dyDescent="0.35">
      <c r="C575" s="114">
        <v>42607</v>
      </c>
    </row>
    <row r="576" spans="3:3" x14ac:dyDescent="0.35">
      <c r="C576" s="114">
        <v>42608</v>
      </c>
    </row>
    <row r="577" spans="3:3" x14ac:dyDescent="0.35">
      <c r="C577" s="114">
        <v>42609</v>
      </c>
    </row>
    <row r="578" spans="3:3" x14ac:dyDescent="0.35">
      <c r="C578" s="114">
        <v>42610</v>
      </c>
    </row>
    <row r="579" spans="3:3" x14ac:dyDescent="0.35">
      <c r="C579" s="114">
        <v>42611</v>
      </c>
    </row>
    <row r="580" spans="3:3" x14ac:dyDescent="0.35">
      <c r="C580" s="114">
        <v>42612</v>
      </c>
    </row>
    <row r="581" spans="3:3" x14ac:dyDescent="0.35">
      <c r="C581" s="114">
        <v>42613</v>
      </c>
    </row>
    <row r="582" spans="3:3" x14ac:dyDescent="0.35">
      <c r="C582" s="114">
        <v>42614</v>
      </c>
    </row>
    <row r="583" spans="3:3" x14ac:dyDescent="0.35">
      <c r="C583" s="114">
        <v>42615</v>
      </c>
    </row>
    <row r="584" spans="3:3" x14ac:dyDescent="0.35">
      <c r="C584" s="114">
        <v>42616</v>
      </c>
    </row>
    <row r="585" spans="3:3" x14ac:dyDescent="0.35">
      <c r="C585" s="114">
        <v>42617</v>
      </c>
    </row>
    <row r="586" spans="3:3" x14ac:dyDescent="0.35">
      <c r="C586" s="114">
        <v>42618</v>
      </c>
    </row>
    <row r="587" spans="3:3" x14ac:dyDescent="0.35">
      <c r="C587" s="114">
        <v>42619</v>
      </c>
    </row>
    <row r="588" spans="3:3" x14ac:dyDescent="0.35">
      <c r="C588" s="114">
        <v>42620</v>
      </c>
    </row>
    <row r="589" spans="3:3" x14ac:dyDescent="0.35">
      <c r="C589" s="114">
        <v>42621</v>
      </c>
    </row>
    <row r="590" spans="3:3" x14ac:dyDescent="0.35">
      <c r="C590" s="114">
        <v>42622</v>
      </c>
    </row>
    <row r="591" spans="3:3" x14ac:dyDescent="0.35">
      <c r="C591" s="114">
        <v>42623</v>
      </c>
    </row>
    <row r="592" spans="3:3" x14ac:dyDescent="0.35">
      <c r="C592" s="114">
        <v>42624</v>
      </c>
    </row>
    <row r="593" spans="3:3" x14ac:dyDescent="0.35">
      <c r="C593" s="114">
        <v>42625</v>
      </c>
    </row>
    <row r="594" spans="3:3" x14ac:dyDescent="0.35">
      <c r="C594" s="114">
        <v>42626</v>
      </c>
    </row>
    <row r="595" spans="3:3" x14ac:dyDescent="0.35">
      <c r="C595" s="114">
        <v>42627</v>
      </c>
    </row>
    <row r="596" spans="3:3" x14ac:dyDescent="0.35">
      <c r="C596" s="114">
        <v>42628</v>
      </c>
    </row>
    <row r="597" spans="3:3" x14ac:dyDescent="0.35">
      <c r="C597" s="114">
        <v>42629</v>
      </c>
    </row>
    <row r="598" spans="3:3" x14ac:dyDescent="0.35">
      <c r="C598" s="114">
        <v>42630</v>
      </c>
    </row>
    <row r="599" spans="3:3" x14ac:dyDescent="0.35">
      <c r="C599" s="114">
        <v>42631</v>
      </c>
    </row>
    <row r="600" spans="3:3" x14ac:dyDescent="0.35">
      <c r="C600" s="114">
        <v>42632</v>
      </c>
    </row>
    <row r="601" spans="3:3" x14ac:dyDescent="0.35">
      <c r="C601" s="114">
        <v>42633</v>
      </c>
    </row>
    <row r="602" spans="3:3" x14ac:dyDescent="0.35">
      <c r="C602" s="114">
        <v>42634</v>
      </c>
    </row>
    <row r="603" spans="3:3" x14ac:dyDescent="0.35">
      <c r="C603" s="114">
        <v>42635</v>
      </c>
    </row>
    <row r="604" spans="3:3" x14ac:dyDescent="0.35">
      <c r="C604" s="114">
        <v>42636</v>
      </c>
    </row>
    <row r="605" spans="3:3" x14ac:dyDescent="0.35">
      <c r="C605" s="114">
        <v>42637</v>
      </c>
    </row>
    <row r="606" spans="3:3" x14ac:dyDescent="0.35">
      <c r="C606" s="114">
        <v>42638</v>
      </c>
    </row>
    <row r="607" spans="3:3" x14ac:dyDescent="0.35">
      <c r="C607" s="114">
        <v>42639</v>
      </c>
    </row>
    <row r="608" spans="3:3" x14ac:dyDescent="0.35">
      <c r="C608" s="114">
        <v>42640</v>
      </c>
    </row>
    <row r="609" spans="3:3" x14ac:dyDescent="0.35">
      <c r="C609" s="114">
        <v>42641</v>
      </c>
    </row>
    <row r="610" spans="3:3" x14ac:dyDescent="0.35">
      <c r="C610" s="114">
        <v>42642</v>
      </c>
    </row>
    <row r="611" spans="3:3" x14ac:dyDescent="0.35">
      <c r="C611" s="114">
        <v>42643</v>
      </c>
    </row>
    <row r="612" spans="3:3" x14ac:dyDescent="0.35">
      <c r="C612" s="114">
        <v>42644</v>
      </c>
    </row>
    <row r="613" spans="3:3" x14ac:dyDescent="0.35">
      <c r="C613" s="114">
        <v>42645</v>
      </c>
    </row>
    <row r="614" spans="3:3" x14ac:dyDescent="0.35">
      <c r="C614" s="114">
        <v>42646</v>
      </c>
    </row>
    <row r="615" spans="3:3" x14ac:dyDescent="0.35">
      <c r="C615" s="114">
        <v>42647</v>
      </c>
    </row>
    <row r="616" spans="3:3" x14ac:dyDescent="0.35">
      <c r="C616" s="114">
        <v>42648</v>
      </c>
    </row>
    <row r="617" spans="3:3" x14ac:dyDescent="0.35">
      <c r="C617" s="114">
        <v>42649</v>
      </c>
    </row>
    <row r="618" spans="3:3" x14ac:dyDescent="0.35">
      <c r="C618" s="114">
        <v>42650</v>
      </c>
    </row>
    <row r="619" spans="3:3" x14ac:dyDescent="0.35">
      <c r="C619" s="114">
        <v>42651</v>
      </c>
    </row>
    <row r="620" spans="3:3" x14ac:dyDescent="0.35">
      <c r="C620" s="114">
        <v>42652</v>
      </c>
    </row>
    <row r="621" spans="3:3" x14ac:dyDescent="0.35">
      <c r="C621" s="114">
        <v>42653</v>
      </c>
    </row>
    <row r="622" spans="3:3" x14ac:dyDescent="0.35">
      <c r="C622" s="114">
        <v>42654</v>
      </c>
    </row>
    <row r="623" spans="3:3" x14ac:dyDescent="0.35">
      <c r="C623" s="114">
        <v>42655</v>
      </c>
    </row>
    <row r="624" spans="3:3" x14ac:dyDescent="0.35">
      <c r="C624" s="114">
        <v>42656</v>
      </c>
    </row>
    <row r="625" spans="3:3" x14ac:dyDescent="0.35">
      <c r="C625" s="114">
        <v>42657</v>
      </c>
    </row>
    <row r="626" spans="3:3" x14ac:dyDescent="0.35">
      <c r="C626" s="114">
        <v>42658</v>
      </c>
    </row>
    <row r="627" spans="3:3" x14ac:dyDescent="0.35">
      <c r="C627" s="114">
        <v>42659</v>
      </c>
    </row>
    <row r="628" spans="3:3" x14ac:dyDescent="0.35">
      <c r="C628" s="114">
        <v>42660</v>
      </c>
    </row>
    <row r="629" spans="3:3" x14ac:dyDescent="0.35">
      <c r="C629" s="114">
        <v>42661</v>
      </c>
    </row>
    <row r="630" spans="3:3" x14ac:dyDescent="0.35">
      <c r="C630" s="114">
        <v>42662</v>
      </c>
    </row>
    <row r="631" spans="3:3" x14ac:dyDescent="0.35">
      <c r="C631" s="114">
        <v>42663</v>
      </c>
    </row>
    <row r="632" spans="3:3" x14ac:dyDescent="0.35">
      <c r="C632" s="114">
        <v>42664</v>
      </c>
    </row>
    <row r="633" spans="3:3" x14ac:dyDescent="0.35">
      <c r="C633" s="114">
        <v>42665</v>
      </c>
    </row>
    <row r="634" spans="3:3" x14ac:dyDescent="0.35">
      <c r="C634" s="114">
        <v>42666</v>
      </c>
    </row>
    <row r="635" spans="3:3" x14ac:dyDescent="0.35">
      <c r="C635" s="114">
        <v>42667</v>
      </c>
    </row>
    <row r="636" spans="3:3" x14ac:dyDescent="0.35">
      <c r="C636" s="114">
        <v>42668</v>
      </c>
    </row>
    <row r="637" spans="3:3" x14ac:dyDescent="0.35">
      <c r="C637" s="114">
        <v>42669</v>
      </c>
    </row>
    <row r="638" spans="3:3" x14ac:dyDescent="0.35">
      <c r="C638" s="114">
        <v>42670</v>
      </c>
    </row>
    <row r="639" spans="3:3" x14ac:dyDescent="0.35">
      <c r="C639" s="114">
        <v>42671</v>
      </c>
    </row>
    <row r="640" spans="3:3" x14ac:dyDescent="0.35">
      <c r="C640" s="114">
        <v>42672</v>
      </c>
    </row>
    <row r="641" spans="3:3" x14ac:dyDescent="0.35">
      <c r="C641" s="114">
        <v>42673</v>
      </c>
    </row>
    <row r="642" spans="3:3" x14ac:dyDescent="0.35">
      <c r="C642" s="114">
        <v>42674</v>
      </c>
    </row>
    <row r="643" spans="3:3" x14ac:dyDescent="0.35">
      <c r="C643" s="114">
        <v>42675</v>
      </c>
    </row>
    <row r="644" spans="3:3" x14ac:dyDescent="0.35">
      <c r="C644" s="114">
        <v>42676</v>
      </c>
    </row>
    <row r="645" spans="3:3" x14ac:dyDescent="0.35">
      <c r="C645" s="114">
        <v>42677</v>
      </c>
    </row>
    <row r="646" spans="3:3" x14ac:dyDescent="0.35">
      <c r="C646" s="114">
        <v>42678</v>
      </c>
    </row>
    <row r="647" spans="3:3" x14ac:dyDescent="0.35">
      <c r="C647" s="114">
        <v>42679</v>
      </c>
    </row>
    <row r="648" spans="3:3" x14ac:dyDescent="0.35">
      <c r="C648" s="114">
        <v>42680</v>
      </c>
    </row>
    <row r="649" spans="3:3" x14ac:dyDescent="0.35">
      <c r="C649" s="114">
        <v>42681</v>
      </c>
    </row>
    <row r="650" spans="3:3" x14ac:dyDescent="0.35">
      <c r="C650" s="114">
        <v>42682</v>
      </c>
    </row>
    <row r="651" spans="3:3" x14ac:dyDescent="0.35">
      <c r="C651" s="114">
        <v>42683</v>
      </c>
    </row>
    <row r="652" spans="3:3" x14ac:dyDescent="0.35">
      <c r="C652" s="114">
        <v>42684</v>
      </c>
    </row>
    <row r="653" spans="3:3" x14ac:dyDescent="0.35">
      <c r="C653" s="114">
        <v>42685</v>
      </c>
    </row>
    <row r="654" spans="3:3" x14ac:dyDescent="0.35">
      <c r="C654" s="114">
        <v>42686</v>
      </c>
    </row>
    <row r="655" spans="3:3" x14ac:dyDescent="0.35">
      <c r="C655" s="114">
        <v>42687</v>
      </c>
    </row>
    <row r="656" spans="3:3" x14ac:dyDescent="0.35">
      <c r="C656" s="114">
        <v>42688</v>
      </c>
    </row>
    <row r="657" spans="3:3" x14ac:dyDescent="0.35">
      <c r="C657" s="114">
        <v>42689</v>
      </c>
    </row>
    <row r="658" spans="3:3" x14ac:dyDescent="0.35">
      <c r="C658" s="114">
        <v>42690</v>
      </c>
    </row>
    <row r="659" spans="3:3" x14ac:dyDescent="0.35">
      <c r="C659" s="114">
        <v>42691</v>
      </c>
    </row>
    <row r="660" spans="3:3" x14ac:dyDescent="0.35">
      <c r="C660" s="114">
        <v>42692</v>
      </c>
    </row>
    <row r="661" spans="3:3" x14ac:dyDescent="0.35">
      <c r="C661" s="114">
        <v>42693</v>
      </c>
    </row>
    <row r="662" spans="3:3" x14ac:dyDescent="0.35">
      <c r="C662" s="114">
        <v>42694</v>
      </c>
    </row>
    <row r="663" spans="3:3" x14ac:dyDescent="0.35">
      <c r="C663" s="114">
        <v>42695</v>
      </c>
    </row>
    <row r="664" spans="3:3" x14ac:dyDescent="0.35">
      <c r="C664" s="114">
        <v>42696</v>
      </c>
    </row>
    <row r="665" spans="3:3" x14ac:dyDescent="0.35">
      <c r="C665" s="114">
        <v>42697</v>
      </c>
    </row>
    <row r="666" spans="3:3" x14ac:dyDescent="0.35">
      <c r="C666" s="114">
        <v>42698</v>
      </c>
    </row>
    <row r="667" spans="3:3" x14ac:dyDescent="0.35">
      <c r="C667" s="114">
        <v>42699</v>
      </c>
    </row>
    <row r="668" spans="3:3" x14ac:dyDescent="0.35">
      <c r="C668" s="114">
        <v>42700</v>
      </c>
    </row>
    <row r="669" spans="3:3" x14ac:dyDescent="0.35">
      <c r="C669" s="114">
        <v>42701</v>
      </c>
    </row>
    <row r="670" spans="3:3" x14ac:dyDescent="0.35">
      <c r="C670" s="114">
        <v>42702</v>
      </c>
    </row>
    <row r="671" spans="3:3" x14ac:dyDescent="0.35">
      <c r="C671" s="114">
        <v>42703</v>
      </c>
    </row>
    <row r="672" spans="3:3" x14ac:dyDescent="0.35">
      <c r="C672" s="114">
        <v>42704</v>
      </c>
    </row>
    <row r="673" spans="3:3" x14ac:dyDescent="0.35">
      <c r="C673" s="114">
        <v>42705</v>
      </c>
    </row>
    <row r="674" spans="3:3" x14ac:dyDescent="0.35">
      <c r="C674" s="114">
        <v>42706</v>
      </c>
    </row>
    <row r="675" spans="3:3" x14ac:dyDescent="0.35">
      <c r="C675" s="114">
        <v>42707</v>
      </c>
    </row>
    <row r="676" spans="3:3" x14ac:dyDescent="0.35">
      <c r="C676" s="114">
        <v>42708</v>
      </c>
    </row>
    <row r="677" spans="3:3" x14ac:dyDescent="0.35">
      <c r="C677" s="114">
        <v>42709</v>
      </c>
    </row>
    <row r="678" spans="3:3" x14ac:dyDescent="0.35">
      <c r="C678" s="114">
        <v>42710</v>
      </c>
    </row>
    <row r="679" spans="3:3" x14ac:dyDescent="0.35">
      <c r="C679" s="114">
        <v>42711</v>
      </c>
    </row>
    <row r="680" spans="3:3" x14ac:dyDescent="0.35">
      <c r="C680" s="114">
        <v>42712</v>
      </c>
    </row>
    <row r="681" spans="3:3" x14ac:dyDescent="0.35">
      <c r="C681" s="114">
        <v>42713</v>
      </c>
    </row>
    <row r="682" spans="3:3" x14ac:dyDescent="0.35">
      <c r="C682" s="114">
        <v>42714</v>
      </c>
    </row>
    <row r="683" spans="3:3" x14ac:dyDescent="0.35">
      <c r="C683" s="114">
        <v>42715</v>
      </c>
    </row>
    <row r="684" spans="3:3" x14ac:dyDescent="0.35">
      <c r="C684" s="114">
        <v>42716</v>
      </c>
    </row>
    <row r="685" spans="3:3" x14ac:dyDescent="0.35">
      <c r="C685" s="114">
        <v>42717</v>
      </c>
    </row>
    <row r="686" spans="3:3" x14ac:dyDescent="0.35">
      <c r="C686" s="114">
        <v>42718</v>
      </c>
    </row>
    <row r="687" spans="3:3" x14ac:dyDescent="0.35">
      <c r="C687" s="114">
        <v>42719</v>
      </c>
    </row>
    <row r="688" spans="3:3" x14ac:dyDescent="0.35">
      <c r="C688" s="114">
        <v>42720</v>
      </c>
    </row>
    <row r="689" spans="3:3" x14ac:dyDescent="0.35">
      <c r="C689" s="114">
        <v>42721</v>
      </c>
    </row>
    <row r="690" spans="3:3" x14ac:dyDescent="0.35">
      <c r="C690" s="114">
        <v>42722</v>
      </c>
    </row>
    <row r="691" spans="3:3" x14ac:dyDescent="0.35">
      <c r="C691" s="114">
        <v>42723</v>
      </c>
    </row>
    <row r="692" spans="3:3" x14ac:dyDescent="0.35">
      <c r="C692" s="114">
        <v>42724</v>
      </c>
    </row>
    <row r="693" spans="3:3" x14ac:dyDescent="0.35">
      <c r="C693" s="114">
        <v>42725</v>
      </c>
    </row>
    <row r="694" spans="3:3" x14ac:dyDescent="0.35">
      <c r="C694" s="114">
        <v>42726</v>
      </c>
    </row>
    <row r="695" spans="3:3" x14ac:dyDescent="0.35">
      <c r="C695" s="114">
        <v>42727</v>
      </c>
    </row>
    <row r="696" spans="3:3" x14ac:dyDescent="0.35">
      <c r="C696" s="114">
        <v>42728</v>
      </c>
    </row>
    <row r="697" spans="3:3" x14ac:dyDescent="0.35">
      <c r="C697" s="114">
        <v>42729</v>
      </c>
    </row>
    <row r="698" spans="3:3" x14ac:dyDescent="0.35">
      <c r="C698" s="114">
        <v>42730</v>
      </c>
    </row>
    <row r="699" spans="3:3" x14ac:dyDescent="0.35">
      <c r="C699" s="114">
        <v>42731</v>
      </c>
    </row>
    <row r="700" spans="3:3" x14ac:dyDescent="0.35">
      <c r="C700" s="114">
        <v>42732</v>
      </c>
    </row>
    <row r="701" spans="3:3" x14ac:dyDescent="0.35">
      <c r="C701" s="114">
        <v>42733</v>
      </c>
    </row>
    <row r="702" spans="3:3" x14ac:dyDescent="0.35">
      <c r="C702" s="114">
        <v>42734</v>
      </c>
    </row>
    <row r="703" spans="3:3" x14ac:dyDescent="0.35">
      <c r="C703" s="114">
        <v>42735</v>
      </c>
    </row>
    <row r="704" spans="3:3" x14ac:dyDescent="0.35">
      <c r="C704" s="114">
        <v>42736</v>
      </c>
    </row>
    <row r="705" spans="3:3" x14ac:dyDescent="0.35">
      <c r="C705" s="114">
        <v>42737</v>
      </c>
    </row>
    <row r="706" spans="3:3" x14ac:dyDescent="0.35">
      <c r="C706" s="114">
        <v>42738</v>
      </c>
    </row>
    <row r="707" spans="3:3" x14ac:dyDescent="0.35">
      <c r="C707" s="114">
        <v>42739</v>
      </c>
    </row>
    <row r="708" spans="3:3" x14ac:dyDescent="0.35">
      <c r="C708" s="114">
        <v>42740</v>
      </c>
    </row>
    <row r="709" spans="3:3" x14ac:dyDescent="0.35">
      <c r="C709" s="114">
        <v>42741</v>
      </c>
    </row>
    <row r="710" spans="3:3" x14ac:dyDescent="0.35">
      <c r="C710" s="114">
        <v>42742</v>
      </c>
    </row>
    <row r="711" spans="3:3" x14ac:dyDescent="0.35">
      <c r="C711" s="114">
        <v>42743</v>
      </c>
    </row>
    <row r="712" spans="3:3" x14ac:dyDescent="0.35">
      <c r="C712" s="114">
        <v>42744</v>
      </c>
    </row>
    <row r="713" spans="3:3" x14ac:dyDescent="0.35">
      <c r="C713" s="114">
        <v>42745</v>
      </c>
    </row>
    <row r="714" spans="3:3" x14ac:dyDescent="0.35">
      <c r="C714" s="114">
        <v>42746</v>
      </c>
    </row>
    <row r="715" spans="3:3" x14ac:dyDescent="0.35">
      <c r="C715" s="114">
        <v>42747</v>
      </c>
    </row>
    <row r="716" spans="3:3" x14ac:dyDescent="0.35">
      <c r="C716" s="114">
        <v>42748</v>
      </c>
    </row>
    <row r="717" spans="3:3" x14ac:dyDescent="0.35">
      <c r="C717" s="114">
        <v>42749</v>
      </c>
    </row>
    <row r="718" spans="3:3" x14ac:dyDescent="0.35">
      <c r="C718" s="114">
        <v>42750</v>
      </c>
    </row>
    <row r="719" spans="3:3" x14ac:dyDescent="0.35">
      <c r="C719" s="114">
        <v>42751</v>
      </c>
    </row>
    <row r="720" spans="3:3" x14ac:dyDescent="0.35">
      <c r="C720" s="114">
        <v>42752</v>
      </c>
    </row>
    <row r="721" spans="3:3" x14ac:dyDescent="0.35">
      <c r="C721" s="114">
        <v>42753</v>
      </c>
    </row>
    <row r="722" spans="3:3" x14ac:dyDescent="0.35">
      <c r="C722" s="114">
        <v>42754</v>
      </c>
    </row>
    <row r="723" spans="3:3" x14ac:dyDescent="0.35">
      <c r="C723" s="114">
        <v>42755</v>
      </c>
    </row>
    <row r="724" spans="3:3" x14ac:dyDescent="0.35">
      <c r="C724" s="114">
        <v>42756</v>
      </c>
    </row>
    <row r="725" spans="3:3" x14ac:dyDescent="0.35">
      <c r="C725" s="114">
        <v>42757</v>
      </c>
    </row>
    <row r="726" spans="3:3" x14ac:dyDescent="0.35">
      <c r="C726" s="114">
        <v>42758</v>
      </c>
    </row>
    <row r="727" spans="3:3" x14ac:dyDescent="0.35">
      <c r="C727" s="114">
        <v>42759</v>
      </c>
    </row>
    <row r="728" spans="3:3" x14ac:dyDescent="0.35">
      <c r="C728" s="114">
        <v>42760</v>
      </c>
    </row>
    <row r="729" spans="3:3" x14ac:dyDescent="0.35">
      <c r="C729" s="114">
        <v>42761</v>
      </c>
    </row>
    <row r="730" spans="3:3" x14ac:dyDescent="0.35">
      <c r="C730" s="114">
        <v>42762</v>
      </c>
    </row>
    <row r="731" spans="3:3" x14ac:dyDescent="0.35">
      <c r="C731" s="114">
        <v>42763</v>
      </c>
    </row>
    <row r="732" spans="3:3" x14ac:dyDescent="0.35">
      <c r="C732" s="114">
        <v>42764</v>
      </c>
    </row>
    <row r="733" spans="3:3" x14ac:dyDescent="0.35">
      <c r="C733" s="114">
        <v>42765</v>
      </c>
    </row>
    <row r="734" spans="3:3" x14ac:dyDescent="0.35">
      <c r="C734" s="114">
        <v>42766</v>
      </c>
    </row>
    <row r="735" spans="3:3" x14ac:dyDescent="0.35">
      <c r="C735" s="114">
        <v>42767</v>
      </c>
    </row>
    <row r="736" spans="3:3" x14ac:dyDescent="0.35">
      <c r="C736" s="114">
        <v>42768</v>
      </c>
    </row>
    <row r="737" spans="3:3" x14ac:dyDescent="0.35">
      <c r="C737" s="114">
        <v>42769</v>
      </c>
    </row>
    <row r="738" spans="3:3" x14ac:dyDescent="0.35">
      <c r="C738" s="114">
        <v>42770</v>
      </c>
    </row>
    <row r="739" spans="3:3" x14ac:dyDescent="0.35">
      <c r="C739" s="114">
        <v>42771</v>
      </c>
    </row>
    <row r="740" spans="3:3" x14ac:dyDescent="0.35">
      <c r="C740" s="114">
        <v>42772</v>
      </c>
    </row>
    <row r="741" spans="3:3" x14ac:dyDescent="0.35">
      <c r="C741" s="114">
        <v>42773</v>
      </c>
    </row>
    <row r="742" spans="3:3" x14ac:dyDescent="0.35">
      <c r="C742" s="114">
        <v>42774</v>
      </c>
    </row>
    <row r="743" spans="3:3" x14ac:dyDescent="0.35">
      <c r="C743" s="114">
        <v>42775</v>
      </c>
    </row>
    <row r="744" spans="3:3" x14ac:dyDescent="0.35">
      <c r="C744" s="114">
        <v>42776</v>
      </c>
    </row>
    <row r="745" spans="3:3" x14ac:dyDescent="0.35">
      <c r="C745" s="114">
        <v>42777</v>
      </c>
    </row>
    <row r="746" spans="3:3" x14ac:dyDescent="0.35">
      <c r="C746" s="114">
        <v>42778</v>
      </c>
    </row>
    <row r="747" spans="3:3" x14ac:dyDescent="0.35">
      <c r="C747" s="114">
        <v>42779</v>
      </c>
    </row>
    <row r="748" spans="3:3" x14ac:dyDescent="0.35">
      <c r="C748" s="114">
        <v>42780</v>
      </c>
    </row>
    <row r="749" spans="3:3" x14ac:dyDescent="0.35">
      <c r="C749" s="114">
        <v>42781</v>
      </c>
    </row>
    <row r="750" spans="3:3" x14ac:dyDescent="0.35">
      <c r="C750" s="114">
        <v>42782</v>
      </c>
    </row>
    <row r="751" spans="3:3" x14ac:dyDescent="0.35">
      <c r="C751" s="114">
        <v>42783</v>
      </c>
    </row>
    <row r="752" spans="3:3" x14ac:dyDescent="0.35">
      <c r="C752" s="114">
        <v>42784</v>
      </c>
    </row>
    <row r="753" spans="3:3" x14ac:dyDescent="0.35">
      <c r="C753" s="114">
        <v>42785</v>
      </c>
    </row>
    <row r="754" spans="3:3" x14ac:dyDescent="0.35">
      <c r="C754" s="114">
        <v>42786</v>
      </c>
    </row>
    <row r="755" spans="3:3" x14ac:dyDescent="0.35">
      <c r="C755" s="114">
        <v>42787</v>
      </c>
    </row>
    <row r="756" spans="3:3" x14ac:dyDescent="0.35">
      <c r="C756" s="114">
        <v>42788</v>
      </c>
    </row>
    <row r="757" spans="3:3" x14ac:dyDescent="0.35">
      <c r="C757" s="114">
        <v>42789</v>
      </c>
    </row>
    <row r="758" spans="3:3" x14ac:dyDescent="0.35">
      <c r="C758" s="114">
        <v>42790</v>
      </c>
    </row>
    <row r="759" spans="3:3" x14ac:dyDescent="0.35">
      <c r="C759" s="114">
        <v>42791</v>
      </c>
    </row>
    <row r="760" spans="3:3" x14ac:dyDescent="0.35">
      <c r="C760" s="114">
        <v>42792</v>
      </c>
    </row>
    <row r="761" spans="3:3" x14ac:dyDescent="0.35">
      <c r="C761" s="114">
        <v>42793</v>
      </c>
    </row>
    <row r="762" spans="3:3" x14ac:dyDescent="0.35">
      <c r="C762" s="114">
        <v>42794</v>
      </c>
    </row>
    <row r="763" spans="3:3" x14ac:dyDescent="0.35">
      <c r="C763" s="114">
        <v>42795</v>
      </c>
    </row>
    <row r="764" spans="3:3" x14ac:dyDescent="0.35">
      <c r="C764" s="114">
        <v>42796</v>
      </c>
    </row>
    <row r="765" spans="3:3" x14ac:dyDescent="0.35">
      <c r="C765" s="114">
        <v>42797</v>
      </c>
    </row>
    <row r="766" spans="3:3" x14ac:dyDescent="0.35">
      <c r="C766" s="114">
        <v>42798</v>
      </c>
    </row>
    <row r="767" spans="3:3" x14ac:dyDescent="0.35">
      <c r="C767" s="114">
        <v>42799</v>
      </c>
    </row>
    <row r="768" spans="3:3" x14ac:dyDescent="0.35">
      <c r="C768" s="114">
        <v>42800</v>
      </c>
    </row>
    <row r="769" spans="3:3" x14ac:dyDescent="0.35">
      <c r="C769" s="114">
        <v>42801</v>
      </c>
    </row>
    <row r="770" spans="3:3" x14ac:dyDescent="0.35">
      <c r="C770" s="114">
        <v>42802</v>
      </c>
    </row>
    <row r="771" spans="3:3" x14ac:dyDescent="0.35">
      <c r="C771" s="114">
        <v>42803</v>
      </c>
    </row>
    <row r="772" spans="3:3" x14ac:dyDescent="0.35">
      <c r="C772" s="114">
        <v>42804</v>
      </c>
    </row>
    <row r="773" spans="3:3" x14ac:dyDescent="0.35">
      <c r="C773" s="114">
        <v>42805</v>
      </c>
    </row>
    <row r="774" spans="3:3" x14ac:dyDescent="0.35">
      <c r="C774" s="114">
        <v>42806</v>
      </c>
    </row>
    <row r="775" spans="3:3" x14ac:dyDescent="0.35">
      <c r="C775" s="114">
        <v>42807</v>
      </c>
    </row>
    <row r="776" spans="3:3" x14ac:dyDescent="0.35">
      <c r="C776" s="114">
        <v>42808</v>
      </c>
    </row>
    <row r="777" spans="3:3" x14ac:dyDescent="0.35">
      <c r="C777" s="114">
        <v>42809</v>
      </c>
    </row>
    <row r="778" spans="3:3" x14ac:dyDescent="0.35">
      <c r="C778" s="114">
        <v>42810</v>
      </c>
    </row>
    <row r="779" spans="3:3" x14ac:dyDescent="0.35">
      <c r="C779" s="114">
        <v>42811</v>
      </c>
    </row>
    <row r="780" spans="3:3" x14ac:dyDescent="0.35">
      <c r="C780" s="114">
        <v>42812</v>
      </c>
    </row>
    <row r="781" spans="3:3" x14ac:dyDescent="0.35">
      <c r="C781" s="114">
        <v>42813</v>
      </c>
    </row>
    <row r="782" spans="3:3" x14ac:dyDescent="0.35">
      <c r="C782" s="114">
        <v>42814</v>
      </c>
    </row>
    <row r="783" spans="3:3" x14ac:dyDescent="0.35">
      <c r="C783" s="114">
        <v>42815</v>
      </c>
    </row>
    <row r="784" spans="3:3" x14ac:dyDescent="0.35">
      <c r="C784" s="114">
        <v>42816</v>
      </c>
    </row>
    <row r="785" spans="3:3" x14ac:dyDescent="0.35">
      <c r="C785" s="114">
        <v>42817</v>
      </c>
    </row>
    <row r="786" spans="3:3" x14ac:dyDescent="0.35">
      <c r="C786" s="114">
        <v>42818</v>
      </c>
    </row>
    <row r="787" spans="3:3" x14ac:dyDescent="0.35">
      <c r="C787" s="114">
        <v>42819</v>
      </c>
    </row>
    <row r="788" spans="3:3" x14ac:dyDescent="0.35">
      <c r="C788" s="114">
        <v>42820</v>
      </c>
    </row>
    <row r="789" spans="3:3" x14ac:dyDescent="0.35">
      <c r="C789" s="114">
        <v>42821</v>
      </c>
    </row>
    <row r="790" spans="3:3" x14ac:dyDescent="0.35">
      <c r="C790" s="114">
        <v>42822</v>
      </c>
    </row>
    <row r="791" spans="3:3" x14ac:dyDescent="0.35">
      <c r="C791" s="114">
        <v>42823</v>
      </c>
    </row>
    <row r="792" spans="3:3" x14ac:dyDescent="0.35">
      <c r="C792" s="114">
        <v>42824</v>
      </c>
    </row>
    <row r="793" spans="3:3" x14ac:dyDescent="0.35">
      <c r="C793" s="114">
        <v>42825</v>
      </c>
    </row>
    <row r="794" spans="3:3" x14ac:dyDescent="0.35">
      <c r="C794" s="114">
        <v>42826</v>
      </c>
    </row>
    <row r="795" spans="3:3" x14ac:dyDescent="0.35">
      <c r="C795" s="114">
        <v>42827</v>
      </c>
    </row>
    <row r="796" spans="3:3" x14ac:dyDescent="0.35">
      <c r="C796" s="114">
        <v>42828</v>
      </c>
    </row>
    <row r="797" spans="3:3" x14ac:dyDescent="0.35">
      <c r="C797" s="114">
        <v>42829</v>
      </c>
    </row>
    <row r="798" spans="3:3" x14ac:dyDescent="0.35">
      <c r="C798" s="114">
        <v>42830</v>
      </c>
    </row>
    <row r="799" spans="3:3" x14ac:dyDescent="0.35">
      <c r="C799" s="114">
        <v>42831</v>
      </c>
    </row>
    <row r="800" spans="3:3" x14ac:dyDescent="0.35">
      <c r="C800" s="114">
        <v>42832</v>
      </c>
    </row>
    <row r="801" spans="3:3" x14ac:dyDescent="0.35">
      <c r="C801" s="114">
        <v>42833</v>
      </c>
    </row>
    <row r="802" spans="3:3" x14ac:dyDescent="0.35">
      <c r="C802" s="114">
        <v>42834</v>
      </c>
    </row>
    <row r="803" spans="3:3" x14ac:dyDescent="0.35">
      <c r="C803" s="114">
        <v>42835</v>
      </c>
    </row>
    <row r="804" spans="3:3" x14ac:dyDescent="0.35">
      <c r="C804" s="114">
        <v>42836</v>
      </c>
    </row>
    <row r="805" spans="3:3" x14ac:dyDescent="0.35">
      <c r="C805" s="114">
        <v>42837</v>
      </c>
    </row>
    <row r="806" spans="3:3" x14ac:dyDescent="0.35">
      <c r="C806" s="114">
        <v>42838</v>
      </c>
    </row>
    <row r="807" spans="3:3" x14ac:dyDescent="0.35">
      <c r="C807" s="114">
        <v>42839</v>
      </c>
    </row>
    <row r="808" spans="3:3" x14ac:dyDescent="0.35">
      <c r="C808" s="114">
        <v>42840</v>
      </c>
    </row>
    <row r="809" spans="3:3" x14ac:dyDescent="0.35">
      <c r="C809" s="114">
        <v>42841</v>
      </c>
    </row>
    <row r="810" spans="3:3" x14ac:dyDescent="0.35">
      <c r="C810" s="114">
        <v>42842</v>
      </c>
    </row>
    <row r="811" spans="3:3" x14ac:dyDescent="0.35">
      <c r="C811" s="114">
        <v>42843</v>
      </c>
    </row>
    <row r="812" spans="3:3" x14ac:dyDescent="0.35">
      <c r="C812" s="114">
        <v>42844</v>
      </c>
    </row>
    <row r="813" spans="3:3" x14ac:dyDescent="0.35">
      <c r="C813" s="114">
        <v>42845</v>
      </c>
    </row>
    <row r="814" spans="3:3" x14ac:dyDescent="0.35">
      <c r="C814" s="114">
        <v>42846</v>
      </c>
    </row>
    <row r="815" spans="3:3" x14ac:dyDescent="0.35">
      <c r="C815" s="114">
        <v>42847</v>
      </c>
    </row>
    <row r="816" spans="3:3" x14ac:dyDescent="0.35">
      <c r="C816" s="114">
        <v>42848</v>
      </c>
    </row>
    <row r="817" spans="3:3" x14ac:dyDescent="0.35">
      <c r="C817" s="114">
        <v>42849</v>
      </c>
    </row>
    <row r="818" spans="3:3" x14ac:dyDescent="0.35">
      <c r="C818" s="114">
        <v>42850</v>
      </c>
    </row>
    <row r="819" spans="3:3" x14ac:dyDescent="0.35">
      <c r="C819" s="114">
        <v>42851</v>
      </c>
    </row>
    <row r="820" spans="3:3" x14ac:dyDescent="0.35">
      <c r="C820" s="114">
        <v>42852</v>
      </c>
    </row>
    <row r="821" spans="3:3" x14ac:dyDescent="0.35">
      <c r="C821" s="114">
        <v>42853</v>
      </c>
    </row>
    <row r="822" spans="3:3" x14ac:dyDescent="0.35">
      <c r="C822" s="114">
        <v>42854</v>
      </c>
    </row>
    <row r="823" spans="3:3" x14ac:dyDescent="0.35">
      <c r="C823" s="114">
        <v>42855</v>
      </c>
    </row>
    <row r="824" spans="3:3" x14ac:dyDescent="0.35">
      <c r="C824" s="114">
        <v>42856</v>
      </c>
    </row>
    <row r="825" spans="3:3" x14ac:dyDescent="0.35">
      <c r="C825" s="114">
        <v>42857</v>
      </c>
    </row>
    <row r="826" spans="3:3" x14ac:dyDescent="0.35">
      <c r="C826" s="114">
        <v>42858</v>
      </c>
    </row>
    <row r="827" spans="3:3" x14ac:dyDescent="0.35">
      <c r="C827" s="114">
        <v>42859</v>
      </c>
    </row>
    <row r="828" spans="3:3" x14ac:dyDescent="0.35">
      <c r="C828" s="114">
        <v>42860</v>
      </c>
    </row>
    <row r="829" spans="3:3" x14ac:dyDescent="0.35">
      <c r="C829" s="114">
        <v>42861</v>
      </c>
    </row>
    <row r="830" spans="3:3" x14ac:dyDescent="0.35">
      <c r="C830" s="114">
        <v>42862</v>
      </c>
    </row>
    <row r="831" spans="3:3" x14ac:dyDescent="0.35">
      <c r="C831" s="114">
        <v>42863</v>
      </c>
    </row>
    <row r="832" spans="3:3" x14ac:dyDescent="0.35">
      <c r="C832" s="114">
        <v>42864</v>
      </c>
    </row>
    <row r="833" spans="3:3" x14ac:dyDescent="0.35">
      <c r="C833" s="114">
        <v>42865</v>
      </c>
    </row>
    <row r="834" spans="3:3" x14ac:dyDescent="0.35">
      <c r="C834" s="114">
        <v>42866</v>
      </c>
    </row>
    <row r="835" spans="3:3" x14ac:dyDescent="0.35">
      <c r="C835" s="114">
        <v>42867</v>
      </c>
    </row>
    <row r="836" spans="3:3" x14ac:dyDescent="0.35">
      <c r="C836" s="114">
        <v>42868</v>
      </c>
    </row>
    <row r="837" spans="3:3" x14ac:dyDescent="0.35">
      <c r="C837" s="114">
        <v>42869</v>
      </c>
    </row>
    <row r="838" spans="3:3" x14ac:dyDescent="0.35">
      <c r="C838" s="114">
        <v>42870</v>
      </c>
    </row>
    <row r="839" spans="3:3" x14ac:dyDescent="0.35">
      <c r="C839" s="114">
        <v>42871</v>
      </c>
    </row>
    <row r="840" spans="3:3" x14ac:dyDescent="0.35">
      <c r="C840" s="114">
        <v>42872</v>
      </c>
    </row>
    <row r="841" spans="3:3" x14ac:dyDescent="0.35">
      <c r="C841" s="114">
        <v>42873</v>
      </c>
    </row>
    <row r="842" spans="3:3" x14ac:dyDescent="0.35">
      <c r="C842" s="114">
        <v>42874</v>
      </c>
    </row>
    <row r="843" spans="3:3" x14ac:dyDescent="0.35">
      <c r="C843" s="114">
        <v>42875</v>
      </c>
    </row>
    <row r="844" spans="3:3" x14ac:dyDescent="0.35">
      <c r="C844" s="114">
        <v>42876</v>
      </c>
    </row>
    <row r="845" spans="3:3" x14ac:dyDescent="0.35">
      <c r="C845" s="114">
        <v>42877</v>
      </c>
    </row>
    <row r="846" spans="3:3" x14ac:dyDescent="0.35">
      <c r="C846" s="114">
        <v>42878</v>
      </c>
    </row>
    <row r="847" spans="3:3" x14ac:dyDescent="0.35">
      <c r="C847" s="114">
        <v>42879</v>
      </c>
    </row>
    <row r="848" spans="3:3" x14ac:dyDescent="0.35">
      <c r="C848" s="114">
        <v>42880</v>
      </c>
    </row>
    <row r="849" spans="3:3" x14ac:dyDescent="0.35">
      <c r="C849" s="114">
        <v>42881</v>
      </c>
    </row>
    <row r="850" spans="3:3" x14ac:dyDescent="0.35">
      <c r="C850" s="114">
        <v>42882</v>
      </c>
    </row>
    <row r="851" spans="3:3" x14ac:dyDescent="0.35">
      <c r="C851" s="114">
        <v>42883</v>
      </c>
    </row>
    <row r="852" spans="3:3" x14ac:dyDescent="0.35">
      <c r="C852" s="114">
        <v>42884</v>
      </c>
    </row>
    <row r="853" spans="3:3" x14ac:dyDescent="0.35">
      <c r="C853" s="114">
        <v>42885</v>
      </c>
    </row>
    <row r="854" spans="3:3" x14ac:dyDescent="0.35">
      <c r="C854" s="114">
        <v>42886</v>
      </c>
    </row>
    <row r="855" spans="3:3" x14ac:dyDescent="0.35">
      <c r="C855" s="114">
        <v>42887</v>
      </c>
    </row>
    <row r="856" spans="3:3" x14ac:dyDescent="0.35">
      <c r="C856" s="114">
        <v>42888</v>
      </c>
    </row>
    <row r="857" spans="3:3" x14ac:dyDescent="0.35">
      <c r="C857" s="114">
        <v>42889</v>
      </c>
    </row>
    <row r="858" spans="3:3" x14ac:dyDescent="0.35">
      <c r="C858" s="114">
        <v>42890</v>
      </c>
    </row>
    <row r="859" spans="3:3" x14ac:dyDescent="0.35">
      <c r="C859" s="114">
        <v>42891</v>
      </c>
    </row>
    <row r="860" spans="3:3" x14ac:dyDescent="0.35">
      <c r="C860" s="114">
        <v>42892</v>
      </c>
    </row>
    <row r="861" spans="3:3" x14ac:dyDescent="0.35">
      <c r="C861" s="114">
        <v>42893</v>
      </c>
    </row>
    <row r="862" spans="3:3" x14ac:dyDescent="0.35">
      <c r="C862" s="114">
        <v>42894</v>
      </c>
    </row>
    <row r="863" spans="3:3" x14ac:dyDescent="0.35">
      <c r="C863" s="114">
        <v>42895</v>
      </c>
    </row>
    <row r="864" spans="3:3" x14ac:dyDescent="0.35">
      <c r="C864" s="114">
        <v>42896</v>
      </c>
    </row>
    <row r="865" spans="3:3" x14ac:dyDescent="0.35">
      <c r="C865" s="114">
        <v>42897</v>
      </c>
    </row>
    <row r="866" spans="3:3" x14ac:dyDescent="0.35">
      <c r="C866" s="114">
        <v>42898</v>
      </c>
    </row>
    <row r="867" spans="3:3" x14ac:dyDescent="0.35">
      <c r="C867" s="114">
        <v>42899</v>
      </c>
    </row>
    <row r="868" spans="3:3" x14ac:dyDescent="0.35">
      <c r="C868" s="114">
        <v>42900</v>
      </c>
    </row>
    <row r="869" spans="3:3" x14ac:dyDescent="0.35">
      <c r="C869" s="114">
        <v>42901</v>
      </c>
    </row>
    <row r="870" spans="3:3" x14ac:dyDescent="0.35">
      <c r="C870" s="114">
        <v>42902</v>
      </c>
    </row>
    <row r="871" spans="3:3" x14ac:dyDescent="0.35">
      <c r="C871" s="114">
        <v>42903</v>
      </c>
    </row>
    <row r="872" spans="3:3" x14ac:dyDescent="0.35">
      <c r="C872" s="114">
        <v>42904</v>
      </c>
    </row>
    <row r="873" spans="3:3" x14ac:dyDescent="0.35">
      <c r="C873" s="114">
        <v>42905</v>
      </c>
    </row>
    <row r="874" spans="3:3" x14ac:dyDescent="0.35">
      <c r="C874" s="114">
        <v>42906</v>
      </c>
    </row>
    <row r="875" spans="3:3" x14ac:dyDescent="0.35">
      <c r="C875" s="114">
        <v>42907</v>
      </c>
    </row>
    <row r="876" spans="3:3" x14ac:dyDescent="0.35">
      <c r="C876" s="114">
        <v>42908</v>
      </c>
    </row>
    <row r="877" spans="3:3" x14ac:dyDescent="0.35">
      <c r="C877" s="114">
        <v>42909</v>
      </c>
    </row>
    <row r="878" spans="3:3" x14ac:dyDescent="0.35">
      <c r="C878" s="114">
        <v>42910</v>
      </c>
    </row>
    <row r="879" spans="3:3" x14ac:dyDescent="0.35">
      <c r="C879" s="114">
        <v>42911</v>
      </c>
    </row>
    <row r="880" spans="3:3" x14ac:dyDescent="0.35">
      <c r="C880" s="114">
        <v>42912</v>
      </c>
    </row>
    <row r="881" spans="3:3" x14ac:dyDescent="0.35">
      <c r="C881" s="114">
        <v>42913</v>
      </c>
    </row>
    <row r="882" spans="3:3" x14ac:dyDescent="0.35">
      <c r="C882" s="114">
        <v>42914</v>
      </c>
    </row>
    <row r="883" spans="3:3" x14ac:dyDescent="0.35">
      <c r="C883" s="114">
        <v>42915</v>
      </c>
    </row>
    <row r="884" spans="3:3" x14ac:dyDescent="0.35">
      <c r="C884" s="114">
        <v>42916</v>
      </c>
    </row>
    <row r="885" spans="3:3" x14ac:dyDescent="0.35">
      <c r="C885" s="114">
        <v>42917</v>
      </c>
    </row>
    <row r="886" spans="3:3" x14ac:dyDescent="0.35">
      <c r="C886" s="114">
        <v>42918</v>
      </c>
    </row>
    <row r="887" spans="3:3" x14ac:dyDescent="0.35">
      <c r="C887" s="114">
        <v>42919</v>
      </c>
    </row>
    <row r="888" spans="3:3" x14ac:dyDescent="0.35">
      <c r="C888" s="114">
        <v>42920</v>
      </c>
    </row>
    <row r="889" spans="3:3" x14ac:dyDescent="0.35">
      <c r="C889" s="114">
        <v>42921</v>
      </c>
    </row>
    <row r="890" spans="3:3" x14ac:dyDescent="0.35">
      <c r="C890" s="114">
        <v>42922</v>
      </c>
    </row>
    <row r="891" spans="3:3" x14ac:dyDescent="0.35">
      <c r="C891" s="114">
        <v>42923</v>
      </c>
    </row>
    <row r="892" spans="3:3" x14ac:dyDescent="0.35">
      <c r="C892" s="114">
        <v>42924</v>
      </c>
    </row>
    <row r="893" spans="3:3" x14ac:dyDescent="0.35">
      <c r="C893" s="114">
        <v>42925</v>
      </c>
    </row>
    <row r="894" spans="3:3" x14ac:dyDescent="0.35">
      <c r="C894" s="114">
        <v>42926</v>
      </c>
    </row>
    <row r="895" spans="3:3" x14ac:dyDescent="0.35">
      <c r="C895" s="114">
        <v>42927</v>
      </c>
    </row>
    <row r="896" spans="3:3" x14ac:dyDescent="0.35">
      <c r="C896" s="114">
        <v>42928</v>
      </c>
    </row>
    <row r="897" spans="3:3" x14ac:dyDescent="0.35">
      <c r="C897" s="114">
        <v>42929</v>
      </c>
    </row>
    <row r="898" spans="3:3" x14ac:dyDescent="0.35">
      <c r="C898" s="114">
        <v>42930</v>
      </c>
    </row>
    <row r="899" spans="3:3" x14ac:dyDescent="0.35">
      <c r="C899" s="114">
        <v>42931</v>
      </c>
    </row>
    <row r="900" spans="3:3" x14ac:dyDescent="0.35">
      <c r="C900" s="114">
        <v>42932</v>
      </c>
    </row>
    <row r="901" spans="3:3" x14ac:dyDescent="0.35">
      <c r="C901" s="114">
        <v>42933</v>
      </c>
    </row>
    <row r="902" spans="3:3" x14ac:dyDescent="0.35">
      <c r="C902" s="114">
        <v>42934</v>
      </c>
    </row>
    <row r="903" spans="3:3" x14ac:dyDescent="0.35">
      <c r="C903" s="114">
        <v>42935</v>
      </c>
    </row>
    <row r="904" spans="3:3" x14ac:dyDescent="0.35">
      <c r="C904" s="114">
        <v>42936</v>
      </c>
    </row>
    <row r="905" spans="3:3" x14ac:dyDescent="0.35">
      <c r="C905" s="114">
        <v>42937</v>
      </c>
    </row>
    <row r="906" spans="3:3" x14ac:dyDescent="0.35">
      <c r="C906" s="114">
        <v>42938</v>
      </c>
    </row>
    <row r="907" spans="3:3" x14ac:dyDescent="0.35">
      <c r="C907" s="114">
        <v>42939</v>
      </c>
    </row>
    <row r="908" spans="3:3" x14ac:dyDescent="0.35">
      <c r="C908" s="114">
        <v>42940</v>
      </c>
    </row>
    <row r="909" spans="3:3" x14ac:dyDescent="0.35">
      <c r="C909" s="114">
        <v>42941</v>
      </c>
    </row>
    <row r="910" spans="3:3" x14ac:dyDescent="0.35">
      <c r="C910" s="114">
        <v>42942</v>
      </c>
    </row>
    <row r="911" spans="3:3" x14ac:dyDescent="0.35">
      <c r="C911" s="114">
        <v>42943</v>
      </c>
    </row>
    <row r="912" spans="3:3" x14ac:dyDescent="0.35">
      <c r="C912" s="114">
        <v>42944</v>
      </c>
    </row>
    <row r="913" spans="3:3" x14ac:dyDescent="0.35">
      <c r="C913" s="114">
        <v>42945</v>
      </c>
    </row>
    <row r="914" spans="3:3" x14ac:dyDescent="0.35">
      <c r="C914" s="114">
        <v>42946</v>
      </c>
    </row>
    <row r="915" spans="3:3" x14ac:dyDescent="0.35">
      <c r="C915" s="114">
        <v>42947</v>
      </c>
    </row>
    <row r="916" spans="3:3" x14ac:dyDescent="0.35">
      <c r="C916" s="114">
        <v>42948</v>
      </c>
    </row>
    <row r="917" spans="3:3" x14ac:dyDescent="0.35">
      <c r="C917" s="114">
        <v>42949</v>
      </c>
    </row>
    <row r="918" spans="3:3" x14ac:dyDescent="0.35">
      <c r="C918" s="114">
        <v>42950</v>
      </c>
    </row>
    <row r="919" spans="3:3" x14ac:dyDescent="0.35">
      <c r="C919" s="114">
        <v>42951</v>
      </c>
    </row>
    <row r="920" spans="3:3" x14ac:dyDescent="0.35">
      <c r="C920" s="114">
        <v>42952</v>
      </c>
    </row>
    <row r="921" spans="3:3" x14ac:dyDescent="0.35">
      <c r="C921" s="114">
        <v>42953</v>
      </c>
    </row>
    <row r="922" spans="3:3" x14ac:dyDescent="0.35">
      <c r="C922" s="114">
        <v>42954</v>
      </c>
    </row>
    <row r="923" spans="3:3" x14ac:dyDescent="0.35">
      <c r="C923" s="114">
        <v>42955</v>
      </c>
    </row>
    <row r="924" spans="3:3" x14ac:dyDescent="0.35">
      <c r="C924" s="114">
        <v>42956</v>
      </c>
    </row>
    <row r="925" spans="3:3" x14ac:dyDescent="0.35">
      <c r="C925" s="114">
        <v>42957</v>
      </c>
    </row>
    <row r="926" spans="3:3" x14ac:dyDescent="0.35">
      <c r="C926" s="114">
        <v>42958</v>
      </c>
    </row>
    <row r="927" spans="3:3" x14ac:dyDescent="0.35">
      <c r="C927" s="114">
        <v>42959</v>
      </c>
    </row>
    <row r="928" spans="3:3" x14ac:dyDescent="0.35">
      <c r="C928" s="114">
        <v>42960</v>
      </c>
    </row>
    <row r="929" spans="3:3" x14ac:dyDescent="0.35">
      <c r="C929" s="114">
        <v>42961</v>
      </c>
    </row>
    <row r="930" spans="3:3" x14ac:dyDescent="0.35">
      <c r="C930" s="114">
        <v>42962</v>
      </c>
    </row>
    <row r="931" spans="3:3" x14ac:dyDescent="0.35">
      <c r="C931" s="114">
        <v>42963</v>
      </c>
    </row>
    <row r="932" spans="3:3" x14ac:dyDescent="0.35">
      <c r="C932" s="114">
        <v>42964</v>
      </c>
    </row>
    <row r="933" spans="3:3" x14ac:dyDescent="0.35">
      <c r="C933" s="114">
        <v>42965</v>
      </c>
    </row>
    <row r="934" spans="3:3" x14ac:dyDescent="0.35">
      <c r="C934" s="114">
        <v>42966</v>
      </c>
    </row>
    <row r="935" spans="3:3" x14ac:dyDescent="0.35">
      <c r="C935" s="114">
        <v>42967</v>
      </c>
    </row>
    <row r="936" spans="3:3" x14ac:dyDescent="0.35">
      <c r="C936" s="114">
        <v>42968</v>
      </c>
    </row>
    <row r="937" spans="3:3" x14ac:dyDescent="0.35">
      <c r="C937" s="114">
        <v>42969</v>
      </c>
    </row>
    <row r="938" spans="3:3" x14ac:dyDescent="0.35">
      <c r="C938" s="114">
        <v>42970</v>
      </c>
    </row>
    <row r="939" spans="3:3" x14ac:dyDescent="0.35">
      <c r="C939" s="114">
        <v>42971</v>
      </c>
    </row>
    <row r="940" spans="3:3" x14ac:dyDescent="0.35">
      <c r="C940" s="114">
        <v>42972</v>
      </c>
    </row>
    <row r="941" spans="3:3" x14ac:dyDescent="0.35">
      <c r="C941" s="114">
        <v>42973</v>
      </c>
    </row>
    <row r="942" spans="3:3" x14ac:dyDescent="0.35">
      <c r="C942" s="114">
        <v>42974</v>
      </c>
    </row>
    <row r="943" spans="3:3" x14ac:dyDescent="0.35">
      <c r="C943" s="114">
        <v>42975</v>
      </c>
    </row>
    <row r="944" spans="3:3" x14ac:dyDescent="0.35">
      <c r="C944" s="114">
        <v>42976</v>
      </c>
    </row>
    <row r="945" spans="3:3" x14ac:dyDescent="0.35">
      <c r="C945" s="114">
        <v>42977</v>
      </c>
    </row>
    <row r="946" spans="3:3" x14ac:dyDescent="0.35">
      <c r="C946" s="114">
        <v>42978</v>
      </c>
    </row>
    <row r="947" spans="3:3" x14ac:dyDescent="0.35">
      <c r="C947" s="114">
        <v>42979</v>
      </c>
    </row>
    <row r="948" spans="3:3" x14ac:dyDescent="0.35">
      <c r="C948" s="114">
        <v>42980</v>
      </c>
    </row>
    <row r="949" spans="3:3" x14ac:dyDescent="0.35">
      <c r="C949" s="114">
        <v>42981</v>
      </c>
    </row>
    <row r="950" spans="3:3" x14ac:dyDescent="0.35">
      <c r="C950" s="114">
        <v>42982</v>
      </c>
    </row>
    <row r="951" spans="3:3" x14ac:dyDescent="0.35">
      <c r="C951" s="114">
        <v>42983</v>
      </c>
    </row>
    <row r="952" spans="3:3" x14ac:dyDescent="0.35">
      <c r="C952" s="114">
        <v>42984</v>
      </c>
    </row>
    <row r="953" spans="3:3" x14ac:dyDescent="0.35">
      <c r="C953" s="114">
        <v>42985</v>
      </c>
    </row>
    <row r="954" spans="3:3" x14ac:dyDescent="0.35">
      <c r="C954" s="114">
        <v>42986</v>
      </c>
    </row>
    <row r="955" spans="3:3" x14ac:dyDescent="0.35">
      <c r="C955" s="114">
        <v>42987</v>
      </c>
    </row>
    <row r="956" spans="3:3" x14ac:dyDescent="0.35">
      <c r="C956" s="114">
        <v>42988</v>
      </c>
    </row>
    <row r="957" spans="3:3" x14ac:dyDescent="0.35">
      <c r="C957" s="114">
        <v>42989</v>
      </c>
    </row>
    <row r="958" spans="3:3" x14ac:dyDescent="0.35">
      <c r="C958" s="114">
        <v>42990</v>
      </c>
    </row>
    <row r="959" spans="3:3" x14ac:dyDescent="0.35">
      <c r="C959" s="114">
        <v>42991</v>
      </c>
    </row>
    <row r="960" spans="3:3" x14ac:dyDescent="0.35">
      <c r="C960" s="114">
        <v>42992</v>
      </c>
    </row>
    <row r="961" spans="3:3" x14ac:dyDescent="0.35">
      <c r="C961" s="114">
        <v>42993</v>
      </c>
    </row>
    <row r="962" spans="3:3" x14ac:dyDescent="0.35">
      <c r="C962" s="114">
        <v>42994</v>
      </c>
    </row>
    <row r="963" spans="3:3" x14ac:dyDescent="0.35">
      <c r="C963" s="114">
        <v>42995</v>
      </c>
    </row>
    <row r="964" spans="3:3" x14ac:dyDescent="0.35">
      <c r="C964" s="114">
        <v>42996</v>
      </c>
    </row>
    <row r="965" spans="3:3" x14ac:dyDescent="0.35">
      <c r="C965" s="114">
        <v>42997</v>
      </c>
    </row>
    <row r="966" spans="3:3" x14ac:dyDescent="0.35">
      <c r="C966" s="114">
        <v>42998</v>
      </c>
    </row>
    <row r="967" spans="3:3" x14ac:dyDescent="0.35">
      <c r="C967" s="114">
        <v>42999</v>
      </c>
    </row>
    <row r="968" spans="3:3" x14ac:dyDescent="0.35">
      <c r="C968" s="114">
        <v>43000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50"/>
  </sheetPr>
  <dimension ref="A1:W968"/>
  <sheetViews>
    <sheetView workbookViewId="0">
      <selection activeCell="I29" sqref="I29"/>
    </sheetView>
  </sheetViews>
  <sheetFormatPr defaultRowHeight="14.5" x14ac:dyDescent="0.35"/>
  <cols>
    <col min="1" max="1" width="12.453125" bestFit="1" customWidth="1"/>
    <col min="2" max="2" width="12.81640625" style="4" customWidth="1"/>
    <col min="3" max="3" width="12.1796875" bestFit="1" customWidth="1"/>
    <col min="4" max="4" width="10.26953125" bestFit="1" customWidth="1"/>
    <col min="5" max="5" width="8.54296875" bestFit="1" customWidth="1"/>
    <col min="6" max="6" width="16.7265625" bestFit="1" customWidth="1"/>
    <col min="9" max="10" width="15.81640625" bestFit="1" customWidth="1"/>
    <col min="11" max="11" width="10.54296875" bestFit="1" customWidth="1"/>
    <col min="12" max="12" width="11.81640625" bestFit="1" customWidth="1"/>
    <col min="15" max="16" width="14.26953125" bestFit="1" customWidth="1"/>
    <col min="17" max="17" width="10.54296875" bestFit="1" customWidth="1"/>
    <col min="18" max="18" width="11.7265625" bestFit="1" customWidth="1"/>
    <col min="21" max="22" width="14.1796875" bestFit="1" customWidth="1"/>
  </cols>
  <sheetData>
    <row r="1" spans="1:23" s="110" customFormat="1" x14ac:dyDescent="0.35">
      <c r="A1" s="110" t="s">
        <v>20</v>
      </c>
      <c r="B1" s="113" t="s">
        <v>39</v>
      </c>
      <c r="C1" s="110" t="s">
        <v>21</v>
      </c>
      <c r="D1" s="110" t="s">
        <v>22</v>
      </c>
      <c r="E1" s="110" t="s">
        <v>40</v>
      </c>
      <c r="F1" s="110" t="s">
        <v>24</v>
      </c>
      <c r="G1" s="110" t="s">
        <v>25</v>
      </c>
      <c r="H1" s="110" t="s">
        <v>26</v>
      </c>
      <c r="I1" s="110" t="s">
        <v>27</v>
      </c>
      <c r="J1" s="110" t="s">
        <v>28</v>
      </c>
      <c r="K1" s="110" t="s">
        <v>29</v>
      </c>
      <c r="L1" s="110" t="s">
        <v>30</v>
      </c>
      <c r="M1" s="110" t="s">
        <v>25</v>
      </c>
      <c r="N1" s="110" t="s">
        <v>26</v>
      </c>
      <c r="O1" s="110" t="s">
        <v>31</v>
      </c>
      <c r="P1" s="110" t="s">
        <v>32</v>
      </c>
      <c r="Q1" s="110" t="s">
        <v>29</v>
      </c>
      <c r="R1" s="110" t="s">
        <v>33</v>
      </c>
      <c r="S1" s="110" t="s">
        <v>25</v>
      </c>
      <c r="T1" s="110" t="s">
        <v>26</v>
      </c>
      <c r="U1" s="110" t="s">
        <v>34</v>
      </c>
      <c r="V1" s="110" t="s">
        <v>35</v>
      </c>
      <c r="W1" s="110" t="s">
        <v>29</v>
      </c>
    </row>
    <row r="2" spans="1:23" x14ac:dyDescent="0.35">
      <c r="A2" s="111"/>
      <c r="B2" s="113" t="s">
        <v>21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x14ac:dyDescent="0.35">
      <c r="A3" s="111"/>
      <c r="B3" s="53">
        <v>42005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</row>
    <row r="4" spans="1:23" x14ac:dyDescent="0.35">
      <c r="A4" s="111"/>
      <c r="B4" s="53">
        <v>42012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</row>
    <row r="5" spans="1:23" x14ac:dyDescent="0.35">
      <c r="A5" s="111"/>
      <c r="B5" s="53">
        <v>42019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</row>
    <row r="6" spans="1:23" x14ac:dyDescent="0.35">
      <c r="A6" s="111"/>
      <c r="B6" s="53">
        <v>42026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</row>
    <row r="7" spans="1:23" x14ac:dyDescent="0.35">
      <c r="A7" s="111"/>
      <c r="B7" s="53">
        <v>42033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</row>
    <row r="8" spans="1:23" x14ac:dyDescent="0.35">
      <c r="A8" s="111"/>
      <c r="B8" s="53">
        <v>42036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</row>
    <row r="9" spans="1:23" x14ac:dyDescent="0.35">
      <c r="A9" s="111"/>
      <c r="B9" s="53">
        <v>42037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</row>
    <row r="10" spans="1:23" x14ac:dyDescent="0.35">
      <c r="A10" s="111"/>
      <c r="B10" s="53">
        <v>42038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</row>
    <row r="11" spans="1:23" x14ac:dyDescent="0.35">
      <c r="A11" s="111"/>
      <c r="B11" s="53">
        <v>42039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</row>
    <row r="12" spans="1:23" x14ac:dyDescent="0.35">
      <c r="A12" s="111"/>
      <c r="B12" s="53">
        <v>42040</v>
      </c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</row>
    <row r="13" spans="1:23" x14ac:dyDescent="0.35">
      <c r="A13" s="111"/>
      <c r="B13" s="53">
        <v>42041</v>
      </c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</row>
    <row r="14" spans="1:23" x14ac:dyDescent="0.35">
      <c r="A14" s="111"/>
      <c r="B14" s="53">
        <v>42042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</row>
    <row r="15" spans="1:23" x14ac:dyDescent="0.35">
      <c r="A15" s="111"/>
      <c r="B15" s="53">
        <v>42043</v>
      </c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</row>
    <row r="16" spans="1:23" x14ac:dyDescent="0.35">
      <c r="A16" s="111"/>
      <c r="B16" s="53">
        <v>42044</v>
      </c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</row>
    <row r="17" spans="2:2" x14ac:dyDescent="0.35">
      <c r="B17" s="53">
        <v>42045</v>
      </c>
    </row>
    <row r="18" spans="2:2" x14ac:dyDescent="0.35">
      <c r="B18" s="53">
        <v>42046</v>
      </c>
    </row>
    <row r="19" spans="2:2" x14ac:dyDescent="0.35">
      <c r="B19" s="53">
        <v>42047</v>
      </c>
    </row>
    <row r="20" spans="2:2" x14ac:dyDescent="0.35">
      <c r="B20" s="53">
        <v>42048</v>
      </c>
    </row>
    <row r="21" spans="2:2" x14ac:dyDescent="0.35">
      <c r="B21" s="53">
        <v>42049</v>
      </c>
    </row>
    <row r="22" spans="2:2" x14ac:dyDescent="0.35">
      <c r="B22" s="53">
        <v>42050</v>
      </c>
    </row>
    <row r="23" spans="2:2" x14ac:dyDescent="0.35">
      <c r="B23" s="53">
        <v>42051</v>
      </c>
    </row>
    <row r="24" spans="2:2" x14ac:dyDescent="0.35">
      <c r="B24" s="53">
        <v>42052</v>
      </c>
    </row>
    <row r="25" spans="2:2" x14ac:dyDescent="0.35">
      <c r="B25" s="53">
        <v>42053</v>
      </c>
    </row>
    <row r="26" spans="2:2" x14ac:dyDescent="0.35">
      <c r="B26" s="53">
        <v>42054</v>
      </c>
    </row>
    <row r="27" spans="2:2" x14ac:dyDescent="0.35">
      <c r="B27" s="53">
        <v>42055</v>
      </c>
    </row>
    <row r="28" spans="2:2" x14ac:dyDescent="0.35">
      <c r="B28" s="53">
        <v>42056</v>
      </c>
    </row>
    <row r="29" spans="2:2" x14ac:dyDescent="0.35">
      <c r="B29" s="53">
        <v>42057</v>
      </c>
    </row>
    <row r="30" spans="2:2" x14ac:dyDescent="0.35">
      <c r="B30" s="53">
        <v>42058</v>
      </c>
    </row>
    <row r="31" spans="2:2" x14ac:dyDescent="0.35">
      <c r="B31" s="53">
        <v>42059</v>
      </c>
    </row>
    <row r="32" spans="2:2" x14ac:dyDescent="0.35">
      <c r="B32" s="53">
        <v>42060</v>
      </c>
    </row>
    <row r="33" spans="2:2" x14ac:dyDescent="0.35">
      <c r="B33" s="53">
        <v>42061</v>
      </c>
    </row>
    <row r="34" spans="2:2" x14ac:dyDescent="0.35">
      <c r="B34" s="53">
        <v>42062</v>
      </c>
    </row>
    <row r="35" spans="2:2" x14ac:dyDescent="0.35">
      <c r="B35" s="53">
        <v>42063</v>
      </c>
    </row>
    <row r="36" spans="2:2" x14ac:dyDescent="0.35">
      <c r="B36" s="53">
        <v>42064</v>
      </c>
    </row>
    <row r="37" spans="2:2" x14ac:dyDescent="0.35">
      <c r="B37" s="53">
        <v>42065</v>
      </c>
    </row>
    <row r="38" spans="2:2" x14ac:dyDescent="0.35">
      <c r="B38" s="53">
        <v>42066</v>
      </c>
    </row>
    <row r="39" spans="2:2" x14ac:dyDescent="0.35">
      <c r="B39" s="53">
        <v>42067</v>
      </c>
    </row>
    <row r="40" spans="2:2" x14ac:dyDescent="0.35">
      <c r="B40" s="53">
        <v>42068</v>
      </c>
    </row>
    <row r="41" spans="2:2" x14ac:dyDescent="0.35">
      <c r="B41" s="53">
        <v>42069</v>
      </c>
    </row>
    <row r="42" spans="2:2" x14ac:dyDescent="0.35">
      <c r="B42" s="53">
        <v>42070</v>
      </c>
    </row>
    <row r="43" spans="2:2" x14ac:dyDescent="0.35">
      <c r="B43" s="53">
        <v>42071</v>
      </c>
    </row>
    <row r="44" spans="2:2" x14ac:dyDescent="0.35">
      <c r="B44" s="53">
        <v>42072</v>
      </c>
    </row>
    <row r="45" spans="2:2" x14ac:dyDescent="0.35">
      <c r="B45" s="53">
        <v>42073</v>
      </c>
    </row>
    <row r="46" spans="2:2" x14ac:dyDescent="0.35">
      <c r="B46" s="53">
        <v>42074</v>
      </c>
    </row>
    <row r="47" spans="2:2" x14ac:dyDescent="0.35">
      <c r="B47" s="53">
        <v>42075</v>
      </c>
    </row>
    <row r="48" spans="2:2" x14ac:dyDescent="0.35">
      <c r="B48" s="53">
        <v>42076</v>
      </c>
    </row>
    <row r="49" spans="2:2" x14ac:dyDescent="0.35">
      <c r="B49" s="53">
        <v>42077</v>
      </c>
    </row>
    <row r="50" spans="2:2" x14ac:dyDescent="0.35">
      <c r="B50" s="53">
        <v>42078</v>
      </c>
    </row>
    <row r="51" spans="2:2" x14ac:dyDescent="0.35">
      <c r="B51" s="53">
        <v>42079</v>
      </c>
    </row>
    <row r="52" spans="2:2" x14ac:dyDescent="0.35">
      <c r="B52" s="53">
        <v>42080</v>
      </c>
    </row>
    <row r="53" spans="2:2" x14ac:dyDescent="0.35">
      <c r="B53" s="53">
        <v>42081</v>
      </c>
    </row>
    <row r="54" spans="2:2" x14ac:dyDescent="0.35">
      <c r="B54" s="53">
        <v>42082</v>
      </c>
    </row>
    <row r="55" spans="2:2" x14ac:dyDescent="0.35">
      <c r="B55" s="53">
        <v>42083</v>
      </c>
    </row>
    <row r="56" spans="2:2" x14ac:dyDescent="0.35">
      <c r="B56" s="53">
        <v>42084</v>
      </c>
    </row>
    <row r="57" spans="2:2" x14ac:dyDescent="0.35">
      <c r="B57" s="53">
        <v>42085</v>
      </c>
    </row>
    <row r="58" spans="2:2" x14ac:dyDescent="0.35">
      <c r="B58" s="53">
        <v>42086</v>
      </c>
    </row>
    <row r="59" spans="2:2" x14ac:dyDescent="0.35">
      <c r="B59" s="53">
        <v>42087</v>
      </c>
    </row>
    <row r="60" spans="2:2" x14ac:dyDescent="0.35">
      <c r="B60" s="53">
        <v>42088</v>
      </c>
    </row>
    <row r="61" spans="2:2" x14ac:dyDescent="0.35">
      <c r="B61" s="53">
        <v>42089</v>
      </c>
    </row>
    <row r="62" spans="2:2" x14ac:dyDescent="0.35">
      <c r="B62" s="53">
        <v>42090</v>
      </c>
    </row>
    <row r="63" spans="2:2" x14ac:dyDescent="0.35">
      <c r="B63" s="53">
        <v>42091</v>
      </c>
    </row>
    <row r="64" spans="2:2" x14ac:dyDescent="0.35">
      <c r="B64" s="53">
        <v>42092</v>
      </c>
    </row>
    <row r="65" spans="2:2" x14ac:dyDescent="0.35">
      <c r="B65" s="53">
        <v>42093</v>
      </c>
    </row>
    <row r="66" spans="2:2" x14ac:dyDescent="0.35">
      <c r="B66" s="53">
        <v>42094</v>
      </c>
    </row>
    <row r="67" spans="2:2" x14ac:dyDescent="0.35">
      <c r="B67" s="53">
        <v>42095</v>
      </c>
    </row>
    <row r="68" spans="2:2" x14ac:dyDescent="0.35">
      <c r="B68" s="53">
        <v>42096</v>
      </c>
    </row>
    <row r="69" spans="2:2" x14ac:dyDescent="0.35">
      <c r="B69" s="114">
        <v>42097</v>
      </c>
    </row>
    <row r="70" spans="2:2" x14ac:dyDescent="0.35">
      <c r="B70" s="114">
        <v>42098</v>
      </c>
    </row>
    <row r="71" spans="2:2" x14ac:dyDescent="0.35">
      <c r="B71" s="114">
        <v>42099</v>
      </c>
    </row>
    <row r="72" spans="2:2" x14ac:dyDescent="0.35">
      <c r="B72" s="114">
        <v>42100</v>
      </c>
    </row>
    <row r="73" spans="2:2" x14ac:dyDescent="0.35">
      <c r="B73" s="114">
        <v>42101</v>
      </c>
    </row>
    <row r="74" spans="2:2" x14ac:dyDescent="0.35">
      <c r="B74" s="114">
        <v>42102</v>
      </c>
    </row>
    <row r="75" spans="2:2" x14ac:dyDescent="0.35">
      <c r="B75" s="114">
        <v>42103</v>
      </c>
    </row>
    <row r="76" spans="2:2" x14ac:dyDescent="0.35">
      <c r="B76" s="114">
        <v>42104</v>
      </c>
    </row>
    <row r="77" spans="2:2" x14ac:dyDescent="0.35">
      <c r="B77" s="114">
        <v>42105</v>
      </c>
    </row>
    <row r="78" spans="2:2" x14ac:dyDescent="0.35">
      <c r="B78" s="114">
        <v>42106</v>
      </c>
    </row>
    <row r="79" spans="2:2" x14ac:dyDescent="0.35">
      <c r="B79" s="114">
        <v>42107</v>
      </c>
    </row>
    <row r="80" spans="2:2" x14ac:dyDescent="0.35">
      <c r="B80" s="114">
        <v>42108</v>
      </c>
    </row>
    <row r="81" spans="2:2" x14ac:dyDescent="0.35">
      <c r="B81" s="114">
        <v>42109</v>
      </c>
    </row>
    <row r="82" spans="2:2" x14ac:dyDescent="0.35">
      <c r="B82" s="114">
        <v>42111</v>
      </c>
    </row>
    <row r="83" spans="2:2" x14ac:dyDescent="0.35">
      <c r="B83" s="114">
        <v>42112</v>
      </c>
    </row>
    <row r="84" spans="2:2" x14ac:dyDescent="0.35">
      <c r="B84" s="114">
        <v>42113</v>
      </c>
    </row>
    <row r="85" spans="2:2" x14ac:dyDescent="0.35">
      <c r="B85" s="114">
        <v>42114</v>
      </c>
    </row>
    <row r="86" spans="2:2" x14ac:dyDescent="0.35">
      <c r="B86" s="114">
        <v>42115</v>
      </c>
    </row>
    <row r="87" spans="2:2" x14ac:dyDescent="0.35">
      <c r="B87" s="114">
        <v>42116</v>
      </c>
    </row>
    <row r="88" spans="2:2" x14ac:dyDescent="0.35">
      <c r="B88" s="114">
        <v>42117</v>
      </c>
    </row>
    <row r="89" spans="2:2" x14ac:dyDescent="0.35">
      <c r="B89" s="114">
        <v>42118</v>
      </c>
    </row>
    <row r="90" spans="2:2" x14ac:dyDescent="0.35">
      <c r="B90" s="114">
        <v>42119</v>
      </c>
    </row>
    <row r="91" spans="2:2" x14ac:dyDescent="0.35">
      <c r="B91" s="114">
        <v>42120</v>
      </c>
    </row>
    <row r="92" spans="2:2" x14ac:dyDescent="0.35">
      <c r="B92" s="114">
        <v>42121</v>
      </c>
    </row>
    <row r="93" spans="2:2" x14ac:dyDescent="0.35">
      <c r="B93" s="114">
        <v>42122</v>
      </c>
    </row>
    <row r="94" spans="2:2" x14ac:dyDescent="0.35">
      <c r="B94" s="114">
        <v>42125</v>
      </c>
    </row>
    <row r="95" spans="2:2" x14ac:dyDescent="0.35">
      <c r="B95" s="114">
        <v>42126</v>
      </c>
    </row>
    <row r="96" spans="2:2" x14ac:dyDescent="0.35">
      <c r="B96" s="114">
        <v>42127</v>
      </c>
    </row>
    <row r="97" spans="2:2" x14ac:dyDescent="0.35">
      <c r="B97" s="114">
        <v>42128</v>
      </c>
    </row>
    <row r="98" spans="2:2" x14ac:dyDescent="0.35">
      <c r="B98" s="114">
        <v>42129</v>
      </c>
    </row>
    <row r="99" spans="2:2" x14ac:dyDescent="0.35">
      <c r="B99" s="114">
        <v>42130</v>
      </c>
    </row>
    <row r="100" spans="2:2" x14ac:dyDescent="0.35">
      <c r="B100" s="114">
        <v>42131</v>
      </c>
    </row>
    <row r="101" spans="2:2" x14ac:dyDescent="0.35">
      <c r="B101" s="114">
        <v>42132</v>
      </c>
    </row>
    <row r="102" spans="2:2" x14ac:dyDescent="0.35">
      <c r="B102" s="114">
        <v>42133</v>
      </c>
    </row>
    <row r="103" spans="2:2" x14ac:dyDescent="0.35">
      <c r="B103" s="114">
        <v>42134</v>
      </c>
    </row>
    <row r="104" spans="2:2" x14ac:dyDescent="0.35">
      <c r="B104" s="114">
        <v>42135</v>
      </c>
    </row>
    <row r="105" spans="2:2" x14ac:dyDescent="0.35">
      <c r="B105" s="114">
        <v>42136</v>
      </c>
    </row>
    <row r="106" spans="2:2" x14ac:dyDescent="0.35">
      <c r="B106" s="114">
        <v>42138</v>
      </c>
    </row>
    <row r="107" spans="2:2" x14ac:dyDescent="0.35">
      <c r="B107" s="114">
        <v>42139</v>
      </c>
    </row>
    <row r="108" spans="2:2" x14ac:dyDescent="0.35">
      <c r="B108" s="114">
        <v>42140</v>
      </c>
    </row>
    <row r="109" spans="2:2" x14ac:dyDescent="0.35">
      <c r="B109" s="114">
        <v>42141</v>
      </c>
    </row>
    <row r="110" spans="2:2" x14ac:dyDescent="0.35">
      <c r="B110" s="114">
        <v>42142</v>
      </c>
    </row>
    <row r="111" spans="2:2" x14ac:dyDescent="0.35">
      <c r="B111" s="114">
        <v>42143</v>
      </c>
    </row>
    <row r="112" spans="2:2" x14ac:dyDescent="0.35">
      <c r="B112" s="114">
        <v>42144</v>
      </c>
    </row>
    <row r="113" spans="2:2" x14ac:dyDescent="0.35">
      <c r="B113" s="114">
        <v>42145</v>
      </c>
    </row>
    <row r="114" spans="2:2" x14ac:dyDescent="0.35">
      <c r="B114" s="114">
        <v>42146</v>
      </c>
    </row>
    <row r="115" spans="2:2" x14ac:dyDescent="0.35">
      <c r="B115" s="114">
        <v>42147</v>
      </c>
    </row>
    <row r="116" spans="2:2" x14ac:dyDescent="0.35">
      <c r="B116" s="114">
        <v>42148</v>
      </c>
    </row>
    <row r="117" spans="2:2" x14ac:dyDescent="0.35">
      <c r="B117" s="114">
        <v>42149</v>
      </c>
    </row>
    <row r="118" spans="2:2" x14ac:dyDescent="0.35">
      <c r="B118" s="114">
        <v>42150</v>
      </c>
    </row>
    <row r="119" spans="2:2" x14ac:dyDescent="0.35">
      <c r="B119" s="114">
        <v>42151</v>
      </c>
    </row>
    <row r="120" spans="2:2" x14ac:dyDescent="0.35">
      <c r="B120" s="114">
        <v>42152</v>
      </c>
    </row>
    <row r="121" spans="2:2" x14ac:dyDescent="0.35">
      <c r="B121" s="114">
        <v>42153</v>
      </c>
    </row>
    <row r="122" spans="2:2" x14ac:dyDescent="0.35">
      <c r="B122" s="114">
        <v>42154</v>
      </c>
    </row>
    <row r="123" spans="2:2" x14ac:dyDescent="0.35">
      <c r="B123" s="114">
        <v>42155</v>
      </c>
    </row>
    <row r="124" spans="2:2" x14ac:dyDescent="0.35">
      <c r="B124" s="114">
        <v>42156</v>
      </c>
    </row>
    <row r="125" spans="2:2" x14ac:dyDescent="0.35">
      <c r="B125" s="114">
        <v>42158</v>
      </c>
    </row>
    <row r="126" spans="2:2" x14ac:dyDescent="0.35">
      <c r="B126" s="114">
        <v>42159</v>
      </c>
    </row>
    <row r="127" spans="2:2" x14ac:dyDescent="0.35">
      <c r="B127" s="114">
        <v>42160</v>
      </c>
    </row>
    <row r="128" spans="2:2" x14ac:dyDescent="0.35">
      <c r="B128" s="114">
        <v>42161</v>
      </c>
    </row>
    <row r="129" spans="2:2" x14ac:dyDescent="0.35">
      <c r="B129" s="114">
        <v>42162</v>
      </c>
    </row>
    <row r="130" spans="2:2" x14ac:dyDescent="0.35">
      <c r="B130" s="114">
        <v>42163</v>
      </c>
    </row>
    <row r="131" spans="2:2" x14ac:dyDescent="0.35">
      <c r="B131" s="114">
        <v>42164</v>
      </c>
    </row>
    <row r="132" spans="2:2" x14ac:dyDescent="0.35">
      <c r="B132" s="114">
        <v>42165</v>
      </c>
    </row>
    <row r="133" spans="2:2" x14ac:dyDescent="0.35">
      <c r="B133" s="114">
        <v>42166</v>
      </c>
    </row>
    <row r="134" spans="2:2" x14ac:dyDescent="0.35">
      <c r="B134" s="114">
        <v>42167</v>
      </c>
    </row>
    <row r="135" spans="2:2" x14ac:dyDescent="0.35">
      <c r="B135" s="114">
        <v>42168</v>
      </c>
    </row>
    <row r="136" spans="2:2" x14ac:dyDescent="0.35">
      <c r="B136" s="114">
        <v>42169</v>
      </c>
    </row>
    <row r="137" spans="2:2" x14ac:dyDescent="0.35">
      <c r="B137" s="114">
        <v>42170</v>
      </c>
    </row>
    <row r="138" spans="2:2" x14ac:dyDescent="0.35">
      <c r="B138" s="114">
        <v>42171</v>
      </c>
    </row>
    <row r="139" spans="2:2" x14ac:dyDescent="0.35">
      <c r="B139" s="114">
        <v>42172</v>
      </c>
    </row>
    <row r="140" spans="2:2" x14ac:dyDescent="0.35">
      <c r="B140" s="114">
        <v>42173</v>
      </c>
    </row>
    <row r="141" spans="2:2" x14ac:dyDescent="0.35">
      <c r="B141" s="114">
        <v>42174</v>
      </c>
    </row>
    <row r="142" spans="2:2" x14ac:dyDescent="0.35">
      <c r="B142" s="114">
        <v>42176</v>
      </c>
    </row>
    <row r="143" spans="2:2" x14ac:dyDescent="0.35">
      <c r="B143" s="114">
        <v>42176</v>
      </c>
    </row>
    <row r="144" spans="2:2" x14ac:dyDescent="0.35">
      <c r="B144" s="114">
        <v>42177</v>
      </c>
    </row>
    <row r="145" spans="2:2" x14ac:dyDescent="0.35">
      <c r="B145" s="114">
        <v>42178</v>
      </c>
    </row>
    <row r="146" spans="2:2" x14ac:dyDescent="0.35">
      <c r="B146" s="114">
        <v>42179</v>
      </c>
    </row>
    <row r="147" spans="2:2" x14ac:dyDescent="0.35">
      <c r="B147" s="114">
        <v>42180</v>
      </c>
    </row>
    <row r="148" spans="2:2" x14ac:dyDescent="0.35">
      <c r="B148" s="114">
        <v>42180</v>
      </c>
    </row>
    <row r="149" spans="2:2" x14ac:dyDescent="0.35">
      <c r="B149" s="114">
        <v>42181</v>
      </c>
    </row>
    <row r="150" spans="2:2" x14ac:dyDescent="0.35">
      <c r="B150" s="114">
        <v>42182</v>
      </c>
    </row>
    <row r="151" spans="2:2" x14ac:dyDescent="0.35">
      <c r="B151" s="114">
        <v>42183</v>
      </c>
    </row>
    <row r="152" spans="2:2" x14ac:dyDescent="0.35">
      <c r="B152" s="114">
        <v>42184</v>
      </c>
    </row>
    <row r="153" spans="2:2" x14ac:dyDescent="0.35">
      <c r="B153" s="114">
        <v>42185</v>
      </c>
    </row>
    <row r="154" spans="2:2" x14ac:dyDescent="0.35">
      <c r="B154" s="114">
        <v>42186</v>
      </c>
    </row>
    <row r="155" spans="2:2" x14ac:dyDescent="0.35">
      <c r="B155" s="114">
        <v>42187</v>
      </c>
    </row>
    <row r="156" spans="2:2" x14ac:dyDescent="0.35">
      <c r="B156" s="114">
        <v>42188</v>
      </c>
    </row>
    <row r="157" spans="2:2" x14ac:dyDescent="0.35">
      <c r="B157" s="114">
        <v>42189</v>
      </c>
    </row>
    <row r="158" spans="2:2" x14ac:dyDescent="0.35">
      <c r="B158" s="114">
        <v>42190</v>
      </c>
    </row>
    <row r="159" spans="2:2" x14ac:dyDescent="0.35">
      <c r="B159" s="114">
        <v>42191</v>
      </c>
    </row>
    <row r="160" spans="2:2" x14ac:dyDescent="0.35">
      <c r="B160" s="114">
        <v>42192</v>
      </c>
    </row>
    <row r="161" spans="2:2" x14ac:dyDescent="0.35">
      <c r="B161" s="114">
        <v>42193</v>
      </c>
    </row>
    <row r="162" spans="2:2" x14ac:dyDescent="0.35">
      <c r="B162" s="114">
        <v>42194</v>
      </c>
    </row>
    <row r="163" spans="2:2" x14ac:dyDescent="0.35">
      <c r="B163" s="114">
        <v>42195</v>
      </c>
    </row>
    <row r="164" spans="2:2" x14ac:dyDescent="0.35">
      <c r="B164" s="114">
        <v>42196</v>
      </c>
    </row>
    <row r="165" spans="2:2" x14ac:dyDescent="0.35">
      <c r="B165" s="114">
        <v>42197</v>
      </c>
    </row>
    <row r="166" spans="2:2" x14ac:dyDescent="0.35">
      <c r="B166" s="114">
        <v>42198</v>
      </c>
    </row>
    <row r="167" spans="2:2" x14ac:dyDescent="0.35">
      <c r="B167" s="114">
        <v>42199</v>
      </c>
    </row>
    <row r="168" spans="2:2" x14ac:dyDescent="0.35">
      <c r="B168" s="114">
        <v>42200</v>
      </c>
    </row>
    <row r="169" spans="2:2" x14ac:dyDescent="0.35">
      <c r="B169" s="114">
        <v>42201</v>
      </c>
    </row>
    <row r="170" spans="2:2" x14ac:dyDescent="0.35">
      <c r="B170" s="114">
        <v>42202</v>
      </c>
    </row>
    <row r="171" spans="2:2" x14ac:dyDescent="0.35">
      <c r="B171" s="114">
        <v>42203</v>
      </c>
    </row>
    <row r="172" spans="2:2" x14ac:dyDescent="0.35">
      <c r="B172" s="114">
        <v>42204</v>
      </c>
    </row>
    <row r="173" spans="2:2" x14ac:dyDescent="0.35">
      <c r="B173" s="114">
        <v>42205</v>
      </c>
    </row>
    <row r="174" spans="2:2" x14ac:dyDescent="0.35">
      <c r="B174" s="114">
        <v>42206</v>
      </c>
    </row>
    <row r="175" spans="2:2" x14ac:dyDescent="0.35">
      <c r="B175" s="114">
        <v>42207</v>
      </c>
    </row>
    <row r="176" spans="2:2" x14ac:dyDescent="0.35">
      <c r="B176" s="114">
        <v>42208</v>
      </c>
    </row>
    <row r="177" spans="2:2" x14ac:dyDescent="0.35">
      <c r="B177" s="114">
        <v>42209</v>
      </c>
    </row>
    <row r="178" spans="2:2" x14ac:dyDescent="0.35">
      <c r="B178" s="114">
        <v>42210</v>
      </c>
    </row>
    <row r="179" spans="2:2" x14ac:dyDescent="0.35">
      <c r="B179" s="114">
        <v>42211</v>
      </c>
    </row>
    <row r="180" spans="2:2" x14ac:dyDescent="0.35">
      <c r="B180" s="114">
        <v>42212</v>
      </c>
    </row>
    <row r="181" spans="2:2" x14ac:dyDescent="0.35">
      <c r="B181" s="114">
        <v>42213</v>
      </c>
    </row>
    <row r="182" spans="2:2" x14ac:dyDescent="0.35">
      <c r="B182" s="114">
        <v>42214</v>
      </c>
    </row>
    <row r="183" spans="2:2" x14ac:dyDescent="0.35">
      <c r="B183" s="114">
        <v>42215</v>
      </c>
    </row>
    <row r="184" spans="2:2" x14ac:dyDescent="0.35">
      <c r="B184" s="114">
        <v>42216</v>
      </c>
    </row>
    <row r="185" spans="2:2" x14ac:dyDescent="0.35">
      <c r="B185" s="114">
        <v>42217</v>
      </c>
    </row>
    <row r="186" spans="2:2" x14ac:dyDescent="0.35">
      <c r="B186" s="114">
        <v>42218</v>
      </c>
    </row>
    <row r="187" spans="2:2" x14ac:dyDescent="0.35">
      <c r="B187" s="114">
        <v>42219</v>
      </c>
    </row>
    <row r="188" spans="2:2" x14ac:dyDescent="0.35">
      <c r="B188" s="114">
        <v>42220</v>
      </c>
    </row>
    <row r="189" spans="2:2" x14ac:dyDescent="0.35">
      <c r="B189" s="114">
        <v>42221</v>
      </c>
    </row>
    <row r="190" spans="2:2" x14ac:dyDescent="0.35">
      <c r="B190" s="114">
        <v>42222</v>
      </c>
    </row>
    <row r="191" spans="2:2" x14ac:dyDescent="0.35">
      <c r="B191" s="114">
        <v>42223</v>
      </c>
    </row>
    <row r="192" spans="2:2" x14ac:dyDescent="0.35">
      <c r="B192" s="114">
        <v>42224</v>
      </c>
    </row>
    <row r="193" spans="2:2" x14ac:dyDescent="0.35">
      <c r="B193" s="114">
        <v>42225</v>
      </c>
    </row>
    <row r="194" spans="2:2" x14ac:dyDescent="0.35">
      <c r="B194" s="114">
        <v>42226</v>
      </c>
    </row>
    <row r="195" spans="2:2" x14ac:dyDescent="0.35">
      <c r="B195" s="114">
        <v>42227</v>
      </c>
    </row>
    <row r="196" spans="2:2" x14ac:dyDescent="0.35">
      <c r="B196" s="114">
        <v>42228</v>
      </c>
    </row>
    <row r="197" spans="2:2" x14ac:dyDescent="0.35">
      <c r="B197" s="114">
        <v>42229</v>
      </c>
    </row>
    <row r="198" spans="2:2" x14ac:dyDescent="0.35">
      <c r="B198" s="114">
        <v>42230</v>
      </c>
    </row>
    <row r="199" spans="2:2" x14ac:dyDescent="0.35">
      <c r="B199" s="114">
        <v>42231</v>
      </c>
    </row>
    <row r="200" spans="2:2" x14ac:dyDescent="0.35">
      <c r="B200" s="114">
        <v>42232</v>
      </c>
    </row>
    <row r="201" spans="2:2" x14ac:dyDescent="0.35">
      <c r="B201" s="114">
        <v>42233</v>
      </c>
    </row>
    <row r="202" spans="2:2" x14ac:dyDescent="0.35">
      <c r="B202" s="114">
        <v>42234</v>
      </c>
    </row>
    <row r="203" spans="2:2" x14ac:dyDescent="0.35">
      <c r="B203" s="114">
        <v>42235</v>
      </c>
    </row>
    <row r="204" spans="2:2" x14ac:dyDescent="0.35">
      <c r="B204" s="114">
        <v>42236</v>
      </c>
    </row>
    <row r="205" spans="2:2" x14ac:dyDescent="0.35">
      <c r="B205" s="114">
        <v>42237</v>
      </c>
    </row>
    <row r="206" spans="2:2" x14ac:dyDescent="0.35">
      <c r="B206" s="114">
        <v>42238</v>
      </c>
    </row>
    <row r="207" spans="2:2" x14ac:dyDescent="0.35">
      <c r="B207" s="114">
        <v>42239</v>
      </c>
    </row>
    <row r="208" spans="2:2" x14ac:dyDescent="0.35">
      <c r="B208" s="114">
        <v>42240</v>
      </c>
    </row>
    <row r="209" spans="2:2" x14ac:dyDescent="0.35">
      <c r="B209" s="114">
        <v>42241</v>
      </c>
    </row>
    <row r="210" spans="2:2" x14ac:dyDescent="0.35">
      <c r="B210" s="114">
        <v>42242</v>
      </c>
    </row>
    <row r="211" spans="2:2" x14ac:dyDescent="0.35">
      <c r="B211" s="114">
        <v>42243</v>
      </c>
    </row>
    <row r="212" spans="2:2" x14ac:dyDescent="0.35">
      <c r="B212" s="114">
        <v>42244</v>
      </c>
    </row>
    <row r="213" spans="2:2" x14ac:dyDescent="0.35">
      <c r="B213" s="114">
        <v>42245</v>
      </c>
    </row>
    <row r="214" spans="2:2" x14ac:dyDescent="0.35">
      <c r="B214" s="114">
        <v>42246</v>
      </c>
    </row>
    <row r="215" spans="2:2" x14ac:dyDescent="0.35">
      <c r="B215" s="114">
        <v>42247</v>
      </c>
    </row>
    <row r="216" spans="2:2" x14ac:dyDescent="0.35">
      <c r="B216" s="114">
        <v>42248</v>
      </c>
    </row>
    <row r="217" spans="2:2" x14ac:dyDescent="0.35">
      <c r="B217" s="114">
        <v>42249</v>
      </c>
    </row>
    <row r="218" spans="2:2" x14ac:dyDescent="0.35">
      <c r="B218" s="114">
        <v>42250</v>
      </c>
    </row>
    <row r="219" spans="2:2" x14ac:dyDescent="0.35">
      <c r="B219" s="114">
        <v>42251</v>
      </c>
    </row>
    <row r="220" spans="2:2" x14ac:dyDescent="0.35">
      <c r="B220" s="114">
        <v>42252</v>
      </c>
    </row>
    <row r="221" spans="2:2" x14ac:dyDescent="0.35">
      <c r="B221" s="114">
        <v>42253</v>
      </c>
    </row>
    <row r="222" spans="2:2" x14ac:dyDescent="0.35">
      <c r="B222" s="114">
        <v>42254</v>
      </c>
    </row>
    <row r="223" spans="2:2" x14ac:dyDescent="0.35">
      <c r="B223" s="114">
        <v>42255</v>
      </c>
    </row>
    <row r="224" spans="2:2" x14ac:dyDescent="0.35">
      <c r="B224" s="114">
        <v>42256</v>
      </c>
    </row>
    <row r="225" spans="2:2" x14ac:dyDescent="0.35">
      <c r="B225" s="114">
        <v>42257</v>
      </c>
    </row>
    <row r="226" spans="2:2" x14ac:dyDescent="0.35">
      <c r="B226" s="114">
        <v>42258</v>
      </c>
    </row>
    <row r="227" spans="2:2" x14ac:dyDescent="0.35">
      <c r="B227" s="114">
        <v>42259</v>
      </c>
    </row>
    <row r="228" spans="2:2" x14ac:dyDescent="0.35">
      <c r="B228" s="114">
        <v>42260</v>
      </c>
    </row>
    <row r="229" spans="2:2" x14ac:dyDescent="0.35">
      <c r="B229" s="114">
        <v>42261</v>
      </c>
    </row>
    <row r="230" spans="2:2" x14ac:dyDescent="0.35">
      <c r="B230" s="114">
        <v>42262</v>
      </c>
    </row>
    <row r="231" spans="2:2" x14ac:dyDescent="0.35">
      <c r="B231" s="114">
        <v>42263</v>
      </c>
    </row>
    <row r="232" spans="2:2" x14ac:dyDescent="0.35">
      <c r="B232" s="114">
        <v>42264</v>
      </c>
    </row>
    <row r="233" spans="2:2" x14ac:dyDescent="0.35">
      <c r="B233" s="114">
        <v>42265</v>
      </c>
    </row>
    <row r="234" spans="2:2" x14ac:dyDescent="0.35">
      <c r="B234" s="114">
        <v>42266</v>
      </c>
    </row>
    <row r="235" spans="2:2" x14ac:dyDescent="0.35">
      <c r="B235" s="114">
        <v>42267</v>
      </c>
    </row>
    <row r="236" spans="2:2" x14ac:dyDescent="0.35">
      <c r="B236" s="114">
        <v>42268</v>
      </c>
    </row>
    <row r="237" spans="2:2" x14ac:dyDescent="0.35">
      <c r="B237" s="114">
        <v>42269</v>
      </c>
    </row>
    <row r="238" spans="2:2" x14ac:dyDescent="0.35">
      <c r="B238" s="114">
        <v>42270</v>
      </c>
    </row>
    <row r="239" spans="2:2" x14ac:dyDescent="0.35">
      <c r="B239" s="114">
        <v>42271</v>
      </c>
    </row>
    <row r="240" spans="2:2" x14ac:dyDescent="0.35">
      <c r="B240" s="114">
        <v>42272</v>
      </c>
    </row>
    <row r="241" spans="2:2" x14ac:dyDescent="0.35">
      <c r="B241" s="114">
        <v>42273</v>
      </c>
    </row>
    <row r="242" spans="2:2" x14ac:dyDescent="0.35">
      <c r="B242" s="114">
        <v>42274</v>
      </c>
    </row>
    <row r="243" spans="2:2" x14ac:dyDescent="0.35">
      <c r="B243" s="114">
        <v>42275</v>
      </c>
    </row>
    <row r="244" spans="2:2" x14ac:dyDescent="0.35">
      <c r="B244" s="114">
        <v>42276</v>
      </c>
    </row>
    <row r="245" spans="2:2" x14ac:dyDescent="0.35">
      <c r="B245" s="114">
        <v>42277</v>
      </c>
    </row>
    <row r="246" spans="2:2" x14ac:dyDescent="0.35">
      <c r="B246" s="114">
        <v>42278</v>
      </c>
    </row>
    <row r="247" spans="2:2" x14ac:dyDescent="0.35">
      <c r="B247" s="114">
        <v>42279</v>
      </c>
    </row>
    <row r="248" spans="2:2" x14ac:dyDescent="0.35">
      <c r="B248" s="114">
        <v>42280</v>
      </c>
    </row>
    <row r="249" spans="2:2" x14ac:dyDescent="0.35">
      <c r="B249" s="114">
        <v>42281</v>
      </c>
    </row>
    <row r="250" spans="2:2" x14ac:dyDescent="0.35">
      <c r="B250" s="114">
        <v>42282</v>
      </c>
    </row>
    <row r="251" spans="2:2" x14ac:dyDescent="0.35">
      <c r="B251" s="114">
        <v>42283</v>
      </c>
    </row>
    <row r="252" spans="2:2" x14ac:dyDescent="0.35">
      <c r="B252" s="114">
        <v>42284</v>
      </c>
    </row>
    <row r="253" spans="2:2" x14ac:dyDescent="0.35">
      <c r="B253" s="114">
        <v>42285</v>
      </c>
    </row>
    <row r="254" spans="2:2" x14ac:dyDescent="0.35">
      <c r="B254" s="114">
        <v>42286</v>
      </c>
    </row>
    <row r="255" spans="2:2" x14ac:dyDescent="0.35">
      <c r="B255" s="114">
        <v>42287</v>
      </c>
    </row>
    <row r="256" spans="2:2" x14ac:dyDescent="0.35">
      <c r="B256" s="114">
        <v>42288</v>
      </c>
    </row>
    <row r="257" spans="2:2" x14ac:dyDescent="0.35">
      <c r="B257" s="114">
        <v>42289</v>
      </c>
    </row>
    <row r="258" spans="2:2" x14ac:dyDescent="0.35">
      <c r="B258" s="114">
        <v>42290</v>
      </c>
    </row>
    <row r="259" spans="2:2" x14ac:dyDescent="0.35">
      <c r="B259" s="114">
        <v>42291</v>
      </c>
    </row>
    <row r="260" spans="2:2" x14ac:dyDescent="0.35">
      <c r="B260" s="114">
        <v>42292</v>
      </c>
    </row>
    <row r="261" spans="2:2" x14ac:dyDescent="0.35">
      <c r="B261" s="114">
        <v>42293</v>
      </c>
    </row>
    <row r="262" spans="2:2" x14ac:dyDescent="0.35">
      <c r="B262" s="114">
        <v>42294</v>
      </c>
    </row>
    <row r="263" spans="2:2" x14ac:dyDescent="0.35">
      <c r="B263" s="114">
        <v>42295</v>
      </c>
    </row>
    <row r="264" spans="2:2" x14ac:dyDescent="0.35">
      <c r="B264" s="114">
        <v>42296</v>
      </c>
    </row>
    <row r="265" spans="2:2" x14ac:dyDescent="0.35">
      <c r="B265" s="114">
        <v>42297</v>
      </c>
    </row>
    <row r="266" spans="2:2" x14ac:dyDescent="0.35">
      <c r="B266" s="114">
        <v>42298</v>
      </c>
    </row>
    <row r="267" spans="2:2" x14ac:dyDescent="0.35">
      <c r="B267" s="114">
        <v>42299</v>
      </c>
    </row>
    <row r="268" spans="2:2" x14ac:dyDescent="0.35">
      <c r="B268" s="114">
        <v>42300</v>
      </c>
    </row>
    <row r="269" spans="2:2" x14ac:dyDescent="0.35">
      <c r="B269" s="114">
        <v>42301</v>
      </c>
    </row>
    <row r="270" spans="2:2" x14ac:dyDescent="0.35">
      <c r="B270" s="114">
        <v>42302</v>
      </c>
    </row>
    <row r="271" spans="2:2" x14ac:dyDescent="0.35">
      <c r="B271" s="114">
        <v>42303</v>
      </c>
    </row>
    <row r="272" spans="2:2" x14ac:dyDescent="0.35">
      <c r="B272" s="114">
        <v>42304</v>
      </c>
    </row>
    <row r="273" spans="2:2" x14ac:dyDescent="0.35">
      <c r="B273" s="114">
        <v>42305</v>
      </c>
    </row>
    <row r="274" spans="2:2" x14ac:dyDescent="0.35">
      <c r="B274" s="114">
        <v>42306</v>
      </c>
    </row>
    <row r="275" spans="2:2" x14ac:dyDescent="0.35">
      <c r="B275" s="114">
        <v>42307</v>
      </c>
    </row>
    <row r="276" spans="2:2" x14ac:dyDescent="0.35">
      <c r="B276" s="114">
        <v>42308</v>
      </c>
    </row>
    <row r="277" spans="2:2" x14ac:dyDescent="0.35">
      <c r="B277" s="114">
        <v>42309</v>
      </c>
    </row>
    <row r="278" spans="2:2" x14ac:dyDescent="0.35">
      <c r="B278" s="114">
        <v>42310</v>
      </c>
    </row>
    <row r="279" spans="2:2" x14ac:dyDescent="0.35">
      <c r="B279" s="114">
        <v>42311</v>
      </c>
    </row>
    <row r="280" spans="2:2" x14ac:dyDescent="0.35">
      <c r="B280" s="114">
        <v>42312</v>
      </c>
    </row>
    <row r="281" spans="2:2" x14ac:dyDescent="0.35">
      <c r="B281" s="114">
        <v>42313</v>
      </c>
    </row>
    <row r="282" spans="2:2" x14ac:dyDescent="0.35">
      <c r="B282" s="114">
        <v>42314</v>
      </c>
    </row>
    <row r="283" spans="2:2" x14ac:dyDescent="0.35">
      <c r="B283" s="114">
        <v>42315</v>
      </c>
    </row>
    <row r="284" spans="2:2" x14ac:dyDescent="0.35">
      <c r="B284" s="114">
        <v>42316</v>
      </c>
    </row>
    <row r="285" spans="2:2" x14ac:dyDescent="0.35">
      <c r="B285" s="114">
        <v>42317</v>
      </c>
    </row>
    <row r="286" spans="2:2" x14ac:dyDescent="0.35">
      <c r="B286" s="114">
        <v>42318</v>
      </c>
    </row>
    <row r="287" spans="2:2" x14ac:dyDescent="0.35">
      <c r="B287" s="114">
        <v>42319</v>
      </c>
    </row>
    <row r="288" spans="2:2" x14ac:dyDescent="0.35">
      <c r="B288" s="114">
        <v>42320</v>
      </c>
    </row>
    <row r="289" spans="2:2" x14ac:dyDescent="0.35">
      <c r="B289" s="114">
        <v>42321</v>
      </c>
    </row>
    <row r="290" spans="2:2" x14ac:dyDescent="0.35">
      <c r="B290" s="114">
        <v>42322</v>
      </c>
    </row>
    <row r="291" spans="2:2" x14ac:dyDescent="0.35">
      <c r="B291" s="114">
        <v>42323</v>
      </c>
    </row>
    <row r="292" spans="2:2" x14ac:dyDescent="0.35">
      <c r="B292" s="114">
        <v>42324</v>
      </c>
    </row>
    <row r="293" spans="2:2" x14ac:dyDescent="0.35">
      <c r="B293" s="114">
        <v>42325</v>
      </c>
    </row>
    <row r="294" spans="2:2" x14ac:dyDescent="0.35">
      <c r="B294" s="114">
        <v>42326</v>
      </c>
    </row>
    <row r="295" spans="2:2" x14ac:dyDescent="0.35">
      <c r="B295" s="114">
        <v>42327</v>
      </c>
    </row>
    <row r="296" spans="2:2" x14ac:dyDescent="0.35">
      <c r="B296" s="114">
        <v>42328</v>
      </c>
    </row>
    <row r="297" spans="2:2" x14ac:dyDescent="0.35">
      <c r="B297" s="114">
        <v>42329</v>
      </c>
    </row>
    <row r="298" spans="2:2" x14ac:dyDescent="0.35">
      <c r="B298" s="114">
        <v>42330</v>
      </c>
    </row>
    <row r="299" spans="2:2" x14ac:dyDescent="0.35">
      <c r="B299" s="114">
        <v>42331</v>
      </c>
    </row>
    <row r="300" spans="2:2" x14ac:dyDescent="0.35">
      <c r="B300" s="114">
        <v>42332</v>
      </c>
    </row>
    <row r="301" spans="2:2" x14ac:dyDescent="0.35">
      <c r="B301" s="114">
        <v>42333</v>
      </c>
    </row>
    <row r="302" spans="2:2" x14ac:dyDescent="0.35">
      <c r="B302" s="114">
        <v>42334</v>
      </c>
    </row>
    <row r="303" spans="2:2" x14ac:dyDescent="0.35">
      <c r="B303" s="114">
        <v>42335</v>
      </c>
    </row>
    <row r="304" spans="2:2" x14ac:dyDescent="0.35">
      <c r="B304" s="114">
        <v>42336</v>
      </c>
    </row>
    <row r="305" spans="2:2" x14ac:dyDescent="0.35">
      <c r="B305" s="114">
        <v>42337</v>
      </c>
    </row>
    <row r="306" spans="2:2" x14ac:dyDescent="0.35">
      <c r="B306" s="114">
        <v>42338</v>
      </c>
    </row>
    <row r="307" spans="2:2" x14ac:dyDescent="0.35">
      <c r="B307" s="114">
        <v>42339</v>
      </c>
    </row>
    <row r="308" spans="2:2" x14ac:dyDescent="0.35">
      <c r="B308" s="114">
        <v>42340</v>
      </c>
    </row>
    <row r="309" spans="2:2" x14ac:dyDescent="0.35">
      <c r="B309" s="114">
        <v>42341</v>
      </c>
    </row>
    <row r="310" spans="2:2" x14ac:dyDescent="0.35">
      <c r="B310" s="114">
        <v>42342</v>
      </c>
    </row>
    <row r="311" spans="2:2" x14ac:dyDescent="0.35">
      <c r="B311" s="114">
        <v>42343</v>
      </c>
    </row>
    <row r="312" spans="2:2" x14ac:dyDescent="0.35">
      <c r="B312" s="114">
        <v>42344</v>
      </c>
    </row>
    <row r="313" spans="2:2" x14ac:dyDescent="0.35">
      <c r="B313" s="114">
        <v>42345</v>
      </c>
    </row>
    <row r="314" spans="2:2" x14ac:dyDescent="0.35">
      <c r="B314" s="114">
        <v>42346</v>
      </c>
    </row>
    <row r="315" spans="2:2" x14ac:dyDescent="0.35">
      <c r="B315" s="114">
        <v>42347</v>
      </c>
    </row>
    <row r="316" spans="2:2" x14ac:dyDescent="0.35">
      <c r="B316" s="114">
        <v>42348</v>
      </c>
    </row>
    <row r="317" spans="2:2" x14ac:dyDescent="0.35">
      <c r="B317" s="114">
        <v>42349</v>
      </c>
    </row>
    <row r="318" spans="2:2" x14ac:dyDescent="0.35">
      <c r="B318" s="114">
        <v>42350</v>
      </c>
    </row>
    <row r="319" spans="2:2" x14ac:dyDescent="0.35">
      <c r="B319" s="114">
        <v>42351</v>
      </c>
    </row>
    <row r="320" spans="2:2" x14ac:dyDescent="0.35">
      <c r="B320" s="114">
        <v>42352</v>
      </c>
    </row>
    <row r="321" spans="2:2" x14ac:dyDescent="0.35">
      <c r="B321" s="114">
        <v>42353</v>
      </c>
    </row>
    <row r="322" spans="2:2" x14ac:dyDescent="0.35">
      <c r="B322" s="114">
        <v>42354</v>
      </c>
    </row>
    <row r="323" spans="2:2" x14ac:dyDescent="0.35">
      <c r="B323" s="114">
        <v>42355</v>
      </c>
    </row>
    <row r="324" spans="2:2" x14ac:dyDescent="0.35">
      <c r="B324" s="114">
        <v>42356</v>
      </c>
    </row>
    <row r="325" spans="2:2" x14ac:dyDescent="0.35">
      <c r="B325" s="114">
        <v>42357</v>
      </c>
    </row>
    <row r="326" spans="2:2" x14ac:dyDescent="0.35">
      <c r="B326" s="114">
        <v>42358</v>
      </c>
    </row>
    <row r="327" spans="2:2" x14ac:dyDescent="0.35">
      <c r="B327" s="114">
        <v>42359</v>
      </c>
    </row>
    <row r="328" spans="2:2" x14ac:dyDescent="0.35">
      <c r="B328" s="114">
        <v>42360</v>
      </c>
    </row>
    <row r="329" spans="2:2" x14ac:dyDescent="0.35">
      <c r="B329" s="114">
        <v>42361</v>
      </c>
    </row>
    <row r="330" spans="2:2" x14ac:dyDescent="0.35">
      <c r="B330" s="114">
        <v>42362</v>
      </c>
    </row>
    <row r="331" spans="2:2" x14ac:dyDescent="0.35">
      <c r="B331" s="114">
        <v>42363</v>
      </c>
    </row>
    <row r="332" spans="2:2" x14ac:dyDescent="0.35">
      <c r="B332" s="114">
        <v>42364</v>
      </c>
    </row>
    <row r="333" spans="2:2" x14ac:dyDescent="0.35">
      <c r="B333" s="114">
        <v>42365</v>
      </c>
    </row>
    <row r="334" spans="2:2" x14ac:dyDescent="0.35">
      <c r="B334" s="114">
        <v>42366</v>
      </c>
    </row>
    <row r="335" spans="2:2" x14ac:dyDescent="0.35">
      <c r="B335" s="114">
        <v>42367</v>
      </c>
    </row>
    <row r="336" spans="2:2" x14ac:dyDescent="0.35">
      <c r="B336" s="114">
        <v>42368</v>
      </c>
    </row>
    <row r="337" spans="2:2" x14ac:dyDescent="0.35">
      <c r="B337" s="114">
        <v>42369</v>
      </c>
    </row>
    <row r="338" spans="2:2" x14ac:dyDescent="0.35">
      <c r="B338" s="114">
        <v>42370</v>
      </c>
    </row>
    <row r="339" spans="2:2" x14ac:dyDescent="0.35">
      <c r="B339" s="114">
        <v>42371</v>
      </c>
    </row>
    <row r="340" spans="2:2" x14ac:dyDescent="0.35">
      <c r="B340" s="114">
        <v>42372</v>
      </c>
    </row>
    <row r="341" spans="2:2" x14ac:dyDescent="0.35">
      <c r="B341" s="114">
        <v>42373</v>
      </c>
    </row>
    <row r="342" spans="2:2" x14ac:dyDescent="0.35">
      <c r="B342" s="114">
        <v>42374</v>
      </c>
    </row>
    <row r="343" spans="2:2" x14ac:dyDescent="0.35">
      <c r="B343" s="114">
        <v>42375</v>
      </c>
    </row>
    <row r="344" spans="2:2" x14ac:dyDescent="0.35">
      <c r="B344" s="114">
        <v>42376</v>
      </c>
    </row>
    <row r="345" spans="2:2" x14ac:dyDescent="0.35">
      <c r="B345" s="114">
        <v>42377</v>
      </c>
    </row>
    <row r="346" spans="2:2" x14ac:dyDescent="0.35">
      <c r="B346" s="114">
        <v>42378</v>
      </c>
    </row>
    <row r="347" spans="2:2" x14ac:dyDescent="0.35">
      <c r="B347" s="114">
        <v>42379</v>
      </c>
    </row>
    <row r="348" spans="2:2" x14ac:dyDescent="0.35">
      <c r="B348" s="114">
        <v>42380</v>
      </c>
    </row>
    <row r="349" spans="2:2" x14ac:dyDescent="0.35">
      <c r="B349" s="114">
        <v>42381</v>
      </c>
    </row>
    <row r="350" spans="2:2" x14ac:dyDescent="0.35">
      <c r="B350" s="114">
        <v>42382</v>
      </c>
    </row>
    <row r="351" spans="2:2" x14ac:dyDescent="0.35">
      <c r="B351" s="114">
        <v>42383</v>
      </c>
    </row>
    <row r="352" spans="2:2" x14ac:dyDescent="0.35">
      <c r="B352" s="114">
        <v>42384</v>
      </c>
    </row>
    <row r="353" spans="2:2" x14ac:dyDescent="0.35">
      <c r="B353" s="114">
        <v>42385</v>
      </c>
    </row>
    <row r="354" spans="2:2" x14ac:dyDescent="0.35">
      <c r="B354" s="114">
        <v>42386</v>
      </c>
    </row>
    <row r="355" spans="2:2" x14ac:dyDescent="0.35">
      <c r="B355" s="114">
        <v>42387</v>
      </c>
    </row>
    <row r="356" spans="2:2" x14ac:dyDescent="0.35">
      <c r="B356" s="114">
        <v>42388</v>
      </c>
    </row>
    <row r="357" spans="2:2" x14ac:dyDescent="0.35">
      <c r="B357" s="114">
        <v>42389</v>
      </c>
    </row>
    <row r="358" spans="2:2" x14ac:dyDescent="0.35">
      <c r="B358" s="114">
        <v>42390</v>
      </c>
    </row>
    <row r="359" spans="2:2" x14ac:dyDescent="0.35">
      <c r="B359" s="114">
        <v>42391</v>
      </c>
    </row>
    <row r="360" spans="2:2" x14ac:dyDescent="0.35">
      <c r="B360" s="114">
        <v>42392</v>
      </c>
    </row>
    <row r="361" spans="2:2" x14ac:dyDescent="0.35">
      <c r="B361" s="114">
        <v>42393</v>
      </c>
    </row>
    <row r="362" spans="2:2" x14ac:dyDescent="0.35">
      <c r="B362" s="114">
        <v>42394</v>
      </c>
    </row>
    <row r="363" spans="2:2" x14ac:dyDescent="0.35">
      <c r="B363" s="114">
        <v>42395</v>
      </c>
    </row>
    <row r="364" spans="2:2" x14ac:dyDescent="0.35">
      <c r="B364" s="114">
        <v>42396</v>
      </c>
    </row>
    <row r="365" spans="2:2" x14ac:dyDescent="0.35">
      <c r="B365" s="114">
        <v>42397</v>
      </c>
    </row>
    <row r="366" spans="2:2" x14ac:dyDescent="0.35">
      <c r="B366" s="114">
        <v>42398</v>
      </c>
    </row>
    <row r="367" spans="2:2" x14ac:dyDescent="0.35">
      <c r="B367" s="114">
        <v>42399</v>
      </c>
    </row>
    <row r="368" spans="2:2" x14ac:dyDescent="0.35">
      <c r="B368" s="114">
        <v>42400</v>
      </c>
    </row>
    <row r="369" spans="2:2" x14ac:dyDescent="0.35">
      <c r="B369" s="114">
        <v>42401</v>
      </c>
    </row>
    <row r="370" spans="2:2" x14ac:dyDescent="0.35">
      <c r="B370" s="114">
        <v>42402</v>
      </c>
    </row>
    <row r="371" spans="2:2" x14ac:dyDescent="0.35">
      <c r="B371" s="114">
        <v>42403</v>
      </c>
    </row>
    <row r="372" spans="2:2" x14ac:dyDescent="0.35">
      <c r="B372" s="114">
        <v>42404</v>
      </c>
    </row>
    <row r="373" spans="2:2" x14ac:dyDescent="0.35">
      <c r="B373" s="114">
        <v>42405</v>
      </c>
    </row>
    <row r="374" spans="2:2" x14ac:dyDescent="0.35">
      <c r="B374" s="114">
        <v>42406</v>
      </c>
    </row>
    <row r="375" spans="2:2" x14ac:dyDescent="0.35">
      <c r="B375" s="114">
        <v>42407</v>
      </c>
    </row>
    <row r="376" spans="2:2" x14ac:dyDescent="0.35">
      <c r="B376" s="114">
        <v>42408</v>
      </c>
    </row>
    <row r="377" spans="2:2" x14ac:dyDescent="0.35">
      <c r="B377" s="114">
        <v>42409</v>
      </c>
    </row>
    <row r="378" spans="2:2" x14ac:dyDescent="0.35">
      <c r="B378" s="114">
        <v>42410</v>
      </c>
    </row>
    <row r="379" spans="2:2" x14ac:dyDescent="0.35">
      <c r="B379" s="114">
        <v>42411</v>
      </c>
    </row>
    <row r="380" spans="2:2" x14ac:dyDescent="0.35">
      <c r="B380" s="114">
        <v>42412</v>
      </c>
    </row>
    <row r="381" spans="2:2" x14ac:dyDescent="0.35">
      <c r="B381" s="114">
        <v>42413</v>
      </c>
    </row>
    <row r="382" spans="2:2" x14ac:dyDescent="0.35">
      <c r="B382" s="114">
        <v>42414</v>
      </c>
    </row>
    <row r="383" spans="2:2" x14ac:dyDescent="0.35">
      <c r="B383" s="114">
        <v>42415</v>
      </c>
    </row>
    <row r="384" spans="2:2" x14ac:dyDescent="0.35">
      <c r="B384" s="114">
        <v>42416</v>
      </c>
    </row>
    <row r="385" spans="2:2" x14ac:dyDescent="0.35">
      <c r="B385" s="114">
        <v>42417</v>
      </c>
    </row>
    <row r="386" spans="2:2" x14ac:dyDescent="0.35">
      <c r="B386" s="114">
        <v>42418</v>
      </c>
    </row>
    <row r="387" spans="2:2" x14ac:dyDescent="0.35">
      <c r="B387" s="114">
        <v>42419</v>
      </c>
    </row>
    <row r="388" spans="2:2" x14ac:dyDescent="0.35">
      <c r="B388" s="114">
        <v>42420</v>
      </c>
    </row>
    <row r="389" spans="2:2" x14ac:dyDescent="0.35">
      <c r="B389" s="114">
        <v>42421</v>
      </c>
    </row>
    <row r="390" spans="2:2" x14ac:dyDescent="0.35">
      <c r="B390" s="114">
        <v>42422</v>
      </c>
    </row>
    <row r="391" spans="2:2" x14ac:dyDescent="0.35">
      <c r="B391" s="114">
        <v>42423</v>
      </c>
    </row>
    <row r="392" spans="2:2" x14ac:dyDescent="0.35">
      <c r="B392" s="114">
        <v>42424</v>
      </c>
    </row>
    <row r="393" spans="2:2" x14ac:dyDescent="0.35">
      <c r="B393" s="114">
        <v>42425</v>
      </c>
    </row>
    <row r="394" spans="2:2" x14ac:dyDescent="0.35">
      <c r="B394" s="114">
        <v>42426</v>
      </c>
    </row>
    <row r="395" spans="2:2" x14ac:dyDescent="0.35">
      <c r="B395" s="114">
        <v>42427</v>
      </c>
    </row>
    <row r="396" spans="2:2" x14ac:dyDescent="0.35">
      <c r="B396" s="114">
        <v>42428</v>
      </c>
    </row>
    <row r="397" spans="2:2" x14ac:dyDescent="0.35">
      <c r="B397" s="114">
        <v>42429</v>
      </c>
    </row>
    <row r="398" spans="2:2" x14ac:dyDescent="0.35">
      <c r="B398" s="114">
        <v>42430</v>
      </c>
    </row>
    <row r="399" spans="2:2" x14ac:dyDescent="0.35">
      <c r="B399" s="114">
        <v>42431</v>
      </c>
    </row>
    <row r="400" spans="2:2" x14ac:dyDescent="0.35">
      <c r="B400" s="114">
        <v>42432</v>
      </c>
    </row>
    <row r="401" spans="2:2" x14ac:dyDescent="0.35">
      <c r="B401" s="114">
        <v>42433</v>
      </c>
    </row>
    <row r="402" spans="2:2" x14ac:dyDescent="0.35">
      <c r="B402" s="114">
        <v>42434</v>
      </c>
    </row>
    <row r="403" spans="2:2" x14ac:dyDescent="0.35">
      <c r="B403" s="114">
        <v>42435</v>
      </c>
    </row>
    <row r="404" spans="2:2" x14ac:dyDescent="0.35">
      <c r="B404" s="114">
        <v>42436</v>
      </c>
    </row>
    <row r="405" spans="2:2" x14ac:dyDescent="0.35">
      <c r="B405" s="114">
        <v>42437</v>
      </c>
    </row>
    <row r="406" spans="2:2" x14ac:dyDescent="0.35">
      <c r="B406" s="114">
        <v>42438</v>
      </c>
    </row>
    <row r="407" spans="2:2" x14ac:dyDescent="0.35">
      <c r="B407" s="114">
        <v>42439</v>
      </c>
    </row>
    <row r="408" spans="2:2" x14ac:dyDescent="0.35">
      <c r="B408" s="114">
        <v>42440</v>
      </c>
    </row>
    <row r="409" spans="2:2" x14ac:dyDescent="0.35">
      <c r="B409" s="114">
        <v>42441</v>
      </c>
    </row>
    <row r="410" spans="2:2" x14ac:dyDescent="0.35">
      <c r="B410" s="114">
        <v>42442</v>
      </c>
    </row>
    <row r="411" spans="2:2" x14ac:dyDescent="0.35">
      <c r="B411" s="114">
        <v>42443</v>
      </c>
    </row>
    <row r="412" spans="2:2" x14ac:dyDescent="0.35">
      <c r="B412" s="114">
        <v>42444</v>
      </c>
    </row>
    <row r="413" spans="2:2" x14ac:dyDescent="0.35">
      <c r="B413" s="114">
        <v>42445</v>
      </c>
    </row>
    <row r="414" spans="2:2" x14ac:dyDescent="0.35">
      <c r="B414" s="114">
        <v>42446</v>
      </c>
    </row>
    <row r="415" spans="2:2" x14ac:dyDescent="0.35">
      <c r="B415" s="114">
        <v>42447</v>
      </c>
    </row>
    <row r="416" spans="2:2" x14ac:dyDescent="0.35">
      <c r="B416" s="114">
        <v>42448</v>
      </c>
    </row>
    <row r="417" spans="2:2" x14ac:dyDescent="0.35">
      <c r="B417" s="114">
        <v>42449</v>
      </c>
    </row>
    <row r="418" spans="2:2" x14ac:dyDescent="0.35">
      <c r="B418" s="114">
        <v>42450</v>
      </c>
    </row>
    <row r="419" spans="2:2" x14ac:dyDescent="0.35">
      <c r="B419" s="114">
        <v>42451</v>
      </c>
    </row>
    <row r="420" spans="2:2" x14ac:dyDescent="0.35">
      <c r="B420" s="114">
        <v>42452</v>
      </c>
    </row>
    <row r="421" spans="2:2" x14ac:dyDescent="0.35">
      <c r="B421" s="114">
        <v>42453</v>
      </c>
    </row>
    <row r="422" spans="2:2" x14ac:dyDescent="0.35">
      <c r="B422" s="114">
        <v>42454</v>
      </c>
    </row>
    <row r="423" spans="2:2" x14ac:dyDescent="0.35">
      <c r="B423" s="114">
        <v>42455</v>
      </c>
    </row>
    <row r="424" spans="2:2" x14ac:dyDescent="0.35">
      <c r="B424" s="114">
        <v>42456</v>
      </c>
    </row>
    <row r="425" spans="2:2" x14ac:dyDescent="0.35">
      <c r="B425" s="114">
        <v>42457</v>
      </c>
    </row>
    <row r="426" spans="2:2" x14ac:dyDescent="0.35">
      <c r="B426" s="114">
        <v>42458</v>
      </c>
    </row>
    <row r="427" spans="2:2" x14ac:dyDescent="0.35">
      <c r="B427" s="114">
        <v>42459</v>
      </c>
    </row>
    <row r="428" spans="2:2" x14ac:dyDescent="0.35">
      <c r="B428" s="114">
        <v>42460</v>
      </c>
    </row>
    <row r="429" spans="2:2" x14ac:dyDescent="0.35">
      <c r="B429" s="114">
        <v>42461</v>
      </c>
    </row>
    <row r="430" spans="2:2" x14ac:dyDescent="0.35">
      <c r="B430" s="114">
        <v>42462</v>
      </c>
    </row>
    <row r="431" spans="2:2" x14ac:dyDescent="0.35">
      <c r="B431" s="114">
        <v>42463</v>
      </c>
    </row>
    <row r="432" spans="2:2" x14ac:dyDescent="0.35">
      <c r="B432" s="114">
        <v>42464</v>
      </c>
    </row>
    <row r="433" spans="2:2" x14ac:dyDescent="0.35">
      <c r="B433" s="114">
        <v>42465</v>
      </c>
    </row>
    <row r="434" spans="2:2" x14ac:dyDescent="0.35">
      <c r="B434" s="114">
        <v>42466</v>
      </c>
    </row>
    <row r="435" spans="2:2" x14ac:dyDescent="0.35">
      <c r="B435" s="114">
        <v>42467</v>
      </c>
    </row>
    <row r="436" spans="2:2" x14ac:dyDescent="0.35">
      <c r="B436" s="114">
        <v>42468</v>
      </c>
    </row>
    <row r="437" spans="2:2" x14ac:dyDescent="0.35">
      <c r="B437" s="114">
        <v>42469</v>
      </c>
    </row>
    <row r="438" spans="2:2" x14ac:dyDescent="0.35">
      <c r="B438" s="114">
        <v>42470</v>
      </c>
    </row>
    <row r="439" spans="2:2" x14ac:dyDescent="0.35">
      <c r="B439" s="114">
        <v>42471</v>
      </c>
    </row>
    <row r="440" spans="2:2" x14ac:dyDescent="0.35">
      <c r="B440" s="114">
        <v>42472</v>
      </c>
    </row>
    <row r="441" spans="2:2" x14ac:dyDescent="0.35">
      <c r="B441" s="114">
        <v>42473</v>
      </c>
    </row>
    <row r="442" spans="2:2" x14ac:dyDescent="0.35">
      <c r="B442" s="114">
        <v>42474</v>
      </c>
    </row>
    <row r="443" spans="2:2" x14ac:dyDescent="0.35">
      <c r="B443" s="114">
        <v>42475</v>
      </c>
    </row>
    <row r="444" spans="2:2" x14ac:dyDescent="0.35">
      <c r="B444" s="114">
        <v>42476</v>
      </c>
    </row>
    <row r="445" spans="2:2" x14ac:dyDescent="0.35">
      <c r="B445" s="114">
        <v>42477</v>
      </c>
    </row>
    <row r="446" spans="2:2" x14ac:dyDescent="0.35">
      <c r="B446" s="114">
        <v>42478</v>
      </c>
    </row>
    <row r="447" spans="2:2" x14ac:dyDescent="0.35">
      <c r="B447" s="114">
        <v>42479</v>
      </c>
    </row>
    <row r="448" spans="2:2" x14ac:dyDescent="0.35">
      <c r="B448" s="114">
        <v>42480</v>
      </c>
    </row>
    <row r="449" spans="2:2" x14ac:dyDescent="0.35">
      <c r="B449" s="114">
        <v>42481</v>
      </c>
    </row>
    <row r="450" spans="2:2" x14ac:dyDescent="0.35">
      <c r="B450" s="114">
        <v>42482</v>
      </c>
    </row>
    <row r="451" spans="2:2" x14ac:dyDescent="0.35">
      <c r="B451" s="114">
        <v>42483</v>
      </c>
    </row>
    <row r="452" spans="2:2" x14ac:dyDescent="0.35">
      <c r="B452" s="114">
        <v>42484</v>
      </c>
    </row>
    <row r="453" spans="2:2" x14ac:dyDescent="0.35">
      <c r="B453" s="114">
        <v>42485</v>
      </c>
    </row>
    <row r="454" spans="2:2" x14ac:dyDescent="0.35">
      <c r="B454" s="114">
        <v>42486</v>
      </c>
    </row>
    <row r="455" spans="2:2" x14ac:dyDescent="0.35">
      <c r="B455" s="114">
        <v>42487</v>
      </c>
    </row>
    <row r="456" spans="2:2" x14ac:dyDescent="0.35">
      <c r="B456" s="114">
        <v>42488</v>
      </c>
    </row>
    <row r="457" spans="2:2" x14ac:dyDescent="0.35">
      <c r="B457" s="114">
        <v>42489</v>
      </c>
    </row>
    <row r="458" spans="2:2" x14ac:dyDescent="0.35">
      <c r="B458" s="114">
        <v>42490</v>
      </c>
    </row>
    <row r="459" spans="2:2" x14ac:dyDescent="0.35">
      <c r="B459" s="114">
        <v>42491</v>
      </c>
    </row>
    <row r="460" spans="2:2" x14ac:dyDescent="0.35">
      <c r="B460" s="114">
        <v>42492</v>
      </c>
    </row>
    <row r="461" spans="2:2" x14ac:dyDescent="0.35">
      <c r="B461" s="114">
        <v>42493</v>
      </c>
    </row>
    <row r="462" spans="2:2" x14ac:dyDescent="0.35">
      <c r="B462" s="114">
        <v>42494</v>
      </c>
    </row>
    <row r="463" spans="2:2" x14ac:dyDescent="0.35">
      <c r="B463" s="114">
        <v>42495</v>
      </c>
    </row>
    <row r="464" spans="2:2" x14ac:dyDescent="0.35">
      <c r="B464" s="114">
        <v>42496</v>
      </c>
    </row>
    <row r="465" spans="2:2" x14ac:dyDescent="0.35">
      <c r="B465" s="114">
        <v>42497</v>
      </c>
    </row>
    <row r="466" spans="2:2" x14ac:dyDescent="0.35">
      <c r="B466" s="114">
        <v>42498</v>
      </c>
    </row>
    <row r="467" spans="2:2" x14ac:dyDescent="0.35">
      <c r="B467" s="114">
        <v>42499</v>
      </c>
    </row>
    <row r="468" spans="2:2" x14ac:dyDescent="0.35">
      <c r="B468" s="114">
        <v>42500</v>
      </c>
    </row>
    <row r="469" spans="2:2" x14ac:dyDescent="0.35">
      <c r="B469" s="114">
        <v>42501</v>
      </c>
    </row>
    <row r="470" spans="2:2" x14ac:dyDescent="0.35">
      <c r="B470" s="114">
        <v>42502</v>
      </c>
    </row>
    <row r="471" spans="2:2" x14ac:dyDescent="0.35">
      <c r="B471" s="114">
        <v>42503</v>
      </c>
    </row>
    <row r="472" spans="2:2" x14ac:dyDescent="0.35">
      <c r="B472" s="114">
        <v>42504</v>
      </c>
    </row>
    <row r="473" spans="2:2" x14ac:dyDescent="0.35">
      <c r="B473" s="114">
        <v>42505</v>
      </c>
    </row>
    <row r="474" spans="2:2" x14ac:dyDescent="0.35">
      <c r="B474" s="114">
        <v>42506</v>
      </c>
    </row>
    <row r="475" spans="2:2" x14ac:dyDescent="0.35">
      <c r="B475" s="114">
        <v>42507</v>
      </c>
    </row>
    <row r="476" spans="2:2" x14ac:dyDescent="0.35">
      <c r="B476" s="114">
        <v>42508</v>
      </c>
    </row>
    <row r="477" spans="2:2" x14ac:dyDescent="0.35">
      <c r="B477" s="114">
        <v>42509</v>
      </c>
    </row>
    <row r="478" spans="2:2" x14ac:dyDescent="0.35">
      <c r="B478" s="114">
        <v>42510</v>
      </c>
    </row>
    <row r="479" spans="2:2" x14ac:dyDescent="0.35">
      <c r="B479" s="114">
        <v>42511</v>
      </c>
    </row>
    <row r="480" spans="2:2" x14ac:dyDescent="0.35">
      <c r="B480" s="114">
        <v>42512</v>
      </c>
    </row>
    <row r="481" spans="2:2" x14ac:dyDescent="0.35">
      <c r="B481" s="114">
        <v>42513</v>
      </c>
    </row>
    <row r="482" spans="2:2" x14ac:dyDescent="0.35">
      <c r="B482" s="114">
        <v>42514</v>
      </c>
    </row>
    <row r="483" spans="2:2" x14ac:dyDescent="0.35">
      <c r="B483" s="114">
        <v>42515</v>
      </c>
    </row>
    <row r="484" spans="2:2" x14ac:dyDescent="0.35">
      <c r="B484" s="114">
        <v>42516</v>
      </c>
    </row>
    <row r="485" spans="2:2" x14ac:dyDescent="0.35">
      <c r="B485" s="114">
        <v>42517</v>
      </c>
    </row>
    <row r="486" spans="2:2" x14ac:dyDescent="0.35">
      <c r="B486" s="114">
        <v>42518</v>
      </c>
    </row>
    <row r="487" spans="2:2" x14ac:dyDescent="0.35">
      <c r="B487" s="114">
        <v>42519</v>
      </c>
    </row>
    <row r="488" spans="2:2" x14ac:dyDescent="0.35">
      <c r="B488" s="114">
        <v>42520</v>
      </c>
    </row>
    <row r="489" spans="2:2" x14ac:dyDescent="0.35">
      <c r="B489" s="114">
        <v>42521</v>
      </c>
    </row>
    <row r="490" spans="2:2" x14ac:dyDescent="0.35">
      <c r="B490" s="114">
        <v>42522</v>
      </c>
    </row>
    <row r="491" spans="2:2" x14ac:dyDescent="0.35">
      <c r="B491" s="114">
        <v>42523</v>
      </c>
    </row>
    <row r="492" spans="2:2" x14ac:dyDescent="0.35">
      <c r="B492" s="114">
        <v>42524</v>
      </c>
    </row>
    <row r="493" spans="2:2" x14ac:dyDescent="0.35">
      <c r="B493" s="114">
        <v>42525</v>
      </c>
    </row>
    <row r="494" spans="2:2" x14ac:dyDescent="0.35">
      <c r="B494" s="114">
        <v>42526</v>
      </c>
    </row>
    <row r="495" spans="2:2" x14ac:dyDescent="0.35">
      <c r="B495" s="114">
        <v>42527</v>
      </c>
    </row>
    <row r="496" spans="2:2" x14ac:dyDescent="0.35">
      <c r="B496" s="114">
        <v>42528</v>
      </c>
    </row>
    <row r="497" spans="2:2" x14ac:dyDescent="0.35">
      <c r="B497" s="114">
        <v>42529</v>
      </c>
    </row>
    <row r="498" spans="2:2" x14ac:dyDescent="0.35">
      <c r="B498" s="114">
        <v>42530</v>
      </c>
    </row>
    <row r="499" spans="2:2" x14ac:dyDescent="0.35">
      <c r="B499" s="114">
        <v>42531</v>
      </c>
    </row>
    <row r="500" spans="2:2" x14ac:dyDescent="0.35">
      <c r="B500" s="114">
        <v>42532</v>
      </c>
    </row>
    <row r="501" spans="2:2" x14ac:dyDescent="0.35">
      <c r="B501" s="114">
        <v>42533</v>
      </c>
    </row>
    <row r="502" spans="2:2" x14ac:dyDescent="0.35">
      <c r="B502" s="114">
        <v>42534</v>
      </c>
    </row>
    <row r="503" spans="2:2" x14ac:dyDescent="0.35">
      <c r="B503" s="114">
        <v>42535</v>
      </c>
    </row>
    <row r="504" spans="2:2" x14ac:dyDescent="0.35">
      <c r="B504" s="114">
        <v>42536</v>
      </c>
    </row>
    <row r="505" spans="2:2" x14ac:dyDescent="0.35">
      <c r="B505" s="114">
        <v>42537</v>
      </c>
    </row>
    <row r="506" spans="2:2" x14ac:dyDescent="0.35">
      <c r="B506" s="114">
        <v>42538</v>
      </c>
    </row>
    <row r="507" spans="2:2" x14ac:dyDescent="0.35">
      <c r="B507" s="114">
        <v>42539</v>
      </c>
    </row>
    <row r="508" spans="2:2" x14ac:dyDescent="0.35">
      <c r="B508" s="114">
        <v>42540</v>
      </c>
    </row>
    <row r="509" spans="2:2" x14ac:dyDescent="0.35">
      <c r="B509" s="114">
        <v>42541</v>
      </c>
    </row>
    <row r="510" spans="2:2" x14ac:dyDescent="0.35">
      <c r="B510" s="114">
        <v>42542</v>
      </c>
    </row>
    <row r="511" spans="2:2" x14ac:dyDescent="0.35">
      <c r="B511" s="114">
        <v>42543</v>
      </c>
    </row>
    <row r="512" spans="2:2" x14ac:dyDescent="0.35">
      <c r="B512" s="114">
        <v>42544</v>
      </c>
    </row>
    <row r="513" spans="2:2" x14ac:dyDescent="0.35">
      <c r="B513" s="114">
        <v>42545</v>
      </c>
    </row>
    <row r="514" spans="2:2" x14ac:dyDescent="0.35">
      <c r="B514" s="114">
        <v>42546</v>
      </c>
    </row>
    <row r="515" spans="2:2" x14ac:dyDescent="0.35">
      <c r="B515" s="114">
        <v>42547</v>
      </c>
    </row>
    <row r="516" spans="2:2" x14ac:dyDescent="0.35">
      <c r="B516" s="114">
        <v>42548</v>
      </c>
    </row>
    <row r="517" spans="2:2" x14ac:dyDescent="0.35">
      <c r="B517" s="114">
        <v>42549</v>
      </c>
    </row>
    <row r="518" spans="2:2" x14ac:dyDescent="0.35">
      <c r="B518" s="114">
        <v>42550</v>
      </c>
    </row>
    <row r="519" spans="2:2" x14ac:dyDescent="0.35">
      <c r="B519" s="114">
        <v>42551</v>
      </c>
    </row>
    <row r="520" spans="2:2" x14ac:dyDescent="0.35">
      <c r="B520" s="114">
        <v>42552</v>
      </c>
    </row>
    <row r="521" spans="2:2" x14ac:dyDescent="0.35">
      <c r="B521" s="114">
        <v>42553</v>
      </c>
    </row>
    <row r="522" spans="2:2" x14ac:dyDescent="0.35">
      <c r="B522" s="114">
        <v>42554</v>
      </c>
    </row>
    <row r="523" spans="2:2" x14ac:dyDescent="0.35">
      <c r="B523" s="114">
        <v>42555</v>
      </c>
    </row>
    <row r="524" spans="2:2" x14ac:dyDescent="0.35">
      <c r="B524" s="114">
        <v>42556</v>
      </c>
    </row>
    <row r="525" spans="2:2" x14ac:dyDescent="0.35">
      <c r="B525" s="114">
        <v>42557</v>
      </c>
    </row>
    <row r="526" spans="2:2" x14ac:dyDescent="0.35">
      <c r="B526" s="114">
        <v>42558</v>
      </c>
    </row>
    <row r="527" spans="2:2" x14ac:dyDescent="0.35">
      <c r="B527" s="114">
        <v>42559</v>
      </c>
    </row>
    <row r="528" spans="2:2" x14ac:dyDescent="0.35">
      <c r="B528" s="114">
        <v>42560</v>
      </c>
    </row>
    <row r="529" spans="2:2" x14ac:dyDescent="0.35">
      <c r="B529" s="114">
        <v>42561</v>
      </c>
    </row>
    <row r="530" spans="2:2" x14ac:dyDescent="0.35">
      <c r="B530" s="114">
        <v>42562</v>
      </c>
    </row>
    <row r="531" spans="2:2" x14ac:dyDescent="0.35">
      <c r="B531" s="114">
        <v>42563</v>
      </c>
    </row>
    <row r="532" spans="2:2" x14ac:dyDescent="0.35">
      <c r="B532" s="114">
        <v>42564</v>
      </c>
    </row>
    <row r="533" spans="2:2" x14ac:dyDescent="0.35">
      <c r="B533" s="114">
        <v>42565</v>
      </c>
    </row>
    <row r="534" spans="2:2" x14ac:dyDescent="0.35">
      <c r="B534" s="114">
        <v>42566</v>
      </c>
    </row>
    <row r="535" spans="2:2" x14ac:dyDescent="0.35">
      <c r="B535" s="114">
        <v>42567</v>
      </c>
    </row>
    <row r="536" spans="2:2" x14ac:dyDescent="0.35">
      <c r="B536" s="114">
        <v>42568</v>
      </c>
    </row>
    <row r="537" spans="2:2" x14ac:dyDescent="0.35">
      <c r="B537" s="114">
        <v>42569</v>
      </c>
    </row>
    <row r="538" spans="2:2" x14ac:dyDescent="0.35">
      <c r="B538" s="114">
        <v>42570</v>
      </c>
    </row>
    <row r="539" spans="2:2" x14ac:dyDescent="0.35">
      <c r="B539" s="114">
        <v>42571</v>
      </c>
    </row>
    <row r="540" spans="2:2" x14ac:dyDescent="0.35">
      <c r="B540" s="114">
        <v>42572</v>
      </c>
    </row>
    <row r="541" spans="2:2" x14ac:dyDescent="0.35">
      <c r="B541" s="114">
        <v>42573</v>
      </c>
    </row>
    <row r="542" spans="2:2" x14ac:dyDescent="0.35">
      <c r="B542" s="114">
        <v>42574</v>
      </c>
    </row>
    <row r="543" spans="2:2" x14ac:dyDescent="0.35">
      <c r="B543" s="114">
        <v>42575</v>
      </c>
    </row>
    <row r="544" spans="2:2" x14ac:dyDescent="0.35">
      <c r="B544" s="114">
        <v>42576</v>
      </c>
    </row>
    <row r="545" spans="2:2" x14ac:dyDescent="0.35">
      <c r="B545" s="114">
        <v>42577</v>
      </c>
    </row>
    <row r="546" spans="2:2" x14ac:dyDescent="0.35">
      <c r="B546" s="114">
        <v>42578</v>
      </c>
    </row>
    <row r="547" spans="2:2" x14ac:dyDescent="0.35">
      <c r="B547" s="114">
        <v>42579</v>
      </c>
    </row>
    <row r="548" spans="2:2" x14ac:dyDescent="0.35">
      <c r="B548" s="114">
        <v>42580</v>
      </c>
    </row>
    <row r="549" spans="2:2" x14ac:dyDescent="0.35">
      <c r="B549" s="114">
        <v>42581</v>
      </c>
    </row>
    <row r="550" spans="2:2" x14ac:dyDescent="0.35">
      <c r="B550" s="114">
        <v>42582</v>
      </c>
    </row>
    <row r="551" spans="2:2" x14ac:dyDescent="0.35">
      <c r="B551" s="114">
        <v>42583</v>
      </c>
    </row>
    <row r="552" spans="2:2" x14ac:dyDescent="0.35">
      <c r="B552" s="114">
        <v>42584</v>
      </c>
    </row>
    <row r="553" spans="2:2" x14ac:dyDescent="0.35">
      <c r="B553" s="114">
        <v>42585</v>
      </c>
    </row>
    <row r="554" spans="2:2" x14ac:dyDescent="0.35">
      <c r="B554" s="114">
        <v>42586</v>
      </c>
    </row>
    <row r="555" spans="2:2" x14ac:dyDescent="0.35">
      <c r="B555" s="114">
        <v>42587</v>
      </c>
    </row>
    <row r="556" spans="2:2" x14ac:dyDescent="0.35">
      <c r="B556" s="114">
        <v>42588</v>
      </c>
    </row>
    <row r="557" spans="2:2" x14ac:dyDescent="0.35">
      <c r="B557" s="114">
        <v>42589</v>
      </c>
    </row>
    <row r="558" spans="2:2" x14ac:dyDescent="0.35">
      <c r="B558" s="114">
        <v>42590</v>
      </c>
    </row>
    <row r="559" spans="2:2" x14ac:dyDescent="0.35">
      <c r="B559" s="114">
        <v>42591</v>
      </c>
    </row>
    <row r="560" spans="2:2" x14ac:dyDescent="0.35">
      <c r="B560" s="114">
        <v>42592</v>
      </c>
    </row>
    <row r="561" spans="2:2" x14ac:dyDescent="0.35">
      <c r="B561" s="114">
        <v>42593</v>
      </c>
    </row>
    <row r="562" spans="2:2" x14ac:dyDescent="0.35">
      <c r="B562" s="114">
        <v>42594</v>
      </c>
    </row>
    <row r="563" spans="2:2" x14ac:dyDescent="0.35">
      <c r="B563" s="114">
        <v>42595</v>
      </c>
    </row>
    <row r="564" spans="2:2" x14ac:dyDescent="0.35">
      <c r="B564" s="114">
        <v>42596</v>
      </c>
    </row>
    <row r="565" spans="2:2" x14ac:dyDescent="0.35">
      <c r="B565" s="114">
        <v>42597</v>
      </c>
    </row>
    <row r="566" spans="2:2" x14ac:dyDescent="0.35">
      <c r="B566" s="114">
        <v>42598</v>
      </c>
    </row>
    <row r="567" spans="2:2" x14ac:dyDescent="0.35">
      <c r="B567" s="114">
        <v>42599</v>
      </c>
    </row>
    <row r="568" spans="2:2" x14ac:dyDescent="0.35">
      <c r="B568" s="114">
        <v>42600</v>
      </c>
    </row>
    <row r="569" spans="2:2" x14ac:dyDescent="0.35">
      <c r="B569" s="114">
        <v>42601</v>
      </c>
    </row>
    <row r="570" spans="2:2" x14ac:dyDescent="0.35">
      <c r="B570" s="114">
        <v>42602</v>
      </c>
    </row>
    <row r="571" spans="2:2" x14ac:dyDescent="0.35">
      <c r="B571" s="114">
        <v>42603</v>
      </c>
    </row>
    <row r="572" spans="2:2" x14ac:dyDescent="0.35">
      <c r="B572" s="114">
        <v>42604</v>
      </c>
    </row>
    <row r="573" spans="2:2" x14ac:dyDescent="0.35">
      <c r="B573" s="114">
        <v>42605</v>
      </c>
    </row>
    <row r="574" spans="2:2" x14ac:dyDescent="0.35">
      <c r="B574" s="114">
        <v>42606</v>
      </c>
    </row>
    <row r="575" spans="2:2" x14ac:dyDescent="0.35">
      <c r="B575" s="114">
        <v>42607</v>
      </c>
    </row>
    <row r="576" spans="2:2" x14ac:dyDescent="0.35">
      <c r="B576" s="114">
        <v>42608</v>
      </c>
    </row>
    <row r="577" spans="2:2" x14ac:dyDescent="0.35">
      <c r="B577" s="114">
        <v>42609</v>
      </c>
    </row>
    <row r="578" spans="2:2" x14ac:dyDescent="0.35">
      <c r="B578" s="114">
        <v>42610</v>
      </c>
    </row>
    <row r="579" spans="2:2" x14ac:dyDescent="0.35">
      <c r="B579" s="114">
        <v>42611</v>
      </c>
    </row>
    <row r="580" spans="2:2" x14ac:dyDescent="0.35">
      <c r="B580" s="114">
        <v>42612</v>
      </c>
    </row>
    <row r="581" spans="2:2" x14ac:dyDescent="0.35">
      <c r="B581" s="114">
        <v>42613</v>
      </c>
    </row>
    <row r="582" spans="2:2" x14ac:dyDescent="0.35">
      <c r="B582" s="114">
        <v>42614</v>
      </c>
    </row>
    <row r="583" spans="2:2" x14ac:dyDescent="0.35">
      <c r="B583" s="114">
        <v>42615</v>
      </c>
    </row>
    <row r="584" spans="2:2" x14ac:dyDescent="0.35">
      <c r="B584" s="114">
        <v>42616</v>
      </c>
    </row>
    <row r="585" spans="2:2" x14ac:dyDescent="0.35">
      <c r="B585" s="114">
        <v>42617</v>
      </c>
    </row>
    <row r="586" spans="2:2" x14ac:dyDescent="0.35">
      <c r="B586" s="114">
        <v>42618</v>
      </c>
    </row>
    <row r="587" spans="2:2" x14ac:dyDescent="0.35">
      <c r="B587" s="114">
        <v>42619</v>
      </c>
    </row>
    <row r="588" spans="2:2" x14ac:dyDescent="0.35">
      <c r="B588" s="114">
        <v>42620</v>
      </c>
    </row>
    <row r="589" spans="2:2" x14ac:dyDescent="0.35">
      <c r="B589" s="114">
        <v>42621</v>
      </c>
    </row>
    <row r="590" spans="2:2" x14ac:dyDescent="0.35">
      <c r="B590" s="114">
        <v>42622</v>
      </c>
    </row>
    <row r="591" spans="2:2" x14ac:dyDescent="0.35">
      <c r="B591" s="114">
        <v>42623</v>
      </c>
    </row>
    <row r="592" spans="2:2" x14ac:dyDescent="0.35">
      <c r="B592" s="114">
        <v>42624</v>
      </c>
    </row>
    <row r="593" spans="2:2" x14ac:dyDescent="0.35">
      <c r="B593" s="114">
        <v>42625</v>
      </c>
    </row>
    <row r="594" spans="2:2" x14ac:dyDescent="0.35">
      <c r="B594" s="114">
        <v>42626</v>
      </c>
    </row>
    <row r="595" spans="2:2" x14ac:dyDescent="0.35">
      <c r="B595" s="114">
        <v>42627</v>
      </c>
    </row>
    <row r="596" spans="2:2" x14ac:dyDescent="0.35">
      <c r="B596" s="114">
        <v>42628</v>
      </c>
    </row>
    <row r="597" spans="2:2" x14ac:dyDescent="0.35">
      <c r="B597" s="114">
        <v>42629</v>
      </c>
    </row>
    <row r="598" spans="2:2" x14ac:dyDescent="0.35">
      <c r="B598" s="114">
        <v>42630</v>
      </c>
    </row>
    <row r="599" spans="2:2" x14ac:dyDescent="0.35">
      <c r="B599" s="114">
        <v>42631</v>
      </c>
    </row>
    <row r="600" spans="2:2" x14ac:dyDescent="0.35">
      <c r="B600" s="114">
        <v>42632</v>
      </c>
    </row>
    <row r="601" spans="2:2" x14ac:dyDescent="0.35">
      <c r="B601" s="114">
        <v>42633</v>
      </c>
    </row>
    <row r="602" spans="2:2" x14ac:dyDescent="0.35">
      <c r="B602" s="114">
        <v>42634</v>
      </c>
    </row>
    <row r="603" spans="2:2" x14ac:dyDescent="0.35">
      <c r="B603" s="114">
        <v>42635</v>
      </c>
    </row>
    <row r="604" spans="2:2" x14ac:dyDescent="0.35">
      <c r="B604" s="114">
        <v>42636</v>
      </c>
    </row>
    <row r="605" spans="2:2" x14ac:dyDescent="0.35">
      <c r="B605" s="114">
        <v>42637</v>
      </c>
    </row>
    <row r="606" spans="2:2" x14ac:dyDescent="0.35">
      <c r="B606" s="114">
        <v>42638</v>
      </c>
    </row>
    <row r="607" spans="2:2" x14ac:dyDescent="0.35">
      <c r="B607" s="114">
        <v>42639</v>
      </c>
    </row>
    <row r="608" spans="2:2" x14ac:dyDescent="0.35">
      <c r="B608" s="114">
        <v>42640</v>
      </c>
    </row>
    <row r="609" spans="2:2" x14ac:dyDescent="0.35">
      <c r="B609" s="114">
        <v>42641</v>
      </c>
    </row>
    <row r="610" spans="2:2" x14ac:dyDescent="0.35">
      <c r="B610" s="114">
        <v>42642</v>
      </c>
    </row>
    <row r="611" spans="2:2" x14ac:dyDescent="0.35">
      <c r="B611" s="114">
        <v>42643</v>
      </c>
    </row>
    <row r="612" spans="2:2" x14ac:dyDescent="0.35">
      <c r="B612" s="114">
        <v>42644</v>
      </c>
    </row>
    <row r="613" spans="2:2" x14ac:dyDescent="0.35">
      <c r="B613" s="114">
        <v>42645</v>
      </c>
    </row>
    <row r="614" spans="2:2" x14ac:dyDescent="0.35">
      <c r="B614" s="114">
        <v>42646</v>
      </c>
    </row>
    <row r="615" spans="2:2" x14ac:dyDescent="0.35">
      <c r="B615" s="114">
        <v>42647</v>
      </c>
    </row>
    <row r="616" spans="2:2" x14ac:dyDescent="0.35">
      <c r="B616" s="114">
        <v>42648</v>
      </c>
    </row>
    <row r="617" spans="2:2" x14ac:dyDescent="0.35">
      <c r="B617" s="114">
        <v>42649</v>
      </c>
    </row>
    <row r="618" spans="2:2" x14ac:dyDescent="0.35">
      <c r="B618" s="114">
        <v>42650</v>
      </c>
    </row>
    <row r="619" spans="2:2" x14ac:dyDescent="0.35">
      <c r="B619" s="114">
        <v>42651</v>
      </c>
    </row>
    <row r="620" spans="2:2" x14ac:dyDescent="0.35">
      <c r="B620" s="114">
        <v>42652</v>
      </c>
    </row>
    <row r="621" spans="2:2" x14ac:dyDescent="0.35">
      <c r="B621" s="114">
        <v>42653</v>
      </c>
    </row>
    <row r="622" spans="2:2" x14ac:dyDescent="0.35">
      <c r="B622" s="114">
        <v>42654</v>
      </c>
    </row>
    <row r="623" spans="2:2" x14ac:dyDescent="0.35">
      <c r="B623" s="114">
        <v>42655</v>
      </c>
    </row>
    <row r="624" spans="2:2" x14ac:dyDescent="0.35">
      <c r="B624" s="114">
        <v>42656</v>
      </c>
    </row>
    <row r="625" spans="2:2" x14ac:dyDescent="0.35">
      <c r="B625" s="114">
        <v>42657</v>
      </c>
    </row>
    <row r="626" spans="2:2" x14ac:dyDescent="0.35">
      <c r="B626" s="114">
        <v>42658</v>
      </c>
    </row>
    <row r="627" spans="2:2" x14ac:dyDescent="0.35">
      <c r="B627" s="114">
        <v>42659</v>
      </c>
    </row>
    <row r="628" spans="2:2" x14ac:dyDescent="0.35">
      <c r="B628" s="114">
        <v>42660</v>
      </c>
    </row>
    <row r="629" spans="2:2" x14ac:dyDescent="0.35">
      <c r="B629" s="114">
        <v>42661</v>
      </c>
    </row>
    <row r="630" spans="2:2" x14ac:dyDescent="0.35">
      <c r="B630" s="114">
        <v>42662</v>
      </c>
    </row>
    <row r="631" spans="2:2" x14ac:dyDescent="0.35">
      <c r="B631" s="114">
        <v>42663</v>
      </c>
    </row>
    <row r="632" spans="2:2" x14ac:dyDescent="0.35">
      <c r="B632" s="114">
        <v>42664</v>
      </c>
    </row>
    <row r="633" spans="2:2" x14ac:dyDescent="0.35">
      <c r="B633" s="114">
        <v>42665</v>
      </c>
    </row>
    <row r="634" spans="2:2" x14ac:dyDescent="0.35">
      <c r="B634" s="114">
        <v>42666</v>
      </c>
    </row>
    <row r="635" spans="2:2" x14ac:dyDescent="0.35">
      <c r="B635" s="114">
        <v>42667</v>
      </c>
    </row>
    <row r="636" spans="2:2" x14ac:dyDescent="0.35">
      <c r="B636" s="114">
        <v>42668</v>
      </c>
    </row>
    <row r="637" spans="2:2" x14ac:dyDescent="0.35">
      <c r="B637" s="114">
        <v>42669</v>
      </c>
    </row>
    <row r="638" spans="2:2" x14ac:dyDescent="0.35">
      <c r="B638" s="114">
        <v>42670</v>
      </c>
    </row>
    <row r="639" spans="2:2" x14ac:dyDescent="0.35">
      <c r="B639" s="114">
        <v>42671</v>
      </c>
    </row>
    <row r="640" spans="2:2" x14ac:dyDescent="0.35">
      <c r="B640" s="114">
        <v>42672</v>
      </c>
    </row>
    <row r="641" spans="2:2" x14ac:dyDescent="0.35">
      <c r="B641" s="114">
        <v>42673</v>
      </c>
    </row>
    <row r="642" spans="2:2" x14ac:dyDescent="0.35">
      <c r="B642" s="114">
        <v>42674</v>
      </c>
    </row>
    <row r="643" spans="2:2" x14ac:dyDescent="0.35">
      <c r="B643" s="114">
        <v>42675</v>
      </c>
    </row>
    <row r="644" spans="2:2" x14ac:dyDescent="0.35">
      <c r="B644" s="114">
        <v>42676</v>
      </c>
    </row>
    <row r="645" spans="2:2" x14ac:dyDescent="0.35">
      <c r="B645" s="114">
        <v>42677</v>
      </c>
    </row>
    <row r="646" spans="2:2" x14ac:dyDescent="0.35">
      <c r="B646" s="114">
        <v>42678</v>
      </c>
    </row>
    <row r="647" spans="2:2" x14ac:dyDescent="0.35">
      <c r="B647" s="114">
        <v>42679</v>
      </c>
    </row>
    <row r="648" spans="2:2" x14ac:dyDescent="0.35">
      <c r="B648" s="114">
        <v>42680</v>
      </c>
    </row>
    <row r="649" spans="2:2" x14ac:dyDescent="0.35">
      <c r="B649" s="114">
        <v>42681</v>
      </c>
    </row>
    <row r="650" spans="2:2" x14ac:dyDescent="0.35">
      <c r="B650" s="114">
        <v>42682</v>
      </c>
    </row>
    <row r="651" spans="2:2" x14ac:dyDescent="0.35">
      <c r="B651" s="114">
        <v>42683</v>
      </c>
    </row>
    <row r="652" spans="2:2" x14ac:dyDescent="0.35">
      <c r="B652" s="114">
        <v>42684</v>
      </c>
    </row>
    <row r="653" spans="2:2" x14ac:dyDescent="0.35">
      <c r="B653" s="114">
        <v>42685</v>
      </c>
    </row>
    <row r="654" spans="2:2" x14ac:dyDescent="0.35">
      <c r="B654" s="114">
        <v>42686</v>
      </c>
    </row>
    <row r="655" spans="2:2" x14ac:dyDescent="0.35">
      <c r="B655" s="114">
        <v>42687</v>
      </c>
    </row>
    <row r="656" spans="2:2" x14ac:dyDescent="0.35">
      <c r="B656" s="114">
        <v>42688</v>
      </c>
    </row>
    <row r="657" spans="2:2" x14ac:dyDescent="0.35">
      <c r="B657" s="114">
        <v>42689</v>
      </c>
    </row>
    <row r="658" spans="2:2" x14ac:dyDescent="0.35">
      <c r="B658" s="114">
        <v>42690</v>
      </c>
    </row>
    <row r="659" spans="2:2" x14ac:dyDescent="0.35">
      <c r="B659" s="114">
        <v>42691</v>
      </c>
    </row>
    <row r="660" spans="2:2" x14ac:dyDescent="0.35">
      <c r="B660" s="114">
        <v>42692</v>
      </c>
    </row>
    <row r="661" spans="2:2" x14ac:dyDescent="0.35">
      <c r="B661" s="114">
        <v>42693</v>
      </c>
    </row>
    <row r="662" spans="2:2" x14ac:dyDescent="0.35">
      <c r="B662" s="114">
        <v>42694</v>
      </c>
    </row>
    <row r="663" spans="2:2" x14ac:dyDescent="0.35">
      <c r="B663" s="114">
        <v>42695</v>
      </c>
    </row>
    <row r="664" spans="2:2" x14ac:dyDescent="0.35">
      <c r="B664" s="114">
        <v>42696</v>
      </c>
    </row>
    <row r="665" spans="2:2" x14ac:dyDescent="0.35">
      <c r="B665" s="114">
        <v>42697</v>
      </c>
    </row>
    <row r="666" spans="2:2" x14ac:dyDescent="0.35">
      <c r="B666" s="114">
        <v>42698</v>
      </c>
    </row>
    <row r="667" spans="2:2" x14ac:dyDescent="0.35">
      <c r="B667" s="114">
        <v>42699</v>
      </c>
    </row>
    <row r="668" spans="2:2" x14ac:dyDescent="0.35">
      <c r="B668" s="114">
        <v>42700</v>
      </c>
    </row>
    <row r="669" spans="2:2" x14ac:dyDescent="0.35">
      <c r="B669" s="114">
        <v>42701</v>
      </c>
    </row>
    <row r="670" spans="2:2" x14ac:dyDescent="0.35">
      <c r="B670" s="114">
        <v>42702</v>
      </c>
    </row>
    <row r="671" spans="2:2" x14ac:dyDescent="0.35">
      <c r="B671" s="114">
        <v>42703</v>
      </c>
    </row>
    <row r="672" spans="2:2" x14ac:dyDescent="0.35">
      <c r="B672" s="114">
        <v>42704</v>
      </c>
    </row>
    <row r="673" spans="2:2" x14ac:dyDescent="0.35">
      <c r="B673" s="114">
        <v>42705</v>
      </c>
    </row>
    <row r="674" spans="2:2" x14ac:dyDescent="0.35">
      <c r="B674" s="114">
        <v>42706</v>
      </c>
    </row>
    <row r="675" spans="2:2" x14ac:dyDescent="0.35">
      <c r="B675" s="114">
        <v>42707</v>
      </c>
    </row>
    <row r="676" spans="2:2" x14ac:dyDescent="0.35">
      <c r="B676" s="114">
        <v>42708</v>
      </c>
    </row>
    <row r="677" spans="2:2" x14ac:dyDescent="0.35">
      <c r="B677" s="114">
        <v>42709</v>
      </c>
    </row>
    <row r="678" spans="2:2" x14ac:dyDescent="0.35">
      <c r="B678" s="114">
        <v>42710</v>
      </c>
    </row>
    <row r="679" spans="2:2" x14ac:dyDescent="0.35">
      <c r="B679" s="114">
        <v>42711</v>
      </c>
    </row>
    <row r="680" spans="2:2" x14ac:dyDescent="0.35">
      <c r="B680" s="114">
        <v>42712</v>
      </c>
    </row>
    <row r="681" spans="2:2" x14ac:dyDescent="0.35">
      <c r="B681" s="114">
        <v>42713</v>
      </c>
    </row>
    <row r="682" spans="2:2" x14ac:dyDescent="0.35">
      <c r="B682" s="114">
        <v>42714</v>
      </c>
    </row>
    <row r="683" spans="2:2" x14ac:dyDescent="0.35">
      <c r="B683" s="114">
        <v>42715</v>
      </c>
    </row>
    <row r="684" spans="2:2" x14ac:dyDescent="0.35">
      <c r="B684" s="114">
        <v>42716</v>
      </c>
    </row>
    <row r="685" spans="2:2" x14ac:dyDescent="0.35">
      <c r="B685" s="114">
        <v>42717</v>
      </c>
    </row>
    <row r="686" spans="2:2" x14ac:dyDescent="0.35">
      <c r="B686" s="114">
        <v>42718</v>
      </c>
    </row>
    <row r="687" spans="2:2" x14ac:dyDescent="0.35">
      <c r="B687" s="114">
        <v>42719</v>
      </c>
    </row>
    <row r="688" spans="2:2" x14ac:dyDescent="0.35">
      <c r="B688" s="114">
        <v>42720</v>
      </c>
    </row>
    <row r="689" spans="2:2" x14ac:dyDescent="0.35">
      <c r="B689" s="114">
        <v>42721</v>
      </c>
    </row>
    <row r="690" spans="2:2" x14ac:dyDescent="0.35">
      <c r="B690" s="114">
        <v>42722</v>
      </c>
    </row>
    <row r="691" spans="2:2" x14ac:dyDescent="0.35">
      <c r="B691" s="114">
        <v>42723</v>
      </c>
    </row>
    <row r="692" spans="2:2" x14ac:dyDescent="0.35">
      <c r="B692" s="114">
        <v>42724</v>
      </c>
    </row>
    <row r="693" spans="2:2" x14ac:dyDescent="0.35">
      <c r="B693" s="114">
        <v>42725</v>
      </c>
    </row>
    <row r="694" spans="2:2" x14ac:dyDescent="0.35">
      <c r="B694" s="114">
        <v>42726</v>
      </c>
    </row>
    <row r="695" spans="2:2" x14ac:dyDescent="0.35">
      <c r="B695" s="114">
        <v>42727</v>
      </c>
    </row>
    <row r="696" spans="2:2" x14ac:dyDescent="0.35">
      <c r="B696" s="114">
        <v>42728</v>
      </c>
    </row>
    <row r="697" spans="2:2" x14ac:dyDescent="0.35">
      <c r="B697" s="114">
        <v>42729</v>
      </c>
    </row>
    <row r="698" spans="2:2" x14ac:dyDescent="0.35">
      <c r="B698" s="114">
        <v>42730</v>
      </c>
    </row>
    <row r="699" spans="2:2" x14ac:dyDescent="0.35">
      <c r="B699" s="114">
        <v>42731</v>
      </c>
    </row>
    <row r="700" spans="2:2" x14ac:dyDescent="0.35">
      <c r="B700" s="114">
        <v>42732</v>
      </c>
    </row>
    <row r="701" spans="2:2" x14ac:dyDescent="0.35">
      <c r="B701" s="114">
        <v>42733</v>
      </c>
    </row>
    <row r="702" spans="2:2" x14ac:dyDescent="0.35">
      <c r="B702" s="114">
        <v>42734</v>
      </c>
    </row>
    <row r="703" spans="2:2" x14ac:dyDescent="0.35">
      <c r="B703" s="114">
        <v>42735</v>
      </c>
    </row>
    <row r="704" spans="2:2" x14ac:dyDescent="0.35">
      <c r="B704" s="114">
        <v>42736</v>
      </c>
    </row>
    <row r="705" spans="2:2" x14ac:dyDescent="0.35">
      <c r="B705" s="114">
        <v>42737</v>
      </c>
    </row>
    <row r="706" spans="2:2" x14ac:dyDescent="0.35">
      <c r="B706" s="114">
        <v>42738</v>
      </c>
    </row>
    <row r="707" spans="2:2" x14ac:dyDescent="0.35">
      <c r="B707" s="114">
        <v>42739</v>
      </c>
    </row>
    <row r="708" spans="2:2" x14ac:dyDescent="0.35">
      <c r="B708" s="114">
        <v>42740</v>
      </c>
    </row>
    <row r="709" spans="2:2" x14ac:dyDescent="0.35">
      <c r="B709" s="114">
        <v>42741</v>
      </c>
    </row>
    <row r="710" spans="2:2" x14ac:dyDescent="0.35">
      <c r="B710" s="114">
        <v>42742</v>
      </c>
    </row>
    <row r="711" spans="2:2" x14ac:dyDescent="0.35">
      <c r="B711" s="114">
        <v>42743</v>
      </c>
    </row>
    <row r="712" spans="2:2" x14ac:dyDescent="0.35">
      <c r="B712" s="114">
        <v>42744</v>
      </c>
    </row>
    <row r="713" spans="2:2" x14ac:dyDescent="0.35">
      <c r="B713" s="114">
        <v>42745</v>
      </c>
    </row>
    <row r="714" spans="2:2" x14ac:dyDescent="0.35">
      <c r="B714" s="114">
        <v>42746</v>
      </c>
    </row>
    <row r="715" spans="2:2" x14ac:dyDescent="0.35">
      <c r="B715" s="114">
        <v>42747</v>
      </c>
    </row>
    <row r="716" spans="2:2" x14ac:dyDescent="0.35">
      <c r="B716" s="114">
        <v>42748</v>
      </c>
    </row>
    <row r="717" spans="2:2" x14ac:dyDescent="0.35">
      <c r="B717" s="114">
        <v>42749</v>
      </c>
    </row>
    <row r="718" spans="2:2" x14ac:dyDescent="0.35">
      <c r="B718" s="114">
        <v>42750</v>
      </c>
    </row>
    <row r="719" spans="2:2" x14ac:dyDescent="0.35">
      <c r="B719" s="114">
        <v>42751</v>
      </c>
    </row>
    <row r="720" spans="2:2" x14ac:dyDescent="0.35">
      <c r="B720" s="114">
        <v>42752</v>
      </c>
    </row>
    <row r="721" spans="2:2" x14ac:dyDescent="0.35">
      <c r="B721" s="114">
        <v>42753</v>
      </c>
    </row>
    <row r="722" spans="2:2" x14ac:dyDescent="0.35">
      <c r="B722" s="114">
        <v>42754</v>
      </c>
    </row>
    <row r="723" spans="2:2" x14ac:dyDescent="0.35">
      <c r="B723" s="114">
        <v>42755</v>
      </c>
    </row>
    <row r="724" spans="2:2" x14ac:dyDescent="0.35">
      <c r="B724" s="114">
        <v>42756</v>
      </c>
    </row>
    <row r="725" spans="2:2" x14ac:dyDescent="0.35">
      <c r="B725" s="114">
        <v>42757</v>
      </c>
    </row>
    <row r="726" spans="2:2" x14ac:dyDescent="0.35">
      <c r="B726" s="114">
        <v>42758</v>
      </c>
    </row>
    <row r="727" spans="2:2" x14ac:dyDescent="0.35">
      <c r="B727" s="114">
        <v>42759</v>
      </c>
    </row>
    <row r="728" spans="2:2" x14ac:dyDescent="0.35">
      <c r="B728" s="114">
        <v>42760</v>
      </c>
    </row>
    <row r="729" spans="2:2" x14ac:dyDescent="0.35">
      <c r="B729" s="114">
        <v>42761</v>
      </c>
    </row>
    <row r="730" spans="2:2" x14ac:dyDescent="0.35">
      <c r="B730" s="114">
        <v>42762</v>
      </c>
    </row>
    <row r="731" spans="2:2" x14ac:dyDescent="0.35">
      <c r="B731" s="114">
        <v>42763</v>
      </c>
    </row>
    <row r="732" spans="2:2" x14ac:dyDescent="0.35">
      <c r="B732" s="114">
        <v>42764</v>
      </c>
    </row>
    <row r="733" spans="2:2" x14ac:dyDescent="0.35">
      <c r="B733" s="114">
        <v>42765</v>
      </c>
    </row>
    <row r="734" spans="2:2" x14ac:dyDescent="0.35">
      <c r="B734" s="114">
        <v>42766</v>
      </c>
    </row>
    <row r="735" spans="2:2" x14ac:dyDescent="0.35">
      <c r="B735" s="114">
        <v>42767</v>
      </c>
    </row>
    <row r="736" spans="2:2" x14ac:dyDescent="0.35">
      <c r="B736" s="114">
        <v>42768</v>
      </c>
    </row>
    <row r="737" spans="2:2" x14ac:dyDescent="0.35">
      <c r="B737" s="114">
        <v>42769</v>
      </c>
    </row>
    <row r="738" spans="2:2" x14ac:dyDescent="0.35">
      <c r="B738" s="114">
        <v>42770</v>
      </c>
    </row>
    <row r="739" spans="2:2" x14ac:dyDescent="0.35">
      <c r="B739" s="114">
        <v>42771</v>
      </c>
    </row>
    <row r="740" spans="2:2" x14ac:dyDescent="0.35">
      <c r="B740" s="114">
        <v>42772</v>
      </c>
    </row>
    <row r="741" spans="2:2" x14ac:dyDescent="0.35">
      <c r="B741" s="114">
        <v>42773</v>
      </c>
    </row>
    <row r="742" spans="2:2" x14ac:dyDescent="0.35">
      <c r="B742" s="114">
        <v>42774</v>
      </c>
    </row>
    <row r="743" spans="2:2" x14ac:dyDescent="0.35">
      <c r="B743" s="114">
        <v>42775</v>
      </c>
    </row>
    <row r="744" spans="2:2" x14ac:dyDescent="0.35">
      <c r="B744" s="114">
        <v>42776</v>
      </c>
    </row>
    <row r="745" spans="2:2" x14ac:dyDescent="0.35">
      <c r="B745" s="114">
        <v>42777</v>
      </c>
    </row>
    <row r="746" spans="2:2" x14ac:dyDescent="0.35">
      <c r="B746" s="114">
        <v>42778</v>
      </c>
    </row>
    <row r="747" spans="2:2" x14ac:dyDescent="0.35">
      <c r="B747" s="114">
        <v>42779</v>
      </c>
    </row>
    <row r="748" spans="2:2" x14ac:dyDescent="0.35">
      <c r="B748" s="114">
        <v>42780</v>
      </c>
    </row>
    <row r="749" spans="2:2" x14ac:dyDescent="0.35">
      <c r="B749" s="114">
        <v>42781</v>
      </c>
    </row>
    <row r="750" spans="2:2" x14ac:dyDescent="0.35">
      <c r="B750" s="114">
        <v>42782</v>
      </c>
    </row>
    <row r="751" spans="2:2" x14ac:dyDescent="0.35">
      <c r="B751" s="114">
        <v>42783</v>
      </c>
    </row>
    <row r="752" spans="2:2" x14ac:dyDescent="0.35">
      <c r="B752" s="114">
        <v>42784</v>
      </c>
    </row>
    <row r="753" spans="2:2" x14ac:dyDescent="0.35">
      <c r="B753" s="114">
        <v>42785</v>
      </c>
    </row>
    <row r="754" spans="2:2" x14ac:dyDescent="0.35">
      <c r="B754" s="114">
        <v>42786</v>
      </c>
    </row>
    <row r="755" spans="2:2" x14ac:dyDescent="0.35">
      <c r="B755" s="114">
        <v>42787</v>
      </c>
    </row>
    <row r="756" spans="2:2" x14ac:dyDescent="0.35">
      <c r="B756" s="114">
        <v>42788</v>
      </c>
    </row>
    <row r="757" spans="2:2" x14ac:dyDescent="0.35">
      <c r="B757" s="114">
        <v>42789</v>
      </c>
    </row>
    <row r="758" spans="2:2" x14ac:dyDescent="0.35">
      <c r="B758" s="114">
        <v>42790</v>
      </c>
    </row>
    <row r="759" spans="2:2" x14ac:dyDescent="0.35">
      <c r="B759" s="114">
        <v>42791</v>
      </c>
    </row>
    <row r="760" spans="2:2" x14ac:dyDescent="0.35">
      <c r="B760" s="114">
        <v>42792</v>
      </c>
    </row>
    <row r="761" spans="2:2" x14ac:dyDescent="0.35">
      <c r="B761" s="114">
        <v>42793</v>
      </c>
    </row>
    <row r="762" spans="2:2" x14ac:dyDescent="0.35">
      <c r="B762" s="114">
        <v>42794</v>
      </c>
    </row>
    <row r="763" spans="2:2" x14ac:dyDescent="0.35">
      <c r="B763" s="114">
        <v>42795</v>
      </c>
    </row>
    <row r="764" spans="2:2" x14ac:dyDescent="0.35">
      <c r="B764" s="114">
        <v>42796</v>
      </c>
    </row>
    <row r="765" spans="2:2" x14ac:dyDescent="0.35">
      <c r="B765" s="114">
        <v>42797</v>
      </c>
    </row>
    <row r="766" spans="2:2" x14ac:dyDescent="0.35">
      <c r="B766" s="114">
        <v>42798</v>
      </c>
    </row>
    <row r="767" spans="2:2" x14ac:dyDescent="0.35">
      <c r="B767" s="114">
        <v>42799</v>
      </c>
    </row>
    <row r="768" spans="2:2" x14ac:dyDescent="0.35">
      <c r="B768" s="114">
        <v>42800</v>
      </c>
    </row>
    <row r="769" spans="2:2" x14ac:dyDescent="0.35">
      <c r="B769" s="114">
        <v>42801</v>
      </c>
    </row>
    <row r="770" spans="2:2" x14ac:dyDescent="0.35">
      <c r="B770" s="114">
        <v>42802</v>
      </c>
    </row>
    <row r="771" spans="2:2" x14ac:dyDescent="0.35">
      <c r="B771" s="114">
        <v>42803</v>
      </c>
    </row>
    <row r="772" spans="2:2" x14ac:dyDescent="0.35">
      <c r="B772" s="114">
        <v>42804</v>
      </c>
    </row>
    <row r="773" spans="2:2" x14ac:dyDescent="0.35">
      <c r="B773" s="114">
        <v>42805</v>
      </c>
    </row>
    <row r="774" spans="2:2" x14ac:dyDescent="0.35">
      <c r="B774" s="114">
        <v>42806</v>
      </c>
    </row>
    <row r="775" spans="2:2" x14ac:dyDescent="0.35">
      <c r="B775" s="114">
        <v>42807</v>
      </c>
    </row>
    <row r="776" spans="2:2" x14ac:dyDescent="0.35">
      <c r="B776" s="114">
        <v>42808</v>
      </c>
    </row>
    <row r="777" spans="2:2" x14ac:dyDescent="0.35">
      <c r="B777" s="114">
        <v>42809</v>
      </c>
    </row>
    <row r="778" spans="2:2" x14ac:dyDescent="0.35">
      <c r="B778" s="114">
        <v>42810</v>
      </c>
    </row>
    <row r="779" spans="2:2" x14ac:dyDescent="0.35">
      <c r="B779" s="114">
        <v>42811</v>
      </c>
    </row>
    <row r="780" spans="2:2" x14ac:dyDescent="0.35">
      <c r="B780" s="114">
        <v>42812</v>
      </c>
    </row>
    <row r="781" spans="2:2" x14ac:dyDescent="0.35">
      <c r="B781" s="114">
        <v>42813</v>
      </c>
    </row>
    <row r="782" spans="2:2" x14ac:dyDescent="0.35">
      <c r="B782" s="114">
        <v>42814</v>
      </c>
    </row>
    <row r="783" spans="2:2" x14ac:dyDescent="0.35">
      <c r="B783" s="114">
        <v>42815</v>
      </c>
    </row>
    <row r="784" spans="2:2" x14ac:dyDescent="0.35">
      <c r="B784" s="114">
        <v>42816</v>
      </c>
    </row>
    <row r="785" spans="2:2" x14ac:dyDescent="0.35">
      <c r="B785" s="114">
        <v>42817</v>
      </c>
    </row>
    <row r="786" spans="2:2" x14ac:dyDescent="0.35">
      <c r="B786" s="114">
        <v>42818</v>
      </c>
    </row>
    <row r="787" spans="2:2" x14ac:dyDescent="0.35">
      <c r="B787" s="114">
        <v>42819</v>
      </c>
    </row>
    <row r="788" spans="2:2" x14ac:dyDescent="0.35">
      <c r="B788" s="114">
        <v>42820</v>
      </c>
    </row>
    <row r="789" spans="2:2" x14ac:dyDescent="0.35">
      <c r="B789" s="114">
        <v>42821</v>
      </c>
    </row>
    <row r="790" spans="2:2" x14ac:dyDescent="0.35">
      <c r="B790" s="114">
        <v>42822</v>
      </c>
    </row>
    <row r="791" spans="2:2" x14ac:dyDescent="0.35">
      <c r="B791" s="114">
        <v>42823</v>
      </c>
    </row>
    <row r="792" spans="2:2" x14ac:dyDescent="0.35">
      <c r="B792" s="114">
        <v>42824</v>
      </c>
    </row>
    <row r="793" spans="2:2" x14ac:dyDescent="0.35">
      <c r="B793" s="114">
        <v>42825</v>
      </c>
    </row>
    <row r="794" spans="2:2" x14ac:dyDescent="0.35">
      <c r="B794" s="114">
        <v>42826</v>
      </c>
    </row>
    <row r="795" spans="2:2" x14ac:dyDescent="0.35">
      <c r="B795" s="114">
        <v>42827</v>
      </c>
    </row>
    <row r="796" spans="2:2" x14ac:dyDescent="0.35">
      <c r="B796" s="114">
        <v>42828</v>
      </c>
    </row>
    <row r="797" spans="2:2" x14ac:dyDescent="0.35">
      <c r="B797" s="114">
        <v>42829</v>
      </c>
    </row>
    <row r="798" spans="2:2" x14ac:dyDescent="0.35">
      <c r="B798" s="114">
        <v>42830</v>
      </c>
    </row>
    <row r="799" spans="2:2" x14ac:dyDescent="0.35">
      <c r="B799" s="114">
        <v>42831</v>
      </c>
    </row>
    <row r="800" spans="2:2" x14ac:dyDescent="0.35">
      <c r="B800" s="114">
        <v>42832</v>
      </c>
    </row>
    <row r="801" spans="2:2" x14ac:dyDescent="0.35">
      <c r="B801" s="114">
        <v>42833</v>
      </c>
    </row>
    <row r="802" spans="2:2" x14ac:dyDescent="0.35">
      <c r="B802" s="114">
        <v>42834</v>
      </c>
    </row>
    <row r="803" spans="2:2" x14ac:dyDescent="0.35">
      <c r="B803" s="114">
        <v>42835</v>
      </c>
    </row>
    <row r="804" spans="2:2" x14ac:dyDescent="0.35">
      <c r="B804" s="114">
        <v>42836</v>
      </c>
    </row>
    <row r="805" spans="2:2" x14ac:dyDescent="0.35">
      <c r="B805" s="114">
        <v>42837</v>
      </c>
    </row>
    <row r="806" spans="2:2" x14ac:dyDescent="0.35">
      <c r="B806" s="114">
        <v>42838</v>
      </c>
    </row>
    <row r="807" spans="2:2" x14ac:dyDescent="0.35">
      <c r="B807" s="114">
        <v>42839</v>
      </c>
    </row>
    <row r="808" spans="2:2" x14ac:dyDescent="0.35">
      <c r="B808" s="114">
        <v>42840</v>
      </c>
    </row>
    <row r="809" spans="2:2" x14ac:dyDescent="0.35">
      <c r="B809" s="114">
        <v>42841</v>
      </c>
    </row>
    <row r="810" spans="2:2" x14ac:dyDescent="0.35">
      <c r="B810" s="114">
        <v>42842</v>
      </c>
    </row>
    <row r="811" spans="2:2" x14ac:dyDescent="0.35">
      <c r="B811" s="114">
        <v>42843</v>
      </c>
    </row>
    <row r="812" spans="2:2" x14ac:dyDescent="0.35">
      <c r="B812" s="114">
        <v>42844</v>
      </c>
    </row>
    <row r="813" spans="2:2" x14ac:dyDescent="0.35">
      <c r="B813" s="114">
        <v>42845</v>
      </c>
    </row>
    <row r="814" spans="2:2" x14ac:dyDescent="0.35">
      <c r="B814" s="114">
        <v>42846</v>
      </c>
    </row>
    <row r="815" spans="2:2" x14ac:dyDescent="0.35">
      <c r="B815" s="114">
        <v>42847</v>
      </c>
    </row>
    <row r="816" spans="2:2" x14ac:dyDescent="0.35">
      <c r="B816" s="114">
        <v>42848</v>
      </c>
    </row>
    <row r="817" spans="2:2" x14ac:dyDescent="0.35">
      <c r="B817" s="114">
        <v>42849</v>
      </c>
    </row>
    <row r="818" spans="2:2" x14ac:dyDescent="0.35">
      <c r="B818" s="114">
        <v>42850</v>
      </c>
    </row>
    <row r="819" spans="2:2" x14ac:dyDescent="0.35">
      <c r="B819" s="114">
        <v>42851</v>
      </c>
    </row>
    <row r="820" spans="2:2" x14ac:dyDescent="0.35">
      <c r="B820" s="114">
        <v>42852</v>
      </c>
    </row>
    <row r="821" spans="2:2" x14ac:dyDescent="0.35">
      <c r="B821" s="114">
        <v>42853</v>
      </c>
    </row>
    <row r="822" spans="2:2" x14ac:dyDescent="0.35">
      <c r="B822" s="114">
        <v>42854</v>
      </c>
    </row>
    <row r="823" spans="2:2" x14ac:dyDescent="0.35">
      <c r="B823" s="114">
        <v>42855</v>
      </c>
    </row>
    <row r="824" spans="2:2" x14ac:dyDescent="0.35">
      <c r="B824" s="114">
        <v>42856</v>
      </c>
    </row>
    <row r="825" spans="2:2" x14ac:dyDescent="0.35">
      <c r="B825" s="114">
        <v>42857</v>
      </c>
    </row>
    <row r="826" spans="2:2" x14ac:dyDescent="0.35">
      <c r="B826" s="114">
        <v>42858</v>
      </c>
    </row>
    <row r="827" spans="2:2" x14ac:dyDescent="0.35">
      <c r="B827" s="114">
        <v>42859</v>
      </c>
    </row>
    <row r="828" spans="2:2" x14ac:dyDescent="0.35">
      <c r="B828" s="114">
        <v>42860</v>
      </c>
    </row>
    <row r="829" spans="2:2" x14ac:dyDescent="0.35">
      <c r="B829" s="114">
        <v>42861</v>
      </c>
    </row>
    <row r="830" spans="2:2" x14ac:dyDescent="0.35">
      <c r="B830" s="114">
        <v>42862</v>
      </c>
    </row>
    <row r="831" spans="2:2" x14ac:dyDescent="0.35">
      <c r="B831" s="114">
        <v>42863</v>
      </c>
    </row>
    <row r="832" spans="2:2" x14ac:dyDescent="0.35">
      <c r="B832" s="114">
        <v>42864</v>
      </c>
    </row>
    <row r="833" spans="2:2" x14ac:dyDescent="0.35">
      <c r="B833" s="114">
        <v>42865</v>
      </c>
    </row>
    <row r="834" spans="2:2" x14ac:dyDescent="0.35">
      <c r="B834" s="114">
        <v>42866</v>
      </c>
    </row>
    <row r="835" spans="2:2" x14ac:dyDescent="0.35">
      <c r="B835" s="114">
        <v>42867</v>
      </c>
    </row>
    <row r="836" spans="2:2" x14ac:dyDescent="0.35">
      <c r="B836" s="114">
        <v>42868</v>
      </c>
    </row>
    <row r="837" spans="2:2" x14ac:dyDescent="0.35">
      <c r="B837" s="114">
        <v>42869</v>
      </c>
    </row>
    <row r="838" spans="2:2" x14ac:dyDescent="0.35">
      <c r="B838" s="114">
        <v>42870</v>
      </c>
    </row>
    <row r="839" spans="2:2" x14ac:dyDescent="0.35">
      <c r="B839" s="114">
        <v>42871</v>
      </c>
    </row>
    <row r="840" spans="2:2" x14ac:dyDescent="0.35">
      <c r="B840" s="114">
        <v>42872</v>
      </c>
    </row>
    <row r="841" spans="2:2" x14ac:dyDescent="0.35">
      <c r="B841" s="114">
        <v>42873</v>
      </c>
    </row>
    <row r="842" spans="2:2" x14ac:dyDescent="0.35">
      <c r="B842" s="114">
        <v>42874</v>
      </c>
    </row>
    <row r="843" spans="2:2" x14ac:dyDescent="0.35">
      <c r="B843" s="114">
        <v>42875</v>
      </c>
    </row>
    <row r="844" spans="2:2" x14ac:dyDescent="0.35">
      <c r="B844" s="114">
        <v>42876</v>
      </c>
    </row>
    <row r="845" spans="2:2" x14ac:dyDescent="0.35">
      <c r="B845" s="114">
        <v>42877</v>
      </c>
    </row>
    <row r="846" spans="2:2" x14ac:dyDescent="0.35">
      <c r="B846" s="114">
        <v>42878</v>
      </c>
    </row>
    <row r="847" spans="2:2" x14ac:dyDescent="0.35">
      <c r="B847" s="114">
        <v>42879</v>
      </c>
    </row>
    <row r="848" spans="2:2" x14ac:dyDescent="0.35">
      <c r="B848" s="114">
        <v>42880</v>
      </c>
    </row>
    <row r="849" spans="2:2" x14ac:dyDescent="0.35">
      <c r="B849" s="114">
        <v>42881</v>
      </c>
    </row>
    <row r="850" spans="2:2" x14ac:dyDescent="0.35">
      <c r="B850" s="114">
        <v>42882</v>
      </c>
    </row>
    <row r="851" spans="2:2" x14ac:dyDescent="0.35">
      <c r="B851" s="114">
        <v>42883</v>
      </c>
    </row>
    <row r="852" spans="2:2" x14ac:dyDescent="0.35">
      <c r="B852" s="114">
        <v>42884</v>
      </c>
    </row>
    <row r="853" spans="2:2" x14ac:dyDescent="0.35">
      <c r="B853" s="114">
        <v>42885</v>
      </c>
    </row>
    <row r="854" spans="2:2" x14ac:dyDescent="0.35">
      <c r="B854" s="114">
        <v>42886</v>
      </c>
    </row>
    <row r="855" spans="2:2" x14ac:dyDescent="0.35">
      <c r="B855" s="114">
        <v>42887</v>
      </c>
    </row>
    <row r="856" spans="2:2" x14ac:dyDescent="0.35">
      <c r="B856" s="114">
        <v>42888</v>
      </c>
    </row>
    <row r="857" spans="2:2" x14ac:dyDescent="0.35">
      <c r="B857" s="114">
        <v>42889</v>
      </c>
    </row>
    <row r="858" spans="2:2" x14ac:dyDescent="0.35">
      <c r="B858" s="114">
        <v>42890</v>
      </c>
    </row>
    <row r="859" spans="2:2" x14ac:dyDescent="0.35">
      <c r="B859" s="114">
        <v>42891</v>
      </c>
    </row>
    <row r="860" spans="2:2" x14ac:dyDescent="0.35">
      <c r="B860" s="114">
        <v>42892</v>
      </c>
    </row>
    <row r="861" spans="2:2" x14ac:dyDescent="0.35">
      <c r="B861" s="114">
        <v>42893</v>
      </c>
    </row>
    <row r="862" spans="2:2" x14ac:dyDescent="0.35">
      <c r="B862" s="114">
        <v>42894</v>
      </c>
    </row>
    <row r="863" spans="2:2" x14ac:dyDescent="0.35">
      <c r="B863" s="114">
        <v>42895</v>
      </c>
    </row>
    <row r="864" spans="2:2" x14ac:dyDescent="0.35">
      <c r="B864" s="114">
        <v>42896</v>
      </c>
    </row>
    <row r="865" spans="2:2" x14ac:dyDescent="0.35">
      <c r="B865" s="114">
        <v>42897</v>
      </c>
    </row>
    <row r="866" spans="2:2" x14ac:dyDescent="0.35">
      <c r="B866" s="114">
        <v>42898</v>
      </c>
    </row>
    <row r="867" spans="2:2" x14ac:dyDescent="0.35">
      <c r="B867" s="114">
        <v>42899</v>
      </c>
    </row>
    <row r="868" spans="2:2" x14ac:dyDescent="0.35">
      <c r="B868" s="114">
        <v>42900</v>
      </c>
    </row>
    <row r="869" spans="2:2" x14ac:dyDescent="0.35">
      <c r="B869" s="114">
        <v>42901</v>
      </c>
    </row>
    <row r="870" spans="2:2" x14ac:dyDescent="0.35">
      <c r="B870" s="114">
        <v>42902</v>
      </c>
    </row>
    <row r="871" spans="2:2" x14ac:dyDescent="0.35">
      <c r="B871" s="114">
        <v>42903</v>
      </c>
    </row>
    <row r="872" spans="2:2" x14ac:dyDescent="0.35">
      <c r="B872" s="114">
        <v>42904</v>
      </c>
    </row>
    <row r="873" spans="2:2" x14ac:dyDescent="0.35">
      <c r="B873" s="114">
        <v>42905</v>
      </c>
    </row>
    <row r="874" spans="2:2" x14ac:dyDescent="0.35">
      <c r="B874" s="114">
        <v>42906</v>
      </c>
    </row>
    <row r="875" spans="2:2" x14ac:dyDescent="0.35">
      <c r="B875" s="114">
        <v>42907</v>
      </c>
    </row>
    <row r="876" spans="2:2" x14ac:dyDescent="0.35">
      <c r="B876" s="114">
        <v>42908</v>
      </c>
    </row>
    <row r="877" spans="2:2" x14ac:dyDescent="0.35">
      <c r="B877" s="114">
        <v>42909</v>
      </c>
    </row>
    <row r="878" spans="2:2" x14ac:dyDescent="0.35">
      <c r="B878" s="114">
        <v>42910</v>
      </c>
    </row>
    <row r="879" spans="2:2" x14ac:dyDescent="0.35">
      <c r="B879" s="114">
        <v>42911</v>
      </c>
    </row>
    <row r="880" spans="2:2" x14ac:dyDescent="0.35">
      <c r="B880" s="114">
        <v>42912</v>
      </c>
    </row>
    <row r="881" spans="2:2" x14ac:dyDescent="0.35">
      <c r="B881" s="114">
        <v>42913</v>
      </c>
    </row>
    <row r="882" spans="2:2" x14ac:dyDescent="0.35">
      <c r="B882" s="114">
        <v>42914</v>
      </c>
    </row>
    <row r="883" spans="2:2" x14ac:dyDescent="0.35">
      <c r="B883" s="114">
        <v>42915</v>
      </c>
    </row>
    <row r="884" spans="2:2" x14ac:dyDescent="0.35">
      <c r="B884" s="114">
        <v>42916</v>
      </c>
    </row>
    <row r="885" spans="2:2" x14ac:dyDescent="0.35">
      <c r="B885" s="114">
        <v>42917</v>
      </c>
    </row>
    <row r="886" spans="2:2" x14ac:dyDescent="0.35">
      <c r="B886" s="114">
        <v>42918</v>
      </c>
    </row>
    <row r="887" spans="2:2" x14ac:dyDescent="0.35">
      <c r="B887" s="114">
        <v>42919</v>
      </c>
    </row>
    <row r="888" spans="2:2" x14ac:dyDescent="0.35">
      <c r="B888" s="114">
        <v>42920</v>
      </c>
    </row>
    <row r="889" spans="2:2" x14ac:dyDescent="0.35">
      <c r="B889" s="114">
        <v>42921</v>
      </c>
    </row>
    <row r="890" spans="2:2" x14ac:dyDescent="0.35">
      <c r="B890" s="114">
        <v>42922</v>
      </c>
    </row>
    <row r="891" spans="2:2" x14ac:dyDescent="0.35">
      <c r="B891" s="114">
        <v>42923</v>
      </c>
    </row>
    <row r="892" spans="2:2" x14ac:dyDescent="0.35">
      <c r="B892" s="114">
        <v>42924</v>
      </c>
    </row>
    <row r="893" spans="2:2" x14ac:dyDescent="0.35">
      <c r="B893" s="114">
        <v>42925</v>
      </c>
    </row>
    <row r="894" spans="2:2" x14ac:dyDescent="0.35">
      <c r="B894" s="114">
        <v>42926</v>
      </c>
    </row>
    <row r="895" spans="2:2" x14ac:dyDescent="0.35">
      <c r="B895" s="114">
        <v>42927</v>
      </c>
    </row>
    <row r="896" spans="2:2" x14ac:dyDescent="0.35">
      <c r="B896" s="114">
        <v>42928</v>
      </c>
    </row>
    <row r="897" spans="2:2" x14ac:dyDescent="0.35">
      <c r="B897" s="114">
        <v>42929</v>
      </c>
    </row>
    <row r="898" spans="2:2" x14ac:dyDescent="0.35">
      <c r="B898" s="114">
        <v>42930</v>
      </c>
    </row>
    <row r="899" spans="2:2" x14ac:dyDescent="0.35">
      <c r="B899" s="114">
        <v>42931</v>
      </c>
    </row>
    <row r="900" spans="2:2" x14ac:dyDescent="0.35">
      <c r="B900" s="114">
        <v>42932</v>
      </c>
    </row>
    <row r="901" spans="2:2" x14ac:dyDescent="0.35">
      <c r="B901" s="114">
        <v>42933</v>
      </c>
    </row>
    <row r="902" spans="2:2" x14ac:dyDescent="0.35">
      <c r="B902" s="114">
        <v>42934</v>
      </c>
    </row>
    <row r="903" spans="2:2" x14ac:dyDescent="0.35">
      <c r="B903" s="114">
        <v>42935</v>
      </c>
    </row>
    <row r="904" spans="2:2" x14ac:dyDescent="0.35">
      <c r="B904" s="114">
        <v>42936</v>
      </c>
    </row>
    <row r="905" spans="2:2" x14ac:dyDescent="0.35">
      <c r="B905" s="114">
        <v>42937</v>
      </c>
    </row>
    <row r="906" spans="2:2" x14ac:dyDescent="0.35">
      <c r="B906" s="114">
        <v>42938</v>
      </c>
    </row>
    <row r="907" spans="2:2" x14ac:dyDescent="0.35">
      <c r="B907" s="114">
        <v>42939</v>
      </c>
    </row>
    <row r="908" spans="2:2" x14ac:dyDescent="0.35">
      <c r="B908" s="114">
        <v>42940</v>
      </c>
    </row>
    <row r="909" spans="2:2" x14ac:dyDescent="0.35">
      <c r="B909" s="114">
        <v>42941</v>
      </c>
    </row>
    <row r="910" spans="2:2" x14ac:dyDescent="0.35">
      <c r="B910" s="114">
        <v>42942</v>
      </c>
    </row>
    <row r="911" spans="2:2" x14ac:dyDescent="0.35">
      <c r="B911" s="114">
        <v>42943</v>
      </c>
    </row>
    <row r="912" spans="2:2" x14ac:dyDescent="0.35">
      <c r="B912" s="114">
        <v>42944</v>
      </c>
    </row>
    <row r="913" spans="2:2" x14ac:dyDescent="0.35">
      <c r="B913" s="114">
        <v>42945</v>
      </c>
    </row>
    <row r="914" spans="2:2" x14ac:dyDescent="0.35">
      <c r="B914" s="114">
        <v>42946</v>
      </c>
    </row>
    <row r="915" spans="2:2" x14ac:dyDescent="0.35">
      <c r="B915" s="114">
        <v>42947</v>
      </c>
    </row>
    <row r="916" spans="2:2" x14ac:dyDescent="0.35">
      <c r="B916" s="114">
        <v>42948</v>
      </c>
    </row>
    <row r="917" spans="2:2" x14ac:dyDescent="0.35">
      <c r="B917" s="114">
        <v>42949</v>
      </c>
    </row>
    <row r="918" spans="2:2" x14ac:dyDescent="0.35">
      <c r="B918" s="114">
        <v>42950</v>
      </c>
    </row>
    <row r="919" spans="2:2" x14ac:dyDescent="0.35">
      <c r="B919" s="114">
        <v>42951</v>
      </c>
    </row>
    <row r="920" spans="2:2" x14ac:dyDescent="0.35">
      <c r="B920" s="114">
        <v>42952</v>
      </c>
    </row>
    <row r="921" spans="2:2" x14ac:dyDescent="0.35">
      <c r="B921" s="114">
        <v>42953</v>
      </c>
    </row>
    <row r="922" spans="2:2" x14ac:dyDescent="0.35">
      <c r="B922" s="114">
        <v>42954</v>
      </c>
    </row>
    <row r="923" spans="2:2" x14ac:dyDescent="0.35">
      <c r="B923" s="114">
        <v>42955</v>
      </c>
    </row>
    <row r="924" spans="2:2" x14ac:dyDescent="0.35">
      <c r="B924" s="114">
        <v>42956</v>
      </c>
    </row>
    <row r="925" spans="2:2" x14ac:dyDescent="0.35">
      <c r="B925" s="114">
        <v>42957</v>
      </c>
    </row>
    <row r="926" spans="2:2" x14ac:dyDescent="0.35">
      <c r="B926" s="114">
        <v>42958</v>
      </c>
    </row>
    <row r="927" spans="2:2" x14ac:dyDescent="0.35">
      <c r="B927" s="114">
        <v>42959</v>
      </c>
    </row>
    <row r="928" spans="2:2" x14ac:dyDescent="0.35">
      <c r="B928" s="114">
        <v>42960</v>
      </c>
    </row>
    <row r="929" spans="2:2" x14ac:dyDescent="0.35">
      <c r="B929" s="114">
        <v>42961</v>
      </c>
    </row>
    <row r="930" spans="2:2" x14ac:dyDescent="0.35">
      <c r="B930" s="114">
        <v>42962</v>
      </c>
    </row>
    <row r="931" spans="2:2" x14ac:dyDescent="0.35">
      <c r="B931" s="114">
        <v>42963</v>
      </c>
    </row>
    <row r="932" spans="2:2" x14ac:dyDescent="0.35">
      <c r="B932" s="114">
        <v>42964</v>
      </c>
    </row>
    <row r="933" spans="2:2" x14ac:dyDescent="0.35">
      <c r="B933" s="114">
        <v>42965</v>
      </c>
    </row>
    <row r="934" spans="2:2" x14ac:dyDescent="0.35">
      <c r="B934" s="114">
        <v>42966</v>
      </c>
    </row>
    <row r="935" spans="2:2" x14ac:dyDescent="0.35">
      <c r="B935" s="114">
        <v>42967</v>
      </c>
    </row>
    <row r="936" spans="2:2" x14ac:dyDescent="0.35">
      <c r="B936" s="114">
        <v>42968</v>
      </c>
    </row>
    <row r="937" spans="2:2" x14ac:dyDescent="0.35">
      <c r="B937" s="114">
        <v>42969</v>
      </c>
    </row>
    <row r="938" spans="2:2" x14ac:dyDescent="0.35">
      <c r="B938" s="114">
        <v>42970</v>
      </c>
    </row>
    <row r="939" spans="2:2" x14ac:dyDescent="0.35">
      <c r="B939" s="114">
        <v>42971</v>
      </c>
    </row>
    <row r="940" spans="2:2" x14ac:dyDescent="0.35">
      <c r="B940" s="114">
        <v>42972</v>
      </c>
    </row>
    <row r="941" spans="2:2" x14ac:dyDescent="0.35">
      <c r="B941" s="114">
        <v>42973</v>
      </c>
    </row>
    <row r="942" spans="2:2" x14ac:dyDescent="0.35">
      <c r="B942" s="114">
        <v>42974</v>
      </c>
    </row>
    <row r="943" spans="2:2" x14ac:dyDescent="0.35">
      <c r="B943" s="114">
        <v>42975</v>
      </c>
    </row>
    <row r="944" spans="2:2" x14ac:dyDescent="0.35">
      <c r="B944" s="114">
        <v>42976</v>
      </c>
    </row>
    <row r="945" spans="2:2" x14ac:dyDescent="0.35">
      <c r="B945" s="114">
        <v>42977</v>
      </c>
    </row>
    <row r="946" spans="2:2" x14ac:dyDescent="0.35">
      <c r="B946" s="114">
        <v>42978</v>
      </c>
    </row>
    <row r="947" spans="2:2" x14ac:dyDescent="0.35">
      <c r="B947" s="114">
        <v>42979</v>
      </c>
    </row>
    <row r="948" spans="2:2" x14ac:dyDescent="0.35">
      <c r="B948" s="114">
        <v>42980</v>
      </c>
    </row>
    <row r="949" spans="2:2" x14ac:dyDescent="0.35">
      <c r="B949" s="114">
        <v>42981</v>
      </c>
    </row>
    <row r="950" spans="2:2" x14ac:dyDescent="0.35">
      <c r="B950" s="114">
        <v>42982</v>
      </c>
    </row>
    <row r="951" spans="2:2" x14ac:dyDescent="0.35">
      <c r="B951" s="114">
        <v>42983</v>
      </c>
    </row>
    <row r="952" spans="2:2" x14ac:dyDescent="0.35">
      <c r="B952" s="114">
        <v>42984</v>
      </c>
    </row>
    <row r="953" spans="2:2" x14ac:dyDescent="0.35">
      <c r="B953" s="114">
        <v>42985</v>
      </c>
    </row>
    <row r="954" spans="2:2" x14ac:dyDescent="0.35">
      <c r="B954" s="114">
        <v>42986</v>
      </c>
    </row>
    <row r="955" spans="2:2" x14ac:dyDescent="0.35">
      <c r="B955" s="114">
        <v>42987</v>
      </c>
    </row>
    <row r="956" spans="2:2" x14ac:dyDescent="0.35">
      <c r="B956" s="114">
        <v>42988</v>
      </c>
    </row>
    <row r="957" spans="2:2" x14ac:dyDescent="0.35">
      <c r="B957" s="114">
        <v>42989</v>
      </c>
    </row>
    <row r="958" spans="2:2" x14ac:dyDescent="0.35">
      <c r="B958" s="114">
        <v>42990</v>
      </c>
    </row>
    <row r="959" spans="2:2" x14ac:dyDescent="0.35">
      <c r="B959" s="114">
        <v>42991</v>
      </c>
    </row>
    <row r="960" spans="2:2" x14ac:dyDescent="0.35">
      <c r="B960" s="114">
        <v>42992</v>
      </c>
    </row>
    <row r="961" spans="2:2" x14ac:dyDescent="0.35">
      <c r="B961" s="114">
        <v>42993</v>
      </c>
    </row>
    <row r="962" spans="2:2" x14ac:dyDescent="0.35">
      <c r="B962" s="114">
        <v>42994</v>
      </c>
    </row>
    <row r="963" spans="2:2" x14ac:dyDescent="0.35">
      <c r="B963" s="114">
        <v>42995</v>
      </c>
    </row>
    <row r="964" spans="2:2" x14ac:dyDescent="0.35">
      <c r="B964" s="114">
        <v>42996</v>
      </c>
    </row>
    <row r="965" spans="2:2" x14ac:dyDescent="0.35">
      <c r="B965" s="114">
        <v>42997</v>
      </c>
    </row>
    <row r="966" spans="2:2" x14ac:dyDescent="0.35">
      <c r="B966" s="114">
        <v>42998</v>
      </c>
    </row>
    <row r="967" spans="2:2" x14ac:dyDescent="0.35">
      <c r="B967" s="114">
        <v>42999</v>
      </c>
    </row>
    <row r="968" spans="2:2" x14ac:dyDescent="0.35">
      <c r="B968" s="114">
        <v>43000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12"/>
  <sheetViews>
    <sheetView topLeftCell="B1" workbookViewId="0">
      <pane ySplit="2" topLeftCell="A199" activePane="bottomLeft" state="frozenSplit"/>
      <selection pane="bottomLeft" activeCell="R9" sqref="R9"/>
    </sheetView>
  </sheetViews>
  <sheetFormatPr defaultColWidth="9.1796875" defaultRowHeight="14.5" x14ac:dyDescent="0.35"/>
  <cols>
    <col min="1" max="1" width="13.26953125" style="4" customWidth="1"/>
    <col min="2" max="2" width="12.81640625" style="4" customWidth="1"/>
    <col min="3" max="3" width="14" style="4" customWidth="1"/>
    <col min="4" max="4" width="9" style="4" bestFit="1" customWidth="1"/>
    <col min="5" max="5" width="16.1796875" style="12" customWidth="1"/>
    <col min="6" max="6" width="8.1796875" style="42" bestFit="1" customWidth="1"/>
    <col min="7" max="7" width="3.1796875" style="12" bestFit="1" customWidth="1"/>
    <col min="8" max="8" width="15.81640625" style="65" bestFit="1" customWidth="1"/>
    <col min="9" max="9" width="15.81640625" style="12" bestFit="1" customWidth="1"/>
    <col min="10" max="10" width="10.54296875" style="12" bestFit="1" customWidth="1"/>
    <col min="11" max="11" width="9.1796875" style="16"/>
    <col min="12" max="12" width="8.1796875" style="20" bestFit="1" customWidth="1"/>
    <col min="13" max="13" width="3.1796875" style="16" bestFit="1" customWidth="1"/>
    <col min="14" max="14" width="14.26953125" style="16" bestFit="1" customWidth="1"/>
    <col min="15" max="15" width="14.26953125" style="16" customWidth="1"/>
    <col min="16" max="16" width="10.54296875" style="16" bestFit="1" customWidth="1"/>
    <col min="17" max="17" width="11.7265625" style="55" bestFit="1" customWidth="1"/>
    <col min="18" max="18" width="8.1796875" style="56" bestFit="1" customWidth="1"/>
    <col min="19" max="19" width="3.1796875" style="55" bestFit="1" customWidth="1"/>
    <col min="20" max="20" width="14.26953125" style="55" bestFit="1" customWidth="1"/>
    <col min="21" max="21" width="14.26953125" style="55" customWidth="1"/>
    <col min="22" max="22" width="10.54296875" style="55" bestFit="1" customWidth="1"/>
    <col min="23" max="16384" width="9.1796875" style="4"/>
  </cols>
  <sheetData>
    <row r="1" spans="1:22" x14ac:dyDescent="0.35">
      <c r="A1" s="3" t="s">
        <v>17</v>
      </c>
      <c r="B1" s="113" t="s">
        <v>18</v>
      </c>
      <c r="E1" s="12" t="s">
        <v>19</v>
      </c>
    </row>
    <row r="2" spans="1:22" s="5" customFormat="1" x14ac:dyDescent="0.35">
      <c r="A2" s="113" t="s">
        <v>20</v>
      </c>
      <c r="B2" s="113" t="s">
        <v>21</v>
      </c>
      <c r="C2" s="113" t="s">
        <v>22</v>
      </c>
      <c r="D2" s="113" t="s">
        <v>23</v>
      </c>
      <c r="E2" s="13" t="s">
        <v>24</v>
      </c>
      <c r="F2" s="43" t="s">
        <v>25</v>
      </c>
      <c r="G2" s="13" t="s">
        <v>26</v>
      </c>
      <c r="H2" s="66" t="s">
        <v>27</v>
      </c>
      <c r="I2" s="13" t="s">
        <v>28</v>
      </c>
      <c r="J2" s="13" t="s">
        <v>29</v>
      </c>
      <c r="K2" s="17" t="s">
        <v>30</v>
      </c>
      <c r="L2" s="21" t="s">
        <v>25</v>
      </c>
      <c r="M2" s="17" t="s">
        <v>26</v>
      </c>
      <c r="N2" s="17" t="s">
        <v>31</v>
      </c>
      <c r="O2" s="17" t="s">
        <v>32</v>
      </c>
      <c r="P2" s="17" t="s">
        <v>29</v>
      </c>
      <c r="Q2" s="57" t="s">
        <v>33</v>
      </c>
      <c r="R2" s="58" t="s">
        <v>25</v>
      </c>
      <c r="S2" s="57" t="s">
        <v>26</v>
      </c>
      <c r="T2" s="57" t="s">
        <v>34</v>
      </c>
      <c r="U2" s="57" t="s">
        <v>35</v>
      </c>
      <c r="V2" s="57" t="s">
        <v>29</v>
      </c>
    </row>
    <row r="3" spans="1:22" x14ac:dyDescent="0.35">
      <c r="A3" s="112">
        <v>1</v>
      </c>
      <c r="B3" s="114">
        <v>42097</v>
      </c>
      <c r="C3" s="112">
        <v>5.0599999999999999E-2</v>
      </c>
      <c r="D3" s="4">
        <v>3</v>
      </c>
      <c r="E3" s="14">
        <v>19.437000000000001</v>
      </c>
      <c r="F3" s="44">
        <v>60</v>
      </c>
      <c r="G3" s="14">
        <v>20</v>
      </c>
      <c r="H3" s="67">
        <f>(E3*F3*G3)/C3</f>
        <v>460956.52173913049</v>
      </c>
      <c r="I3" s="49">
        <f t="shared" ref="I3:I66" si="0">H3/1000</f>
        <v>460.95652173913049</v>
      </c>
      <c r="J3" s="15">
        <v>42321</v>
      </c>
      <c r="K3" s="18">
        <v>3.8090000000000002</v>
      </c>
      <c r="L3" s="22">
        <v>180</v>
      </c>
      <c r="M3" s="18">
        <v>20</v>
      </c>
      <c r="N3" s="68">
        <f>(K3*L3*M3)/C3</f>
        <v>270996.04743083002</v>
      </c>
      <c r="O3" s="50">
        <f t="shared" ref="O3:O66" si="1">N3/1000</f>
        <v>270.99604743083</v>
      </c>
      <c r="P3" s="64">
        <v>42323</v>
      </c>
      <c r="Q3" s="59">
        <v>34.087000000000003</v>
      </c>
      <c r="R3" s="60">
        <v>20</v>
      </c>
      <c r="S3" s="59">
        <v>50</v>
      </c>
      <c r="T3" s="59">
        <f>(Q3*R3*S3)/C3</f>
        <v>673656.1264822135</v>
      </c>
      <c r="U3" s="61">
        <f>T3/1000</f>
        <v>673.65612648221349</v>
      </c>
      <c r="V3" s="62">
        <v>42313</v>
      </c>
    </row>
    <row r="4" spans="1:22" x14ac:dyDescent="0.35">
      <c r="A4" s="112">
        <v>2</v>
      </c>
      <c r="B4" s="114">
        <v>42098</v>
      </c>
      <c r="C4" s="112">
        <v>5.1299999999999998E-2</v>
      </c>
      <c r="D4" s="4">
        <v>3</v>
      </c>
      <c r="E4" s="14">
        <v>16.504000000000001</v>
      </c>
      <c r="F4" s="44">
        <v>60</v>
      </c>
      <c r="G4" s="14">
        <v>20</v>
      </c>
      <c r="H4" s="67">
        <f t="shared" ref="H4:H67" si="2">(E4*F4*G4)/C4</f>
        <v>386058.47953216382</v>
      </c>
      <c r="I4" s="49">
        <f t="shared" si="0"/>
        <v>386.0584795321638</v>
      </c>
      <c r="J4" s="15">
        <v>42321</v>
      </c>
      <c r="K4" s="18">
        <v>2.504</v>
      </c>
      <c r="L4" s="22">
        <v>180</v>
      </c>
      <c r="M4" s="18">
        <v>20</v>
      </c>
      <c r="N4" s="68">
        <f t="shared" ref="N4:N67" si="3">(K4*L4*M4)/C4</f>
        <v>175719.29824561407</v>
      </c>
      <c r="O4" s="50">
        <f t="shared" si="1"/>
        <v>175.71929824561408</v>
      </c>
      <c r="P4" s="64">
        <v>42323</v>
      </c>
      <c r="Q4" s="59">
        <v>18.169</v>
      </c>
      <c r="R4" s="60">
        <v>20</v>
      </c>
      <c r="S4" s="59">
        <v>50</v>
      </c>
      <c r="T4" s="59">
        <f t="shared" ref="T4:T11" si="4">(Q4*R4*S4)/C4</f>
        <v>354171.53996101365</v>
      </c>
      <c r="U4" s="61">
        <f t="shared" ref="U4:U66" si="5">T4/1000</f>
        <v>354.17153996101365</v>
      </c>
      <c r="V4" s="62">
        <v>42313</v>
      </c>
    </row>
    <row r="5" spans="1:22" x14ac:dyDescent="0.35">
      <c r="A5" s="112">
        <v>3</v>
      </c>
      <c r="B5" s="114">
        <v>42099</v>
      </c>
      <c r="C5" s="112">
        <v>4.9700000000000001E-2</v>
      </c>
      <c r="D5" s="4">
        <v>3</v>
      </c>
      <c r="E5" s="14">
        <v>18.209</v>
      </c>
      <c r="F5" s="44">
        <v>60</v>
      </c>
      <c r="G5" s="14">
        <v>20</v>
      </c>
      <c r="H5" s="67">
        <f t="shared" si="2"/>
        <v>439653.92354124744</v>
      </c>
      <c r="I5" s="49">
        <f t="shared" si="0"/>
        <v>439.65392354124742</v>
      </c>
      <c r="J5" s="15">
        <v>42321</v>
      </c>
      <c r="K5" s="18">
        <v>2.7770000000000001</v>
      </c>
      <c r="L5" s="22">
        <v>180</v>
      </c>
      <c r="M5" s="18">
        <v>20</v>
      </c>
      <c r="N5" s="68">
        <f t="shared" si="3"/>
        <v>201150.90543259558</v>
      </c>
      <c r="O5" s="50">
        <f t="shared" si="1"/>
        <v>201.15090543259558</v>
      </c>
      <c r="P5" s="64">
        <v>42323</v>
      </c>
      <c r="Q5" s="59">
        <v>32.168999999999997</v>
      </c>
      <c r="R5" s="60">
        <v>20</v>
      </c>
      <c r="S5" s="59">
        <v>50</v>
      </c>
      <c r="T5" s="59">
        <f t="shared" si="4"/>
        <v>647263.58148893341</v>
      </c>
      <c r="U5" s="61">
        <f t="shared" si="5"/>
        <v>647.26358148893337</v>
      </c>
      <c r="V5" s="62">
        <v>42313</v>
      </c>
    </row>
    <row r="6" spans="1:22" x14ac:dyDescent="0.35">
      <c r="A6" s="112">
        <v>4</v>
      </c>
      <c r="B6" s="114">
        <v>42100</v>
      </c>
      <c r="C6" s="10">
        <v>5.0799999999999998E-2</v>
      </c>
      <c r="D6" s="4">
        <v>3</v>
      </c>
      <c r="E6" s="14">
        <v>23.719000000000001</v>
      </c>
      <c r="F6" s="44">
        <v>60</v>
      </c>
      <c r="G6" s="14">
        <v>20</v>
      </c>
      <c r="H6" s="67">
        <f t="shared" si="2"/>
        <v>560291.3385826773</v>
      </c>
      <c r="I6" s="49">
        <f t="shared" si="0"/>
        <v>560.29133858267733</v>
      </c>
      <c r="J6" s="15">
        <v>42321</v>
      </c>
      <c r="K6" s="18">
        <v>2.919</v>
      </c>
      <c r="L6" s="22">
        <v>180</v>
      </c>
      <c r="M6" s="18">
        <v>20</v>
      </c>
      <c r="N6" s="68">
        <f t="shared" si="3"/>
        <v>206858.26771653543</v>
      </c>
      <c r="O6" s="50">
        <f t="shared" si="1"/>
        <v>206.85826771653544</v>
      </c>
      <c r="P6" s="64">
        <v>42323</v>
      </c>
      <c r="Q6" s="59">
        <v>49.750999999999998</v>
      </c>
      <c r="R6" s="60">
        <v>20</v>
      </c>
      <c r="S6" s="59">
        <v>50</v>
      </c>
      <c r="T6" s="59">
        <f t="shared" si="4"/>
        <v>979350.39370078745</v>
      </c>
      <c r="U6" s="61">
        <f t="shared" si="5"/>
        <v>979.35039370078744</v>
      </c>
      <c r="V6" s="62">
        <v>42348</v>
      </c>
    </row>
    <row r="7" spans="1:22" x14ac:dyDescent="0.35">
      <c r="A7" s="112">
        <v>5</v>
      </c>
      <c r="B7" s="114">
        <v>42101</v>
      </c>
      <c r="C7" s="10">
        <v>5.0200000000000002E-2</v>
      </c>
      <c r="D7" s="4">
        <v>3</v>
      </c>
      <c r="E7" s="14">
        <v>17.335000000000001</v>
      </c>
      <c r="F7" s="44">
        <v>60</v>
      </c>
      <c r="G7" s="14">
        <v>20</v>
      </c>
      <c r="H7" s="67">
        <f t="shared" si="2"/>
        <v>414382.47011952195</v>
      </c>
      <c r="I7" s="49">
        <f t="shared" si="0"/>
        <v>414.38247011952194</v>
      </c>
      <c r="J7" s="15">
        <v>42321</v>
      </c>
      <c r="K7" s="18">
        <v>3.3239999999999998</v>
      </c>
      <c r="L7" s="22">
        <v>180</v>
      </c>
      <c r="M7" s="18">
        <v>20</v>
      </c>
      <c r="N7" s="68">
        <f t="shared" si="3"/>
        <v>238374.50199203182</v>
      </c>
      <c r="O7" s="50">
        <f t="shared" si="1"/>
        <v>238.37450199203181</v>
      </c>
      <c r="P7" s="64">
        <v>42323</v>
      </c>
      <c r="Q7" s="59">
        <v>27.931000000000001</v>
      </c>
      <c r="R7" s="60">
        <v>20</v>
      </c>
      <c r="S7" s="59">
        <v>50</v>
      </c>
      <c r="T7" s="59">
        <f t="shared" si="4"/>
        <v>556394.42231075699</v>
      </c>
      <c r="U7" s="61">
        <f t="shared" si="5"/>
        <v>556.39442231075702</v>
      </c>
      <c r="V7" s="62">
        <v>42313</v>
      </c>
    </row>
    <row r="8" spans="1:22" x14ac:dyDescent="0.35">
      <c r="A8" s="112">
        <v>6</v>
      </c>
      <c r="B8" s="114">
        <v>42102</v>
      </c>
      <c r="C8" s="10">
        <v>5.1299999999999998E-2</v>
      </c>
      <c r="D8" s="4">
        <v>3</v>
      </c>
      <c r="E8" s="14">
        <v>37.661000000000001</v>
      </c>
      <c r="F8" s="44">
        <v>60</v>
      </c>
      <c r="G8" s="14">
        <v>20</v>
      </c>
      <c r="H8" s="67">
        <f t="shared" si="2"/>
        <v>880959.06432748539</v>
      </c>
      <c r="I8" s="49">
        <f t="shared" si="0"/>
        <v>880.95906432748541</v>
      </c>
      <c r="J8" s="15">
        <v>42321</v>
      </c>
      <c r="K8" s="18">
        <v>3.3130000000000002</v>
      </c>
      <c r="L8" s="22">
        <v>180</v>
      </c>
      <c r="M8" s="18">
        <v>20</v>
      </c>
      <c r="N8" s="68">
        <f t="shared" si="3"/>
        <v>232491.22807017548</v>
      </c>
      <c r="O8" s="50">
        <f t="shared" si="1"/>
        <v>232.49122807017548</v>
      </c>
      <c r="P8" s="64">
        <v>42323</v>
      </c>
      <c r="Q8" s="59">
        <v>36.935000000000002</v>
      </c>
      <c r="R8" s="60">
        <v>20</v>
      </c>
      <c r="S8" s="59">
        <v>50</v>
      </c>
      <c r="T8" s="59">
        <f t="shared" si="4"/>
        <v>719980.50682261214</v>
      </c>
      <c r="U8" s="61">
        <f t="shared" si="5"/>
        <v>719.98050682261214</v>
      </c>
      <c r="V8" s="62">
        <v>42313</v>
      </c>
    </row>
    <row r="9" spans="1:22" x14ac:dyDescent="0.35">
      <c r="A9" s="112">
        <v>7</v>
      </c>
      <c r="B9" s="114">
        <v>42103</v>
      </c>
      <c r="C9" s="10">
        <v>0.05</v>
      </c>
      <c r="D9" s="4">
        <v>3</v>
      </c>
      <c r="E9" s="14">
        <v>18.088999999999999</v>
      </c>
      <c r="F9" s="44">
        <v>60</v>
      </c>
      <c r="G9" s="14">
        <v>20</v>
      </c>
      <c r="H9" s="67">
        <f t="shared" si="2"/>
        <v>434135.99999999994</v>
      </c>
      <c r="I9" s="49">
        <f t="shared" si="0"/>
        <v>434.13599999999997</v>
      </c>
      <c r="J9" s="15">
        <v>42321</v>
      </c>
      <c r="K9" s="18">
        <v>2.7559999999999998</v>
      </c>
      <c r="L9" s="22">
        <v>180</v>
      </c>
      <c r="M9" s="18">
        <v>20</v>
      </c>
      <c r="N9" s="68">
        <f t="shared" si="3"/>
        <v>198432</v>
      </c>
      <c r="O9" s="50">
        <f t="shared" si="1"/>
        <v>198.43199999999999</v>
      </c>
      <c r="P9" s="64">
        <v>42323</v>
      </c>
      <c r="Q9" s="59">
        <v>24.606999999999999</v>
      </c>
      <c r="R9" s="60">
        <v>20</v>
      </c>
      <c r="S9" s="59">
        <v>50</v>
      </c>
      <c r="T9" s="59">
        <f t="shared" si="4"/>
        <v>492140</v>
      </c>
      <c r="U9" s="61">
        <f t="shared" si="5"/>
        <v>492.14</v>
      </c>
      <c r="V9" s="62">
        <v>42313</v>
      </c>
    </row>
    <row r="10" spans="1:22" x14ac:dyDescent="0.35">
      <c r="A10" s="112">
        <v>8</v>
      </c>
      <c r="B10" s="114">
        <v>42104</v>
      </c>
      <c r="C10" s="10">
        <v>4.9599999999999998E-2</v>
      </c>
      <c r="D10" s="4">
        <v>3</v>
      </c>
      <c r="E10" s="14">
        <v>21.713999999999999</v>
      </c>
      <c r="F10" s="44">
        <v>60</v>
      </c>
      <c r="G10" s="14">
        <v>20</v>
      </c>
      <c r="H10" s="67">
        <f t="shared" si="2"/>
        <v>525338.70967741939</v>
      </c>
      <c r="I10" s="49">
        <f t="shared" si="0"/>
        <v>525.33870967741939</v>
      </c>
      <c r="J10" s="15">
        <v>42321</v>
      </c>
      <c r="K10" s="18">
        <v>2.16</v>
      </c>
      <c r="L10" s="22">
        <v>180</v>
      </c>
      <c r="M10" s="18">
        <v>20</v>
      </c>
      <c r="N10" s="68">
        <f t="shared" si="3"/>
        <v>156774.19354838709</v>
      </c>
      <c r="O10" s="50">
        <f t="shared" si="1"/>
        <v>156.7741935483871</v>
      </c>
      <c r="P10" s="64">
        <v>42323</v>
      </c>
      <c r="Q10" s="59">
        <v>18.186</v>
      </c>
      <c r="R10" s="60">
        <v>20</v>
      </c>
      <c r="S10" s="59">
        <v>50</v>
      </c>
      <c r="T10" s="59">
        <f t="shared" si="4"/>
        <v>366653.22580645164</v>
      </c>
      <c r="U10" s="61">
        <f t="shared" si="5"/>
        <v>366.65322580645164</v>
      </c>
      <c r="V10" s="62">
        <v>42313</v>
      </c>
    </row>
    <row r="11" spans="1:22" x14ac:dyDescent="0.35">
      <c r="A11" s="112">
        <v>9</v>
      </c>
      <c r="B11" s="114">
        <v>42105</v>
      </c>
      <c r="C11" s="10">
        <v>4.87E-2</v>
      </c>
      <c r="D11" s="4">
        <v>3</v>
      </c>
      <c r="E11" s="14">
        <v>22.417000000000002</v>
      </c>
      <c r="F11" s="44">
        <v>60</v>
      </c>
      <c r="G11" s="14">
        <v>20</v>
      </c>
      <c r="H11" s="67">
        <f t="shared" si="2"/>
        <v>552369.6098562628</v>
      </c>
      <c r="I11" s="49">
        <f t="shared" si="0"/>
        <v>552.36960985626285</v>
      </c>
      <c r="J11" s="15">
        <v>42321</v>
      </c>
      <c r="K11" s="18">
        <v>3.6360000000000001</v>
      </c>
      <c r="L11" s="22">
        <v>180</v>
      </c>
      <c r="M11" s="18">
        <v>20</v>
      </c>
      <c r="N11" s="68">
        <f t="shared" si="3"/>
        <v>268780.28747433267</v>
      </c>
      <c r="O11" s="50">
        <f t="shared" si="1"/>
        <v>268.78028747433268</v>
      </c>
      <c r="P11" s="64">
        <v>42323</v>
      </c>
      <c r="Q11" s="59">
        <v>35.453000000000003</v>
      </c>
      <c r="R11" s="60">
        <v>20</v>
      </c>
      <c r="S11" s="59">
        <v>50</v>
      </c>
      <c r="T11" s="59">
        <f t="shared" si="4"/>
        <v>727987.67967145785</v>
      </c>
      <c r="U11" s="61">
        <f t="shared" si="5"/>
        <v>727.98767967145784</v>
      </c>
      <c r="V11" s="62">
        <v>42313</v>
      </c>
    </row>
    <row r="12" spans="1:22" x14ac:dyDescent="0.35">
      <c r="A12" s="112">
        <v>10</v>
      </c>
      <c r="B12" s="114">
        <v>42106</v>
      </c>
      <c r="C12" s="10">
        <v>5.1999999999999998E-2</v>
      </c>
      <c r="D12" s="4">
        <v>3</v>
      </c>
      <c r="E12" s="14">
        <v>23.795000000000002</v>
      </c>
      <c r="F12" s="44">
        <v>60</v>
      </c>
      <c r="G12" s="14">
        <v>20</v>
      </c>
      <c r="H12" s="67">
        <f t="shared" si="2"/>
        <v>549115.38461538462</v>
      </c>
      <c r="I12" s="49">
        <f t="shared" si="0"/>
        <v>549.11538461538464</v>
      </c>
      <c r="J12" s="15">
        <v>42321</v>
      </c>
      <c r="K12" s="18">
        <v>2.948</v>
      </c>
      <c r="L12" s="22">
        <v>180</v>
      </c>
      <c r="M12" s="18">
        <v>20</v>
      </c>
      <c r="N12" s="68">
        <f t="shared" si="3"/>
        <v>204092.30769230769</v>
      </c>
      <c r="O12" s="50">
        <f t="shared" si="1"/>
        <v>204.09230769230768</v>
      </c>
      <c r="P12" s="64">
        <v>42323</v>
      </c>
      <c r="Q12" s="59">
        <v>34.404000000000003</v>
      </c>
      <c r="R12" s="60">
        <v>20</v>
      </c>
      <c r="S12" s="59">
        <v>50</v>
      </c>
      <c r="T12" s="59">
        <f>(Q12*R12*S12)/C12</f>
        <v>661615.38461538462</v>
      </c>
      <c r="U12" s="61">
        <f>T12/1000</f>
        <v>661.61538461538464</v>
      </c>
      <c r="V12" s="62">
        <v>42348</v>
      </c>
    </row>
    <row r="13" spans="1:22" x14ac:dyDescent="0.35">
      <c r="A13" s="112">
        <v>11</v>
      </c>
      <c r="B13" s="114">
        <v>42107</v>
      </c>
      <c r="C13" s="10">
        <v>5.1400000000000001E-2</v>
      </c>
      <c r="D13" s="4">
        <v>3</v>
      </c>
      <c r="E13" s="14">
        <v>23.312999999999999</v>
      </c>
      <c r="F13" s="44">
        <v>60</v>
      </c>
      <c r="G13" s="14">
        <v>20</v>
      </c>
      <c r="H13" s="67">
        <f t="shared" si="2"/>
        <v>544272.37354085594</v>
      </c>
      <c r="I13" s="49">
        <f t="shared" si="0"/>
        <v>544.27237354085594</v>
      </c>
      <c r="J13" s="15">
        <v>42321</v>
      </c>
      <c r="K13" s="18">
        <v>3.8130000000000002</v>
      </c>
      <c r="L13" s="22">
        <v>180</v>
      </c>
      <c r="M13" s="18">
        <v>20</v>
      </c>
      <c r="N13" s="68">
        <f t="shared" si="3"/>
        <v>267058.3657587549</v>
      </c>
      <c r="O13" s="50">
        <f t="shared" si="1"/>
        <v>267.05836575875492</v>
      </c>
      <c r="P13" s="64">
        <v>42323</v>
      </c>
      <c r="Q13" s="59">
        <v>40.640999999999998</v>
      </c>
      <c r="R13" s="60">
        <v>20</v>
      </c>
      <c r="S13" s="59">
        <v>50</v>
      </c>
      <c r="T13" s="59">
        <f t="shared" ref="T13:T76" si="6">(Q13*R13*S13)/C13</f>
        <v>790680.93385214009</v>
      </c>
      <c r="U13" s="61">
        <f t="shared" si="5"/>
        <v>790.68093385214013</v>
      </c>
      <c r="V13" s="62">
        <v>42348</v>
      </c>
    </row>
    <row r="14" spans="1:22" x14ac:dyDescent="0.35">
      <c r="A14" s="112">
        <v>12</v>
      </c>
      <c r="B14" s="114">
        <v>42108</v>
      </c>
      <c r="C14" s="10">
        <v>4.99E-2</v>
      </c>
      <c r="D14" s="4">
        <v>3</v>
      </c>
      <c r="E14" s="14">
        <v>22.632999999999999</v>
      </c>
      <c r="F14" s="44">
        <v>60</v>
      </c>
      <c r="G14" s="14">
        <v>20</v>
      </c>
      <c r="H14" s="67">
        <f t="shared" si="2"/>
        <v>544280.56112224446</v>
      </c>
      <c r="I14" s="49">
        <f t="shared" si="0"/>
        <v>544.28056112224442</v>
      </c>
      <c r="J14" s="15">
        <v>42321</v>
      </c>
      <c r="K14" s="18">
        <v>2.7679999999999998</v>
      </c>
      <c r="L14" s="22">
        <v>180</v>
      </c>
      <c r="M14" s="18">
        <v>20</v>
      </c>
      <c r="N14" s="68">
        <f t="shared" si="3"/>
        <v>199695.39078156312</v>
      </c>
      <c r="O14" s="50">
        <f t="shared" si="1"/>
        <v>199.69539078156313</v>
      </c>
      <c r="P14" s="64">
        <v>42323</v>
      </c>
      <c r="Q14" s="59">
        <v>29.231999999999999</v>
      </c>
      <c r="R14" s="60">
        <v>20</v>
      </c>
      <c r="S14" s="59">
        <v>50</v>
      </c>
      <c r="T14" s="59">
        <f t="shared" si="6"/>
        <v>585811.62324649293</v>
      </c>
      <c r="U14" s="61">
        <f t="shared" si="5"/>
        <v>585.8116232464929</v>
      </c>
      <c r="V14" s="62">
        <v>42349</v>
      </c>
    </row>
    <row r="15" spans="1:22" x14ac:dyDescent="0.35">
      <c r="A15" s="112">
        <v>13</v>
      </c>
      <c r="B15" s="114">
        <v>42109</v>
      </c>
      <c r="C15" s="10">
        <v>0.05</v>
      </c>
      <c r="D15" s="4">
        <v>3</v>
      </c>
      <c r="E15" s="14">
        <v>16.245999999999999</v>
      </c>
      <c r="F15" s="44">
        <v>60</v>
      </c>
      <c r="G15" s="14">
        <v>20</v>
      </c>
      <c r="H15" s="67">
        <f t="shared" si="2"/>
        <v>389903.99999999994</v>
      </c>
      <c r="I15" s="49">
        <f t="shared" si="0"/>
        <v>389.90399999999994</v>
      </c>
      <c r="J15" s="15">
        <v>42321</v>
      </c>
      <c r="K15" s="18">
        <v>3.1749999999999998</v>
      </c>
      <c r="L15" s="22">
        <v>180</v>
      </c>
      <c r="M15" s="18">
        <v>20</v>
      </c>
      <c r="N15" s="68">
        <f t="shared" si="3"/>
        <v>228600</v>
      </c>
      <c r="O15" s="50">
        <f t="shared" si="1"/>
        <v>228.6</v>
      </c>
      <c r="P15" s="64">
        <v>42323</v>
      </c>
      <c r="Q15" s="59">
        <v>40.235999999999997</v>
      </c>
      <c r="R15" s="60">
        <v>20</v>
      </c>
      <c r="S15" s="59">
        <v>50</v>
      </c>
      <c r="T15" s="59">
        <f t="shared" si="6"/>
        <v>804719.99999999977</v>
      </c>
      <c r="U15" s="61">
        <f t="shared" si="5"/>
        <v>804.7199999999998</v>
      </c>
      <c r="V15" s="62">
        <v>42349</v>
      </c>
    </row>
    <row r="16" spans="1:22" x14ac:dyDescent="0.35">
      <c r="A16" s="112">
        <v>14</v>
      </c>
      <c r="B16" s="114">
        <v>42111</v>
      </c>
      <c r="C16" s="10">
        <v>4.9700000000000001E-2</v>
      </c>
      <c r="D16" s="4">
        <v>3</v>
      </c>
      <c r="E16" s="14">
        <v>46.3</v>
      </c>
      <c r="F16" s="44">
        <v>60</v>
      </c>
      <c r="G16" s="14">
        <v>20</v>
      </c>
      <c r="H16" s="67">
        <f t="shared" si="2"/>
        <v>1117907.444668008</v>
      </c>
      <c r="I16" s="49">
        <f t="shared" si="0"/>
        <v>1117.9074446680081</v>
      </c>
      <c r="J16" s="15">
        <v>42321</v>
      </c>
      <c r="K16" s="18">
        <v>4.0060000000000002</v>
      </c>
      <c r="L16" s="22">
        <v>180</v>
      </c>
      <c r="M16" s="18">
        <v>20</v>
      </c>
      <c r="N16" s="68">
        <f t="shared" si="3"/>
        <v>290173.03822937625</v>
      </c>
      <c r="O16" s="50">
        <f t="shared" si="1"/>
        <v>290.17303822937623</v>
      </c>
      <c r="P16" s="64">
        <v>42323</v>
      </c>
      <c r="Q16" s="59">
        <v>47.728999999999999</v>
      </c>
      <c r="R16" s="60">
        <v>20</v>
      </c>
      <c r="S16" s="59">
        <v>50</v>
      </c>
      <c r="T16" s="59">
        <f t="shared" si="6"/>
        <v>960342.05231388332</v>
      </c>
      <c r="U16" s="61">
        <f t="shared" si="5"/>
        <v>960.3420523138833</v>
      </c>
      <c r="V16" s="62">
        <v>42349</v>
      </c>
    </row>
    <row r="17" spans="1:22" x14ac:dyDescent="0.35">
      <c r="A17" s="112">
        <v>15</v>
      </c>
      <c r="B17" s="114">
        <v>42112</v>
      </c>
      <c r="C17" s="10">
        <v>5.0900000000000001E-2</v>
      </c>
      <c r="D17" s="4">
        <v>3</v>
      </c>
      <c r="E17" s="14">
        <v>19.273</v>
      </c>
      <c r="F17" s="44">
        <v>60</v>
      </c>
      <c r="G17" s="14">
        <v>20</v>
      </c>
      <c r="H17" s="67">
        <f t="shared" si="2"/>
        <v>454373.28094302549</v>
      </c>
      <c r="I17" s="49">
        <f t="shared" si="0"/>
        <v>454.37328094302546</v>
      </c>
      <c r="J17" s="15">
        <v>42356</v>
      </c>
      <c r="K17" s="18">
        <v>4.4450000000000003</v>
      </c>
      <c r="L17" s="22">
        <v>180</v>
      </c>
      <c r="M17" s="18">
        <v>20</v>
      </c>
      <c r="N17" s="68">
        <f t="shared" si="3"/>
        <v>314381.13948919449</v>
      </c>
      <c r="O17" s="50">
        <f t="shared" si="1"/>
        <v>314.38113948919448</v>
      </c>
      <c r="P17" s="64">
        <v>42323</v>
      </c>
      <c r="Q17" s="59">
        <v>79.771000000000001</v>
      </c>
      <c r="R17" s="60">
        <v>20</v>
      </c>
      <c r="S17" s="59">
        <v>50</v>
      </c>
      <c r="T17" s="59">
        <f t="shared" si="6"/>
        <v>1567210.2161100197</v>
      </c>
      <c r="U17" s="61">
        <f t="shared" si="5"/>
        <v>1567.2102161100197</v>
      </c>
      <c r="V17" s="62">
        <v>42377</v>
      </c>
    </row>
    <row r="18" spans="1:22" x14ac:dyDescent="0.35">
      <c r="A18" s="112">
        <v>16</v>
      </c>
      <c r="B18" s="114">
        <v>42113</v>
      </c>
      <c r="C18" s="10">
        <v>4.9200000000000001E-2</v>
      </c>
      <c r="D18" s="4">
        <v>3</v>
      </c>
      <c r="E18" s="14">
        <v>14.919</v>
      </c>
      <c r="F18" s="44">
        <v>60</v>
      </c>
      <c r="G18" s="14">
        <v>20</v>
      </c>
      <c r="H18" s="67">
        <f t="shared" si="2"/>
        <v>363878.04878048779</v>
      </c>
      <c r="I18" s="49">
        <f t="shared" si="0"/>
        <v>363.8780487804878</v>
      </c>
      <c r="J18" s="15">
        <v>42356</v>
      </c>
      <c r="K18" s="18">
        <v>3.4289999999999998</v>
      </c>
      <c r="L18" s="22">
        <v>180</v>
      </c>
      <c r="M18" s="18">
        <v>20</v>
      </c>
      <c r="N18" s="68">
        <f t="shared" si="3"/>
        <v>250902.43902439019</v>
      </c>
      <c r="O18" s="50">
        <f t="shared" si="1"/>
        <v>250.90243902439019</v>
      </c>
      <c r="P18" s="64">
        <v>42323</v>
      </c>
      <c r="Q18" s="59">
        <v>89.524000000000001</v>
      </c>
      <c r="R18" s="60">
        <v>20</v>
      </c>
      <c r="S18" s="59">
        <v>50</v>
      </c>
      <c r="T18" s="59">
        <f t="shared" si="6"/>
        <v>1819593.4959349593</v>
      </c>
      <c r="U18" s="61">
        <f t="shared" si="5"/>
        <v>1819.5934959349593</v>
      </c>
      <c r="V18" s="62">
        <v>42349</v>
      </c>
    </row>
    <row r="19" spans="1:22" x14ac:dyDescent="0.35">
      <c r="A19" s="112">
        <v>17</v>
      </c>
      <c r="B19" s="114">
        <v>42114</v>
      </c>
      <c r="C19" s="10">
        <v>5.1900000000000002E-2</v>
      </c>
      <c r="D19" s="4">
        <v>3</v>
      </c>
      <c r="E19" s="14">
        <v>14.715</v>
      </c>
      <c r="F19" s="44">
        <v>60</v>
      </c>
      <c r="G19" s="14">
        <v>20</v>
      </c>
      <c r="H19" s="67">
        <f t="shared" si="2"/>
        <v>340231.21387283236</v>
      </c>
      <c r="I19" s="49">
        <f t="shared" si="0"/>
        <v>340.23121387283237</v>
      </c>
      <c r="J19" s="15">
        <v>42356</v>
      </c>
      <c r="K19" s="18">
        <v>2.7320000000000002</v>
      </c>
      <c r="L19" s="22">
        <v>180</v>
      </c>
      <c r="M19" s="18">
        <v>20</v>
      </c>
      <c r="N19" s="68">
        <f t="shared" si="3"/>
        <v>189502.89017341041</v>
      </c>
      <c r="O19" s="50">
        <f t="shared" si="1"/>
        <v>189.50289017341041</v>
      </c>
      <c r="P19" s="64">
        <v>42323</v>
      </c>
      <c r="Q19" s="59">
        <v>36.146000000000001</v>
      </c>
      <c r="R19" s="60">
        <v>20</v>
      </c>
      <c r="S19" s="59">
        <v>50</v>
      </c>
      <c r="T19" s="59">
        <f t="shared" si="6"/>
        <v>696454.72061657032</v>
      </c>
      <c r="U19" s="61">
        <f t="shared" si="5"/>
        <v>696.45472061657028</v>
      </c>
      <c r="V19" s="62">
        <v>42349</v>
      </c>
    </row>
    <row r="20" spans="1:22" x14ac:dyDescent="0.35">
      <c r="A20" s="112">
        <v>18</v>
      </c>
      <c r="B20" s="114">
        <v>42115</v>
      </c>
      <c r="C20" s="10">
        <v>4.8500000000000001E-2</v>
      </c>
      <c r="D20" s="4">
        <v>3</v>
      </c>
      <c r="E20" s="14">
        <v>25.785</v>
      </c>
      <c r="F20" s="44">
        <v>60</v>
      </c>
      <c r="G20" s="14">
        <v>20</v>
      </c>
      <c r="H20" s="67">
        <f t="shared" si="2"/>
        <v>637979.381443299</v>
      </c>
      <c r="I20" s="49">
        <f t="shared" si="0"/>
        <v>637.97938144329896</v>
      </c>
      <c r="J20" s="15">
        <v>42356</v>
      </c>
      <c r="K20" s="18">
        <v>4.8849999999999998</v>
      </c>
      <c r="L20" s="22">
        <v>180</v>
      </c>
      <c r="M20" s="18">
        <v>20</v>
      </c>
      <c r="N20" s="68">
        <f t="shared" si="3"/>
        <v>362597.93814432988</v>
      </c>
      <c r="O20" s="50">
        <f t="shared" si="1"/>
        <v>362.59793814432987</v>
      </c>
      <c r="P20" s="64">
        <v>42323</v>
      </c>
      <c r="Q20" s="59">
        <v>38.295000000000002</v>
      </c>
      <c r="R20" s="60">
        <v>20</v>
      </c>
      <c r="S20" s="59">
        <v>50</v>
      </c>
      <c r="T20" s="59">
        <f t="shared" si="6"/>
        <v>789587.6288659795</v>
      </c>
      <c r="U20" s="61">
        <f t="shared" si="5"/>
        <v>789.58762886597947</v>
      </c>
      <c r="V20" s="62">
        <v>42349</v>
      </c>
    </row>
    <row r="21" spans="1:22" x14ac:dyDescent="0.35">
      <c r="A21" s="112">
        <v>19</v>
      </c>
      <c r="B21" s="114">
        <v>42116</v>
      </c>
      <c r="C21" s="10">
        <v>4.8399999999999999E-2</v>
      </c>
      <c r="D21" s="4">
        <v>3</v>
      </c>
      <c r="E21" s="14">
        <v>18.234000000000002</v>
      </c>
      <c r="F21" s="44">
        <v>60</v>
      </c>
      <c r="G21" s="14">
        <v>20</v>
      </c>
      <c r="H21" s="67">
        <f t="shared" si="2"/>
        <v>452082.64462809922</v>
      </c>
      <c r="I21" s="49">
        <f t="shared" si="0"/>
        <v>452.08264462809922</v>
      </c>
      <c r="J21" s="15">
        <v>42356</v>
      </c>
      <c r="K21" s="18">
        <v>2.7669999999999999</v>
      </c>
      <c r="L21" s="22">
        <v>180</v>
      </c>
      <c r="M21" s="18">
        <v>20</v>
      </c>
      <c r="N21" s="68">
        <f t="shared" si="3"/>
        <v>205809.91735537193</v>
      </c>
      <c r="O21" s="50">
        <f t="shared" si="1"/>
        <v>205.80991735537194</v>
      </c>
      <c r="P21" s="64">
        <v>42323</v>
      </c>
      <c r="Q21" s="59">
        <v>59.18</v>
      </c>
      <c r="R21" s="60">
        <v>20</v>
      </c>
      <c r="S21" s="59">
        <v>50</v>
      </c>
      <c r="T21" s="59">
        <f t="shared" si="6"/>
        <v>1222727.2727272727</v>
      </c>
      <c r="U21" s="61">
        <f t="shared" si="5"/>
        <v>1222.7272727272727</v>
      </c>
      <c r="V21" s="62">
        <v>42349</v>
      </c>
    </row>
    <row r="22" spans="1:22" x14ac:dyDescent="0.35">
      <c r="A22" s="112">
        <v>20</v>
      </c>
      <c r="B22" s="114">
        <v>42117</v>
      </c>
      <c r="C22" s="10">
        <v>0.05</v>
      </c>
      <c r="D22" s="4">
        <v>3</v>
      </c>
      <c r="E22" s="14">
        <v>20.984000000000002</v>
      </c>
      <c r="F22" s="44">
        <v>60</v>
      </c>
      <c r="G22" s="14">
        <v>20</v>
      </c>
      <c r="H22" s="67">
        <f t="shared" si="2"/>
        <v>503616.00000000006</v>
      </c>
      <c r="I22" s="49">
        <f>H22/1000</f>
        <v>503.61600000000004</v>
      </c>
      <c r="J22" s="15">
        <v>42361</v>
      </c>
      <c r="K22" s="18">
        <v>3.0430000000000001</v>
      </c>
      <c r="L22" s="22">
        <v>180</v>
      </c>
      <c r="M22" s="18">
        <v>20</v>
      </c>
      <c r="N22" s="68">
        <f t="shared" si="3"/>
        <v>219095.99999999997</v>
      </c>
      <c r="O22" s="50">
        <f t="shared" si="1"/>
        <v>219.09599999999998</v>
      </c>
      <c r="P22" s="64">
        <v>42323</v>
      </c>
      <c r="Q22" s="59">
        <v>36.78</v>
      </c>
      <c r="R22" s="60">
        <v>20</v>
      </c>
      <c r="S22" s="59">
        <v>50</v>
      </c>
      <c r="T22" s="59">
        <f t="shared" si="6"/>
        <v>735600</v>
      </c>
      <c r="U22" s="61">
        <f t="shared" si="5"/>
        <v>735.6</v>
      </c>
      <c r="V22" s="62">
        <v>42349</v>
      </c>
    </row>
    <row r="23" spans="1:22" x14ac:dyDescent="0.35">
      <c r="A23" s="112">
        <v>21</v>
      </c>
      <c r="B23" s="114">
        <v>42118</v>
      </c>
      <c r="C23" s="10">
        <v>4.8000000000000001E-2</v>
      </c>
      <c r="D23" s="4">
        <v>3</v>
      </c>
      <c r="E23" s="14">
        <v>26.477</v>
      </c>
      <c r="F23" s="44">
        <v>60</v>
      </c>
      <c r="G23" s="14">
        <v>20</v>
      </c>
      <c r="H23" s="67">
        <f t="shared" si="2"/>
        <v>661925</v>
      </c>
      <c r="I23" s="49">
        <f t="shared" si="0"/>
        <v>661.92499999999995</v>
      </c>
      <c r="J23" s="15">
        <v>42356</v>
      </c>
      <c r="K23" s="18">
        <v>3.8490000000000002</v>
      </c>
      <c r="L23" s="22">
        <v>180</v>
      </c>
      <c r="M23" s="18">
        <v>20</v>
      </c>
      <c r="N23" s="68">
        <f t="shared" si="3"/>
        <v>288675</v>
      </c>
      <c r="O23" s="50">
        <f t="shared" si="1"/>
        <v>288.67500000000001</v>
      </c>
      <c r="P23" s="64">
        <v>42323</v>
      </c>
      <c r="Q23" s="59">
        <v>42.072000000000003</v>
      </c>
      <c r="R23" s="60">
        <v>20</v>
      </c>
      <c r="S23" s="59">
        <v>50</v>
      </c>
      <c r="T23" s="59">
        <f t="shared" si="6"/>
        <v>876500</v>
      </c>
      <c r="U23" s="61">
        <f t="shared" si="5"/>
        <v>876.5</v>
      </c>
      <c r="V23" s="62">
        <v>42349</v>
      </c>
    </row>
    <row r="24" spans="1:22" x14ac:dyDescent="0.35">
      <c r="A24" s="112">
        <v>22</v>
      </c>
      <c r="B24" s="114">
        <v>42119</v>
      </c>
      <c r="C24" s="10">
        <v>0.05</v>
      </c>
      <c r="D24" s="4">
        <v>3</v>
      </c>
      <c r="E24" s="14">
        <v>16.969000000000001</v>
      </c>
      <c r="F24" s="44">
        <v>60</v>
      </c>
      <c r="G24" s="14">
        <v>20</v>
      </c>
      <c r="H24" s="67">
        <f t="shared" si="2"/>
        <v>407256.00000000006</v>
      </c>
      <c r="I24" s="49">
        <f t="shared" si="0"/>
        <v>407.25600000000009</v>
      </c>
      <c r="J24" s="15">
        <v>42356</v>
      </c>
      <c r="K24" s="18">
        <v>2.9790000000000001</v>
      </c>
      <c r="L24" s="22">
        <v>180</v>
      </c>
      <c r="M24" s="18">
        <v>20</v>
      </c>
      <c r="N24" s="68">
        <f t="shared" si="3"/>
        <v>214488.00000000003</v>
      </c>
      <c r="O24" s="50">
        <f t="shared" si="1"/>
        <v>214.48800000000003</v>
      </c>
      <c r="P24" s="64">
        <v>42323</v>
      </c>
      <c r="Q24" s="59">
        <v>65.004000000000005</v>
      </c>
      <c r="R24" s="60">
        <v>20</v>
      </c>
      <c r="S24" s="59">
        <v>50</v>
      </c>
      <c r="T24" s="59">
        <f t="shared" si="6"/>
        <v>1300080</v>
      </c>
      <c r="U24" s="61">
        <f t="shared" si="5"/>
        <v>1300.08</v>
      </c>
      <c r="V24" s="62">
        <v>42349</v>
      </c>
    </row>
    <row r="25" spans="1:22" x14ac:dyDescent="0.35">
      <c r="A25" s="112">
        <v>23</v>
      </c>
      <c r="B25" s="114">
        <v>42120</v>
      </c>
      <c r="C25" s="10">
        <v>5.0599999999999999E-2</v>
      </c>
      <c r="D25" s="4">
        <v>3</v>
      </c>
      <c r="E25" s="14">
        <v>16.888999999999999</v>
      </c>
      <c r="F25" s="44">
        <v>60</v>
      </c>
      <c r="G25" s="14">
        <v>20</v>
      </c>
      <c r="H25" s="67">
        <f t="shared" si="2"/>
        <v>400529.64426877472</v>
      </c>
      <c r="I25" s="49">
        <f t="shared" si="0"/>
        <v>400.52964426877475</v>
      </c>
      <c r="J25" s="15">
        <v>42356</v>
      </c>
      <c r="K25" s="18">
        <v>3.5609999999999999</v>
      </c>
      <c r="L25" s="22">
        <v>180</v>
      </c>
      <c r="M25" s="18">
        <v>20</v>
      </c>
      <c r="N25" s="68">
        <f t="shared" si="3"/>
        <v>253351.77865612649</v>
      </c>
      <c r="O25" s="50">
        <f t="shared" si="1"/>
        <v>253.3517786561265</v>
      </c>
      <c r="P25" s="64">
        <v>42323</v>
      </c>
      <c r="Q25" s="59">
        <v>38.768999999999998</v>
      </c>
      <c r="R25" s="60">
        <v>20</v>
      </c>
      <c r="S25" s="59">
        <v>50</v>
      </c>
      <c r="T25" s="59">
        <f t="shared" si="6"/>
        <v>766185.77075098816</v>
      </c>
      <c r="U25" s="61">
        <f t="shared" si="5"/>
        <v>766.18577075098813</v>
      </c>
      <c r="V25" s="62">
        <v>42349</v>
      </c>
    </row>
    <row r="26" spans="1:22" x14ac:dyDescent="0.35">
      <c r="A26" s="112">
        <v>24</v>
      </c>
      <c r="B26" s="114">
        <v>42121</v>
      </c>
      <c r="C26" s="10">
        <v>5.0500000000000003E-2</v>
      </c>
      <c r="D26" s="4">
        <v>3</v>
      </c>
      <c r="E26" s="14">
        <v>16.545000000000002</v>
      </c>
      <c r="F26" s="44">
        <v>60</v>
      </c>
      <c r="G26" s="14">
        <v>20</v>
      </c>
      <c r="H26" s="67">
        <f t="shared" si="2"/>
        <v>393148.51485148515</v>
      </c>
      <c r="I26" s="49">
        <f t="shared" si="0"/>
        <v>393.14851485148517</v>
      </c>
      <c r="J26" s="15">
        <v>42356</v>
      </c>
      <c r="K26" s="18">
        <v>2.6469999999999998</v>
      </c>
      <c r="L26" s="22">
        <v>180</v>
      </c>
      <c r="M26" s="18">
        <v>20</v>
      </c>
      <c r="N26" s="68">
        <f t="shared" si="3"/>
        <v>188697.02970297026</v>
      </c>
      <c r="O26" s="50">
        <f t="shared" si="1"/>
        <v>188.69702970297027</v>
      </c>
      <c r="P26" s="64">
        <v>42323</v>
      </c>
      <c r="Q26" s="59">
        <v>37.070999999999998</v>
      </c>
      <c r="R26" s="60">
        <v>20</v>
      </c>
      <c r="S26" s="59">
        <v>50</v>
      </c>
      <c r="T26" s="59">
        <f t="shared" si="6"/>
        <v>734079.20792079205</v>
      </c>
      <c r="U26" s="61">
        <f t="shared" si="5"/>
        <v>734.0792079207921</v>
      </c>
      <c r="V26" s="62">
        <v>42349</v>
      </c>
    </row>
    <row r="27" spans="1:22" x14ac:dyDescent="0.35">
      <c r="A27" s="112">
        <v>25</v>
      </c>
      <c r="B27" s="114">
        <v>42122</v>
      </c>
      <c r="C27" s="10">
        <v>4.9200000000000001E-2</v>
      </c>
      <c r="D27" s="4">
        <v>3</v>
      </c>
      <c r="E27" s="14">
        <v>22.155000000000001</v>
      </c>
      <c r="F27" s="44">
        <v>60</v>
      </c>
      <c r="G27" s="14">
        <v>20</v>
      </c>
      <c r="H27" s="67">
        <f t="shared" si="2"/>
        <v>540365.85365853668</v>
      </c>
      <c r="I27" s="49">
        <f t="shared" si="0"/>
        <v>540.36585365853671</v>
      </c>
      <c r="J27" s="15">
        <v>42356</v>
      </c>
      <c r="K27" s="18">
        <v>3.448</v>
      </c>
      <c r="L27" s="22">
        <v>180</v>
      </c>
      <c r="M27" s="18">
        <v>20</v>
      </c>
      <c r="N27" s="68">
        <f t="shared" si="3"/>
        <v>252292.68292682926</v>
      </c>
      <c r="O27" s="50">
        <f t="shared" si="1"/>
        <v>252.29268292682926</v>
      </c>
      <c r="P27" s="64">
        <v>42323</v>
      </c>
      <c r="Q27" s="59">
        <v>26.34</v>
      </c>
      <c r="R27" s="60">
        <v>20</v>
      </c>
      <c r="S27" s="59">
        <v>50</v>
      </c>
      <c r="T27" s="59">
        <f t="shared" si="6"/>
        <v>535365.85365853645</v>
      </c>
      <c r="U27" s="61">
        <f t="shared" si="5"/>
        <v>535.36585365853648</v>
      </c>
      <c r="V27" s="62">
        <v>42349</v>
      </c>
    </row>
    <row r="28" spans="1:22" x14ac:dyDescent="0.35">
      <c r="A28" s="112">
        <v>26</v>
      </c>
      <c r="B28" s="114">
        <v>42125</v>
      </c>
      <c r="C28" s="10">
        <v>5.11E-2</v>
      </c>
      <c r="D28" s="4">
        <v>3</v>
      </c>
      <c r="E28" s="14">
        <v>17.265999999999998</v>
      </c>
      <c r="F28" s="44">
        <v>60</v>
      </c>
      <c r="G28" s="14">
        <v>20</v>
      </c>
      <c r="H28" s="67">
        <f t="shared" si="2"/>
        <v>405463.79647749505</v>
      </c>
      <c r="I28" s="49">
        <f t="shared" si="0"/>
        <v>405.46379647749507</v>
      </c>
      <c r="J28" s="15">
        <v>42356</v>
      </c>
      <c r="K28" s="18">
        <v>3.2389999999999999</v>
      </c>
      <c r="L28" s="22">
        <v>180</v>
      </c>
      <c r="M28" s="18">
        <v>20</v>
      </c>
      <c r="N28" s="68">
        <f t="shared" si="3"/>
        <v>228187.86692759296</v>
      </c>
      <c r="O28" s="50">
        <f t="shared" si="1"/>
        <v>228.18786692759295</v>
      </c>
      <c r="P28" s="64">
        <v>42323</v>
      </c>
      <c r="Q28" s="59">
        <v>63.244</v>
      </c>
      <c r="R28" s="60">
        <v>20</v>
      </c>
      <c r="S28" s="59">
        <v>50</v>
      </c>
      <c r="T28" s="59">
        <f t="shared" si="6"/>
        <v>1237651.6634050882</v>
      </c>
      <c r="U28" s="61">
        <f t="shared" si="5"/>
        <v>1237.6516634050881</v>
      </c>
      <c r="V28" s="62">
        <v>42349</v>
      </c>
    </row>
    <row r="29" spans="1:22" x14ac:dyDescent="0.35">
      <c r="A29" s="112">
        <v>27</v>
      </c>
      <c r="B29" s="114">
        <v>42126</v>
      </c>
      <c r="C29" s="10">
        <v>4.8800000000000003E-2</v>
      </c>
      <c r="D29" s="4">
        <v>3</v>
      </c>
      <c r="E29" s="14">
        <v>24.143000000000001</v>
      </c>
      <c r="F29" s="44">
        <v>60</v>
      </c>
      <c r="G29" s="14">
        <v>20</v>
      </c>
      <c r="H29" s="67">
        <f t="shared" si="2"/>
        <v>593680.32786885242</v>
      </c>
      <c r="I29" s="49">
        <f t="shared" si="0"/>
        <v>593.68032786885237</v>
      </c>
      <c r="J29" s="15">
        <v>42356</v>
      </c>
      <c r="K29" s="18">
        <v>3.5619999999999998</v>
      </c>
      <c r="L29" s="22">
        <v>180</v>
      </c>
      <c r="M29" s="18">
        <v>20</v>
      </c>
      <c r="N29" s="68">
        <f t="shared" si="3"/>
        <v>262770.49180327862</v>
      </c>
      <c r="O29" s="50">
        <f t="shared" si="1"/>
        <v>262.77049180327862</v>
      </c>
      <c r="P29" s="64">
        <v>42323</v>
      </c>
      <c r="Q29" s="59">
        <v>41.366999999999997</v>
      </c>
      <c r="R29" s="60">
        <v>20</v>
      </c>
      <c r="S29" s="59">
        <v>50</v>
      </c>
      <c r="T29" s="59">
        <f t="shared" si="6"/>
        <v>847684.42622950801</v>
      </c>
      <c r="U29" s="61">
        <f t="shared" si="5"/>
        <v>847.68442622950806</v>
      </c>
      <c r="V29" s="62">
        <v>42349</v>
      </c>
    </row>
    <row r="30" spans="1:22" x14ac:dyDescent="0.35">
      <c r="A30" s="112">
        <v>28</v>
      </c>
      <c r="B30" s="114">
        <v>42127</v>
      </c>
      <c r="C30" s="10">
        <v>5.0200000000000002E-2</v>
      </c>
      <c r="D30" s="4">
        <v>3</v>
      </c>
      <c r="E30" s="14">
        <v>28.170999999999999</v>
      </c>
      <c r="F30" s="44">
        <v>60</v>
      </c>
      <c r="G30" s="14">
        <v>20</v>
      </c>
      <c r="H30" s="67">
        <f t="shared" si="2"/>
        <v>673410.35856573703</v>
      </c>
      <c r="I30" s="49">
        <f t="shared" si="0"/>
        <v>673.41035856573706</v>
      </c>
      <c r="J30" s="15">
        <v>42356</v>
      </c>
      <c r="K30" s="18">
        <v>5.4359999999999999</v>
      </c>
      <c r="L30" s="22">
        <v>180</v>
      </c>
      <c r="M30" s="18">
        <v>20</v>
      </c>
      <c r="N30" s="68">
        <f t="shared" si="3"/>
        <v>389832.66932270915</v>
      </c>
      <c r="O30" s="50">
        <f t="shared" si="1"/>
        <v>389.83266932270914</v>
      </c>
      <c r="P30" s="64">
        <v>42323</v>
      </c>
      <c r="Q30" s="59">
        <v>61.668999999999997</v>
      </c>
      <c r="R30" s="60">
        <v>20</v>
      </c>
      <c r="S30" s="59">
        <v>50</v>
      </c>
      <c r="T30" s="59">
        <f t="shared" si="6"/>
        <v>1228466.1354581672</v>
      </c>
      <c r="U30" s="61">
        <f t="shared" si="5"/>
        <v>1228.4661354581672</v>
      </c>
      <c r="V30" s="62">
        <v>42349</v>
      </c>
    </row>
    <row r="31" spans="1:22" x14ac:dyDescent="0.35">
      <c r="A31" s="112">
        <v>29</v>
      </c>
      <c r="B31" s="114">
        <v>42156</v>
      </c>
      <c r="C31" s="10">
        <v>4.9000000000000002E-2</v>
      </c>
      <c r="D31" s="6">
        <v>3</v>
      </c>
      <c r="E31" s="14">
        <v>23.175999999999998</v>
      </c>
      <c r="F31" s="44">
        <v>60</v>
      </c>
      <c r="G31" s="14">
        <v>20</v>
      </c>
      <c r="H31" s="67">
        <f t="shared" si="2"/>
        <v>567575.51020408154</v>
      </c>
      <c r="I31" s="49">
        <f t="shared" si="0"/>
        <v>567.57551020408152</v>
      </c>
      <c r="J31" s="15">
        <v>42356</v>
      </c>
      <c r="K31" s="18">
        <v>4.2309999999999999</v>
      </c>
      <c r="L31" s="22">
        <v>180</v>
      </c>
      <c r="M31" s="18">
        <v>20</v>
      </c>
      <c r="N31" s="68">
        <f t="shared" si="3"/>
        <v>310848.97959183669</v>
      </c>
      <c r="O31" s="50">
        <f t="shared" si="1"/>
        <v>310.84897959183667</v>
      </c>
      <c r="P31" s="19">
        <v>42354</v>
      </c>
      <c r="Q31" s="59">
        <v>68.784999999999997</v>
      </c>
      <c r="R31" s="60">
        <v>20</v>
      </c>
      <c r="S31" s="59">
        <v>50</v>
      </c>
      <c r="T31" s="59">
        <f t="shared" si="6"/>
        <v>1403775.5102040812</v>
      </c>
      <c r="U31" s="61">
        <f t="shared" si="5"/>
        <v>1403.7755102040812</v>
      </c>
      <c r="V31" s="62">
        <v>42349</v>
      </c>
    </row>
    <row r="32" spans="1:22" x14ac:dyDescent="0.35">
      <c r="A32" s="112">
        <v>30</v>
      </c>
      <c r="B32" s="114">
        <v>42128</v>
      </c>
      <c r="C32" s="10">
        <v>4.9799999999999997E-2</v>
      </c>
      <c r="D32" s="4">
        <v>3</v>
      </c>
      <c r="E32" s="14">
        <v>31.164999999999999</v>
      </c>
      <c r="F32" s="44">
        <v>60</v>
      </c>
      <c r="G32" s="14">
        <v>20</v>
      </c>
      <c r="H32" s="67">
        <f t="shared" si="2"/>
        <v>750963.85542168678</v>
      </c>
      <c r="I32" s="49">
        <f t="shared" si="0"/>
        <v>750.96385542168673</v>
      </c>
      <c r="J32" s="15">
        <v>42356</v>
      </c>
      <c r="K32" s="18">
        <v>4.9020000000000001</v>
      </c>
      <c r="L32" s="22">
        <v>180</v>
      </c>
      <c r="M32" s="18">
        <v>20</v>
      </c>
      <c r="N32" s="68">
        <f t="shared" si="3"/>
        <v>354361.44578313257</v>
      </c>
      <c r="O32" s="50">
        <f t="shared" si="1"/>
        <v>354.36144578313258</v>
      </c>
      <c r="P32" s="19">
        <v>42354</v>
      </c>
      <c r="Q32" s="59">
        <v>22.83</v>
      </c>
      <c r="R32" s="60">
        <v>20</v>
      </c>
      <c r="S32" s="59">
        <v>50</v>
      </c>
      <c r="T32" s="59">
        <f t="shared" si="6"/>
        <v>458433.73493975907</v>
      </c>
      <c r="U32" s="61">
        <f t="shared" si="5"/>
        <v>458.43373493975906</v>
      </c>
      <c r="V32" s="62"/>
    </row>
    <row r="33" spans="1:22" x14ac:dyDescent="0.35">
      <c r="A33" s="112">
        <v>31</v>
      </c>
      <c r="B33" s="114">
        <v>42129</v>
      </c>
      <c r="C33" s="10">
        <v>5.16E-2</v>
      </c>
      <c r="D33" s="4">
        <v>3</v>
      </c>
      <c r="E33" s="14">
        <v>16.007999999999999</v>
      </c>
      <c r="F33" s="44">
        <v>60</v>
      </c>
      <c r="G33" s="14">
        <v>20</v>
      </c>
      <c r="H33" s="67">
        <f t="shared" si="2"/>
        <v>372279.06976744183</v>
      </c>
      <c r="I33" s="49">
        <f t="shared" si="0"/>
        <v>372.27906976744185</v>
      </c>
      <c r="J33" s="15">
        <v>42356</v>
      </c>
      <c r="K33" s="18">
        <v>5.5960000000000001</v>
      </c>
      <c r="L33" s="22">
        <v>180</v>
      </c>
      <c r="M33" s="18">
        <v>20</v>
      </c>
      <c r="N33" s="68">
        <f t="shared" si="3"/>
        <v>390418.60465116275</v>
      </c>
      <c r="O33" s="50">
        <f t="shared" si="1"/>
        <v>390.41860465116275</v>
      </c>
      <c r="P33" s="19">
        <v>42354</v>
      </c>
      <c r="Q33" s="59">
        <v>51.469000000000001</v>
      </c>
      <c r="R33" s="60">
        <v>20</v>
      </c>
      <c r="S33" s="59">
        <v>50</v>
      </c>
      <c r="T33" s="59">
        <f t="shared" si="6"/>
        <v>997461.24031007767</v>
      </c>
      <c r="U33" s="61">
        <f t="shared" si="5"/>
        <v>997.46124031007764</v>
      </c>
      <c r="V33" s="62">
        <v>42349</v>
      </c>
    </row>
    <row r="34" spans="1:22" x14ac:dyDescent="0.35">
      <c r="A34" s="112">
        <v>32</v>
      </c>
      <c r="B34" s="114">
        <v>42130</v>
      </c>
      <c r="C34" s="10">
        <v>4.8899999999999999E-2</v>
      </c>
      <c r="D34" s="4">
        <v>3</v>
      </c>
      <c r="E34" s="14">
        <v>24.675999999999998</v>
      </c>
      <c r="F34" s="44">
        <v>60</v>
      </c>
      <c r="G34" s="14">
        <v>20</v>
      </c>
      <c r="H34" s="67">
        <f t="shared" si="2"/>
        <v>605546.0122699386</v>
      </c>
      <c r="I34" s="49">
        <f t="shared" si="0"/>
        <v>605.54601226993861</v>
      </c>
      <c r="J34" s="15">
        <v>42361</v>
      </c>
      <c r="K34" s="18">
        <v>3.2240000000000002</v>
      </c>
      <c r="L34" s="22">
        <v>180</v>
      </c>
      <c r="M34" s="18">
        <v>20</v>
      </c>
      <c r="N34" s="68">
        <f t="shared" si="3"/>
        <v>237349.69325153378</v>
      </c>
      <c r="O34" s="50">
        <f t="shared" si="1"/>
        <v>237.34969325153378</v>
      </c>
      <c r="P34" s="19">
        <v>42354</v>
      </c>
      <c r="Q34" s="59">
        <v>28.675999999999998</v>
      </c>
      <c r="R34" s="60">
        <v>20</v>
      </c>
      <c r="S34" s="59">
        <v>50</v>
      </c>
      <c r="T34" s="59">
        <f t="shared" si="6"/>
        <v>586421.26789366058</v>
      </c>
      <c r="U34" s="61">
        <f t="shared" si="5"/>
        <v>586.42126789366057</v>
      </c>
      <c r="V34" s="62">
        <v>42349</v>
      </c>
    </row>
    <row r="35" spans="1:22" x14ac:dyDescent="0.35">
      <c r="A35" s="112">
        <v>33</v>
      </c>
      <c r="B35" s="114">
        <v>42131</v>
      </c>
      <c r="C35" s="10">
        <v>5.1999999999999998E-2</v>
      </c>
      <c r="D35" s="4">
        <v>3</v>
      </c>
      <c r="E35" s="14">
        <v>21.866</v>
      </c>
      <c r="F35" s="44">
        <v>60</v>
      </c>
      <c r="G35" s="14">
        <v>20</v>
      </c>
      <c r="H35" s="67">
        <f t="shared" si="2"/>
        <v>504600.00000000006</v>
      </c>
      <c r="I35" s="49">
        <f t="shared" si="0"/>
        <v>504.60000000000008</v>
      </c>
      <c r="J35" s="15">
        <v>42356</v>
      </c>
      <c r="K35" s="18">
        <v>4.0860000000000003</v>
      </c>
      <c r="L35" s="22">
        <v>180</v>
      </c>
      <c r="M35" s="18">
        <v>20</v>
      </c>
      <c r="N35" s="68">
        <f t="shared" si="3"/>
        <v>282876.92307692312</v>
      </c>
      <c r="O35" s="50">
        <f t="shared" si="1"/>
        <v>282.87692307692311</v>
      </c>
      <c r="P35" s="19">
        <v>42354</v>
      </c>
      <c r="Q35" s="59">
        <v>49.451000000000001</v>
      </c>
      <c r="R35" s="60">
        <v>20</v>
      </c>
      <c r="S35" s="59">
        <v>50</v>
      </c>
      <c r="T35" s="59">
        <f t="shared" si="6"/>
        <v>950980.76923076925</v>
      </c>
      <c r="U35" s="61">
        <f t="shared" si="5"/>
        <v>950.98076923076928</v>
      </c>
      <c r="V35" s="62">
        <v>42349</v>
      </c>
    </row>
    <row r="36" spans="1:22" x14ac:dyDescent="0.35">
      <c r="A36" s="112">
        <v>34</v>
      </c>
      <c r="B36" s="114">
        <v>42132</v>
      </c>
      <c r="C36" s="10">
        <v>5.1999999999999998E-2</v>
      </c>
      <c r="D36" s="4">
        <v>3</v>
      </c>
      <c r="E36" s="14">
        <v>232.69200000000001</v>
      </c>
      <c r="F36" s="44">
        <v>60</v>
      </c>
      <c r="G36" s="14">
        <v>20</v>
      </c>
      <c r="H36" s="67">
        <f t="shared" si="2"/>
        <v>5369815.384615385</v>
      </c>
      <c r="I36" s="49">
        <f t="shared" si="0"/>
        <v>5369.8153846153846</v>
      </c>
      <c r="J36" s="15">
        <v>42356</v>
      </c>
      <c r="K36" s="18">
        <v>7.681</v>
      </c>
      <c r="L36" s="22">
        <v>180</v>
      </c>
      <c r="M36" s="18">
        <v>20</v>
      </c>
      <c r="N36" s="68">
        <f t="shared" si="3"/>
        <v>531761.5384615385</v>
      </c>
      <c r="O36" s="50">
        <f t="shared" si="1"/>
        <v>531.76153846153852</v>
      </c>
      <c r="P36" s="19">
        <v>42354</v>
      </c>
      <c r="Q36" s="59">
        <v>114.55</v>
      </c>
      <c r="R36" s="60">
        <v>20</v>
      </c>
      <c r="S36" s="59">
        <v>50</v>
      </c>
      <c r="T36" s="59">
        <f t="shared" si="6"/>
        <v>2202884.6153846155</v>
      </c>
      <c r="U36" s="61">
        <f t="shared" si="5"/>
        <v>2202.8846153846157</v>
      </c>
      <c r="V36" s="62">
        <v>42349</v>
      </c>
    </row>
    <row r="37" spans="1:22" x14ac:dyDescent="0.35">
      <c r="A37" s="112">
        <v>35</v>
      </c>
      <c r="B37" s="114">
        <v>42133</v>
      </c>
      <c r="C37" s="10">
        <v>5.1999999999999998E-2</v>
      </c>
      <c r="D37" s="4">
        <v>3</v>
      </c>
      <c r="E37" s="48">
        <v>23.965</v>
      </c>
      <c r="F37" s="44">
        <v>60</v>
      </c>
      <c r="G37" s="14">
        <v>20</v>
      </c>
      <c r="H37" s="67">
        <f t="shared" si="2"/>
        <v>553038.46153846162</v>
      </c>
      <c r="I37" s="49">
        <f t="shared" si="0"/>
        <v>553.03846153846166</v>
      </c>
      <c r="J37" s="15">
        <v>42356</v>
      </c>
      <c r="K37" s="18">
        <v>5.4980000000000002</v>
      </c>
      <c r="L37" s="22">
        <v>180</v>
      </c>
      <c r="M37" s="18">
        <v>20</v>
      </c>
      <c r="N37" s="68">
        <f t="shared" si="3"/>
        <v>380630.76923076925</v>
      </c>
      <c r="O37" s="50">
        <f t="shared" si="1"/>
        <v>380.63076923076926</v>
      </c>
      <c r="P37" s="19">
        <v>42354</v>
      </c>
      <c r="Q37" s="59">
        <v>48.85</v>
      </c>
      <c r="R37" s="60">
        <v>20</v>
      </c>
      <c r="S37" s="59">
        <v>50</v>
      </c>
      <c r="T37" s="59">
        <f t="shared" si="6"/>
        <v>939423.07692307699</v>
      </c>
      <c r="U37" s="61">
        <f t="shared" si="5"/>
        <v>939.42307692307702</v>
      </c>
      <c r="V37" s="62">
        <v>42349</v>
      </c>
    </row>
    <row r="38" spans="1:22" x14ac:dyDescent="0.35">
      <c r="A38" s="112">
        <v>36</v>
      </c>
      <c r="B38" s="114">
        <v>42134</v>
      </c>
      <c r="C38" s="10">
        <v>5.1299999999999998E-2</v>
      </c>
      <c r="D38" s="4">
        <v>3</v>
      </c>
      <c r="E38" s="14">
        <v>31.173999999999999</v>
      </c>
      <c r="F38" s="44">
        <v>60</v>
      </c>
      <c r="G38" s="14">
        <v>20</v>
      </c>
      <c r="H38" s="67">
        <f t="shared" si="2"/>
        <v>729216.37426900596</v>
      </c>
      <c r="I38" s="49">
        <f t="shared" si="0"/>
        <v>729.216374269006</v>
      </c>
      <c r="J38" s="15">
        <v>42356</v>
      </c>
      <c r="K38" s="18">
        <v>5.2830000000000004</v>
      </c>
      <c r="L38" s="22">
        <v>180</v>
      </c>
      <c r="M38" s="18">
        <v>20</v>
      </c>
      <c r="N38" s="68">
        <f t="shared" si="3"/>
        <v>370736.8421052632</v>
      </c>
      <c r="O38" s="50">
        <f t="shared" si="1"/>
        <v>370.73684210526318</v>
      </c>
      <c r="P38" s="19">
        <v>42354</v>
      </c>
      <c r="Q38" s="59">
        <v>121.108</v>
      </c>
      <c r="R38" s="60">
        <v>20</v>
      </c>
      <c r="S38" s="59">
        <v>50</v>
      </c>
      <c r="T38" s="59">
        <f t="shared" si="6"/>
        <v>2360779.7270955169</v>
      </c>
      <c r="U38" s="61">
        <f t="shared" si="5"/>
        <v>2360.779727095517</v>
      </c>
      <c r="V38" s="62">
        <v>42349</v>
      </c>
    </row>
    <row r="39" spans="1:22" x14ac:dyDescent="0.35">
      <c r="A39" s="112">
        <v>37</v>
      </c>
      <c r="B39" s="114">
        <v>42135</v>
      </c>
      <c r="C39" s="10">
        <v>4.99E-2</v>
      </c>
      <c r="D39" s="4">
        <v>3</v>
      </c>
      <c r="E39" s="14">
        <v>22.568999999999999</v>
      </c>
      <c r="F39" s="44">
        <v>60</v>
      </c>
      <c r="G39" s="14">
        <v>20</v>
      </c>
      <c r="H39" s="67">
        <f t="shared" si="2"/>
        <v>542741.48296593176</v>
      </c>
      <c r="I39" s="49">
        <f t="shared" si="0"/>
        <v>542.74148296593171</v>
      </c>
      <c r="J39" s="15">
        <v>42356</v>
      </c>
      <c r="K39" s="18">
        <v>5.1470000000000002</v>
      </c>
      <c r="L39" s="22">
        <v>180</v>
      </c>
      <c r="M39" s="18">
        <v>20</v>
      </c>
      <c r="N39" s="68">
        <f t="shared" si="3"/>
        <v>371326.65330661327</v>
      </c>
      <c r="O39" s="50">
        <f t="shared" si="1"/>
        <v>371.32665330661325</v>
      </c>
      <c r="P39" s="19">
        <v>42354</v>
      </c>
      <c r="Q39" s="59">
        <v>56.582999999999998</v>
      </c>
      <c r="R39" s="60">
        <v>20</v>
      </c>
      <c r="S39" s="59">
        <v>50</v>
      </c>
      <c r="T39" s="59">
        <f t="shared" si="6"/>
        <v>1133927.8557114226</v>
      </c>
      <c r="U39" s="61">
        <f t="shared" si="5"/>
        <v>1133.9278557114226</v>
      </c>
      <c r="V39" s="62">
        <v>42349</v>
      </c>
    </row>
    <row r="40" spans="1:22" x14ac:dyDescent="0.35">
      <c r="A40" s="112">
        <v>38</v>
      </c>
      <c r="B40" s="114">
        <v>42136</v>
      </c>
      <c r="C40" s="10">
        <v>5.1999999999999998E-2</v>
      </c>
      <c r="D40" s="4">
        <v>3</v>
      </c>
      <c r="E40" s="14">
        <v>28.611000000000001</v>
      </c>
      <c r="F40" s="44">
        <v>60</v>
      </c>
      <c r="G40" s="14">
        <v>20</v>
      </c>
      <c r="H40" s="67">
        <f t="shared" si="2"/>
        <v>660253.84615384624</v>
      </c>
      <c r="I40" s="49">
        <f t="shared" si="0"/>
        <v>660.25384615384621</v>
      </c>
      <c r="J40" s="15">
        <v>42356</v>
      </c>
      <c r="K40" s="18">
        <v>5.3490000000000002</v>
      </c>
      <c r="L40" s="22">
        <v>180</v>
      </c>
      <c r="M40" s="18">
        <v>20</v>
      </c>
      <c r="N40" s="68">
        <f t="shared" si="3"/>
        <v>370315.38461538468</v>
      </c>
      <c r="O40" s="50">
        <f t="shared" si="1"/>
        <v>370.31538461538469</v>
      </c>
      <c r="P40" s="19">
        <v>42354</v>
      </c>
      <c r="Q40" s="59">
        <v>73.783000000000001</v>
      </c>
      <c r="R40" s="60">
        <v>20</v>
      </c>
      <c r="S40" s="59">
        <v>50</v>
      </c>
      <c r="T40" s="59">
        <f t="shared" si="6"/>
        <v>1418903.8461538462</v>
      </c>
      <c r="U40" s="61">
        <f t="shared" si="5"/>
        <v>1418.9038461538462</v>
      </c>
      <c r="V40" s="62">
        <v>42349</v>
      </c>
    </row>
    <row r="41" spans="1:22" x14ac:dyDescent="0.35">
      <c r="A41" s="52">
        <v>39</v>
      </c>
      <c r="B41" s="53">
        <v>42137</v>
      </c>
      <c r="C41" s="52"/>
      <c r="D41" s="46"/>
      <c r="E41" s="52"/>
      <c r="F41" s="70"/>
      <c r="G41" s="52"/>
      <c r="H41" s="71"/>
      <c r="I41" s="72"/>
      <c r="J41" s="53"/>
      <c r="K41" s="46"/>
      <c r="L41" s="70"/>
      <c r="M41" s="52"/>
      <c r="N41" s="71"/>
      <c r="O41" s="72"/>
      <c r="P41" s="53"/>
      <c r="Q41" s="52"/>
      <c r="R41" s="70"/>
      <c r="S41" s="52"/>
      <c r="T41" s="52"/>
      <c r="U41" s="72"/>
      <c r="V41" s="53"/>
    </row>
    <row r="42" spans="1:22" x14ac:dyDescent="0.35">
      <c r="A42" s="112">
        <v>40</v>
      </c>
      <c r="B42" s="114">
        <v>42138</v>
      </c>
      <c r="C42" s="10">
        <v>5.16E-2</v>
      </c>
      <c r="D42" s="4">
        <v>3</v>
      </c>
      <c r="E42" s="14">
        <v>42.395000000000003</v>
      </c>
      <c r="F42" s="44">
        <v>60</v>
      </c>
      <c r="G42" s="14">
        <v>20</v>
      </c>
      <c r="H42" s="67">
        <f t="shared" si="2"/>
        <v>985930.23255813972</v>
      </c>
      <c r="I42" s="49">
        <f t="shared" si="0"/>
        <v>985.93023255813966</v>
      </c>
      <c r="J42" s="15">
        <v>42356</v>
      </c>
      <c r="K42" s="18">
        <v>6.7249999999999996</v>
      </c>
      <c r="L42" s="22">
        <v>180</v>
      </c>
      <c r="M42" s="18">
        <v>20</v>
      </c>
      <c r="N42" s="68">
        <f t="shared" si="3"/>
        <v>469186.04651162791</v>
      </c>
      <c r="O42" s="50">
        <f t="shared" si="1"/>
        <v>469.18604651162792</v>
      </c>
      <c r="P42" s="19">
        <v>42354</v>
      </c>
      <c r="Q42" s="59">
        <v>111.011</v>
      </c>
      <c r="R42" s="60">
        <v>20</v>
      </c>
      <c r="S42" s="59">
        <v>50</v>
      </c>
      <c r="T42" s="59">
        <f>(Q42*R42*S42)/C42</f>
        <v>2151375.9689922477</v>
      </c>
      <c r="U42" s="61">
        <f t="shared" si="5"/>
        <v>2151.3759689922476</v>
      </c>
      <c r="V42" s="62">
        <v>42349</v>
      </c>
    </row>
    <row r="43" spans="1:22" x14ac:dyDescent="0.35">
      <c r="A43" s="112">
        <v>41</v>
      </c>
      <c r="B43" s="114">
        <v>42139</v>
      </c>
      <c r="C43" s="10">
        <v>5.1799999999999999E-2</v>
      </c>
      <c r="D43" s="4">
        <v>3</v>
      </c>
      <c r="E43" s="14">
        <v>14.204000000000001</v>
      </c>
      <c r="F43" s="44">
        <v>60</v>
      </c>
      <c r="G43" s="14">
        <v>20</v>
      </c>
      <c r="H43" s="67">
        <f t="shared" si="2"/>
        <v>329050.19305019302</v>
      </c>
      <c r="I43" s="49">
        <f t="shared" si="0"/>
        <v>329.050193050193</v>
      </c>
      <c r="J43" s="15">
        <v>42356</v>
      </c>
      <c r="K43" s="18">
        <v>4.0640000000000001</v>
      </c>
      <c r="L43" s="22">
        <v>180</v>
      </c>
      <c r="M43" s="18">
        <v>20</v>
      </c>
      <c r="N43" s="68">
        <f t="shared" si="3"/>
        <v>282440.15444015444</v>
      </c>
      <c r="O43" s="50">
        <f t="shared" si="1"/>
        <v>282.44015444015446</v>
      </c>
      <c r="P43" s="19">
        <v>42354</v>
      </c>
      <c r="Q43" s="59">
        <v>51.558</v>
      </c>
      <c r="R43" s="60">
        <v>20</v>
      </c>
      <c r="S43" s="59">
        <v>50</v>
      </c>
      <c r="T43" s="59">
        <f t="shared" si="6"/>
        <v>995328.18532818544</v>
      </c>
      <c r="U43" s="61">
        <f t="shared" si="5"/>
        <v>995.32818532818544</v>
      </c>
      <c r="V43" s="62">
        <v>42349</v>
      </c>
    </row>
    <row r="44" spans="1:22" x14ac:dyDescent="0.35">
      <c r="A44" s="112">
        <v>42</v>
      </c>
      <c r="B44" s="114">
        <v>42140</v>
      </c>
      <c r="C44" s="10">
        <v>4.8000000000000001E-2</v>
      </c>
      <c r="D44" s="4">
        <v>3</v>
      </c>
      <c r="E44" s="14">
        <v>42.447000000000003</v>
      </c>
      <c r="F44" s="44">
        <v>60</v>
      </c>
      <c r="G44" s="14">
        <v>20</v>
      </c>
      <c r="H44" s="67">
        <f t="shared" si="2"/>
        <v>1061175</v>
      </c>
      <c r="I44" s="49">
        <f t="shared" si="0"/>
        <v>1061.175</v>
      </c>
      <c r="J44" s="15">
        <v>42356</v>
      </c>
      <c r="K44" s="18">
        <v>4.008</v>
      </c>
      <c r="L44" s="22">
        <v>180</v>
      </c>
      <c r="M44" s="18">
        <v>20</v>
      </c>
      <c r="N44" s="68">
        <f t="shared" si="3"/>
        <v>300600</v>
      </c>
      <c r="O44" s="50">
        <f t="shared" si="1"/>
        <v>300.60000000000002</v>
      </c>
      <c r="P44" s="19">
        <v>42354</v>
      </c>
      <c r="Q44" s="59">
        <v>57.634</v>
      </c>
      <c r="R44" s="60">
        <v>20</v>
      </c>
      <c r="S44" s="59">
        <v>50</v>
      </c>
      <c r="T44" s="59">
        <f t="shared" si="6"/>
        <v>1200708.3333333333</v>
      </c>
      <c r="U44" s="61">
        <f t="shared" si="5"/>
        <v>1200.7083333333333</v>
      </c>
      <c r="V44" s="62">
        <v>42349</v>
      </c>
    </row>
    <row r="45" spans="1:22" x14ac:dyDescent="0.35">
      <c r="A45" s="112">
        <v>43</v>
      </c>
      <c r="B45" s="114">
        <v>42141</v>
      </c>
      <c r="C45" s="10">
        <v>4.8500000000000001E-2</v>
      </c>
      <c r="D45" s="4">
        <v>3</v>
      </c>
      <c r="E45" s="14">
        <v>11.930999999999999</v>
      </c>
      <c r="F45" s="44">
        <v>60</v>
      </c>
      <c r="G45" s="14">
        <v>20</v>
      </c>
      <c r="H45" s="67">
        <f t="shared" si="2"/>
        <v>295199.99999999994</v>
      </c>
      <c r="I45" s="49">
        <f t="shared" si="0"/>
        <v>295.19999999999993</v>
      </c>
      <c r="J45" s="15">
        <v>42356</v>
      </c>
      <c r="K45" s="18">
        <v>2.7349999999999999</v>
      </c>
      <c r="L45" s="22">
        <v>180</v>
      </c>
      <c r="M45" s="18">
        <v>20</v>
      </c>
      <c r="N45" s="68">
        <f t="shared" si="3"/>
        <v>203010.3092783505</v>
      </c>
      <c r="O45" s="50">
        <f t="shared" si="1"/>
        <v>203.01030927835049</v>
      </c>
      <c r="P45" s="19">
        <v>42354</v>
      </c>
      <c r="Q45" s="59">
        <v>35.454000000000001</v>
      </c>
      <c r="R45" s="60">
        <v>20</v>
      </c>
      <c r="S45" s="59">
        <v>50</v>
      </c>
      <c r="T45" s="59">
        <f t="shared" si="6"/>
        <v>731010.30927835044</v>
      </c>
      <c r="U45" s="61">
        <f t="shared" si="5"/>
        <v>731.01030927835041</v>
      </c>
      <c r="V45" s="62">
        <v>42349</v>
      </c>
    </row>
    <row r="46" spans="1:22" x14ac:dyDescent="0.35">
      <c r="A46" s="112">
        <v>44</v>
      </c>
      <c r="B46" s="114">
        <v>42142</v>
      </c>
      <c r="C46" s="10">
        <v>5.1700000000000003E-2</v>
      </c>
      <c r="D46" s="4">
        <v>3</v>
      </c>
      <c r="E46" s="14">
        <v>25.97</v>
      </c>
      <c r="F46" s="44">
        <v>60</v>
      </c>
      <c r="G46" s="14">
        <v>20</v>
      </c>
      <c r="H46" s="67">
        <f t="shared" si="2"/>
        <v>602785.29980657634</v>
      </c>
      <c r="I46" s="49">
        <f t="shared" si="0"/>
        <v>602.78529980657629</v>
      </c>
      <c r="J46" s="15">
        <v>42356</v>
      </c>
      <c r="K46" s="18">
        <v>4.0090000000000003</v>
      </c>
      <c r="L46" s="22">
        <v>180</v>
      </c>
      <c r="M46" s="18">
        <v>20</v>
      </c>
      <c r="N46" s="68">
        <f t="shared" si="3"/>
        <v>279156.67311411991</v>
      </c>
      <c r="O46" s="50">
        <f t="shared" si="1"/>
        <v>279.15667311411994</v>
      </c>
      <c r="P46" s="19">
        <v>42354</v>
      </c>
      <c r="Q46" s="59">
        <v>63.744999999999997</v>
      </c>
      <c r="R46" s="60">
        <v>20</v>
      </c>
      <c r="S46" s="59">
        <v>50</v>
      </c>
      <c r="T46" s="59">
        <f t="shared" si="6"/>
        <v>1232978.723404255</v>
      </c>
      <c r="U46" s="61">
        <f t="shared" si="5"/>
        <v>1232.9787234042551</v>
      </c>
      <c r="V46" s="62">
        <v>42349</v>
      </c>
    </row>
    <row r="47" spans="1:22" x14ac:dyDescent="0.35">
      <c r="A47" s="112">
        <v>45</v>
      </c>
      <c r="B47" s="114">
        <v>42143</v>
      </c>
      <c r="C47" s="10">
        <v>5.1299999999999998E-2</v>
      </c>
      <c r="D47" s="4">
        <v>3</v>
      </c>
      <c r="E47" s="14">
        <v>26.303000000000001</v>
      </c>
      <c r="F47" s="44">
        <v>60</v>
      </c>
      <c r="G47" s="14">
        <v>20</v>
      </c>
      <c r="H47" s="67">
        <f t="shared" si="2"/>
        <v>615274.85380116967</v>
      </c>
      <c r="I47" s="49">
        <f t="shared" si="0"/>
        <v>615.27485380116968</v>
      </c>
      <c r="J47" s="15">
        <v>42356</v>
      </c>
      <c r="K47" s="18">
        <v>4.3310000000000004</v>
      </c>
      <c r="L47" s="22">
        <v>180</v>
      </c>
      <c r="M47" s="18">
        <v>20</v>
      </c>
      <c r="N47" s="68">
        <f t="shared" si="3"/>
        <v>303929.82456140354</v>
      </c>
      <c r="O47" s="50">
        <f t="shared" si="1"/>
        <v>303.92982456140356</v>
      </c>
      <c r="P47" s="19">
        <v>42354</v>
      </c>
      <c r="Q47" s="59">
        <v>90.05</v>
      </c>
      <c r="R47" s="60">
        <v>20</v>
      </c>
      <c r="S47" s="59">
        <v>50</v>
      </c>
      <c r="T47" s="59">
        <f t="shared" si="6"/>
        <v>1755360.6237816764</v>
      </c>
      <c r="U47" s="61">
        <f t="shared" si="5"/>
        <v>1755.3606237816764</v>
      </c>
      <c r="V47" s="62">
        <v>42349</v>
      </c>
    </row>
    <row r="48" spans="1:22" x14ac:dyDescent="0.35">
      <c r="A48" s="112">
        <v>46</v>
      </c>
      <c r="B48" s="114">
        <v>42144</v>
      </c>
      <c r="C48" s="10">
        <v>5.04E-2</v>
      </c>
      <c r="D48" s="4">
        <v>3</v>
      </c>
      <c r="E48" s="14">
        <v>27.489000000000001</v>
      </c>
      <c r="F48" s="44">
        <v>60</v>
      </c>
      <c r="G48" s="14">
        <v>20</v>
      </c>
      <c r="H48" s="67">
        <f t="shared" si="2"/>
        <v>654500</v>
      </c>
      <c r="I48" s="49">
        <f t="shared" si="0"/>
        <v>654.5</v>
      </c>
      <c r="J48" s="15">
        <v>42356</v>
      </c>
      <c r="K48" s="18">
        <v>3.5979999999999999</v>
      </c>
      <c r="L48" s="22">
        <v>180</v>
      </c>
      <c r="M48" s="18">
        <v>20</v>
      </c>
      <c r="N48" s="68">
        <f t="shared" si="3"/>
        <v>256999.99999999997</v>
      </c>
      <c r="O48" s="50">
        <f t="shared" si="1"/>
        <v>256.99999999999994</v>
      </c>
      <c r="P48" s="19">
        <v>42354</v>
      </c>
      <c r="Q48" s="59">
        <v>56.01</v>
      </c>
      <c r="R48" s="60">
        <v>20</v>
      </c>
      <c r="S48" s="59">
        <v>50</v>
      </c>
      <c r="T48" s="59">
        <f t="shared" si="6"/>
        <v>1111309.5238095238</v>
      </c>
      <c r="U48" s="61">
        <f t="shared" si="5"/>
        <v>1111.3095238095239</v>
      </c>
      <c r="V48" s="62">
        <v>42349</v>
      </c>
    </row>
    <row r="49" spans="1:22" x14ac:dyDescent="0.35">
      <c r="A49" s="112">
        <v>47</v>
      </c>
      <c r="B49" s="114">
        <v>42145</v>
      </c>
      <c r="C49" s="10">
        <v>4.8800000000000003E-2</v>
      </c>
      <c r="D49" s="4">
        <v>3</v>
      </c>
      <c r="E49" s="14">
        <v>17.690000000000001</v>
      </c>
      <c r="F49" s="44">
        <v>60</v>
      </c>
      <c r="G49" s="14">
        <v>20</v>
      </c>
      <c r="H49" s="67">
        <f t="shared" si="2"/>
        <v>435000</v>
      </c>
      <c r="I49" s="49">
        <f t="shared" si="0"/>
        <v>435</v>
      </c>
      <c r="J49" s="15">
        <v>42356</v>
      </c>
      <c r="K49" s="18">
        <v>3.6920000000000002</v>
      </c>
      <c r="L49" s="22">
        <v>180</v>
      </c>
      <c r="M49" s="18">
        <v>20</v>
      </c>
      <c r="N49" s="68">
        <f t="shared" si="3"/>
        <v>272360.65573770489</v>
      </c>
      <c r="O49" s="50">
        <f t="shared" si="1"/>
        <v>272.36065573770486</v>
      </c>
      <c r="P49" s="19">
        <v>42354</v>
      </c>
      <c r="Q49" s="59">
        <v>42.076000000000001</v>
      </c>
      <c r="R49" s="60">
        <v>20</v>
      </c>
      <c r="S49" s="59">
        <v>50</v>
      </c>
      <c r="T49" s="59">
        <f t="shared" si="6"/>
        <v>862213.11475409835</v>
      </c>
      <c r="U49" s="61">
        <f t="shared" si="5"/>
        <v>862.21311475409834</v>
      </c>
      <c r="V49" s="62">
        <v>42349</v>
      </c>
    </row>
    <row r="50" spans="1:22" x14ac:dyDescent="0.35">
      <c r="A50" s="112">
        <v>48</v>
      </c>
      <c r="B50" s="114">
        <v>42146</v>
      </c>
      <c r="C50" s="10">
        <v>5.1499999999999997E-2</v>
      </c>
      <c r="D50" s="4">
        <v>3</v>
      </c>
      <c r="E50" s="14">
        <v>29.928999999999998</v>
      </c>
      <c r="F50" s="44">
        <v>60</v>
      </c>
      <c r="G50" s="14">
        <v>20</v>
      </c>
      <c r="H50" s="67">
        <f t="shared" si="2"/>
        <v>697374.75728155347</v>
      </c>
      <c r="I50" s="49">
        <f t="shared" si="0"/>
        <v>697.37475728155346</v>
      </c>
      <c r="J50" s="15">
        <v>42356</v>
      </c>
      <c r="K50" s="18">
        <v>4.0529999999999999</v>
      </c>
      <c r="L50" s="22">
        <v>180</v>
      </c>
      <c r="M50" s="18">
        <v>20</v>
      </c>
      <c r="N50" s="68">
        <f t="shared" si="3"/>
        <v>283316.50485436892</v>
      </c>
      <c r="O50" s="50">
        <f t="shared" si="1"/>
        <v>283.31650485436893</v>
      </c>
      <c r="P50" s="19">
        <v>42354</v>
      </c>
      <c r="Q50" s="59">
        <v>39.9</v>
      </c>
      <c r="R50" s="60">
        <v>20</v>
      </c>
      <c r="S50" s="59">
        <v>50</v>
      </c>
      <c r="T50" s="59">
        <f t="shared" si="6"/>
        <v>774757.28155339812</v>
      </c>
      <c r="U50" s="61">
        <f t="shared" si="5"/>
        <v>774.75728155339812</v>
      </c>
      <c r="V50" s="62">
        <v>42349</v>
      </c>
    </row>
    <row r="51" spans="1:22" x14ac:dyDescent="0.35">
      <c r="A51" s="112">
        <v>49</v>
      </c>
      <c r="B51" s="114">
        <v>42147</v>
      </c>
      <c r="C51" s="10">
        <v>4.8099999999999997E-2</v>
      </c>
      <c r="D51" s="4">
        <v>3</v>
      </c>
      <c r="E51" s="14">
        <v>23.599</v>
      </c>
      <c r="F51" s="44">
        <v>60</v>
      </c>
      <c r="G51" s="14">
        <v>20</v>
      </c>
      <c r="H51" s="67">
        <f t="shared" si="2"/>
        <v>588748.4407484408</v>
      </c>
      <c r="I51" s="49">
        <f t="shared" si="0"/>
        <v>588.74844074844077</v>
      </c>
      <c r="J51" s="15">
        <v>42356</v>
      </c>
      <c r="K51" s="18">
        <v>4.7060000000000004</v>
      </c>
      <c r="L51" s="22">
        <v>180</v>
      </c>
      <c r="M51" s="18">
        <v>20</v>
      </c>
      <c r="N51" s="68">
        <f t="shared" si="3"/>
        <v>352216.21621621627</v>
      </c>
      <c r="O51" s="50">
        <f t="shared" si="1"/>
        <v>352.21621621621625</v>
      </c>
      <c r="P51" s="19">
        <v>42354</v>
      </c>
      <c r="Q51" s="59">
        <v>54.393999999999998</v>
      </c>
      <c r="R51" s="60">
        <v>20</v>
      </c>
      <c r="S51" s="59">
        <v>50</v>
      </c>
      <c r="T51" s="59">
        <f t="shared" si="6"/>
        <v>1130852.3908523908</v>
      </c>
      <c r="U51" s="61">
        <f t="shared" si="5"/>
        <v>1130.8523908523907</v>
      </c>
      <c r="V51" s="62">
        <v>42349</v>
      </c>
    </row>
    <row r="52" spans="1:22" x14ac:dyDescent="0.35">
      <c r="A52" s="112">
        <v>50</v>
      </c>
      <c r="B52" s="114">
        <v>42148</v>
      </c>
      <c r="C52" s="10">
        <v>5.1799999999999999E-2</v>
      </c>
      <c r="D52" s="4">
        <v>3</v>
      </c>
      <c r="E52" s="14">
        <v>26.821000000000002</v>
      </c>
      <c r="F52" s="44">
        <v>60</v>
      </c>
      <c r="G52" s="14">
        <v>20</v>
      </c>
      <c r="H52" s="67">
        <f t="shared" si="2"/>
        <v>621335.90733590734</v>
      </c>
      <c r="I52" s="49">
        <f t="shared" si="0"/>
        <v>621.33590733590734</v>
      </c>
      <c r="J52" s="15">
        <v>42356</v>
      </c>
      <c r="K52" s="18">
        <v>4.95</v>
      </c>
      <c r="L52" s="22">
        <v>180</v>
      </c>
      <c r="M52" s="18">
        <v>20</v>
      </c>
      <c r="N52" s="68">
        <f t="shared" si="3"/>
        <v>344015.44401544402</v>
      </c>
      <c r="O52" s="50">
        <f t="shared" si="1"/>
        <v>344.01544401544402</v>
      </c>
      <c r="P52" s="19">
        <v>42354</v>
      </c>
      <c r="Q52" s="59">
        <v>70.146000000000001</v>
      </c>
      <c r="R52" s="60">
        <v>20</v>
      </c>
      <c r="S52" s="59">
        <v>50</v>
      </c>
      <c r="T52" s="59">
        <f t="shared" si="6"/>
        <v>1354169.8841698843</v>
      </c>
      <c r="U52" s="61">
        <f t="shared" si="5"/>
        <v>1354.1698841698842</v>
      </c>
      <c r="V52" s="62"/>
    </row>
    <row r="53" spans="1:22" x14ac:dyDescent="0.35">
      <c r="A53" s="112">
        <v>51</v>
      </c>
      <c r="B53" s="114">
        <v>42149</v>
      </c>
      <c r="C53" s="10">
        <v>5.1799999999999999E-2</v>
      </c>
      <c r="D53" s="4">
        <v>3</v>
      </c>
      <c r="E53" s="14">
        <v>16.88</v>
      </c>
      <c r="F53" s="44">
        <v>60</v>
      </c>
      <c r="G53" s="14">
        <v>20</v>
      </c>
      <c r="H53" s="67">
        <f t="shared" si="2"/>
        <v>391042.47104247106</v>
      </c>
      <c r="I53" s="49">
        <f t="shared" si="0"/>
        <v>391.04247104247105</v>
      </c>
      <c r="J53" s="15">
        <v>42356</v>
      </c>
      <c r="K53" s="18">
        <v>4.0149999999999997</v>
      </c>
      <c r="L53" s="22">
        <v>180</v>
      </c>
      <c r="M53" s="18">
        <v>20</v>
      </c>
      <c r="N53" s="68">
        <f t="shared" si="3"/>
        <v>279034.74903474899</v>
      </c>
      <c r="O53" s="50">
        <f t="shared" si="1"/>
        <v>279.03474903474898</v>
      </c>
      <c r="P53" s="19">
        <v>42354</v>
      </c>
      <c r="Q53" s="59">
        <v>42.981000000000002</v>
      </c>
      <c r="R53" s="60">
        <v>20</v>
      </c>
      <c r="S53" s="59">
        <v>50</v>
      </c>
      <c r="T53" s="59">
        <f t="shared" si="6"/>
        <v>829749.03474903479</v>
      </c>
      <c r="U53" s="61">
        <f t="shared" si="5"/>
        <v>829.74903474903476</v>
      </c>
      <c r="V53" s="62">
        <v>42349</v>
      </c>
    </row>
    <row r="54" spans="1:22" x14ac:dyDescent="0.35">
      <c r="A54" s="112">
        <v>52</v>
      </c>
      <c r="B54" s="114">
        <v>42145</v>
      </c>
      <c r="C54" s="10">
        <v>4.87E-2</v>
      </c>
      <c r="D54" s="4">
        <v>3</v>
      </c>
      <c r="E54" s="14">
        <v>33.012999999999998</v>
      </c>
      <c r="F54" s="44">
        <v>60</v>
      </c>
      <c r="G54" s="14">
        <v>20</v>
      </c>
      <c r="H54" s="67">
        <f t="shared" si="2"/>
        <v>813462.0123203285</v>
      </c>
      <c r="I54" s="49">
        <f t="shared" si="0"/>
        <v>813.46201232032854</v>
      </c>
      <c r="J54" s="15">
        <v>42356</v>
      </c>
      <c r="K54" s="18">
        <v>4.0679999999999996</v>
      </c>
      <c r="L54" s="22">
        <v>180</v>
      </c>
      <c r="M54" s="18">
        <v>20</v>
      </c>
      <c r="N54" s="68">
        <f t="shared" si="3"/>
        <v>300714.57905544143</v>
      </c>
      <c r="O54" s="50">
        <f t="shared" si="1"/>
        <v>300.71457905544145</v>
      </c>
      <c r="P54" s="19">
        <v>42354</v>
      </c>
      <c r="Q54" s="59">
        <v>47.256999999999998</v>
      </c>
      <c r="R54" s="60">
        <v>20</v>
      </c>
      <c r="S54" s="59">
        <v>50</v>
      </c>
      <c r="T54" s="59">
        <f t="shared" si="6"/>
        <v>970369.6098562628</v>
      </c>
      <c r="U54" s="61">
        <f t="shared" si="5"/>
        <v>970.36960985626285</v>
      </c>
      <c r="V54" s="62">
        <v>42349</v>
      </c>
    </row>
    <row r="55" spans="1:22" x14ac:dyDescent="0.35">
      <c r="A55" s="112">
        <v>53</v>
      </c>
      <c r="B55" s="114">
        <v>42151</v>
      </c>
      <c r="C55" s="10">
        <v>0.05</v>
      </c>
      <c r="D55" s="4">
        <v>3</v>
      </c>
      <c r="E55" s="14">
        <v>17.818000000000001</v>
      </c>
      <c r="F55" s="44">
        <v>60</v>
      </c>
      <c r="G55" s="14">
        <v>20</v>
      </c>
      <c r="H55" s="67">
        <f t="shared" si="2"/>
        <v>427632</v>
      </c>
      <c r="I55" s="49">
        <f t="shared" si="0"/>
        <v>427.63200000000001</v>
      </c>
      <c r="J55" s="15">
        <v>42356</v>
      </c>
      <c r="K55" s="18">
        <v>4.1779999999999999</v>
      </c>
      <c r="L55" s="22">
        <v>180</v>
      </c>
      <c r="M55" s="18">
        <v>20</v>
      </c>
      <c r="N55" s="68">
        <f t="shared" si="3"/>
        <v>300815.99999999994</v>
      </c>
      <c r="O55" s="50">
        <f t="shared" si="1"/>
        <v>300.81599999999992</v>
      </c>
      <c r="P55" s="19">
        <v>42354</v>
      </c>
      <c r="Q55" s="59">
        <v>45.475000000000001</v>
      </c>
      <c r="R55" s="60">
        <v>20</v>
      </c>
      <c r="S55" s="59">
        <v>50</v>
      </c>
      <c r="T55" s="59">
        <f t="shared" si="6"/>
        <v>909500</v>
      </c>
      <c r="U55" s="61">
        <f t="shared" si="5"/>
        <v>909.5</v>
      </c>
      <c r="V55" s="62">
        <v>42349</v>
      </c>
    </row>
    <row r="56" spans="1:22" x14ac:dyDescent="0.35">
      <c r="A56" s="112">
        <v>54</v>
      </c>
      <c r="B56" s="114">
        <v>42152</v>
      </c>
      <c r="C56" s="10">
        <v>5.1900000000000002E-2</v>
      </c>
      <c r="D56" s="4">
        <v>3</v>
      </c>
      <c r="E56" s="14">
        <v>29.21</v>
      </c>
      <c r="F56" s="44">
        <v>60</v>
      </c>
      <c r="G56" s="14">
        <v>20</v>
      </c>
      <c r="H56" s="67">
        <f t="shared" si="2"/>
        <v>675375.72254335263</v>
      </c>
      <c r="I56" s="49">
        <f t="shared" si="0"/>
        <v>675.37572254335259</v>
      </c>
      <c r="J56" s="15">
        <v>42356</v>
      </c>
      <c r="K56" s="18">
        <v>4.1959999999999997</v>
      </c>
      <c r="L56" s="22">
        <v>180</v>
      </c>
      <c r="M56" s="18">
        <v>20</v>
      </c>
      <c r="N56" s="68">
        <f t="shared" si="3"/>
        <v>291052.02312138723</v>
      </c>
      <c r="O56" s="50">
        <f t="shared" si="1"/>
        <v>291.05202312138721</v>
      </c>
      <c r="P56" s="19">
        <v>42354</v>
      </c>
      <c r="Q56" s="59">
        <v>39.286000000000001</v>
      </c>
      <c r="R56" s="60">
        <v>20</v>
      </c>
      <c r="S56" s="59">
        <v>50</v>
      </c>
      <c r="T56" s="59">
        <f t="shared" si="6"/>
        <v>756955.68400770705</v>
      </c>
      <c r="U56" s="61">
        <f t="shared" si="5"/>
        <v>756.95568400770708</v>
      </c>
      <c r="V56" s="62">
        <v>42349</v>
      </c>
    </row>
    <row r="57" spans="1:22" x14ac:dyDescent="0.35">
      <c r="A57" s="112">
        <v>55</v>
      </c>
      <c r="B57" s="114">
        <v>42153</v>
      </c>
      <c r="C57" s="10">
        <v>5.04E-2</v>
      </c>
      <c r="D57" s="4">
        <v>3</v>
      </c>
      <c r="E57" s="14">
        <v>16.469000000000001</v>
      </c>
      <c r="F57" s="44">
        <v>60</v>
      </c>
      <c r="G57" s="14">
        <v>20</v>
      </c>
      <c r="H57" s="67">
        <f t="shared" si="2"/>
        <v>392119.04761904769</v>
      </c>
      <c r="I57" s="49">
        <f t="shared" si="0"/>
        <v>392.11904761904771</v>
      </c>
      <c r="J57" s="15">
        <v>42356</v>
      </c>
      <c r="K57" s="18">
        <v>2.6629999999999998</v>
      </c>
      <c r="L57" s="22">
        <v>180</v>
      </c>
      <c r="M57" s="18">
        <v>20</v>
      </c>
      <c r="N57" s="68">
        <f t="shared" si="3"/>
        <v>190214.28571428571</v>
      </c>
      <c r="O57" s="50">
        <f t="shared" si="1"/>
        <v>190.21428571428572</v>
      </c>
      <c r="P57" s="19">
        <v>42354</v>
      </c>
      <c r="Q57" s="59">
        <v>25.076000000000001</v>
      </c>
      <c r="R57" s="60">
        <v>20</v>
      </c>
      <c r="S57" s="59">
        <v>50</v>
      </c>
      <c r="T57" s="59">
        <f t="shared" si="6"/>
        <v>497539.68253968254</v>
      </c>
      <c r="U57" s="61">
        <f t="shared" si="5"/>
        <v>497.53968253968253</v>
      </c>
      <c r="V57" s="62">
        <v>42349</v>
      </c>
    </row>
    <row r="58" spans="1:22" x14ac:dyDescent="0.35">
      <c r="A58" s="112">
        <v>56</v>
      </c>
      <c r="B58" s="114">
        <v>42154</v>
      </c>
      <c r="C58" s="10">
        <v>5.1700000000000003E-2</v>
      </c>
      <c r="D58" s="4">
        <v>3</v>
      </c>
      <c r="E58" s="14">
        <v>21.677</v>
      </c>
      <c r="F58" s="44">
        <v>60</v>
      </c>
      <c r="G58" s="14">
        <v>20</v>
      </c>
      <c r="H58" s="67">
        <f t="shared" si="2"/>
        <v>503141.19922630553</v>
      </c>
      <c r="I58" s="49">
        <f t="shared" si="0"/>
        <v>503.1411992263055</v>
      </c>
      <c r="J58" s="15">
        <v>42356</v>
      </c>
      <c r="K58" s="18">
        <v>2.871</v>
      </c>
      <c r="L58" s="22">
        <v>180</v>
      </c>
      <c r="M58" s="18">
        <v>20</v>
      </c>
      <c r="N58" s="68">
        <f t="shared" si="3"/>
        <v>199914.89361702124</v>
      </c>
      <c r="O58" s="50">
        <f t="shared" si="1"/>
        <v>199.91489361702125</v>
      </c>
      <c r="P58" s="19">
        <v>42354</v>
      </c>
      <c r="Q58" s="59">
        <v>36.069000000000003</v>
      </c>
      <c r="R58" s="60">
        <v>20</v>
      </c>
      <c r="S58" s="59">
        <v>50</v>
      </c>
      <c r="T58" s="59">
        <f t="shared" si="6"/>
        <v>697659.57446808519</v>
      </c>
      <c r="U58" s="61">
        <f t="shared" si="5"/>
        <v>697.65957446808522</v>
      </c>
      <c r="V58" s="62">
        <v>42349</v>
      </c>
    </row>
    <row r="59" spans="1:22" x14ac:dyDescent="0.35">
      <c r="A59" s="112">
        <v>57</v>
      </c>
      <c r="B59" s="114">
        <v>42158</v>
      </c>
      <c r="C59" s="10">
        <v>5.0200000000000002E-2</v>
      </c>
      <c r="D59" s="4">
        <v>3</v>
      </c>
      <c r="E59" s="14">
        <v>17.462</v>
      </c>
      <c r="F59" s="44">
        <v>60</v>
      </c>
      <c r="G59" s="14">
        <v>20</v>
      </c>
      <c r="H59" s="67">
        <f t="shared" si="2"/>
        <v>417418.32669322711</v>
      </c>
      <c r="I59" s="49">
        <f t="shared" si="0"/>
        <v>417.41832669322713</v>
      </c>
      <c r="J59" s="15">
        <v>42356</v>
      </c>
      <c r="K59" s="18">
        <v>3.012</v>
      </c>
      <c r="L59" s="22">
        <v>180</v>
      </c>
      <c r="M59" s="18">
        <v>20</v>
      </c>
      <c r="N59" s="68">
        <f t="shared" si="3"/>
        <v>215999.99999999997</v>
      </c>
      <c r="O59" s="50">
        <f t="shared" si="1"/>
        <v>215.99999999999997</v>
      </c>
      <c r="P59" s="19">
        <v>42354</v>
      </c>
      <c r="Q59" s="59">
        <v>41.988999999999997</v>
      </c>
      <c r="R59" s="60">
        <v>20</v>
      </c>
      <c r="S59" s="59">
        <v>50</v>
      </c>
      <c r="T59" s="59">
        <f t="shared" si="6"/>
        <v>836434.26294820709</v>
      </c>
      <c r="U59" s="61">
        <f t="shared" si="5"/>
        <v>836.43426294820711</v>
      </c>
      <c r="V59" s="62">
        <v>42349</v>
      </c>
    </row>
    <row r="60" spans="1:22" x14ac:dyDescent="0.35">
      <c r="A60" s="112">
        <v>58</v>
      </c>
      <c r="B60" s="114">
        <v>42159</v>
      </c>
      <c r="C60" s="10">
        <v>5.1999999999999998E-2</v>
      </c>
      <c r="D60" s="4">
        <v>3</v>
      </c>
      <c r="E60" s="14">
        <v>20.86</v>
      </c>
      <c r="F60" s="44">
        <v>60</v>
      </c>
      <c r="G60" s="14">
        <v>20</v>
      </c>
      <c r="H60" s="67">
        <f t="shared" si="2"/>
        <v>481384.61538461543</v>
      </c>
      <c r="I60" s="49">
        <f t="shared" si="0"/>
        <v>481.38461538461542</v>
      </c>
      <c r="J60" s="15">
        <v>42361</v>
      </c>
      <c r="K60" s="18">
        <v>2.5619999999999998</v>
      </c>
      <c r="L60" s="22">
        <v>180</v>
      </c>
      <c r="M60" s="18">
        <v>20</v>
      </c>
      <c r="N60" s="68">
        <f t="shared" si="3"/>
        <v>177369.23076923075</v>
      </c>
      <c r="O60" s="50">
        <f t="shared" si="1"/>
        <v>177.36923076923074</v>
      </c>
      <c r="P60" s="19">
        <v>42354</v>
      </c>
      <c r="Q60" s="59">
        <v>38.319000000000003</v>
      </c>
      <c r="R60" s="60">
        <v>20</v>
      </c>
      <c r="S60" s="59">
        <v>50</v>
      </c>
      <c r="T60" s="59">
        <f t="shared" si="6"/>
        <v>736903.84615384636</v>
      </c>
      <c r="U60" s="61">
        <f t="shared" si="5"/>
        <v>736.90384615384642</v>
      </c>
      <c r="V60" s="62">
        <v>42349</v>
      </c>
    </row>
    <row r="61" spans="1:22" x14ac:dyDescent="0.35">
      <c r="A61" s="112">
        <v>59</v>
      </c>
      <c r="B61" s="114">
        <v>42160</v>
      </c>
      <c r="C61" s="10">
        <v>5.0599999999999999E-2</v>
      </c>
      <c r="D61" s="4">
        <v>3</v>
      </c>
      <c r="E61" s="14">
        <v>26.314</v>
      </c>
      <c r="F61" s="44">
        <v>60</v>
      </c>
      <c r="G61" s="14">
        <v>20</v>
      </c>
      <c r="H61" s="67">
        <f t="shared" si="2"/>
        <v>624047.43083003955</v>
      </c>
      <c r="I61" s="49">
        <f t="shared" si="0"/>
        <v>624.0474308300395</v>
      </c>
      <c r="J61" s="15">
        <v>42356</v>
      </c>
      <c r="K61" s="18">
        <v>3.5659999999999998</v>
      </c>
      <c r="L61" s="22">
        <v>180</v>
      </c>
      <c r="M61" s="18">
        <v>20</v>
      </c>
      <c r="N61" s="68">
        <f t="shared" si="3"/>
        <v>253707.50988142294</v>
      </c>
      <c r="O61" s="50">
        <f t="shared" si="1"/>
        <v>253.70750988142294</v>
      </c>
      <c r="P61" s="19">
        <v>42354</v>
      </c>
      <c r="Q61" s="59">
        <v>35.127000000000002</v>
      </c>
      <c r="R61" s="60">
        <v>20</v>
      </c>
      <c r="S61" s="59">
        <v>50</v>
      </c>
      <c r="T61" s="59">
        <f t="shared" si="6"/>
        <v>694209.48616600805</v>
      </c>
      <c r="U61" s="61">
        <f t="shared" si="5"/>
        <v>694.20948616600811</v>
      </c>
      <c r="V61" s="62">
        <v>42349</v>
      </c>
    </row>
    <row r="62" spans="1:22" x14ac:dyDescent="0.35">
      <c r="A62" s="112">
        <v>60</v>
      </c>
      <c r="B62" s="114">
        <v>42161</v>
      </c>
      <c r="C62" s="10">
        <v>4.8399999999999999E-2</v>
      </c>
      <c r="D62" s="4">
        <v>3</v>
      </c>
      <c r="E62" s="14">
        <v>24.337</v>
      </c>
      <c r="F62" s="44">
        <v>60</v>
      </c>
      <c r="G62" s="14">
        <v>20</v>
      </c>
      <c r="H62" s="67">
        <f t="shared" si="2"/>
        <v>603396.69421487604</v>
      </c>
      <c r="I62" s="49">
        <f t="shared" si="0"/>
        <v>603.39669421487599</v>
      </c>
      <c r="J62" s="15">
        <v>42356</v>
      </c>
      <c r="K62" s="18">
        <v>3.5670000000000002</v>
      </c>
      <c r="L62" s="22">
        <v>180</v>
      </c>
      <c r="M62" s="18">
        <v>20</v>
      </c>
      <c r="N62" s="68">
        <f t="shared" si="3"/>
        <v>265314.04958677688</v>
      </c>
      <c r="O62" s="50">
        <f t="shared" si="1"/>
        <v>265.31404958677689</v>
      </c>
      <c r="P62" s="19">
        <v>42354</v>
      </c>
      <c r="Q62" s="59">
        <v>29.89</v>
      </c>
      <c r="R62" s="60">
        <v>20</v>
      </c>
      <c r="S62" s="59">
        <v>50</v>
      </c>
      <c r="T62" s="59">
        <f t="shared" si="6"/>
        <v>617561.98347107437</v>
      </c>
      <c r="U62" s="61">
        <f t="shared" si="5"/>
        <v>617.56198347107443</v>
      </c>
      <c r="V62" s="62">
        <v>42349</v>
      </c>
    </row>
    <row r="63" spans="1:22" x14ac:dyDescent="0.35">
      <c r="A63" s="112">
        <v>61</v>
      </c>
      <c r="B63" s="114">
        <v>42162</v>
      </c>
      <c r="C63" s="10">
        <v>5.0599999999999999E-2</v>
      </c>
      <c r="D63" s="4">
        <v>3</v>
      </c>
      <c r="E63" s="14">
        <v>560.89300000000003</v>
      </c>
      <c r="F63" s="44">
        <v>60</v>
      </c>
      <c r="G63" s="14">
        <v>20</v>
      </c>
      <c r="H63" s="67">
        <f t="shared" si="2"/>
        <v>13301810.276679844</v>
      </c>
      <c r="I63" s="49">
        <f t="shared" si="0"/>
        <v>13301.810276679844</v>
      </c>
      <c r="J63" s="15">
        <v>42356</v>
      </c>
      <c r="K63" s="18">
        <v>6.8280000000000003</v>
      </c>
      <c r="L63" s="22">
        <v>180</v>
      </c>
      <c r="M63" s="18">
        <v>20</v>
      </c>
      <c r="N63" s="68">
        <f t="shared" si="3"/>
        <v>485786.56126482214</v>
      </c>
      <c r="O63" s="50">
        <f t="shared" si="1"/>
        <v>485.78656126482213</v>
      </c>
      <c r="P63" s="19">
        <v>42354</v>
      </c>
      <c r="Q63" s="59">
        <v>80.197999999999993</v>
      </c>
      <c r="R63" s="60">
        <v>20</v>
      </c>
      <c r="S63" s="59">
        <v>50</v>
      </c>
      <c r="T63" s="59">
        <f t="shared" si="6"/>
        <v>1584940.7114624504</v>
      </c>
      <c r="U63" s="61">
        <f t="shared" si="5"/>
        <v>1584.9407114624505</v>
      </c>
      <c r="V63" s="62">
        <v>42349</v>
      </c>
    </row>
    <row r="64" spans="1:22" x14ac:dyDescent="0.35">
      <c r="A64" s="112">
        <v>62</v>
      </c>
      <c r="B64" s="114">
        <v>42163</v>
      </c>
      <c r="C64" s="10">
        <v>4.8000000000000001E-2</v>
      </c>
      <c r="D64" s="4">
        <v>3</v>
      </c>
      <c r="E64" s="14">
        <v>38.453000000000003</v>
      </c>
      <c r="F64" s="44">
        <v>60</v>
      </c>
      <c r="G64" s="14">
        <v>20</v>
      </c>
      <c r="H64" s="67">
        <f t="shared" si="2"/>
        <v>961325.00000000012</v>
      </c>
      <c r="I64" s="49">
        <f t="shared" si="0"/>
        <v>961.32500000000016</v>
      </c>
      <c r="J64" s="15">
        <v>42356</v>
      </c>
      <c r="K64" s="18">
        <v>5.8860000000000001</v>
      </c>
      <c r="L64" s="22">
        <v>180</v>
      </c>
      <c r="M64" s="18">
        <v>20</v>
      </c>
      <c r="N64" s="68">
        <f t="shared" si="3"/>
        <v>441449.99999999994</v>
      </c>
      <c r="O64" s="50">
        <f t="shared" si="1"/>
        <v>441.44999999999993</v>
      </c>
      <c r="P64" s="19">
        <v>42354</v>
      </c>
      <c r="Q64" s="59">
        <v>135.20099999999999</v>
      </c>
      <c r="R64" s="60">
        <v>20</v>
      </c>
      <c r="S64" s="59">
        <v>50</v>
      </c>
      <c r="T64" s="59">
        <f t="shared" si="6"/>
        <v>2816687.5</v>
      </c>
      <c r="U64" s="61">
        <f t="shared" si="5"/>
        <v>2816.6875</v>
      </c>
      <c r="V64" s="62">
        <v>42349</v>
      </c>
    </row>
    <row r="65" spans="1:22" x14ac:dyDescent="0.35">
      <c r="A65" s="112">
        <v>63</v>
      </c>
      <c r="B65" s="114">
        <v>42164</v>
      </c>
      <c r="C65" s="10">
        <v>4.8899999999999999E-2</v>
      </c>
      <c r="D65" s="4">
        <v>3</v>
      </c>
      <c r="E65" s="14">
        <v>19.120999999999999</v>
      </c>
      <c r="F65" s="44">
        <v>60</v>
      </c>
      <c r="G65" s="14">
        <v>20</v>
      </c>
      <c r="H65" s="67">
        <f t="shared" si="2"/>
        <v>469226.9938650307</v>
      </c>
      <c r="I65" s="49">
        <f t="shared" si="0"/>
        <v>469.22699386503069</v>
      </c>
      <c r="J65" s="15">
        <v>42356</v>
      </c>
      <c r="K65" s="18">
        <v>4.1269999999999998</v>
      </c>
      <c r="L65" s="22">
        <v>180</v>
      </c>
      <c r="M65" s="18">
        <v>20</v>
      </c>
      <c r="N65" s="68">
        <f t="shared" si="3"/>
        <v>303828.22085889574</v>
      </c>
      <c r="O65" s="50">
        <f t="shared" si="1"/>
        <v>303.82822085889575</v>
      </c>
      <c r="P65" s="19">
        <v>42354</v>
      </c>
      <c r="Q65" s="59">
        <v>50.116999999999997</v>
      </c>
      <c r="R65" s="60">
        <v>20</v>
      </c>
      <c r="S65" s="59">
        <v>50</v>
      </c>
      <c r="T65" s="59">
        <f t="shared" si="6"/>
        <v>1024887.5255623721</v>
      </c>
      <c r="U65" s="61">
        <f t="shared" si="5"/>
        <v>1024.887525562372</v>
      </c>
      <c r="V65" s="62">
        <v>42349</v>
      </c>
    </row>
    <row r="66" spans="1:22" x14ac:dyDescent="0.35">
      <c r="A66" s="112">
        <v>64</v>
      </c>
      <c r="B66" s="114">
        <v>42165</v>
      </c>
      <c r="C66" s="10">
        <v>4.8000000000000001E-2</v>
      </c>
      <c r="D66" s="4">
        <v>3</v>
      </c>
      <c r="E66" s="14">
        <v>13.167</v>
      </c>
      <c r="F66" s="44">
        <v>60</v>
      </c>
      <c r="G66" s="14">
        <v>20</v>
      </c>
      <c r="H66" s="67">
        <f t="shared" si="2"/>
        <v>329175</v>
      </c>
      <c r="I66" s="49">
        <f t="shared" si="0"/>
        <v>329.17500000000001</v>
      </c>
      <c r="J66" s="15">
        <v>42356</v>
      </c>
      <c r="K66" s="18">
        <v>3.0190000000000001</v>
      </c>
      <c r="L66" s="22">
        <v>180</v>
      </c>
      <c r="M66" s="18">
        <v>20</v>
      </c>
      <c r="N66" s="68">
        <f t="shared" si="3"/>
        <v>226425.00000000003</v>
      </c>
      <c r="O66" s="50">
        <f t="shared" si="1"/>
        <v>226.42500000000004</v>
      </c>
      <c r="P66" s="19">
        <v>42354</v>
      </c>
      <c r="Q66" s="59">
        <v>37.151000000000003</v>
      </c>
      <c r="R66" s="60">
        <v>20</v>
      </c>
      <c r="S66" s="59">
        <v>50</v>
      </c>
      <c r="T66" s="59">
        <f t="shared" si="6"/>
        <v>773979.16666666674</v>
      </c>
      <c r="U66" s="61">
        <f t="shared" si="5"/>
        <v>773.97916666666674</v>
      </c>
      <c r="V66" s="62">
        <v>42349</v>
      </c>
    </row>
    <row r="67" spans="1:22" x14ac:dyDescent="0.35">
      <c r="A67" s="112">
        <v>65</v>
      </c>
      <c r="B67" s="114">
        <v>42166</v>
      </c>
      <c r="C67" s="10">
        <v>4.8300000000000003E-2</v>
      </c>
      <c r="D67" s="4">
        <v>3</v>
      </c>
      <c r="E67" s="14">
        <v>18.108000000000001</v>
      </c>
      <c r="F67" s="44">
        <v>60</v>
      </c>
      <c r="G67" s="14">
        <v>20</v>
      </c>
      <c r="H67" s="67">
        <f t="shared" si="2"/>
        <v>449888.19875776389</v>
      </c>
      <c r="I67" s="49">
        <f t="shared" ref="I67:I130" si="7">H67/1000</f>
        <v>449.88819875776392</v>
      </c>
      <c r="J67" s="15">
        <v>42356</v>
      </c>
      <c r="K67" s="18">
        <v>4.2229999999999999</v>
      </c>
      <c r="L67" s="22">
        <v>180</v>
      </c>
      <c r="M67" s="18">
        <v>20</v>
      </c>
      <c r="N67" s="68">
        <f t="shared" si="3"/>
        <v>314757.76397515525</v>
      </c>
      <c r="O67" s="50">
        <f>N67/1000</f>
        <v>314.75776397515523</v>
      </c>
      <c r="P67" s="19">
        <v>42354</v>
      </c>
      <c r="Q67" s="59">
        <v>55.26</v>
      </c>
      <c r="R67" s="60">
        <v>20</v>
      </c>
      <c r="S67" s="59">
        <v>50</v>
      </c>
      <c r="T67" s="59">
        <f t="shared" si="6"/>
        <v>1144099.3788819874</v>
      </c>
      <c r="U67" s="61">
        <f t="shared" ref="U67:U85" si="8">T67/1000</f>
        <v>1144.0993788819874</v>
      </c>
      <c r="V67" s="62">
        <v>42349</v>
      </c>
    </row>
    <row r="68" spans="1:22" x14ac:dyDescent="0.35">
      <c r="A68" s="112">
        <v>66</v>
      </c>
      <c r="B68" s="114">
        <v>42167</v>
      </c>
      <c r="C68" s="10">
        <v>4.6199999999999998E-2</v>
      </c>
      <c r="D68" s="4">
        <v>3</v>
      </c>
      <c r="E68" s="14">
        <v>31.315000000000001</v>
      </c>
      <c r="F68" s="44">
        <v>60</v>
      </c>
      <c r="G68" s="14">
        <v>20</v>
      </c>
      <c r="H68" s="67">
        <f t="shared" ref="H68:H131" si="9">(E68*F68*G68)/C68</f>
        <v>813376.62337662338</v>
      </c>
      <c r="I68" s="49">
        <f t="shared" si="7"/>
        <v>813.37662337662334</v>
      </c>
      <c r="J68" s="15">
        <v>42356</v>
      </c>
      <c r="K68" s="18">
        <v>3.698</v>
      </c>
      <c r="L68" s="22">
        <v>180</v>
      </c>
      <c r="M68" s="18">
        <v>20</v>
      </c>
      <c r="N68" s="68">
        <f t="shared" ref="N68:N131" si="10">(K68*L68*M68)/C68</f>
        <v>288155.84415584413</v>
      </c>
      <c r="O68" s="50">
        <f>N68/1000</f>
        <v>288.15584415584414</v>
      </c>
      <c r="P68" s="19">
        <v>42354</v>
      </c>
      <c r="Q68" s="59">
        <v>49.735999999999997</v>
      </c>
      <c r="R68" s="60">
        <v>20</v>
      </c>
      <c r="S68" s="59">
        <v>50</v>
      </c>
      <c r="T68" s="59">
        <f t="shared" si="6"/>
        <v>1076536.7965367965</v>
      </c>
      <c r="U68" s="61">
        <f t="shared" si="8"/>
        <v>1076.5367965367966</v>
      </c>
      <c r="V68" s="62">
        <v>42349</v>
      </c>
    </row>
    <row r="69" spans="1:22" x14ac:dyDescent="0.35">
      <c r="A69" s="112">
        <v>67</v>
      </c>
      <c r="B69" s="114">
        <v>42168</v>
      </c>
      <c r="C69" s="10">
        <v>4.8000000000000001E-2</v>
      </c>
      <c r="D69" s="4">
        <v>3</v>
      </c>
      <c r="E69" s="14">
        <v>15.353999999999999</v>
      </c>
      <c r="F69" s="44">
        <v>60</v>
      </c>
      <c r="G69" s="14">
        <v>20</v>
      </c>
      <c r="H69" s="67">
        <f t="shared" si="9"/>
        <v>383850</v>
      </c>
      <c r="I69" s="49">
        <f t="shared" si="7"/>
        <v>383.85</v>
      </c>
      <c r="J69" s="15">
        <v>42356</v>
      </c>
      <c r="K69" s="18">
        <v>4.3869999999999996</v>
      </c>
      <c r="L69" s="22">
        <v>180</v>
      </c>
      <c r="M69" s="18">
        <v>20</v>
      </c>
      <c r="N69" s="68">
        <f t="shared" si="10"/>
        <v>329024.99999999994</v>
      </c>
      <c r="O69" s="50">
        <f>N69/1000</f>
        <v>329.02499999999992</v>
      </c>
      <c r="P69" s="19">
        <v>42346</v>
      </c>
      <c r="Q69" s="59">
        <v>36.036999999999999</v>
      </c>
      <c r="R69" s="60">
        <v>20</v>
      </c>
      <c r="S69" s="59">
        <v>50</v>
      </c>
      <c r="T69" s="59">
        <f t="shared" si="6"/>
        <v>750770.83333333337</v>
      </c>
      <c r="U69" s="61">
        <f t="shared" si="8"/>
        <v>750.77083333333337</v>
      </c>
      <c r="V69" s="62">
        <v>42349</v>
      </c>
    </row>
    <row r="70" spans="1:22" x14ac:dyDescent="0.35">
      <c r="A70" s="112">
        <v>68</v>
      </c>
      <c r="B70" s="114">
        <v>42169</v>
      </c>
      <c r="C70" s="10">
        <v>5.16E-2</v>
      </c>
      <c r="D70" s="4">
        <v>3</v>
      </c>
      <c r="E70" s="14">
        <v>9.7629999999999999</v>
      </c>
      <c r="F70" s="44">
        <v>60</v>
      </c>
      <c r="G70" s="14">
        <v>20</v>
      </c>
      <c r="H70" s="67">
        <f t="shared" si="9"/>
        <v>227046.51162790696</v>
      </c>
      <c r="I70" s="49">
        <f t="shared" si="7"/>
        <v>227.04651162790697</v>
      </c>
      <c r="J70" s="15">
        <v>42356</v>
      </c>
      <c r="K70" s="18">
        <v>2.4670000000000001</v>
      </c>
      <c r="L70" s="22">
        <v>180</v>
      </c>
      <c r="M70" s="18">
        <v>20</v>
      </c>
      <c r="N70" s="68">
        <f t="shared" si="10"/>
        <v>172116.27906976745</v>
      </c>
      <c r="O70" s="50">
        <f>N70/1000</f>
        <v>172.11627906976744</v>
      </c>
      <c r="P70" s="19">
        <v>42354</v>
      </c>
      <c r="Q70" s="59">
        <v>22.201000000000001</v>
      </c>
      <c r="R70" s="60">
        <v>20</v>
      </c>
      <c r="S70" s="59">
        <v>50</v>
      </c>
      <c r="T70" s="59">
        <f t="shared" si="6"/>
        <v>430251.93798449612</v>
      </c>
      <c r="U70" s="61">
        <f t="shared" si="8"/>
        <v>430.25193798449612</v>
      </c>
      <c r="V70" s="62">
        <v>42349</v>
      </c>
    </row>
    <row r="71" spans="1:22" x14ac:dyDescent="0.35">
      <c r="A71" s="112">
        <v>69</v>
      </c>
      <c r="B71" s="114">
        <v>42170</v>
      </c>
      <c r="C71" s="10">
        <v>4.9200000000000001E-2</v>
      </c>
      <c r="D71" s="4">
        <v>3</v>
      </c>
      <c r="E71" s="14">
        <v>26.317</v>
      </c>
      <c r="F71" s="44">
        <v>60</v>
      </c>
      <c r="G71" s="14">
        <v>20</v>
      </c>
      <c r="H71" s="67">
        <f t="shared" si="9"/>
        <v>641878.04878048785</v>
      </c>
      <c r="I71" s="49">
        <f t="shared" si="7"/>
        <v>641.8780487804878</v>
      </c>
      <c r="J71" s="15">
        <v>42356</v>
      </c>
      <c r="K71" s="18">
        <v>5.6669999999999998</v>
      </c>
      <c r="L71" s="22">
        <v>180</v>
      </c>
      <c r="M71" s="18">
        <v>20</v>
      </c>
      <c r="N71" s="68">
        <f t="shared" si="10"/>
        <v>414658.53658536577</v>
      </c>
      <c r="O71" s="50">
        <f>N71/1000</f>
        <v>414.65853658536577</v>
      </c>
      <c r="P71" s="19">
        <v>42354</v>
      </c>
      <c r="Q71" s="59">
        <v>59.518000000000001</v>
      </c>
      <c r="R71" s="60">
        <v>20</v>
      </c>
      <c r="S71" s="59">
        <v>50</v>
      </c>
      <c r="T71" s="59">
        <f t="shared" si="6"/>
        <v>1209715.4471544717</v>
      </c>
      <c r="U71" s="61">
        <f t="shared" si="8"/>
        <v>1209.7154471544716</v>
      </c>
      <c r="V71" s="62">
        <v>42349</v>
      </c>
    </row>
    <row r="72" spans="1:22" x14ac:dyDescent="0.35">
      <c r="A72" s="112">
        <v>70</v>
      </c>
      <c r="B72" s="114">
        <v>42171</v>
      </c>
      <c r="C72" s="10">
        <v>5.0799999999999998E-2</v>
      </c>
      <c r="D72" s="4">
        <v>3</v>
      </c>
      <c r="E72" s="14">
        <v>24.928000000000001</v>
      </c>
      <c r="F72" s="44">
        <v>60</v>
      </c>
      <c r="G72" s="14">
        <v>20</v>
      </c>
      <c r="H72" s="67">
        <f t="shared" si="9"/>
        <v>588850.39370078745</v>
      </c>
      <c r="I72" s="49">
        <f t="shared" si="7"/>
        <v>588.85039370078744</v>
      </c>
      <c r="J72" s="15">
        <v>42356</v>
      </c>
      <c r="K72" s="18">
        <v>5.0620000000000003</v>
      </c>
      <c r="L72" s="22">
        <v>180</v>
      </c>
      <c r="M72" s="18">
        <v>20</v>
      </c>
      <c r="N72" s="68">
        <f t="shared" si="10"/>
        <v>358724.40944881894</v>
      </c>
      <c r="O72" s="50">
        <f t="shared" ref="O72:O135" si="11">N72/1000</f>
        <v>358.72440944881896</v>
      </c>
      <c r="P72" s="19">
        <v>42354</v>
      </c>
      <c r="Q72" s="59">
        <v>72.650000000000006</v>
      </c>
      <c r="R72" s="60">
        <v>20</v>
      </c>
      <c r="S72" s="59">
        <v>50</v>
      </c>
      <c r="T72" s="59">
        <f t="shared" si="6"/>
        <v>1430118.1102362205</v>
      </c>
      <c r="U72" s="61">
        <f t="shared" si="8"/>
        <v>1430.1181102362204</v>
      </c>
      <c r="V72" s="62"/>
    </row>
    <row r="73" spans="1:22" x14ac:dyDescent="0.35">
      <c r="A73" s="112">
        <v>71</v>
      </c>
      <c r="B73" s="114">
        <v>42172</v>
      </c>
      <c r="C73" s="10">
        <v>4.8099999999999997E-2</v>
      </c>
      <c r="D73" s="4">
        <v>3</v>
      </c>
      <c r="E73" s="14">
        <v>47.959000000000003</v>
      </c>
      <c r="F73" s="44">
        <v>60</v>
      </c>
      <c r="G73" s="14">
        <v>20</v>
      </c>
      <c r="H73" s="67">
        <f t="shared" si="9"/>
        <v>1196482.3284823287</v>
      </c>
      <c r="I73" s="49">
        <f t="shared" si="7"/>
        <v>1196.4823284823287</v>
      </c>
      <c r="J73" s="15">
        <v>42356</v>
      </c>
      <c r="K73" s="18">
        <v>3.86</v>
      </c>
      <c r="L73" s="22">
        <v>180</v>
      </c>
      <c r="M73" s="18">
        <v>20</v>
      </c>
      <c r="N73" s="68">
        <f t="shared" si="10"/>
        <v>288898.12889812893</v>
      </c>
      <c r="O73" s="50">
        <f t="shared" si="11"/>
        <v>288.8981288981289</v>
      </c>
      <c r="P73" s="19">
        <v>42354</v>
      </c>
      <c r="Q73" s="59">
        <v>62.926000000000002</v>
      </c>
      <c r="R73" s="60">
        <v>20</v>
      </c>
      <c r="S73" s="59">
        <v>50</v>
      </c>
      <c r="T73" s="59">
        <f t="shared" si="6"/>
        <v>1308232.8482328483</v>
      </c>
      <c r="U73" s="61">
        <f t="shared" si="8"/>
        <v>1308.2328482328483</v>
      </c>
      <c r="V73" s="62">
        <v>42349</v>
      </c>
    </row>
    <row r="74" spans="1:22" x14ac:dyDescent="0.35">
      <c r="A74" s="112">
        <v>72</v>
      </c>
      <c r="B74" s="114">
        <v>42173</v>
      </c>
      <c r="C74" s="10">
        <v>5.1999999999999998E-2</v>
      </c>
      <c r="D74" s="4">
        <v>3</v>
      </c>
      <c r="E74" s="14">
        <v>23.416</v>
      </c>
      <c r="F74" s="44">
        <v>60</v>
      </c>
      <c r="G74" s="14">
        <v>20</v>
      </c>
      <c r="H74" s="67">
        <f t="shared" si="9"/>
        <v>540369.23076923075</v>
      </c>
      <c r="I74" s="49">
        <f t="shared" si="7"/>
        <v>540.36923076923074</v>
      </c>
      <c r="J74" s="15">
        <v>42356</v>
      </c>
      <c r="K74" s="18">
        <v>4.0549999999999997</v>
      </c>
      <c r="L74" s="22">
        <v>180</v>
      </c>
      <c r="M74" s="18">
        <v>20</v>
      </c>
      <c r="N74" s="68">
        <f t="shared" si="10"/>
        <v>280730.76923076925</v>
      </c>
      <c r="O74" s="50">
        <f t="shared" si="11"/>
        <v>280.73076923076923</v>
      </c>
      <c r="P74" s="19">
        <v>42354</v>
      </c>
      <c r="Q74" s="59">
        <v>75.739999999999995</v>
      </c>
      <c r="R74" s="60">
        <v>20</v>
      </c>
      <c r="S74" s="59">
        <v>50</v>
      </c>
      <c r="T74" s="59">
        <f t="shared" si="6"/>
        <v>1456538.4615384615</v>
      </c>
      <c r="U74" s="61">
        <f t="shared" si="8"/>
        <v>1456.5384615384614</v>
      </c>
      <c r="V74" s="62">
        <v>42349</v>
      </c>
    </row>
    <row r="75" spans="1:22" x14ac:dyDescent="0.35">
      <c r="A75" s="112">
        <v>73</v>
      </c>
      <c r="B75" s="114">
        <v>42174</v>
      </c>
      <c r="C75" s="10">
        <v>4.6899999999999997E-2</v>
      </c>
      <c r="D75" s="4">
        <v>3</v>
      </c>
      <c r="E75" s="14">
        <v>14.631</v>
      </c>
      <c r="F75" s="44">
        <v>60</v>
      </c>
      <c r="G75" s="14">
        <v>20</v>
      </c>
      <c r="H75" s="67">
        <f t="shared" si="9"/>
        <v>374353.94456289982</v>
      </c>
      <c r="I75" s="49">
        <f t="shared" si="7"/>
        <v>374.35394456289981</v>
      </c>
      <c r="J75" s="15">
        <v>42356</v>
      </c>
      <c r="K75" s="18">
        <v>3.3410000000000002</v>
      </c>
      <c r="L75" s="22">
        <v>180</v>
      </c>
      <c r="M75" s="18">
        <v>20</v>
      </c>
      <c r="N75" s="68">
        <f t="shared" si="10"/>
        <v>256452.02558635396</v>
      </c>
      <c r="O75" s="50">
        <f t="shared" si="11"/>
        <v>256.45202558635395</v>
      </c>
      <c r="P75" s="19">
        <v>42354</v>
      </c>
      <c r="Q75" s="59">
        <v>42.518000000000001</v>
      </c>
      <c r="R75" s="60">
        <v>20</v>
      </c>
      <c r="S75" s="59">
        <v>50</v>
      </c>
      <c r="T75" s="59">
        <f t="shared" si="6"/>
        <v>906567.1641791045</v>
      </c>
      <c r="U75" s="61">
        <f t="shared" si="8"/>
        <v>906.56716417910445</v>
      </c>
      <c r="V75" s="62">
        <v>42349</v>
      </c>
    </row>
    <row r="76" spans="1:22" x14ac:dyDescent="0.35">
      <c r="A76" s="112">
        <v>74</v>
      </c>
      <c r="B76" s="114">
        <v>42175</v>
      </c>
      <c r="C76" s="10">
        <v>4.9299999999999997E-2</v>
      </c>
      <c r="D76" s="4">
        <v>3</v>
      </c>
      <c r="E76" s="14">
        <v>18.809999999999999</v>
      </c>
      <c r="F76" s="44">
        <v>60</v>
      </c>
      <c r="G76" s="14">
        <v>20</v>
      </c>
      <c r="H76" s="67">
        <f t="shared" si="9"/>
        <v>457849.89858012175</v>
      </c>
      <c r="I76" s="49">
        <f t="shared" si="7"/>
        <v>457.84989858012176</v>
      </c>
      <c r="J76" s="15">
        <v>42356</v>
      </c>
      <c r="K76" s="18">
        <v>4.0069999999999997</v>
      </c>
      <c r="L76" s="22">
        <v>180</v>
      </c>
      <c r="M76" s="18">
        <v>20</v>
      </c>
      <c r="N76" s="68">
        <f t="shared" si="10"/>
        <v>292600.40567951323</v>
      </c>
      <c r="O76" s="50">
        <f t="shared" si="11"/>
        <v>292.60040567951324</v>
      </c>
      <c r="P76" s="19">
        <v>42354</v>
      </c>
      <c r="Q76" s="59">
        <v>68.180999999999997</v>
      </c>
      <c r="R76" s="60">
        <v>20</v>
      </c>
      <c r="S76" s="59">
        <v>50</v>
      </c>
      <c r="T76" s="59">
        <f t="shared" si="6"/>
        <v>1382981.7444219068</v>
      </c>
      <c r="U76" s="61">
        <f t="shared" si="8"/>
        <v>1382.9817444219068</v>
      </c>
      <c r="V76" s="62">
        <v>42349</v>
      </c>
    </row>
    <row r="77" spans="1:22" x14ac:dyDescent="0.35">
      <c r="A77" s="54" t="s">
        <v>36</v>
      </c>
      <c r="B77" s="114">
        <v>42176</v>
      </c>
      <c r="C77" s="10">
        <v>0.05</v>
      </c>
      <c r="D77" s="4">
        <v>3</v>
      </c>
      <c r="E77" s="14">
        <v>13.513999999999999</v>
      </c>
      <c r="F77" s="44">
        <v>60</v>
      </c>
      <c r="G77" s="14">
        <v>20</v>
      </c>
      <c r="H77" s="67">
        <f t="shared" si="9"/>
        <v>324335.99999999994</v>
      </c>
      <c r="I77" s="49">
        <f t="shared" si="7"/>
        <v>324.33599999999996</v>
      </c>
      <c r="J77" s="15">
        <v>42356</v>
      </c>
      <c r="K77" s="18">
        <v>3.54</v>
      </c>
      <c r="L77" s="22">
        <v>180</v>
      </c>
      <c r="M77" s="18">
        <v>20</v>
      </c>
      <c r="N77" s="68">
        <f t="shared" si="10"/>
        <v>254880</v>
      </c>
      <c r="O77" s="50">
        <f t="shared" si="11"/>
        <v>254.88</v>
      </c>
      <c r="P77" s="19">
        <v>42354</v>
      </c>
      <c r="Q77" s="59">
        <v>48.277999999999999</v>
      </c>
      <c r="R77" s="60">
        <v>20</v>
      </c>
      <c r="S77" s="59">
        <v>50</v>
      </c>
      <c r="T77" s="59">
        <f t="shared" ref="T77:T85" si="12">(Q77*R77*S77)/C77</f>
        <v>965560</v>
      </c>
      <c r="U77" s="61">
        <f t="shared" si="8"/>
        <v>965.56</v>
      </c>
      <c r="V77" s="62">
        <v>42349</v>
      </c>
    </row>
    <row r="78" spans="1:22" x14ac:dyDescent="0.35">
      <c r="A78" s="54" t="s">
        <v>37</v>
      </c>
      <c r="B78" s="114">
        <v>42176</v>
      </c>
      <c r="C78" s="10">
        <v>5.0900000000000001E-2</v>
      </c>
      <c r="D78" s="4">
        <v>3</v>
      </c>
      <c r="E78" s="14">
        <v>28.303000000000001</v>
      </c>
      <c r="F78" s="44">
        <v>60</v>
      </c>
      <c r="G78" s="14">
        <v>20</v>
      </c>
      <c r="H78" s="67">
        <f t="shared" si="9"/>
        <v>667261.29666011781</v>
      </c>
      <c r="I78" s="49">
        <f t="shared" si="7"/>
        <v>667.26129666011775</v>
      </c>
      <c r="J78" s="15">
        <v>42356</v>
      </c>
      <c r="K78" s="18">
        <v>3.4180000000000001</v>
      </c>
      <c r="L78" s="22">
        <v>180</v>
      </c>
      <c r="M78" s="18">
        <v>20</v>
      </c>
      <c r="N78" s="68">
        <f t="shared" si="10"/>
        <v>241744.59724950884</v>
      </c>
      <c r="O78" s="50">
        <f t="shared" si="11"/>
        <v>241.74459724950884</v>
      </c>
      <c r="P78" s="19">
        <v>42354</v>
      </c>
      <c r="Q78" s="59">
        <v>45.124000000000002</v>
      </c>
      <c r="R78" s="60">
        <v>20</v>
      </c>
      <c r="S78" s="59">
        <v>50</v>
      </c>
      <c r="T78" s="59">
        <f t="shared" si="12"/>
        <v>886522.59332023573</v>
      </c>
      <c r="U78" s="61">
        <f t="shared" si="8"/>
        <v>886.52259332023573</v>
      </c>
      <c r="V78" s="62"/>
    </row>
    <row r="79" spans="1:22" x14ac:dyDescent="0.35">
      <c r="A79" s="112">
        <v>76</v>
      </c>
      <c r="B79" s="114">
        <v>42177</v>
      </c>
      <c r="C79" s="10">
        <v>5.0900000000000001E-2</v>
      </c>
      <c r="D79" s="4">
        <v>3</v>
      </c>
      <c r="E79" s="48">
        <v>26.873999999999999</v>
      </c>
      <c r="F79" s="44">
        <v>60</v>
      </c>
      <c r="G79" s="14">
        <v>20</v>
      </c>
      <c r="H79" s="67">
        <f t="shared" si="9"/>
        <v>633571.70923379168</v>
      </c>
      <c r="I79" s="49">
        <f t="shared" si="7"/>
        <v>633.57170923379169</v>
      </c>
      <c r="J79" s="15">
        <v>42356</v>
      </c>
      <c r="K79" s="18">
        <v>4.0960000000000001</v>
      </c>
      <c r="L79" s="22">
        <v>180</v>
      </c>
      <c r="M79" s="18">
        <v>20</v>
      </c>
      <c r="N79" s="68">
        <f t="shared" si="10"/>
        <v>289697.44597249507</v>
      </c>
      <c r="O79" s="50">
        <f t="shared" si="11"/>
        <v>289.69744597249507</v>
      </c>
      <c r="P79" s="19">
        <v>42354</v>
      </c>
      <c r="Q79" s="59">
        <v>79.338999999999999</v>
      </c>
      <c r="R79" s="60">
        <v>20</v>
      </c>
      <c r="S79" s="59">
        <v>50</v>
      </c>
      <c r="T79" s="59">
        <f t="shared" si="12"/>
        <v>1558722.9862475442</v>
      </c>
      <c r="U79" s="61">
        <f t="shared" si="8"/>
        <v>1558.7229862475442</v>
      </c>
      <c r="V79" s="62">
        <v>42349</v>
      </c>
    </row>
    <row r="80" spans="1:22" x14ac:dyDescent="0.35">
      <c r="A80" s="112">
        <v>77</v>
      </c>
      <c r="B80" s="114">
        <v>42178</v>
      </c>
      <c r="C80" s="10">
        <v>4.9599999999999998E-2</v>
      </c>
      <c r="D80" s="4">
        <v>3</v>
      </c>
      <c r="E80" s="14">
        <v>26.959</v>
      </c>
      <c r="F80" s="44">
        <v>60</v>
      </c>
      <c r="G80" s="14">
        <v>20</v>
      </c>
      <c r="H80" s="67">
        <f t="shared" si="9"/>
        <v>652233.87096774194</v>
      </c>
      <c r="I80" s="49">
        <f t="shared" si="7"/>
        <v>652.23387096774195</v>
      </c>
      <c r="J80" s="15">
        <v>42356</v>
      </c>
      <c r="K80" s="18">
        <v>3.96</v>
      </c>
      <c r="L80" s="22">
        <v>180</v>
      </c>
      <c r="M80" s="18">
        <v>20</v>
      </c>
      <c r="N80" s="68">
        <f t="shared" si="10"/>
        <v>287419.3548387097</v>
      </c>
      <c r="O80" s="50">
        <f t="shared" si="11"/>
        <v>287.41935483870969</v>
      </c>
      <c r="P80" s="19">
        <v>42354</v>
      </c>
      <c r="Q80" s="59">
        <v>79.581000000000003</v>
      </c>
      <c r="R80" s="60">
        <v>20</v>
      </c>
      <c r="S80" s="59">
        <v>50</v>
      </c>
      <c r="T80" s="59">
        <f t="shared" si="12"/>
        <v>1604455.6451612904</v>
      </c>
      <c r="U80" s="61">
        <f t="shared" si="8"/>
        <v>1604.4556451612905</v>
      </c>
      <c r="V80" s="62">
        <v>42349</v>
      </c>
    </row>
    <row r="81" spans="1:22" x14ac:dyDescent="0.35">
      <c r="A81" s="112">
        <v>78</v>
      </c>
      <c r="B81" s="114">
        <v>42179</v>
      </c>
      <c r="C81" s="10">
        <v>4.8099999999999997E-2</v>
      </c>
      <c r="D81" s="4">
        <v>3</v>
      </c>
      <c r="E81" s="14">
        <v>18.768999999999998</v>
      </c>
      <c r="F81" s="44">
        <v>60</v>
      </c>
      <c r="G81" s="14">
        <v>20</v>
      </c>
      <c r="H81" s="67">
        <f t="shared" si="9"/>
        <v>468249.48024948017</v>
      </c>
      <c r="I81" s="49">
        <f t="shared" si="7"/>
        <v>468.24948024948014</v>
      </c>
      <c r="J81" s="15">
        <v>42356</v>
      </c>
      <c r="K81" s="18">
        <v>3.1230000000000002</v>
      </c>
      <c r="L81" s="22">
        <v>180</v>
      </c>
      <c r="M81" s="18">
        <v>20</v>
      </c>
      <c r="N81" s="68">
        <f t="shared" si="10"/>
        <v>233738.04573804574</v>
      </c>
      <c r="O81" s="50">
        <f t="shared" si="11"/>
        <v>233.73804573804574</v>
      </c>
      <c r="P81" s="19">
        <v>42354</v>
      </c>
      <c r="Q81" s="59">
        <v>42.944000000000003</v>
      </c>
      <c r="R81" s="60">
        <v>20</v>
      </c>
      <c r="S81" s="59">
        <v>50</v>
      </c>
      <c r="T81" s="59">
        <f t="shared" si="12"/>
        <v>892806.65280665306</v>
      </c>
      <c r="U81" s="61">
        <f t="shared" si="8"/>
        <v>892.80665280665301</v>
      </c>
      <c r="V81" s="62">
        <v>42349</v>
      </c>
    </row>
    <row r="82" spans="1:22" x14ac:dyDescent="0.35">
      <c r="A82" s="112">
        <v>79</v>
      </c>
      <c r="B82" s="114">
        <v>42180</v>
      </c>
      <c r="C82" s="10">
        <v>4.8000000000000001E-2</v>
      </c>
      <c r="D82" s="4">
        <v>3</v>
      </c>
      <c r="E82" s="14">
        <v>22.013999999999999</v>
      </c>
      <c r="F82" s="44">
        <v>60</v>
      </c>
      <c r="G82" s="14">
        <v>20</v>
      </c>
      <c r="H82" s="67">
        <f t="shared" si="9"/>
        <v>550350</v>
      </c>
      <c r="I82" s="49">
        <f t="shared" si="7"/>
        <v>550.35</v>
      </c>
      <c r="J82" s="15">
        <v>42356</v>
      </c>
      <c r="K82" s="18">
        <v>2.6320000000000001</v>
      </c>
      <c r="L82" s="22">
        <v>180</v>
      </c>
      <c r="M82" s="18">
        <v>20</v>
      </c>
      <c r="N82" s="68">
        <f t="shared" si="10"/>
        <v>197400</v>
      </c>
      <c r="O82" s="50">
        <f t="shared" si="11"/>
        <v>197.4</v>
      </c>
      <c r="P82" s="19">
        <v>42354</v>
      </c>
      <c r="Q82" s="59">
        <v>30.87</v>
      </c>
      <c r="R82" s="60">
        <v>20</v>
      </c>
      <c r="S82" s="59">
        <v>50</v>
      </c>
      <c r="T82" s="59">
        <f t="shared" si="12"/>
        <v>643125</v>
      </c>
      <c r="U82" s="61">
        <f t="shared" si="8"/>
        <v>643.125</v>
      </c>
      <c r="V82" s="62">
        <v>42349</v>
      </c>
    </row>
    <row r="83" spans="1:22" x14ac:dyDescent="0.35">
      <c r="A83" s="112">
        <v>80</v>
      </c>
      <c r="B83" s="114">
        <v>42181</v>
      </c>
      <c r="C83" s="10">
        <v>5.1499999999999997E-2</v>
      </c>
      <c r="D83" s="4">
        <v>3</v>
      </c>
      <c r="E83" s="14">
        <v>22.952999999999999</v>
      </c>
      <c r="F83" s="44">
        <v>60</v>
      </c>
      <c r="G83" s="14">
        <v>20</v>
      </c>
      <c r="H83" s="67">
        <f t="shared" si="9"/>
        <v>534827.18446601951</v>
      </c>
      <c r="I83" s="49">
        <f t="shared" si="7"/>
        <v>534.8271844660195</v>
      </c>
      <c r="J83" s="15">
        <v>42356</v>
      </c>
      <c r="K83" s="18">
        <v>5.048</v>
      </c>
      <c r="L83" s="22">
        <v>180</v>
      </c>
      <c r="M83" s="18">
        <v>20</v>
      </c>
      <c r="N83" s="68">
        <f t="shared" si="10"/>
        <v>352869.90291262139</v>
      </c>
      <c r="O83" s="50">
        <f t="shared" si="11"/>
        <v>352.8699029126214</v>
      </c>
      <c r="P83" s="19">
        <v>42354</v>
      </c>
      <c r="Q83" s="59">
        <v>50.545999999999999</v>
      </c>
      <c r="R83" s="60">
        <v>20</v>
      </c>
      <c r="S83" s="59">
        <v>50</v>
      </c>
      <c r="T83" s="59">
        <f t="shared" si="12"/>
        <v>981475.72815533984</v>
      </c>
      <c r="U83" s="61">
        <f t="shared" si="8"/>
        <v>981.47572815533988</v>
      </c>
      <c r="V83" s="62">
        <v>42349</v>
      </c>
    </row>
    <row r="84" spans="1:22" x14ac:dyDescent="0.35">
      <c r="A84" s="112">
        <v>81</v>
      </c>
      <c r="B84" s="114">
        <v>42182</v>
      </c>
      <c r="C84" s="10">
        <v>5.1499999999999997E-2</v>
      </c>
      <c r="D84" s="4">
        <v>3</v>
      </c>
      <c r="E84" s="14">
        <v>23.074999999999999</v>
      </c>
      <c r="F84" s="44">
        <v>60</v>
      </c>
      <c r="G84" s="14">
        <v>20</v>
      </c>
      <c r="H84" s="67">
        <f t="shared" si="9"/>
        <v>537669.90291262139</v>
      </c>
      <c r="I84" s="49">
        <f t="shared" si="7"/>
        <v>537.66990291262141</v>
      </c>
      <c r="J84" s="15">
        <v>42356</v>
      </c>
      <c r="K84" s="18">
        <v>3.6269999999999998</v>
      </c>
      <c r="L84" s="22">
        <v>180</v>
      </c>
      <c r="M84" s="18">
        <v>20</v>
      </c>
      <c r="N84" s="68">
        <f t="shared" si="10"/>
        <v>253537.86407766992</v>
      </c>
      <c r="O84" s="50">
        <f t="shared" si="11"/>
        <v>253.53786407766992</v>
      </c>
      <c r="P84" s="19">
        <v>42354</v>
      </c>
      <c r="Q84" s="59">
        <v>25.288</v>
      </c>
      <c r="R84" s="60">
        <v>20</v>
      </c>
      <c r="S84" s="59">
        <v>50</v>
      </c>
      <c r="T84" s="59">
        <f t="shared" si="12"/>
        <v>491029.12621359224</v>
      </c>
      <c r="U84" s="61">
        <f t="shared" si="8"/>
        <v>491.02912621359224</v>
      </c>
      <c r="V84" s="62">
        <v>42349</v>
      </c>
    </row>
    <row r="85" spans="1:22" x14ac:dyDescent="0.35">
      <c r="A85" s="112">
        <v>82</v>
      </c>
      <c r="B85" s="114">
        <v>42183</v>
      </c>
      <c r="C85" s="10">
        <v>5.1299999999999998E-2</v>
      </c>
      <c r="D85" s="4">
        <v>3</v>
      </c>
      <c r="E85" s="14">
        <v>24.19</v>
      </c>
      <c r="F85" s="44">
        <v>60</v>
      </c>
      <c r="G85" s="14">
        <v>20</v>
      </c>
      <c r="H85" s="67">
        <f t="shared" si="9"/>
        <v>565847.95321637427</v>
      </c>
      <c r="I85" s="49">
        <f t="shared" si="7"/>
        <v>565.84795321637432</v>
      </c>
      <c r="J85" s="15">
        <v>42356</v>
      </c>
      <c r="K85" s="18">
        <v>3.1819999999999999</v>
      </c>
      <c r="L85" s="22">
        <v>180</v>
      </c>
      <c r="M85" s="18">
        <v>20</v>
      </c>
      <c r="N85" s="68">
        <f t="shared" si="10"/>
        <v>223298.24561403511</v>
      </c>
      <c r="O85" s="50">
        <f t="shared" si="11"/>
        <v>223.29824561403512</v>
      </c>
      <c r="P85" s="19">
        <v>42354</v>
      </c>
      <c r="Q85" s="59">
        <v>48.445999999999998</v>
      </c>
      <c r="R85" s="60">
        <v>20</v>
      </c>
      <c r="S85" s="59">
        <v>50</v>
      </c>
      <c r="T85" s="59">
        <f t="shared" si="12"/>
        <v>944366.47173489281</v>
      </c>
      <c r="U85" s="61">
        <f t="shared" si="8"/>
        <v>944.3664717348928</v>
      </c>
      <c r="V85" s="62">
        <v>42349</v>
      </c>
    </row>
    <row r="86" spans="1:22" x14ac:dyDescent="0.35">
      <c r="A86" s="112">
        <v>83</v>
      </c>
      <c r="B86" s="114">
        <v>42184</v>
      </c>
      <c r="C86" s="10">
        <v>4.8000000000000001E-2</v>
      </c>
      <c r="D86" s="4">
        <v>3</v>
      </c>
      <c r="E86" s="14">
        <v>63.424999999999997</v>
      </c>
      <c r="F86" s="44">
        <v>60</v>
      </c>
      <c r="G86" s="14">
        <v>20</v>
      </c>
      <c r="H86" s="67">
        <f t="shared" si="9"/>
        <v>1585625</v>
      </c>
      <c r="I86" s="49">
        <f t="shared" si="7"/>
        <v>1585.625</v>
      </c>
      <c r="J86" s="15">
        <v>42356</v>
      </c>
      <c r="K86" s="18">
        <v>4.82</v>
      </c>
      <c r="L86" s="22">
        <v>180</v>
      </c>
      <c r="M86" s="18">
        <v>20</v>
      </c>
      <c r="N86" s="68">
        <f t="shared" si="10"/>
        <v>361500</v>
      </c>
      <c r="O86" s="50">
        <f t="shared" si="11"/>
        <v>361.5</v>
      </c>
      <c r="P86" s="19">
        <v>42354</v>
      </c>
      <c r="Q86" s="59">
        <v>59.905999999999999</v>
      </c>
      <c r="R86" s="60">
        <v>20</v>
      </c>
      <c r="S86" s="59">
        <v>50</v>
      </c>
      <c r="T86" s="59">
        <f t="shared" ref="T86:T146" si="13">(Q86*R86*S86)/C86</f>
        <v>1248041.6666666665</v>
      </c>
      <c r="U86" s="61">
        <f t="shared" ref="U86:U146" si="14">T86/1000</f>
        <v>1248.0416666666665</v>
      </c>
      <c r="V86" s="62">
        <v>42349</v>
      </c>
    </row>
    <row r="87" spans="1:22" x14ac:dyDescent="0.35">
      <c r="A87" s="112">
        <v>84</v>
      </c>
      <c r="B87" s="114">
        <v>42185</v>
      </c>
      <c r="C87" s="10">
        <v>4.9099999999999998E-2</v>
      </c>
      <c r="D87" s="6">
        <v>3</v>
      </c>
      <c r="E87" s="14">
        <v>26.510999999999999</v>
      </c>
      <c r="F87" s="44">
        <v>60</v>
      </c>
      <c r="G87" s="14">
        <v>20</v>
      </c>
      <c r="H87" s="67">
        <f t="shared" si="9"/>
        <v>647926.68024439912</v>
      </c>
      <c r="I87" s="49">
        <f t="shared" si="7"/>
        <v>647.92668024439911</v>
      </c>
      <c r="J87" s="15">
        <v>42356</v>
      </c>
      <c r="K87" s="18">
        <v>4.45</v>
      </c>
      <c r="L87" s="22">
        <v>180</v>
      </c>
      <c r="M87" s="18">
        <v>20</v>
      </c>
      <c r="N87" s="68">
        <f t="shared" si="10"/>
        <v>326272.9124236253</v>
      </c>
      <c r="O87" s="50">
        <f t="shared" si="11"/>
        <v>326.27291242362531</v>
      </c>
      <c r="P87" s="19">
        <v>42354</v>
      </c>
      <c r="Q87" s="59">
        <v>79.394999999999996</v>
      </c>
      <c r="R87" s="60">
        <v>20</v>
      </c>
      <c r="S87" s="59">
        <v>50</v>
      </c>
      <c r="T87" s="59">
        <f t="shared" si="13"/>
        <v>1617006.1099796335</v>
      </c>
      <c r="U87" s="61">
        <f t="shared" si="14"/>
        <v>1617.0061099796335</v>
      </c>
      <c r="V87" s="62">
        <v>42349</v>
      </c>
    </row>
    <row r="88" spans="1:22" x14ac:dyDescent="0.35">
      <c r="A88" s="112">
        <v>85</v>
      </c>
      <c r="B88" s="114">
        <v>42186</v>
      </c>
      <c r="C88" s="10">
        <v>4.9799999999999997E-2</v>
      </c>
      <c r="D88" s="6"/>
      <c r="E88" s="14">
        <v>20.722000000000001</v>
      </c>
      <c r="F88" s="44">
        <v>60</v>
      </c>
      <c r="G88" s="14">
        <v>20</v>
      </c>
      <c r="H88" s="67">
        <f t="shared" si="9"/>
        <v>499325.30120481935</v>
      </c>
      <c r="I88" s="49">
        <f t="shared" si="7"/>
        <v>499.32530120481937</v>
      </c>
      <c r="J88" s="15">
        <v>42356</v>
      </c>
      <c r="K88" s="18">
        <v>3.222</v>
      </c>
      <c r="L88" s="22">
        <v>180</v>
      </c>
      <c r="M88" s="18">
        <v>20</v>
      </c>
      <c r="N88" s="68">
        <f t="shared" si="10"/>
        <v>232915.66265060243</v>
      </c>
      <c r="O88" s="50">
        <f t="shared" si="11"/>
        <v>232.91566265060243</v>
      </c>
      <c r="P88" s="19">
        <v>42354</v>
      </c>
      <c r="Q88" s="59">
        <v>53.238</v>
      </c>
      <c r="R88" s="60">
        <v>20</v>
      </c>
      <c r="S88" s="59">
        <v>50</v>
      </c>
      <c r="T88" s="59">
        <f t="shared" si="13"/>
        <v>1069036.1445783132</v>
      </c>
      <c r="U88" s="61">
        <f t="shared" si="14"/>
        <v>1069.0361445783133</v>
      </c>
      <c r="V88" s="62">
        <v>42349</v>
      </c>
    </row>
    <row r="89" spans="1:22" x14ac:dyDescent="0.35">
      <c r="A89" s="112">
        <v>86</v>
      </c>
      <c r="B89" s="114">
        <v>42187</v>
      </c>
      <c r="C89" s="10">
        <v>4.99E-2</v>
      </c>
      <c r="D89" s="4">
        <v>3</v>
      </c>
      <c r="E89" s="14">
        <v>20.946999999999999</v>
      </c>
      <c r="F89" s="44">
        <v>60</v>
      </c>
      <c r="G89" s="14">
        <v>20</v>
      </c>
      <c r="H89" s="67">
        <f t="shared" si="9"/>
        <v>503735.47094188374</v>
      </c>
      <c r="I89" s="49">
        <f t="shared" si="7"/>
        <v>503.73547094188376</v>
      </c>
      <c r="J89" s="15">
        <v>42356</v>
      </c>
      <c r="K89" s="18">
        <v>5.74</v>
      </c>
      <c r="L89" s="22">
        <v>180</v>
      </c>
      <c r="M89" s="18">
        <v>20</v>
      </c>
      <c r="N89" s="68">
        <f t="shared" si="10"/>
        <v>414108.21643286571</v>
      </c>
      <c r="O89" s="50">
        <f t="shared" si="11"/>
        <v>414.10821643286573</v>
      </c>
      <c r="P89" s="19">
        <v>42346</v>
      </c>
      <c r="Q89" s="59">
        <v>39.322000000000003</v>
      </c>
      <c r="R89" s="60">
        <v>20</v>
      </c>
      <c r="S89" s="59">
        <v>50</v>
      </c>
      <c r="T89" s="59">
        <f t="shared" si="13"/>
        <v>788016.0320641282</v>
      </c>
      <c r="U89" s="61">
        <f t="shared" si="14"/>
        <v>788.01603206412824</v>
      </c>
      <c r="V89" s="62"/>
    </row>
    <row r="90" spans="1:22" x14ac:dyDescent="0.35">
      <c r="A90" s="112">
        <v>87</v>
      </c>
      <c r="B90" s="114">
        <v>42188</v>
      </c>
      <c r="C90" s="10">
        <v>5.1700000000000003E-2</v>
      </c>
      <c r="D90" s="4">
        <v>3</v>
      </c>
      <c r="E90" s="14">
        <v>13.01</v>
      </c>
      <c r="F90" s="44">
        <v>60</v>
      </c>
      <c r="G90" s="14">
        <v>20</v>
      </c>
      <c r="H90" s="67">
        <f t="shared" si="9"/>
        <v>301972.92069632496</v>
      </c>
      <c r="I90" s="49">
        <f t="shared" si="7"/>
        <v>301.97292069632493</v>
      </c>
      <c r="J90" s="15">
        <v>42356</v>
      </c>
      <c r="K90" s="18">
        <v>2.8559999999999999</v>
      </c>
      <c r="L90" s="22">
        <v>180</v>
      </c>
      <c r="M90" s="18">
        <v>20</v>
      </c>
      <c r="N90" s="68">
        <f t="shared" si="10"/>
        <v>198870.4061895551</v>
      </c>
      <c r="O90" s="50">
        <f t="shared" si="11"/>
        <v>198.8704061895551</v>
      </c>
      <c r="P90" s="19">
        <v>42354</v>
      </c>
      <c r="Q90" s="59">
        <v>37.301000000000002</v>
      </c>
      <c r="R90" s="60">
        <v>20</v>
      </c>
      <c r="S90" s="59">
        <v>50</v>
      </c>
      <c r="T90" s="59">
        <f t="shared" si="13"/>
        <v>721489.36170212761</v>
      </c>
      <c r="U90" s="61">
        <f t="shared" si="14"/>
        <v>721.48936170212767</v>
      </c>
      <c r="V90" s="62">
        <v>42349</v>
      </c>
    </row>
    <row r="91" spans="1:22" x14ac:dyDescent="0.35">
      <c r="A91" s="112">
        <v>88</v>
      </c>
      <c r="B91" s="114">
        <v>42189</v>
      </c>
      <c r="C91" s="10">
        <v>4.9799999999999997E-2</v>
      </c>
      <c r="D91" s="4">
        <v>3</v>
      </c>
      <c r="E91" s="14">
        <v>22.529</v>
      </c>
      <c r="F91" s="44">
        <v>60</v>
      </c>
      <c r="G91" s="14">
        <v>20</v>
      </c>
      <c r="H91" s="67">
        <f t="shared" si="9"/>
        <v>542867.46987951815</v>
      </c>
      <c r="I91" s="49">
        <f t="shared" si="7"/>
        <v>542.86746987951813</v>
      </c>
      <c r="J91" s="15">
        <v>42356</v>
      </c>
      <c r="K91" s="18">
        <v>3.2570000000000001</v>
      </c>
      <c r="L91" s="22">
        <v>180</v>
      </c>
      <c r="M91" s="18">
        <v>20</v>
      </c>
      <c r="N91" s="68">
        <f t="shared" si="10"/>
        <v>235445.78313253014</v>
      </c>
      <c r="O91" s="50">
        <f t="shared" si="11"/>
        <v>235.44578313253012</v>
      </c>
      <c r="P91" s="19">
        <v>42354</v>
      </c>
      <c r="Q91" s="59">
        <v>48.353000000000002</v>
      </c>
      <c r="R91" s="60">
        <v>20</v>
      </c>
      <c r="S91" s="59">
        <v>50</v>
      </c>
      <c r="T91" s="59">
        <f t="shared" si="13"/>
        <v>970943.77510040172</v>
      </c>
      <c r="U91" s="61">
        <f t="shared" si="14"/>
        <v>970.94377510040169</v>
      </c>
      <c r="V91" s="62">
        <v>42349</v>
      </c>
    </row>
    <row r="92" spans="1:22" x14ac:dyDescent="0.35">
      <c r="A92" s="112">
        <v>89</v>
      </c>
      <c r="B92" s="114">
        <v>42190</v>
      </c>
      <c r="C92" s="10">
        <v>4.9700000000000001E-2</v>
      </c>
      <c r="D92" s="4">
        <v>3</v>
      </c>
      <c r="E92" s="14">
        <v>11.602</v>
      </c>
      <c r="F92" s="44">
        <v>60</v>
      </c>
      <c r="G92" s="14">
        <v>20</v>
      </c>
      <c r="H92" s="67">
        <f t="shared" si="9"/>
        <v>280128.77263581485</v>
      </c>
      <c r="I92" s="49">
        <f t="shared" si="7"/>
        <v>280.12877263581487</v>
      </c>
      <c r="J92" s="15">
        <v>42356</v>
      </c>
      <c r="K92" s="18">
        <v>2.2400000000000002</v>
      </c>
      <c r="L92" s="22">
        <v>180</v>
      </c>
      <c r="M92" s="18">
        <v>20</v>
      </c>
      <c r="N92" s="68">
        <f t="shared" si="10"/>
        <v>162253.52112676058</v>
      </c>
      <c r="O92" s="50">
        <f t="shared" si="11"/>
        <v>162.25352112676057</v>
      </c>
      <c r="P92" s="19">
        <v>42354</v>
      </c>
      <c r="Q92" s="59">
        <v>19.215</v>
      </c>
      <c r="R92" s="60">
        <v>20</v>
      </c>
      <c r="S92" s="59">
        <v>50</v>
      </c>
      <c r="T92" s="59">
        <f t="shared" si="13"/>
        <v>386619.71830985916</v>
      </c>
      <c r="U92" s="61">
        <f t="shared" si="14"/>
        <v>386.61971830985914</v>
      </c>
      <c r="V92" s="62">
        <v>42349</v>
      </c>
    </row>
    <row r="93" spans="1:22" x14ac:dyDescent="0.35">
      <c r="A93" s="112">
        <v>90</v>
      </c>
      <c r="B93" s="114">
        <v>42191</v>
      </c>
      <c r="C93" s="10">
        <v>4.9399999999999999E-2</v>
      </c>
      <c r="D93" s="6">
        <v>3</v>
      </c>
      <c r="E93" s="14">
        <v>14.906000000000001</v>
      </c>
      <c r="F93" s="44">
        <v>60</v>
      </c>
      <c r="G93" s="14">
        <v>20</v>
      </c>
      <c r="H93" s="67">
        <f t="shared" si="9"/>
        <v>362089.06882591097</v>
      </c>
      <c r="I93" s="49">
        <f t="shared" si="7"/>
        <v>362.089068825911</v>
      </c>
      <c r="J93" s="15">
        <v>42356</v>
      </c>
      <c r="K93" s="18">
        <v>4.7590000000000003</v>
      </c>
      <c r="L93" s="22">
        <v>180</v>
      </c>
      <c r="M93" s="18">
        <v>20</v>
      </c>
      <c r="N93" s="68">
        <f t="shared" si="10"/>
        <v>346809.71659919032</v>
      </c>
      <c r="O93" s="50">
        <f t="shared" si="11"/>
        <v>346.80971659919032</v>
      </c>
      <c r="P93" s="19">
        <v>42354</v>
      </c>
      <c r="Q93" s="59">
        <v>62.77</v>
      </c>
      <c r="R93" s="60">
        <v>20</v>
      </c>
      <c r="S93" s="59">
        <v>50</v>
      </c>
      <c r="T93" s="59">
        <f t="shared" si="13"/>
        <v>1270647.7732793523</v>
      </c>
      <c r="U93" s="61">
        <f t="shared" si="14"/>
        <v>1270.6477732793524</v>
      </c>
      <c r="V93" s="62">
        <v>42349</v>
      </c>
    </row>
    <row r="94" spans="1:22" x14ac:dyDescent="0.35">
      <c r="A94" s="112">
        <v>91</v>
      </c>
      <c r="B94" s="114">
        <v>42192</v>
      </c>
      <c r="C94" s="10">
        <v>5.1900000000000002E-2</v>
      </c>
      <c r="E94" s="14">
        <v>18.884</v>
      </c>
      <c r="F94" s="44">
        <v>60</v>
      </c>
      <c r="G94" s="14">
        <v>20</v>
      </c>
      <c r="H94" s="67">
        <f t="shared" si="9"/>
        <v>436624.27745664737</v>
      </c>
      <c r="I94" s="49">
        <f t="shared" si="7"/>
        <v>436.62427745664735</v>
      </c>
      <c r="J94" s="15">
        <v>42356</v>
      </c>
      <c r="K94" s="18">
        <v>2.0350000000000001</v>
      </c>
      <c r="L94" s="22">
        <v>180</v>
      </c>
      <c r="M94" s="18">
        <v>20</v>
      </c>
      <c r="N94" s="68">
        <f t="shared" si="10"/>
        <v>141156.06936416184</v>
      </c>
      <c r="O94" s="50">
        <f t="shared" si="11"/>
        <v>141.15606936416185</v>
      </c>
      <c r="P94" s="19">
        <v>42354</v>
      </c>
      <c r="Q94" s="59">
        <v>37.14</v>
      </c>
      <c r="R94" s="60">
        <v>20</v>
      </c>
      <c r="S94" s="59">
        <v>50</v>
      </c>
      <c r="T94" s="59">
        <f t="shared" si="13"/>
        <v>715606.936416185</v>
      </c>
      <c r="U94" s="61">
        <f t="shared" si="14"/>
        <v>715.60693641618502</v>
      </c>
      <c r="V94" s="62">
        <v>42349</v>
      </c>
    </row>
    <row r="95" spans="1:22" x14ac:dyDescent="0.35">
      <c r="A95" s="112">
        <v>92</v>
      </c>
      <c r="B95" s="114">
        <v>42193</v>
      </c>
      <c r="C95" s="10">
        <v>5.0599999999999999E-2</v>
      </c>
      <c r="E95" s="14">
        <v>19.631</v>
      </c>
      <c r="F95" s="44">
        <v>60</v>
      </c>
      <c r="G95" s="14">
        <v>20</v>
      </c>
      <c r="H95" s="67">
        <f t="shared" si="9"/>
        <v>465557.31225296453</v>
      </c>
      <c r="I95" s="49">
        <f t="shared" si="7"/>
        <v>465.55731225296455</v>
      </c>
      <c r="J95" s="15">
        <v>42356</v>
      </c>
      <c r="K95" s="18">
        <v>1.944</v>
      </c>
      <c r="L95" s="22">
        <v>180</v>
      </c>
      <c r="M95" s="18">
        <v>20</v>
      </c>
      <c r="N95" s="68">
        <f t="shared" si="10"/>
        <v>138308.30039525693</v>
      </c>
      <c r="O95" s="50">
        <f t="shared" si="11"/>
        <v>138.30830039525694</v>
      </c>
      <c r="P95" s="19">
        <v>42354</v>
      </c>
      <c r="Q95" s="59">
        <v>23.137</v>
      </c>
      <c r="R95" s="60">
        <v>20</v>
      </c>
      <c r="S95" s="59">
        <v>50</v>
      </c>
      <c r="T95" s="59">
        <f t="shared" si="13"/>
        <v>457252.9644268775</v>
      </c>
      <c r="U95" s="61">
        <f t="shared" si="14"/>
        <v>457.2529644268775</v>
      </c>
      <c r="V95" s="62">
        <v>42349</v>
      </c>
    </row>
    <row r="96" spans="1:22" x14ac:dyDescent="0.35">
      <c r="A96" s="112">
        <v>93</v>
      </c>
      <c r="B96" s="114">
        <v>42194</v>
      </c>
      <c r="C96" s="10">
        <v>5.0999999999999997E-2</v>
      </c>
      <c r="E96" s="14">
        <v>16.931000000000001</v>
      </c>
      <c r="F96" s="44">
        <v>60</v>
      </c>
      <c r="G96" s="14">
        <v>20</v>
      </c>
      <c r="H96" s="67">
        <f t="shared" si="9"/>
        <v>398376.47058823536</v>
      </c>
      <c r="I96" s="49">
        <f t="shared" si="7"/>
        <v>398.37647058823535</v>
      </c>
      <c r="J96" s="15">
        <v>42356</v>
      </c>
      <c r="K96" s="18">
        <v>3.956</v>
      </c>
      <c r="L96" s="22">
        <v>180</v>
      </c>
      <c r="M96" s="18">
        <v>20</v>
      </c>
      <c r="N96" s="68">
        <f t="shared" si="10"/>
        <v>279247.05882352946</v>
      </c>
      <c r="O96" s="50">
        <f t="shared" si="11"/>
        <v>279.24705882352947</v>
      </c>
      <c r="P96" s="19">
        <v>42354</v>
      </c>
      <c r="Q96" s="59">
        <v>29.815999999999999</v>
      </c>
      <c r="R96" s="60">
        <v>20</v>
      </c>
      <c r="S96" s="59">
        <v>50</v>
      </c>
      <c r="T96" s="59">
        <f t="shared" si="13"/>
        <v>584627.45098039217</v>
      </c>
      <c r="U96" s="61">
        <f t="shared" si="14"/>
        <v>584.62745098039215</v>
      </c>
      <c r="V96" s="62">
        <v>42349</v>
      </c>
    </row>
    <row r="97" spans="1:22" x14ac:dyDescent="0.35">
      <c r="A97" s="112">
        <v>94</v>
      </c>
      <c r="B97" s="114">
        <v>42195</v>
      </c>
      <c r="C97" s="10">
        <v>5.1499999999999997E-2</v>
      </c>
      <c r="E97" s="14">
        <v>39.546999999999997</v>
      </c>
      <c r="F97" s="44">
        <v>60</v>
      </c>
      <c r="G97" s="14">
        <v>20</v>
      </c>
      <c r="H97" s="67">
        <f t="shared" si="9"/>
        <v>921483.49514563102</v>
      </c>
      <c r="I97" s="49">
        <f t="shared" si="7"/>
        <v>921.48349514563097</v>
      </c>
      <c r="J97" s="15">
        <v>42356</v>
      </c>
      <c r="K97" s="18">
        <v>5.2009999999999996</v>
      </c>
      <c r="L97" s="22">
        <v>180</v>
      </c>
      <c r="M97" s="18">
        <v>20</v>
      </c>
      <c r="N97" s="68">
        <f t="shared" si="10"/>
        <v>363565.04854368931</v>
      </c>
      <c r="O97" s="50">
        <f t="shared" si="11"/>
        <v>363.56504854368933</v>
      </c>
      <c r="P97" s="19">
        <v>42346</v>
      </c>
      <c r="Q97" s="59">
        <v>69.343999999999994</v>
      </c>
      <c r="R97" s="60">
        <v>20</v>
      </c>
      <c r="S97" s="59">
        <v>50</v>
      </c>
      <c r="T97" s="59">
        <f t="shared" si="13"/>
        <v>1346485.436893204</v>
      </c>
      <c r="U97" s="61">
        <f t="shared" si="14"/>
        <v>1346.485436893204</v>
      </c>
      <c r="V97" s="62">
        <v>42349</v>
      </c>
    </row>
    <row r="98" spans="1:22" x14ac:dyDescent="0.35">
      <c r="A98" s="112">
        <v>95</v>
      </c>
      <c r="B98" s="114">
        <v>42196</v>
      </c>
      <c r="C98" s="10">
        <v>4.9099999999999998E-2</v>
      </c>
      <c r="E98" s="14">
        <v>23.279</v>
      </c>
      <c r="F98" s="44">
        <v>60</v>
      </c>
      <c r="G98" s="14">
        <v>20</v>
      </c>
      <c r="H98" s="67">
        <f t="shared" si="9"/>
        <v>568936.8635437882</v>
      </c>
      <c r="I98" s="49">
        <f t="shared" si="7"/>
        <v>568.93686354378815</v>
      </c>
      <c r="J98" s="15">
        <v>42356</v>
      </c>
      <c r="K98" s="18">
        <v>4.0330000000000004</v>
      </c>
      <c r="L98" s="22">
        <v>180</v>
      </c>
      <c r="M98" s="18">
        <v>20</v>
      </c>
      <c r="N98" s="68">
        <f t="shared" si="10"/>
        <v>295698.5743380856</v>
      </c>
      <c r="O98" s="50">
        <f t="shared" si="11"/>
        <v>295.69857433808562</v>
      </c>
      <c r="P98" s="19">
        <v>42354</v>
      </c>
      <c r="Q98" s="59">
        <v>46.323</v>
      </c>
      <c r="R98" s="60">
        <v>20</v>
      </c>
      <c r="S98" s="59">
        <v>50</v>
      </c>
      <c r="T98" s="59">
        <f t="shared" si="13"/>
        <v>943441.95519348269</v>
      </c>
      <c r="U98" s="61">
        <f t="shared" si="14"/>
        <v>943.44195519348273</v>
      </c>
      <c r="V98" s="62">
        <v>42349</v>
      </c>
    </row>
    <row r="99" spans="1:22" x14ac:dyDescent="0.35">
      <c r="A99" s="112">
        <v>96</v>
      </c>
      <c r="B99" s="114">
        <v>42197</v>
      </c>
      <c r="C99" s="10">
        <v>5.0799999999999998E-2</v>
      </c>
      <c r="E99" s="14">
        <v>33.18</v>
      </c>
      <c r="F99" s="44">
        <v>60</v>
      </c>
      <c r="G99" s="14">
        <v>20</v>
      </c>
      <c r="H99" s="67">
        <f t="shared" si="9"/>
        <v>783779.52755905513</v>
      </c>
      <c r="I99" s="49">
        <f t="shared" si="7"/>
        <v>783.77952755905517</v>
      </c>
      <c r="J99" s="15">
        <v>42356</v>
      </c>
      <c r="K99" s="18">
        <v>4.3179999999999996</v>
      </c>
      <c r="L99" s="22">
        <v>180</v>
      </c>
      <c r="M99" s="18">
        <v>20</v>
      </c>
      <c r="N99" s="68">
        <f t="shared" si="10"/>
        <v>305999.99999999994</v>
      </c>
      <c r="O99" s="50">
        <f t="shared" si="11"/>
        <v>305.99999999999994</v>
      </c>
      <c r="P99" s="19">
        <v>42354</v>
      </c>
      <c r="Q99" s="59">
        <v>98.009</v>
      </c>
      <c r="R99" s="60">
        <v>20</v>
      </c>
      <c r="S99" s="59">
        <v>50</v>
      </c>
      <c r="T99" s="59">
        <f t="shared" si="13"/>
        <v>1929311.0236220474</v>
      </c>
      <c r="U99" s="61">
        <f t="shared" si="14"/>
        <v>1929.3110236220473</v>
      </c>
      <c r="V99" s="62">
        <v>42349</v>
      </c>
    </row>
    <row r="100" spans="1:22" x14ac:dyDescent="0.35">
      <c r="A100" s="112">
        <v>97</v>
      </c>
      <c r="B100" s="114">
        <v>42198</v>
      </c>
      <c r="C100" s="10">
        <v>5.0799999999999998E-2</v>
      </c>
      <c r="E100" s="14">
        <v>25.355</v>
      </c>
      <c r="F100" s="44">
        <v>60</v>
      </c>
      <c r="G100" s="14">
        <v>20</v>
      </c>
      <c r="H100" s="67">
        <f t="shared" si="9"/>
        <v>598937.00787401572</v>
      </c>
      <c r="I100" s="49">
        <f t="shared" si="7"/>
        <v>598.93700787401576</v>
      </c>
      <c r="J100" s="15">
        <v>42356</v>
      </c>
      <c r="K100" s="18">
        <v>3.7149999999999999</v>
      </c>
      <c r="L100" s="22">
        <v>180</v>
      </c>
      <c r="M100" s="18">
        <v>20</v>
      </c>
      <c r="N100" s="68">
        <f t="shared" si="10"/>
        <v>263267.71653543302</v>
      </c>
      <c r="O100" s="50">
        <f t="shared" si="11"/>
        <v>263.26771653543301</v>
      </c>
      <c r="P100" s="19">
        <v>42354</v>
      </c>
      <c r="Q100" s="59">
        <v>66.430999999999997</v>
      </c>
      <c r="R100" s="60">
        <v>20</v>
      </c>
      <c r="S100" s="59">
        <v>50</v>
      </c>
      <c r="T100" s="59">
        <f t="shared" si="13"/>
        <v>1307696.8503937009</v>
      </c>
      <c r="U100" s="61">
        <f t="shared" si="14"/>
        <v>1307.696850393701</v>
      </c>
      <c r="V100" s="62">
        <v>42349</v>
      </c>
    </row>
    <row r="101" spans="1:22" x14ac:dyDescent="0.35">
      <c r="A101" s="112">
        <v>98</v>
      </c>
      <c r="B101" s="114">
        <v>42199</v>
      </c>
      <c r="C101" s="10">
        <v>0.05</v>
      </c>
      <c r="E101" s="14">
        <v>30.713000000000001</v>
      </c>
      <c r="F101" s="44">
        <v>60</v>
      </c>
      <c r="G101" s="14">
        <v>20</v>
      </c>
      <c r="H101" s="67">
        <f t="shared" si="9"/>
        <v>737111.99999999988</v>
      </c>
      <c r="I101" s="49">
        <f t="shared" si="7"/>
        <v>737.11199999999985</v>
      </c>
      <c r="J101" s="15">
        <v>42356</v>
      </c>
      <c r="K101" s="18">
        <v>4.3940000000000001</v>
      </c>
      <c r="L101" s="22">
        <v>180</v>
      </c>
      <c r="M101" s="18">
        <v>20</v>
      </c>
      <c r="N101" s="68">
        <f t="shared" si="10"/>
        <v>316368</v>
      </c>
      <c r="O101" s="50">
        <f t="shared" si="11"/>
        <v>316.36799999999999</v>
      </c>
      <c r="P101" s="19">
        <v>42354</v>
      </c>
      <c r="Q101" s="59">
        <v>45.48</v>
      </c>
      <c r="R101" s="60">
        <v>20</v>
      </c>
      <c r="S101" s="59">
        <v>50</v>
      </c>
      <c r="T101" s="59">
        <f t="shared" si="13"/>
        <v>909599.99999999977</v>
      </c>
      <c r="U101" s="61">
        <f t="shared" si="14"/>
        <v>909.5999999999998</v>
      </c>
      <c r="V101" s="62">
        <v>42349</v>
      </c>
    </row>
    <row r="102" spans="1:22" x14ac:dyDescent="0.35">
      <c r="A102" s="112">
        <v>99</v>
      </c>
      <c r="B102" s="114">
        <v>42200</v>
      </c>
      <c r="C102" s="10">
        <v>4.8300000000000003E-2</v>
      </c>
      <c r="E102" s="14">
        <v>21.495999999999999</v>
      </c>
      <c r="F102" s="44">
        <v>60</v>
      </c>
      <c r="G102" s="14">
        <v>20</v>
      </c>
      <c r="H102" s="67">
        <f t="shared" si="9"/>
        <v>534062.11180124222</v>
      </c>
      <c r="I102" s="49">
        <f t="shared" si="7"/>
        <v>534.06211180124217</v>
      </c>
      <c r="J102" s="15">
        <v>42356</v>
      </c>
      <c r="K102" s="18">
        <v>3.6320000000000001</v>
      </c>
      <c r="L102" s="22">
        <v>180</v>
      </c>
      <c r="M102" s="18">
        <v>20</v>
      </c>
      <c r="N102" s="68">
        <f t="shared" si="10"/>
        <v>270708.07453416148</v>
      </c>
      <c r="O102" s="50">
        <f t="shared" si="11"/>
        <v>270.70807453416148</v>
      </c>
      <c r="P102" s="19">
        <v>42354</v>
      </c>
      <c r="Q102" s="59">
        <v>42.442999999999998</v>
      </c>
      <c r="R102" s="60">
        <v>20</v>
      </c>
      <c r="S102" s="59">
        <v>50</v>
      </c>
      <c r="T102" s="59">
        <f t="shared" si="13"/>
        <v>878737.06004140771</v>
      </c>
      <c r="U102" s="61">
        <f t="shared" si="14"/>
        <v>878.73706004140774</v>
      </c>
      <c r="V102" s="62">
        <v>42349</v>
      </c>
    </row>
    <row r="103" spans="1:22" x14ac:dyDescent="0.35">
      <c r="A103" s="112">
        <v>100</v>
      </c>
      <c r="B103" s="114">
        <v>42201</v>
      </c>
      <c r="C103" s="10">
        <v>5.21E-2</v>
      </c>
      <c r="E103" s="14">
        <v>27.071000000000002</v>
      </c>
      <c r="F103" s="44">
        <v>60</v>
      </c>
      <c r="G103" s="14">
        <v>20</v>
      </c>
      <c r="H103" s="67">
        <f t="shared" si="9"/>
        <v>623516.31477927067</v>
      </c>
      <c r="I103" s="49">
        <f t="shared" si="7"/>
        <v>623.51631477927072</v>
      </c>
      <c r="J103" s="15">
        <v>42356</v>
      </c>
      <c r="K103" s="18">
        <v>3.87</v>
      </c>
      <c r="L103" s="22">
        <v>180</v>
      </c>
      <c r="M103" s="18">
        <v>20</v>
      </c>
      <c r="N103" s="68">
        <f t="shared" si="10"/>
        <v>267408.8291746641</v>
      </c>
      <c r="O103" s="50">
        <f t="shared" si="11"/>
        <v>267.40882917466411</v>
      </c>
      <c r="P103" s="19">
        <v>42354</v>
      </c>
      <c r="Q103" s="59">
        <v>56.661999999999999</v>
      </c>
      <c r="R103" s="60">
        <v>20</v>
      </c>
      <c r="S103" s="59">
        <v>50</v>
      </c>
      <c r="T103" s="59">
        <f t="shared" si="13"/>
        <v>1087562.3800383876</v>
      </c>
      <c r="U103" s="61">
        <f t="shared" si="14"/>
        <v>1087.5623800383876</v>
      </c>
      <c r="V103" s="62">
        <v>42349</v>
      </c>
    </row>
    <row r="104" spans="1:22" x14ac:dyDescent="0.35">
      <c r="A104" s="112">
        <v>101</v>
      </c>
      <c r="B104" s="114">
        <v>42202</v>
      </c>
      <c r="C104" s="10">
        <v>4.9000000000000002E-2</v>
      </c>
      <c r="E104" s="14">
        <v>41.756</v>
      </c>
      <c r="F104" s="44">
        <v>60</v>
      </c>
      <c r="G104" s="14">
        <v>20</v>
      </c>
      <c r="H104" s="67">
        <f t="shared" si="9"/>
        <v>1022595.918367347</v>
      </c>
      <c r="I104" s="49">
        <f t="shared" si="7"/>
        <v>1022.5959183673469</v>
      </c>
      <c r="J104" s="15">
        <v>42356</v>
      </c>
      <c r="K104" s="18">
        <v>3.62</v>
      </c>
      <c r="L104" s="22">
        <v>180</v>
      </c>
      <c r="M104" s="18">
        <v>20</v>
      </c>
      <c r="N104" s="68">
        <f t="shared" si="10"/>
        <v>265959.18367346935</v>
      </c>
      <c r="O104" s="50">
        <f t="shared" si="11"/>
        <v>265.95918367346934</v>
      </c>
      <c r="P104" s="19">
        <v>42354</v>
      </c>
      <c r="Q104" s="59">
        <v>51.594999999999999</v>
      </c>
      <c r="R104" s="60">
        <v>20</v>
      </c>
      <c r="S104" s="59">
        <v>50</v>
      </c>
      <c r="T104" s="59">
        <f t="shared" si="13"/>
        <v>1052959.1836734696</v>
      </c>
      <c r="U104" s="61">
        <f t="shared" si="14"/>
        <v>1052.9591836734696</v>
      </c>
      <c r="V104" s="62">
        <v>42349</v>
      </c>
    </row>
    <row r="105" spans="1:22" x14ac:dyDescent="0.35">
      <c r="A105" s="112">
        <v>102</v>
      </c>
      <c r="B105" s="114">
        <v>42203</v>
      </c>
      <c r="C105" s="10">
        <v>4.9299999999999997E-2</v>
      </c>
      <c r="E105" s="14">
        <v>39.451000000000001</v>
      </c>
      <c r="F105" s="44">
        <v>60</v>
      </c>
      <c r="G105" s="14">
        <v>20</v>
      </c>
      <c r="H105" s="67">
        <f t="shared" si="9"/>
        <v>960267.7484787018</v>
      </c>
      <c r="I105" s="49">
        <f t="shared" si="7"/>
        <v>960.26774847870183</v>
      </c>
      <c r="J105" s="15">
        <v>42356</v>
      </c>
      <c r="K105" s="18">
        <v>5.8280000000000003</v>
      </c>
      <c r="L105" s="22">
        <v>180</v>
      </c>
      <c r="M105" s="18">
        <v>20</v>
      </c>
      <c r="N105" s="68">
        <f t="shared" si="10"/>
        <v>425574.03651115618</v>
      </c>
      <c r="O105" s="50">
        <f t="shared" si="11"/>
        <v>425.57403651115618</v>
      </c>
      <c r="P105" s="19">
        <v>42354</v>
      </c>
      <c r="Q105" s="59">
        <v>42.381</v>
      </c>
      <c r="R105" s="60">
        <v>20</v>
      </c>
      <c r="S105" s="59">
        <v>50</v>
      </c>
      <c r="T105" s="59">
        <f t="shared" si="13"/>
        <v>859655.17241379316</v>
      </c>
      <c r="U105" s="61">
        <f t="shared" si="14"/>
        <v>859.65517241379314</v>
      </c>
      <c r="V105" s="62">
        <v>42015</v>
      </c>
    </row>
    <row r="106" spans="1:22" x14ac:dyDescent="0.35">
      <c r="A106" s="112">
        <v>103</v>
      </c>
      <c r="B106" s="114">
        <v>42204</v>
      </c>
      <c r="C106" s="10">
        <v>5.0799999999999998E-2</v>
      </c>
      <c r="E106" s="14">
        <v>26.300999999999998</v>
      </c>
      <c r="F106" s="44">
        <v>60</v>
      </c>
      <c r="G106" s="14">
        <v>20</v>
      </c>
      <c r="H106" s="67">
        <f t="shared" si="9"/>
        <v>621283.46456692915</v>
      </c>
      <c r="I106" s="49">
        <f t="shared" si="7"/>
        <v>621.28346456692918</v>
      </c>
      <c r="J106" s="15">
        <v>42356</v>
      </c>
      <c r="K106" s="18">
        <v>3.4169999999999998</v>
      </c>
      <c r="L106" s="22">
        <v>180</v>
      </c>
      <c r="M106" s="18">
        <v>20</v>
      </c>
      <c r="N106" s="68">
        <f t="shared" si="10"/>
        <v>242149.60629921258</v>
      </c>
      <c r="O106" s="50">
        <f t="shared" si="11"/>
        <v>242.14960629921259</v>
      </c>
      <c r="P106" s="19">
        <v>42354</v>
      </c>
      <c r="Q106" s="59">
        <v>56.45</v>
      </c>
      <c r="R106" s="60">
        <v>20</v>
      </c>
      <c r="S106" s="59">
        <v>50</v>
      </c>
      <c r="T106" s="59">
        <f t="shared" si="13"/>
        <v>1111220.472440945</v>
      </c>
      <c r="U106" s="61">
        <f t="shared" si="14"/>
        <v>1111.2204724409451</v>
      </c>
      <c r="V106" s="62">
        <v>42015</v>
      </c>
    </row>
    <row r="107" spans="1:22" x14ac:dyDescent="0.35">
      <c r="A107" s="112">
        <v>104</v>
      </c>
      <c r="B107" s="114">
        <v>42205</v>
      </c>
      <c r="C107" s="10">
        <v>4.99E-2</v>
      </c>
      <c r="E107" s="14">
        <v>31.803000000000001</v>
      </c>
      <c r="F107" s="44">
        <v>60</v>
      </c>
      <c r="G107" s="14">
        <v>20</v>
      </c>
      <c r="H107" s="67">
        <f t="shared" si="9"/>
        <v>764801.60320641275</v>
      </c>
      <c r="I107" s="49">
        <f t="shared" si="7"/>
        <v>764.80160320641278</v>
      </c>
      <c r="J107" s="15">
        <v>42356</v>
      </c>
      <c r="K107" s="18">
        <v>3.9420000000000002</v>
      </c>
      <c r="L107" s="22">
        <v>180</v>
      </c>
      <c r="M107" s="18">
        <v>20</v>
      </c>
      <c r="N107" s="68">
        <f t="shared" si="10"/>
        <v>284392.78557114227</v>
      </c>
      <c r="O107" s="50">
        <f t="shared" si="11"/>
        <v>284.39278557114227</v>
      </c>
      <c r="P107" s="19">
        <v>42354</v>
      </c>
      <c r="Q107" s="59">
        <v>49.155000000000001</v>
      </c>
      <c r="R107" s="60">
        <v>20</v>
      </c>
      <c r="S107" s="59">
        <v>50</v>
      </c>
      <c r="T107" s="59">
        <f t="shared" si="13"/>
        <v>985070.14028056117</v>
      </c>
      <c r="U107" s="61">
        <f t="shared" si="14"/>
        <v>985.07014028056119</v>
      </c>
      <c r="V107" s="62">
        <v>42015</v>
      </c>
    </row>
    <row r="108" spans="1:22" x14ac:dyDescent="0.35">
      <c r="A108" s="112">
        <v>105</v>
      </c>
      <c r="B108" s="114">
        <v>42206</v>
      </c>
      <c r="C108" s="10">
        <v>5.0200000000000002E-2</v>
      </c>
      <c r="E108" s="14">
        <v>38.200000000000003</v>
      </c>
      <c r="F108" s="44">
        <v>60</v>
      </c>
      <c r="G108" s="14">
        <v>20</v>
      </c>
      <c r="H108" s="67">
        <f t="shared" si="9"/>
        <v>913147.41035856574</v>
      </c>
      <c r="I108" s="49">
        <f t="shared" si="7"/>
        <v>913.14741035856571</v>
      </c>
      <c r="J108" s="15">
        <v>42356</v>
      </c>
      <c r="K108" s="18">
        <v>3.681</v>
      </c>
      <c r="L108" s="22">
        <v>180</v>
      </c>
      <c r="M108" s="18">
        <v>20</v>
      </c>
      <c r="N108" s="68">
        <f t="shared" si="10"/>
        <v>263976.09561752988</v>
      </c>
      <c r="O108" s="50">
        <f t="shared" si="11"/>
        <v>263.97609561752989</v>
      </c>
      <c r="P108" s="19">
        <v>42354</v>
      </c>
      <c r="Q108" s="59">
        <v>55.823</v>
      </c>
      <c r="R108" s="60">
        <v>20</v>
      </c>
      <c r="S108" s="59">
        <v>50</v>
      </c>
      <c r="T108" s="59">
        <f t="shared" si="13"/>
        <v>1112011.952191235</v>
      </c>
      <c r="U108" s="61">
        <f t="shared" si="14"/>
        <v>1112.011952191235</v>
      </c>
      <c r="V108" s="62">
        <v>42015</v>
      </c>
    </row>
    <row r="109" spans="1:22" x14ac:dyDescent="0.35">
      <c r="A109" s="112">
        <v>106</v>
      </c>
      <c r="B109" s="114">
        <v>42207</v>
      </c>
      <c r="C109" s="10">
        <v>0.05</v>
      </c>
      <c r="E109" s="14">
        <v>25.988</v>
      </c>
      <c r="F109" s="44">
        <v>60</v>
      </c>
      <c r="G109" s="14">
        <v>20</v>
      </c>
      <c r="H109" s="67">
        <f t="shared" si="9"/>
        <v>623711.99999999988</v>
      </c>
      <c r="I109" s="49">
        <f t="shared" si="7"/>
        <v>623.71199999999988</v>
      </c>
      <c r="J109" s="15">
        <v>42356</v>
      </c>
      <c r="K109" s="18">
        <v>3.0430000000000001</v>
      </c>
      <c r="L109" s="22">
        <v>180</v>
      </c>
      <c r="M109" s="18">
        <v>20</v>
      </c>
      <c r="N109" s="68">
        <f t="shared" si="10"/>
        <v>219095.99999999997</v>
      </c>
      <c r="O109" s="50">
        <f t="shared" si="11"/>
        <v>219.09599999999998</v>
      </c>
      <c r="P109" s="19">
        <v>42355</v>
      </c>
      <c r="Q109" s="59">
        <v>56.298000000000002</v>
      </c>
      <c r="R109" s="60">
        <v>20</v>
      </c>
      <c r="S109" s="59">
        <v>50</v>
      </c>
      <c r="T109" s="59">
        <f t="shared" si="13"/>
        <v>1125960</v>
      </c>
      <c r="U109" s="61">
        <f t="shared" si="14"/>
        <v>1125.96</v>
      </c>
      <c r="V109" s="62">
        <v>42015</v>
      </c>
    </row>
    <row r="110" spans="1:22" x14ac:dyDescent="0.35">
      <c r="A110" s="112">
        <v>107</v>
      </c>
      <c r="B110" s="114">
        <v>42209</v>
      </c>
      <c r="C110" s="10">
        <v>4.8899999999999999E-2</v>
      </c>
      <c r="E110" s="14">
        <v>60.438000000000002</v>
      </c>
      <c r="F110" s="44">
        <v>60</v>
      </c>
      <c r="G110" s="14">
        <v>20</v>
      </c>
      <c r="H110" s="67">
        <f t="shared" si="9"/>
        <v>1483141.1042944787</v>
      </c>
      <c r="I110" s="49">
        <f t="shared" si="7"/>
        <v>1483.1411042944787</v>
      </c>
      <c r="J110" s="15">
        <v>42356</v>
      </c>
      <c r="K110" s="18">
        <v>4.9009999999999998</v>
      </c>
      <c r="L110" s="22">
        <v>180</v>
      </c>
      <c r="M110" s="18">
        <v>20</v>
      </c>
      <c r="N110" s="68">
        <f t="shared" si="10"/>
        <v>360809.81595092022</v>
      </c>
      <c r="O110" s="50">
        <f t="shared" si="11"/>
        <v>360.80981595092021</v>
      </c>
      <c r="P110" s="19">
        <v>42354</v>
      </c>
      <c r="Q110" s="59">
        <v>42.734999999999999</v>
      </c>
      <c r="R110" s="60">
        <v>20</v>
      </c>
      <c r="S110" s="59">
        <v>50</v>
      </c>
      <c r="T110" s="59">
        <f t="shared" si="13"/>
        <v>873926.38036809815</v>
      </c>
      <c r="U110" s="61">
        <f t="shared" si="14"/>
        <v>873.92638036809819</v>
      </c>
      <c r="V110" s="62">
        <v>42015</v>
      </c>
    </row>
    <row r="111" spans="1:22" x14ac:dyDescent="0.35">
      <c r="A111" s="112">
        <v>108</v>
      </c>
      <c r="B111" s="114">
        <v>42210</v>
      </c>
      <c r="C111" s="10">
        <v>5.0999999999999997E-2</v>
      </c>
      <c r="E111" s="14">
        <v>33.438000000000002</v>
      </c>
      <c r="F111" s="44">
        <v>60</v>
      </c>
      <c r="G111" s="14">
        <v>20</v>
      </c>
      <c r="H111" s="67">
        <f t="shared" si="9"/>
        <v>786776.47058823542</v>
      </c>
      <c r="I111" s="49">
        <f t="shared" si="7"/>
        <v>786.77647058823538</v>
      </c>
      <c r="J111" s="15">
        <v>42356</v>
      </c>
      <c r="K111" s="18">
        <v>3.84</v>
      </c>
      <c r="L111" s="22">
        <v>180</v>
      </c>
      <c r="M111" s="18">
        <v>20</v>
      </c>
      <c r="N111" s="68">
        <f t="shared" si="10"/>
        <v>271058.82352941175</v>
      </c>
      <c r="O111" s="50">
        <f t="shared" si="11"/>
        <v>271.05882352941177</v>
      </c>
      <c r="P111" s="19">
        <v>42354</v>
      </c>
      <c r="Q111" s="59">
        <v>38.814999999999998</v>
      </c>
      <c r="R111" s="60">
        <v>20</v>
      </c>
      <c r="S111" s="59">
        <v>50</v>
      </c>
      <c r="T111" s="59">
        <f t="shared" si="13"/>
        <v>761078.43137254904</v>
      </c>
      <c r="U111" s="61">
        <f t="shared" si="14"/>
        <v>761.07843137254906</v>
      </c>
      <c r="V111" s="62">
        <v>42015</v>
      </c>
    </row>
    <row r="112" spans="1:22" x14ac:dyDescent="0.35">
      <c r="A112" s="112">
        <v>109</v>
      </c>
      <c r="B112" s="114">
        <v>42211</v>
      </c>
      <c r="C112" s="10">
        <v>5.0099999999999999E-2</v>
      </c>
      <c r="E112" s="14">
        <v>28.481000000000002</v>
      </c>
      <c r="F112" s="44">
        <v>60</v>
      </c>
      <c r="G112" s="14">
        <v>20</v>
      </c>
      <c r="H112" s="67">
        <f t="shared" si="9"/>
        <v>682179.64071856299</v>
      </c>
      <c r="I112" s="49">
        <f t="shared" si="7"/>
        <v>682.17964071856295</v>
      </c>
      <c r="J112" s="15">
        <v>42356</v>
      </c>
      <c r="K112" s="18">
        <v>2.4430000000000001</v>
      </c>
      <c r="L112" s="22">
        <v>180</v>
      </c>
      <c r="M112" s="18">
        <v>20</v>
      </c>
      <c r="N112" s="68">
        <f t="shared" si="10"/>
        <v>175544.91017964072</v>
      </c>
      <c r="O112" s="50">
        <f t="shared" si="11"/>
        <v>175.54491017964071</v>
      </c>
      <c r="P112" s="19">
        <v>42354</v>
      </c>
      <c r="Q112" s="59">
        <v>59.481000000000002</v>
      </c>
      <c r="R112" s="60">
        <v>20</v>
      </c>
      <c r="S112" s="59">
        <v>50</v>
      </c>
      <c r="T112" s="59">
        <f t="shared" si="13"/>
        <v>1187245.508982036</v>
      </c>
      <c r="U112" s="61">
        <f t="shared" si="14"/>
        <v>1187.245508982036</v>
      </c>
      <c r="V112" s="62">
        <v>42015</v>
      </c>
    </row>
    <row r="113" spans="1:22" x14ac:dyDescent="0.35">
      <c r="A113" s="112">
        <v>110</v>
      </c>
      <c r="B113" s="114">
        <v>42212</v>
      </c>
      <c r="C113" s="10">
        <v>5.21E-2</v>
      </c>
      <c r="E113" s="14">
        <v>39.387</v>
      </c>
      <c r="F113" s="44">
        <v>60</v>
      </c>
      <c r="G113" s="14">
        <v>20</v>
      </c>
      <c r="H113" s="67">
        <f t="shared" si="9"/>
        <v>907186.18042226508</v>
      </c>
      <c r="I113" s="49">
        <f t="shared" si="7"/>
        <v>907.18618042226512</v>
      </c>
      <c r="J113" s="15">
        <v>42356</v>
      </c>
      <c r="K113" s="18">
        <v>4.8899999999999997</v>
      </c>
      <c r="L113" s="22">
        <v>180</v>
      </c>
      <c r="M113" s="18">
        <v>20</v>
      </c>
      <c r="N113" s="68">
        <f t="shared" si="10"/>
        <v>337888.67562380037</v>
      </c>
      <c r="O113" s="50">
        <f t="shared" si="11"/>
        <v>337.8886756238004</v>
      </c>
      <c r="P113" s="19">
        <v>42354</v>
      </c>
      <c r="Q113" s="59">
        <v>34.814999999999998</v>
      </c>
      <c r="R113" s="60">
        <v>20</v>
      </c>
      <c r="S113" s="59">
        <v>50</v>
      </c>
      <c r="T113" s="59">
        <f t="shared" si="13"/>
        <v>668234.16506717855</v>
      </c>
      <c r="U113" s="61">
        <f t="shared" si="14"/>
        <v>668.23416506717854</v>
      </c>
      <c r="V113" s="62">
        <v>42015</v>
      </c>
    </row>
    <row r="114" spans="1:22" x14ac:dyDescent="0.35">
      <c r="A114" s="112">
        <v>111</v>
      </c>
      <c r="B114" s="114">
        <v>42213</v>
      </c>
      <c r="C114" s="10">
        <v>4.7600000000000003E-2</v>
      </c>
      <c r="E114" s="14">
        <v>30.614999999999998</v>
      </c>
      <c r="F114" s="44">
        <v>60</v>
      </c>
      <c r="G114" s="14">
        <v>20</v>
      </c>
      <c r="H114" s="67">
        <f t="shared" si="9"/>
        <v>771806.72268907563</v>
      </c>
      <c r="I114" s="49">
        <f t="shared" si="7"/>
        <v>771.80672268907563</v>
      </c>
      <c r="J114" s="15">
        <v>42356</v>
      </c>
      <c r="K114" s="18">
        <v>3.754</v>
      </c>
      <c r="L114" s="22">
        <v>180</v>
      </c>
      <c r="M114" s="18">
        <v>20</v>
      </c>
      <c r="N114" s="68">
        <f t="shared" si="10"/>
        <v>283915.96638655465</v>
      </c>
      <c r="O114" s="50">
        <f t="shared" si="11"/>
        <v>283.91596638655466</v>
      </c>
      <c r="P114" s="19">
        <v>42354</v>
      </c>
      <c r="Q114" s="59">
        <v>18.373000000000001</v>
      </c>
      <c r="R114" s="60">
        <v>20</v>
      </c>
      <c r="S114" s="59">
        <v>50</v>
      </c>
      <c r="T114" s="59">
        <f t="shared" si="13"/>
        <v>385987.39495798317</v>
      </c>
      <c r="U114" s="61">
        <f t="shared" si="14"/>
        <v>385.98739495798316</v>
      </c>
      <c r="V114" s="62"/>
    </row>
    <row r="115" spans="1:22" x14ac:dyDescent="0.35">
      <c r="A115" s="112">
        <v>112</v>
      </c>
      <c r="B115" s="114">
        <v>42214</v>
      </c>
      <c r="C115" s="10">
        <v>5.0299999999999997E-2</v>
      </c>
      <c r="E115" s="14">
        <v>35.107999999999997</v>
      </c>
      <c r="F115" s="44">
        <v>60</v>
      </c>
      <c r="G115" s="14">
        <v>20</v>
      </c>
      <c r="H115" s="67">
        <f t="shared" si="9"/>
        <v>837566.6003976143</v>
      </c>
      <c r="I115" s="49">
        <f t="shared" si="7"/>
        <v>837.56660039761425</v>
      </c>
      <c r="J115" s="15">
        <v>42356</v>
      </c>
      <c r="K115" s="18">
        <v>4.226</v>
      </c>
      <c r="L115" s="22">
        <v>180</v>
      </c>
      <c r="M115" s="18">
        <v>20</v>
      </c>
      <c r="N115" s="68">
        <f t="shared" si="10"/>
        <v>302457.25646123261</v>
      </c>
      <c r="O115" s="50">
        <f t="shared" si="11"/>
        <v>302.45725646123259</v>
      </c>
      <c r="P115" s="19">
        <v>42354</v>
      </c>
      <c r="Q115" s="59">
        <v>35.826999999999998</v>
      </c>
      <c r="R115" s="60">
        <v>20</v>
      </c>
      <c r="S115" s="59">
        <v>50</v>
      </c>
      <c r="T115" s="59">
        <f t="shared" si="13"/>
        <v>712266.4015904573</v>
      </c>
      <c r="U115" s="61">
        <f t="shared" si="14"/>
        <v>712.26640159045735</v>
      </c>
      <c r="V115" s="62">
        <v>42015</v>
      </c>
    </row>
    <row r="116" spans="1:22" x14ac:dyDescent="0.35">
      <c r="A116" s="112">
        <v>113</v>
      </c>
      <c r="B116" s="114">
        <v>42215</v>
      </c>
      <c r="C116" s="10">
        <v>4.9500000000000002E-2</v>
      </c>
      <c r="E116" s="14">
        <v>37.860999999999997</v>
      </c>
      <c r="F116" s="44">
        <v>60</v>
      </c>
      <c r="G116" s="14">
        <v>20</v>
      </c>
      <c r="H116" s="67">
        <f t="shared" si="9"/>
        <v>917842.4242424242</v>
      </c>
      <c r="I116" s="49">
        <f t="shared" si="7"/>
        <v>917.84242424242416</v>
      </c>
      <c r="J116" s="15">
        <v>42356</v>
      </c>
      <c r="K116" s="18">
        <v>3.8959999999999999</v>
      </c>
      <c r="L116" s="22">
        <v>180</v>
      </c>
      <c r="M116" s="18">
        <v>20</v>
      </c>
      <c r="N116" s="68">
        <f t="shared" si="10"/>
        <v>283345.45454545453</v>
      </c>
      <c r="O116" s="50">
        <f t="shared" si="11"/>
        <v>283.34545454545452</v>
      </c>
      <c r="P116" s="19">
        <v>42354</v>
      </c>
      <c r="Q116" s="59">
        <v>52.915999999999997</v>
      </c>
      <c r="R116" s="60">
        <v>20</v>
      </c>
      <c r="S116" s="59">
        <v>50</v>
      </c>
      <c r="T116" s="59">
        <f t="shared" si="13"/>
        <v>1069010.1010101009</v>
      </c>
      <c r="U116" s="61">
        <f t="shared" si="14"/>
        <v>1069.0101010101009</v>
      </c>
      <c r="V116" s="62">
        <v>42015</v>
      </c>
    </row>
    <row r="117" spans="1:22" x14ac:dyDescent="0.35">
      <c r="A117" s="112">
        <v>114</v>
      </c>
      <c r="B117" s="114">
        <v>42216</v>
      </c>
      <c r="C117" s="10">
        <v>5.0500000000000003E-2</v>
      </c>
      <c r="E117" s="14">
        <v>37.390999999999998</v>
      </c>
      <c r="F117" s="44">
        <v>60</v>
      </c>
      <c r="G117" s="14">
        <v>20</v>
      </c>
      <c r="H117" s="67">
        <f t="shared" si="9"/>
        <v>888499.00990098994</v>
      </c>
      <c r="I117" s="49">
        <f t="shared" si="7"/>
        <v>888.4990099009899</v>
      </c>
      <c r="J117" s="15">
        <v>42356</v>
      </c>
      <c r="K117" s="18">
        <v>4.202</v>
      </c>
      <c r="L117" s="22">
        <v>180</v>
      </c>
      <c r="M117" s="18">
        <v>20</v>
      </c>
      <c r="N117" s="68">
        <f t="shared" si="10"/>
        <v>299548.51485148515</v>
      </c>
      <c r="O117" s="50">
        <f t="shared" si="11"/>
        <v>299.54851485148515</v>
      </c>
      <c r="P117" s="19">
        <v>42354</v>
      </c>
      <c r="Q117" s="59">
        <v>42.914999999999999</v>
      </c>
      <c r="R117" s="60">
        <v>20</v>
      </c>
      <c r="S117" s="59">
        <v>50</v>
      </c>
      <c r="T117" s="59">
        <f t="shared" si="13"/>
        <v>849801.98019801977</v>
      </c>
      <c r="U117" s="61">
        <f t="shared" si="14"/>
        <v>849.80198019801981</v>
      </c>
      <c r="V117" s="62">
        <v>42015</v>
      </c>
    </row>
    <row r="118" spans="1:22" x14ac:dyDescent="0.35">
      <c r="A118" s="112">
        <v>115</v>
      </c>
      <c r="B118" s="114">
        <v>42217</v>
      </c>
      <c r="C118" s="10">
        <v>5.1299999999999998E-2</v>
      </c>
      <c r="E118" s="14">
        <v>31.661000000000001</v>
      </c>
      <c r="F118" s="44">
        <v>60</v>
      </c>
      <c r="G118" s="14">
        <v>20</v>
      </c>
      <c r="H118" s="67">
        <f t="shared" si="9"/>
        <v>740608.18713450304</v>
      </c>
      <c r="I118" s="49">
        <f t="shared" si="7"/>
        <v>740.60818713450305</v>
      </c>
      <c r="J118" s="15">
        <v>42356</v>
      </c>
      <c r="K118" s="18">
        <v>3.0950000000000002</v>
      </c>
      <c r="L118" s="22">
        <v>180</v>
      </c>
      <c r="M118" s="18">
        <v>20</v>
      </c>
      <c r="N118" s="68">
        <f t="shared" si="10"/>
        <v>217192.98245614037</v>
      </c>
      <c r="O118" s="50">
        <f t="shared" si="11"/>
        <v>217.19298245614036</v>
      </c>
      <c r="P118" s="19">
        <v>42354</v>
      </c>
      <c r="Q118" s="59">
        <v>49.456000000000003</v>
      </c>
      <c r="R118" s="60">
        <v>20</v>
      </c>
      <c r="S118" s="59">
        <v>50</v>
      </c>
      <c r="T118" s="59">
        <f t="shared" si="13"/>
        <v>964054.5808966863</v>
      </c>
      <c r="U118" s="61">
        <f t="shared" si="14"/>
        <v>964.05458089668628</v>
      </c>
      <c r="V118" s="62">
        <v>42015</v>
      </c>
    </row>
    <row r="119" spans="1:22" x14ac:dyDescent="0.35">
      <c r="A119" s="112">
        <v>116</v>
      </c>
      <c r="B119" s="114">
        <v>42218</v>
      </c>
      <c r="C119" s="10">
        <v>5.1900000000000002E-2</v>
      </c>
      <c r="E119" s="14">
        <v>37.771999999999998</v>
      </c>
      <c r="F119" s="44">
        <v>60</v>
      </c>
      <c r="G119" s="14">
        <v>20</v>
      </c>
      <c r="H119" s="67">
        <f t="shared" si="9"/>
        <v>873341.04046242766</v>
      </c>
      <c r="I119" s="49">
        <f t="shared" si="7"/>
        <v>873.3410404624276</v>
      </c>
      <c r="J119" s="15">
        <v>42356</v>
      </c>
      <c r="K119" s="18">
        <v>4.3970000000000002</v>
      </c>
      <c r="L119" s="22">
        <v>180</v>
      </c>
      <c r="M119" s="18">
        <v>20</v>
      </c>
      <c r="N119" s="68">
        <f t="shared" si="10"/>
        <v>304994.21965317917</v>
      </c>
      <c r="O119" s="50">
        <f t="shared" si="11"/>
        <v>304.99421965317919</v>
      </c>
      <c r="P119" s="19">
        <v>42354</v>
      </c>
      <c r="Q119" s="59">
        <v>39.655000000000001</v>
      </c>
      <c r="R119" s="60">
        <v>20</v>
      </c>
      <c r="S119" s="59">
        <v>50</v>
      </c>
      <c r="T119" s="59">
        <f t="shared" si="13"/>
        <v>764065.51059730246</v>
      </c>
      <c r="U119" s="61">
        <f t="shared" si="14"/>
        <v>764.06551059730248</v>
      </c>
      <c r="V119" s="62">
        <v>42015</v>
      </c>
    </row>
    <row r="120" spans="1:22" x14ac:dyDescent="0.35">
      <c r="A120" s="112">
        <v>117</v>
      </c>
      <c r="B120" s="114">
        <v>42219</v>
      </c>
      <c r="C120" s="10">
        <v>4.8000000000000001E-2</v>
      </c>
      <c r="E120" s="14">
        <v>22.632000000000001</v>
      </c>
      <c r="F120" s="44">
        <v>60</v>
      </c>
      <c r="G120" s="14">
        <v>20</v>
      </c>
      <c r="H120" s="67">
        <f t="shared" si="9"/>
        <v>565800</v>
      </c>
      <c r="I120" s="49">
        <f t="shared" si="7"/>
        <v>565.79999999999995</v>
      </c>
      <c r="J120" s="15">
        <v>42356</v>
      </c>
      <c r="K120" s="18">
        <v>2.9710000000000001</v>
      </c>
      <c r="L120" s="22">
        <v>180</v>
      </c>
      <c r="M120" s="18">
        <v>20</v>
      </c>
      <c r="N120" s="68">
        <f t="shared" si="10"/>
        <v>222824.99999999997</v>
      </c>
      <c r="O120" s="50">
        <f t="shared" si="11"/>
        <v>222.82499999999996</v>
      </c>
      <c r="P120" s="19">
        <v>42354</v>
      </c>
      <c r="Q120" s="59">
        <v>59.634</v>
      </c>
      <c r="R120" s="60">
        <v>20</v>
      </c>
      <c r="S120" s="59">
        <v>50</v>
      </c>
      <c r="T120" s="59">
        <f t="shared" si="13"/>
        <v>1242375</v>
      </c>
      <c r="U120" s="61">
        <f t="shared" si="14"/>
        <v>1242.375</v>
      </c>
      <c r="V120" s="62">
        <v>42015</v>
      </c>
    </row>
    <row r="121" spans="1:22" x14ac:dyDescent="0.35">
      <c r="A121" s="112">
        <v>118</v>
      </c>
      <c r="B121" s="114">
        <v>42221</v>
      </c>
      <c r="C121" s="10">
        <v>4.8000000000000001E-2</v>
      </c>
      <c r="E121" s="14">
        <v>29.574000000000002</v>
      </c>
      <c r="F121" s="44">
        <v>60</v>
      </c>
      <c r="G121" s="14">
        <v>20</v>
      </c>
      <c r="H121" s="67">
        <f t="shared" si="9"/>
        <v>739350</v>
      </c>
      <c r="I121" s="49">
        <f t="shared" si="7"/>
        <v>739.35</v>
      </c>
      <c r="J121" s="15">
        <v>42356</v>
      </c>
      <c r="K121" s="18">
        <v>2.2599999999999998</v>
      </c>
      <c r="L121" s="22">
        <v>180</v>
      </c>
      <c r="M121" s="18">
        <v>20</v>
      </c>
      <c r="N121" s="68">
        <f t="shared" si="10"/>
        <v>169499.99999999997</v>
      </c>
      <c r="O121" s="50">
        <f t="shared" si="11"/>
        <v>169.49999999999997</v>
      </c>
      <c r="P121" s="19">
        <v>42354</v>
      </c>
      <c r="Q121" s="59">
        <v>46.070999999999998</v>
      </c>
      <c r="R121" s="60">
        <v>20</v>
      </c>
      <c r="S121" s="59">
        <v>50</v>
      </c>
      <c r="T121" s="59">
        <f t="shared" si="13"/>
        <v>959812.5</v>
      </c>
      <c r="U121" s="61">
        <f t="shared" si="14"/>
        <v>959.8125</v>
      </c>
      <c r="V121" s="62">
        <v>42015</v>
      </c>
    </row>
    <row r="122" spans="1:22" x14ac:dyDescent="0.35">
      <c r="A122" s="112">
        <v>119</v>
      </c>
      <c r="B122" s="114">
        <v>42222</v>
      </c>
      <c r="C122" s="10">
        <v>4.9000000000000002E-2</v>
      </c>
      <c r="E122" s="14">
        <v>24.055</v>
      </c>
      <c r="F122" s="44">
        <v>60</v>
      </c>
      <c r="G122" s="14">
        <v>20</v>
      </c>
      <c r="H122" s="67">
        <f t="shared" si="9"/>
        <v>589102.04081632651</v>
      </c>
      <c r="I122" s="49">
        <f t="shared" si="7"/>
        <v>589.10204081632651</v>
      </c>
      <c r="J122" s="15">
        <v>42356</v>
      </c>
      <c r="K122" s="18">
        <v>2.9550000000000001</v>
      </c>
      <c r="L122" s="22">
        <v>180</v>
      </c>
      <c r="M122" s="18">
        <v>20</v>
      </c>
      <c r="N122" s="68">
        <f t="shared" si="10"/>
        <v>217102.04081632651</v>
      </c>
      <c r="O122" s="50">
        <f t="shared" si="11"/>
        <v>217.10204081632651</v>
      </c>
      <c r="P122" s="19">
        <v>42354</v>
      </c>
      <c r="Q122" s="59">
        <v>51.796999999999997</v>
      </c>
      <c r="R122" s="60">
        <v>20</v>
      </c>
      <c r="S122" s="59">
        <v>50</v>
      </c>
      <c r="T122" s="59">
        <f t="shared" si="13"/>
        <v>1057081.6326530611</v>
      </c>
      <c r="U122" s="61">
        <f t="shared" si="14"/>
        <v>1057.081632653061</v>
      </c>
      <c r="V122" s="62">
        <v>42015</v>
      </c>
    </row>
    <row r="123" spans="1:22" x14ac:dyDescent="0.35">
      <c r="A123" s="112">
        <v>120</v>
      </c>
      <c r="B123" s="114">
        <v>42223</v>
      </c>
      <c r="C123" s="10">
        <v>4.8300000000000003E-2</v>
      </c>
      <c r="E123" s="14">
        <v>20.363</v>
      </c>
      <c r="F123" s="44">
        <v>60</v>
      </c>
      <c r="G123" s="14">
        <v>20</v>
      </c>
      <c r="H123" s="67">
        <f t="shared" si="9"/>
        <v>505913.04347826081</v>
      </c>
      <c r="I123" s="49">
        <f t="shared" si="7"/>
        <v>505.91304347826082</v>
      </c>
      <c r="J123" s="15">
        <v>42356</v>
      </c>
      <c r="K123" s="18">
        <v>2.8039999999999998</v>
      </c>
      <c r="L123" s="22">
        <v>180</v>
      </c>
      <c r="M123" s="18">
        <v>20</v>
      </c>
      <c r="N123" s="68">
        <f t="shared" si="10"/>
        <v>208993.78881987577</v>
      </c>
      <c r="O123" s="50">
        <f t="shared" si="11"/>
        <v>208.99378881987576</v>
      </c>
      <c r="P123" s="19">
        <v>42354</v>
      </c>
      <c r="Q123" s="59">
        <v>48.622999999999998</v>
      </c>
      <c r="R123" s="60">
        <v>20</v>
      </c>
      <c r="S123" s="59">
        <v>50</v>
      </c>
      <c r="T123" s="59">
        <f t="shared" si="13"/>
        <v>1006687.3706004139</v>
      </c>
      <c r="U123" s="61">
        <f t="shared" si="14"/>
        <v>1006.6873706004138</v>
      </c>
      <c r="V123" s="62">
        <v>42015</v>
      </c>
    </row>
    <row r="124" spans="1:22" x14ac:dyDescent="0.35">
      <c r="A124" s="112">
        <v>121</v>
      </c>
      <c r="B124" s="114">
        <v>42224</v>
      </c>
      <c r="C124" s="10">
        <v>5.0700000000000002E-2</v>
      </c>
      <c r="E124" s="14">
        <v>31.183</v>
      </c>
      <c r="F124" s="44">
        <v>60</v>
      </c>
      <c r="G124" s="14">
        <v>20</v>
      </c>
      <c r="H124" s="67">
        <f t="shared" si="9"/>
        <v>738059.17159763305</v>
      </c>
      <c r="I124" s="49">
        <f t="shared" si="7"/>
        <v>738.05917159763305</v>
      </c>
      <c r="J124" s="15">
        <v>42356</v>
      </c>
      <c r="K124" s="18">
        <v>3.6890000000000001</v>
      </c>
      <c r="L124" s="22">
        <v>180</v>
      </c>
      <c r="M124" s="18">
        <v>20</v>
      </c>
      <c r="N124" s="68">
        <f t="shared" si="10"/>
        <v>261940.82840236684</v>
      </c>
      <c r="O124" s="50">
        <f t="shared" si="11"/>
        <v>261.94082840236683</v>
      </c>
      <c r="P124" s="19">
        <v>42354</v>
      </c>
      <c r="Q124" s="59">
        <v>41.042000000000002</v>
      </c>
      <c r="R124" s="60">
        <v>20</v>
      </c>
      <c r="S124" s="59">
        <v>50</v>
      </c>
      <c r="T124" s="59">
        <f t="shared" si="13"/>
        <v>809506.90335305722</v>
      </c>
      <c r="U124" s="61">
        <f t="shared" si="14"/>
        <v>809.50690335305717</v>
      </c>
      <c r="V124" s="62">
        <v>42015</v>
      </c>
    </row>
    <row r="125" spans="1:22" x14ac:dyDescent="0.35">
      <c r="A125" s="112">
        <v>122</v>
      </c>
      <c r="B125" s="114">
        <v>42225</v>
      </c>
      <c r="C125" s="10">
        <v>4.8000000000000001E-2</v>
      </c>
      <c r="E125" s="14">
        <v>13.186999999999999</v>
      </c>
      <c r="F125" s="44">
        <v>60</v>
      </c>
      <c r="G125" s="14">
        <v>20</v>
      </c>
      <c r="H125" s="67">
        <f t="shared" si="9"/>
        <v>329674.99999999994</v>
      </c>
      <c r="I125" s="49">
        <f t="shared" si="7"/>
        <v>329.67499999999995</v>
      </c>
      <c r="J125" s="15">
        <v>42356</v>
      </c>
      <c r="K125" s="18">
        <v>2.903</v>
      </c>
      <c r="L125" s="22">
        <v>180</v>
      </c>
      <c r="M125" s="18">
        <v>20</v>
      </c>
      <c r="N125" s="68">
        <f t="shared" si="10"/>
        <v>217724.99999999997</v>
      </c>
      <c r="O125" s="50">
        <f t="shared" si="11"/>
        <v>217.72499999999997</v>
      </c>
      <c r="P125" s="19">
        <v>42354</v>
      </c>
      <c r="Q125" s="59">
        <v>47.643999999999998</v>
      </c>
      <c r="R125" s="60">
        <v>20</v>
      </c>
      <c r="S125" s="59">
        <v>50</v>
      </c>
      <c r="T125" s="59">
        <f t="shared" si="13"/>
        <v>992583.33333333326</v>
      </c>
      <c r="U125" s="61">
        <f t="shared" si="14"/>
        <v>992.58333333333326</v>
      </c>
      <c r="V125" s="62">
        <v>42015</v>
      </c>
    </row>
    <row r="126" spans="1:22" x14ac:dyDescent="0.35">
      <c r="A126" s="112">
        <v>123</v>
      </c>
      <c r="B126" s="114">
        <v>42226</v>
      </c>
      <c r="C126" s="10">
        <v>4.9200000000000001E-2</v>
      </c>
      <c r="E126" s="14">
        <v>21.518999999999998</v>
      </c>
      <c r="F126" s="44">
        <v>60</v>
      </c>
      <c r="G126" s="14">
        <v>20</v>
      </c>
      <c r="H126" s="67">
        <f t="shared" si="9"/>
        <v>524853.65853658528</v>
      </c>
      <c r="I126" s="49">
        <f t="shared" si="7"/>
        <v>524.85365853658527</v>
      </c>
      <c r="J126" s="15">
        <v>42356</v>
      </c>
      <c r="K126" s="18">
        <v>0.92500000000000004</v>
      </c>
      <c r="L126" s="22">
        <v>180</v>
      </c>
      <c r="M126" s="18">
        <v>20</v>
      </c>
      <c r="N126" s="68">
        <f t="shared" si="10"/>
        <v>67682.926829268297</v>
      </c>
      <c r="O126" s="50">
        <f t="shared" si="11"/>
        <v>67.682926829268297</v>
      </c>
      <c r="P126" s="19">
        <v>42354</v>
      </c>
      <c r="Q126" s="59">
        <v>61.389000000000003</v>
      </c>
      <c r="R126" s="60">
        <v>20</v>
      </c>
      <c r="S126" s="59">
        <v>50</v>
      </c>
      <c r="T126" s="59">
        <f t="shared" si="13"/>
        <v>1247743.9024390243</v>
      </c>
      <c r="U126" s="61">
        <f t="shared" si="14"/>
        <v>1247.7439024390244</v>
      </c>
      <c r="V126" s="62">
        <v>42015</v>
      </c>
    </row>
    <row r="127" spans="1:22" x14ac:dyDescent="0.35">
      <c r="A127" s="112">
        <v>124</v>
      </c>
      <c r="B127" s="114">
        <v>42227</v>
      </c>
      <c r="C127" s="10">
        <v>4.87E-2</v>
      </c>
      <c r="E127" s="14">
        <v>20.821999999999999</v>
      </c>
      <c r="F127" s="44">
        <v>60</v>
      </c>
      <c r="G127" s="14">
        <v>20</v>
      </c>
      <c r="H127" s="67">
        <f t="shared" si="9"/>
        <v>513067.76180698146</v>
      </c>
      <c r="I127" s="49">
        <f t="shared" si="7"/>
        <v>513.06776180698148</v>
      </c>
      <c r="J127" s="15">
        <v>42356</v>
      </c>
      <c r="K127" s="18">
        <v>3.5030000000000001</v>
      </c>
      <c r="L127" s="22">
        <v>180</v>
      </c>
      <c r="M127" s="18">
        <v>20</v>
      </c>
      <c r="N127" s="68">
        <f t="shared" si="10"/>
        <v>258948.66529774125</v>
      </c>
      <c r="O127" s="50">
        <f t="shared" si="11"/>
        <v>258.94866529774123</v>
      </c>
      <c r="P127" s="19">
        <v>42354</v>
      </c>
      <c r="Q127" s="59">
        <v>51.69</v>
      </c>
      <c r="R127" s="60">
        <v>20</v>
      </c>
      <c r="S127" s="59">
        <v>50</v>
      </c>
      <c r="T127" s="59">
        <f t="shared" si="13"/>
        <v>1061396.3039014374</v>
      </c>
      <c r="U127" s="61">
        <f t="shared" si="14"/>
        <v>1061.3963039014375</v>
      </c>
      <c r="V127" s="62">
        <v>42015</v>
      </c>
    </row>
    <row r="128" spans="1:22" x14ac:dyDescent="0.35">
      <c r="A128" s="112">
        <v>125</v>
      </c>
      <c r="B128" s="114">
        <v>42228</v>
      </c>
      <c r="C128" s="10">
        <v>5.16E-2</v>
      </c>
      <c r="E128" s="14">
        <v>490.77499999999998</v>
      </c>
      <c r="F128" s="44">
        <v>60</v>
      </c>
      <c r="G128" s="14">
        <v>20</v>
      </c>
      <c r="H128" s="67">
        <f t="shared" si="9"/>
        <v>11413372.093023255</v>
      </c>
      <c r="I128" s="49">
        <f t="shared" si="7"/>
        <v>11413.372093023256</v>
      </c>
      <c r="J128" s="15">
        <v>42368</v>
      </c>
      <c r="K128" s="18">
        <v>4.8769999999999998</v>
      </c>
      <c r="L128" s="22">
        <v>180</v>
      </c>
      <c r="M128" s="18">
        <v>20</v>
      </c>
      <c r="N128" s="68">
        <f t="shared" si="10"/>
        <v>340255.81395348837</v>
      </c>
      <c r="O128" s="50">
        <f t="shared" si="11"/>
        <v>340.25581395348837</v>
      </c>
      <c r="P128" s="19">
        <v>42354</v>
      </c>
      <c r="Q128" s="59">
        <v>46.95</v>
      </c>
      <c r="R128" s="60">
        <v>20</v>
      </c>
      <c r="S128" s="59">
        <v>50</v>
      </c>
      <c r="T128" s="59">
        <f t="shared" si="13"/>
        <v>909883.72093023255</v>
      </c>
      <c r="U128" s="61">
        <f t="shared" si="14"/>
        <v>909.88372093023258</v>
      </c>
      <c r="V128" s="62">
        <v>42015</v>
      </c>
    </row>
    <row r="129" spans="1:22" x14ac:dyDescent="0.35">
      <c r="A129" s="112">
        <v>126</v>
      </c>
      <c r="B129" s="114">
        <v>42229</v>
      </c>
      <c r="C129" s="10">
        <v>5.0599999999999999E-2</v>
      </c>
      <c r="E129" s="14">
        <v>17.773</v>
      </c>
      <c r="F129" s="44">
        <v>60</v>
      </c>
      <c r="G129" s="14">
        <v>20</v>
      </c>
      <c r="H129" s="67">
        <f t="shared" si="9"/>
        <v>421494.07114624506</v>
      </c>
      <c r="I129" s="49">
        <f t="shared" si="7"/>
        <v>421.49407114624506</v>
      </c>
      <c r="J129" s="15">
        <v>42368</v>
      </c>
      <c r="K129" s="18">
        <v>3.4860000000000002</v>
      </c>
      <c r="L129" s="22">
        <v>180</v>
      </c>
      <c r="M129" s="18">
        <v>20</v>
      </c>
      <c r="N129" s="68">
        <f t="shared" si="10"/>
        <v>248015.81027667984</v>
      </c>
      <c r="O129" s="50">
        <f t="shared" si="11"/>
        <v>248.01581027667984</v>
      </c>
      <c r="P129" s="19">
        <v>42354</v>
      </c>
      <c r="Q129" s="59">
        <v>198.50800000000001</v>
      </c>
      <c r="R129" s="60">
        <v>20</v>
      </c>
      <c r="S129" s="59">
        <v>50</v>
      </c>
      <c r="T129" s="59">
        <f t="shared" si="13"/>
        <v>3923083.0039525698</v>
      </c>
      <c r="U129" s="61">
        <f t="shared" si="14"/>
        <v>3923.0830039525699</v>
      </c>
      <c r="V129" s="59"/>
    </row>
    <row r="130" spans="1:22" x14ac:dyDescent="0.35">
      <c r="A130" s="112">
        <v>127</v>
      </c>
      <c r="B130" s="114">
        <v>42230</v>
      </c>
      <c r="C130" s="10">
        <v>5.16E-2</v>
      </c>
      <c r="E130" s="14">
        <v>43.442999999999998</v>
      </c>
      <c r="F130" s="44">
        <v>60</v>
      </c>
      <c r="G130" s="14">
        <v>20</v>
      </c>
      <c r="H130" s="67">
        <f t="shared" si="9"/>
        <v>1010302.3255813953</v>
      </c>
      <c r="I130" s="49">
        <f t="shared" si="7"/>
        <v>1010.3023255813953</v>
      </c>
      <c r="J130" s="15">
        <v>42368</v>
      </c>
      <c r="K130" s="18">
        <v>5.9560000000000004</v>
      </c>
      <c r="L130" s="22">
        <v>180</v>
      </c>
      <c r="M130" s="18">
        <v>20</v>
      </c>
      <c r="N130" s="68">
        <f t="shared" si="10"/>
        <v>415534.88372093026</v>
      </c>
      <c r="O130" s="50">
        <f t="shared" si="11"/>
        <v>415.53488372093028</v>
      </c>
      <c r="P130" s="19">
        <v>42354</v>
      </c>
      <c r="Q130" s="59">
        <v>31.428999999999998</v>
      </c>
      <c r="R130" s="60">
        <v>20</v>
      </c>
      <c r="S130" s="59">
        <v>50</v>
      </c>
      <c r="T130" s="59">
        <f t="shared" si="13"/>
        <v>609089.14728682162</v>
      </c>
      <c r="U130" s="61">
        <f t="shared" si="14"/>
        <v>609.08914728682157</v>
      </c>
      <c r="V130" s="59"/>
    </row>
    <row r="131" spans="1:22" x14ac:dyDescent="0.35">
      <c r="A131" s="112">
        <v>128</v>
      </c>
      <c r="B131" s="114">
        <v>42231</v>
      </c>
      <c r="C131" s="10">
        <v>4.9000000000000002E-2</v>
      </c>
      <c r="E131" s="14">
        <v>16.02</v>
      </c>
      <c r="F131" s="44">
        <v>60</v>
      </c>
      <c r="G131" s="14">
        <v>20</v>
      </c>
      <c r="H131" s="67">
        <f t="shared" si="9"/>
        <v>392326.53061224491</v>
      </c>
      <c r="I131" s="49">
        <f t="shared" ref="I131:I145" si="15">H131/1000</f>
        <v>392.32653061224494</v>
      </c>
      <c r="J131" s="15">
        <v>42368</v>
      </c>
      <c r="K131" s="18">
        <v>2.1850000000000001</v>
      </c>
      <c r="L131" s="22">
        <v>180</v>
      </c>
      <c r="M131" s="18">
        <v>20</v>
      </c>
      <c r="N131" s="68">
        <f t="shared" si="10"/>
        <v>160530.61224489796</v>
      </c>
      <c r="O131" s="50">
        <f t="shared" si="11"/>
        <v>160.53061224489795</v>
      </c>
      <c r="P131" s="19">
        <v>42354</v>
      </c>
      <c r="Q131" s="59">
        <v>21.821999999999999</v>
      </c>
      <c r="R131" s="60">
        <v>20</v>
      </c>
      <c r="S131" s="59">
        <v>50</v>
      </c>
      <c r="T131" s="59">
        <f t="shared" si="13"/>
        <v>445346.93877551018</v>
      </c>
      <c r="U131" s="61">
        <f t="shared" si="14"/>
        <v>445.34693877551018</v>
      </c>
      <c r="V131" s="59"/>
    </row>
    <row r="132" spans="1:22" x14ac:dyDescent="0.35">
      <c r="A132" s="112">
        <v>129</v>
      </c>
      <c r="B132" s="114">
        <v>42232</v>
      </c>
      <c r="C132" s="10">
        <v>4.99E-2</v>
      </c>
      <c r="E132" s="14">
        <v>9.891</v>
      </c>
      <c r="F132" s="44">
        <v>60</v>
      </c>
      <c r="G132" s="14">
        <v>20</v>
      </c>
      <c r="H132" s="67">
        <f t="shared" ref="H132:H145" si="16">(E132*F132*G132)/C132</f>
        <v>237859.71943887777</v>
      </c>
      <c r="I132" s="49">
        <f t="shared" si="15"/>
        <v>237.85971943887776</v>
      </c>
      <c r="J132" s="15">
        <v>42368</v>
      </c>
      <c r="K132" s="18">
        <v>1.242</v>
      </c>
      <c r="L132" s="22">
        <v>180</v>
      </c>
      <c r="M132" s="18">
        <v>20</v>
      </c>
      <c r="N132" s="68">
        <f t="shared" ref="N132:N145" si="17">(K132*L132*M132)/C132</f>
        <v>89603.206412825646</v>
      </c>
      <c r="O132" s="50">
        <f t="shared" si="11"/>
        <v>89.603206412825642</v>
      </c>
      <c r="P132" s="19">
        <v>42354</v>
      </c>
      <c r="Q132" s="59">
        <v>38.222000000000001</v>
      </c>
      <c r="R132" s="60">
        <v>20</v>
      </c>
      <c r="S132" s="59">
        <v>50</v>
      </c>
      <c r="T132" s="59">
        <f t="shared" si="13"/>
        <v>765971.94388777553</v>
      </c>
      <c r="U132" s="61">
        <f t="shared" si="14"/>
        <v>765.97194388777552</v>
      </c>
      <c r="V132" s="59"/>
    </row>
    <row r="133" spans="1:22" x14ac:dyDescent="0.35">
      <c r="A133" s="112">
        <v>130</v>
      </c>
      <c r="B133" s="114">
        <v>42233</v>
      </c>
      <c r="C133" s="10">
        <v>4.82E-2</v>
      </c>
      <c r="E133" s="14">
        <v>20.588000000000001</v>
      </c>
      <c r="F133" s="44">
        <v>60</v>
      </c>
      <c r="G133" s="14">
        <v>20</v>
      </c>
      <c r="H133" s="67">
        <f t="shared" si="16"/>
        <v>512564.31535269704</v>
      </c>
      <c r="I133" s="49">
        <f t="shared" si="15"/>
        <v>512.56431535269701</v>
      </c>
      <c r="J133" s="15">
        <v>42368</v>
      </c>
      <c r="K133" s="18">
        <v>3.3780000000000001</v>
      </c>
      <c r="L133" s="22">
        <v>180</v>
      </c>
      <c r="M133" s="18">
        <v>20</v>
      </c>
      <c r="N133" s="68">
        <f t="shared" si="17"/>
        <v>252298.75518672197</v>
      </c>
      <c r="O133" s="50">
        <f t="shared" si="11"/>
        <v>252.29875518672196</v>
      </c>
      <c r="P133" s="19">
        <v>42354</v>
      </c>
      <c r="Q133" s="59">
        <v>81.171000000000006</v>
      </c>
      <c r="R133" s="60">
        <v>20</v>
      </c>
      <c r="S133" s="59">
        <v>50</v>
      </c>
      <c r="T133" s="59">
        <f t="shared" si="13"/>
        <v>1684045.6431535271</v>
      </c>
      <c r="U133" s="61">
        <f t="shared" si="14"/>
        <v>1684.045643153527</v>
      </c>
      <c r="V133" s="59"/>
    </row>
    <row r="134" spans="1:22" x14ac:dyDescent="0.35">
      <c r="A134" s="112">
        <v>131</v>
      </c>
      <c r="B134" s="114">
        <v>42234</v>
      </c>
      <c r="C134" s="10">
        <v>4.8099999999999997E-2</v>
      </c>
      <c r="E134" s="14">
        <v>25.786999999999999</v>
      </c>
      <c r="F134" s="44">
        <v>60</v>
      </c>
      <c r="G134" s="14">
        <v>20</v>
      </c>
      <c r="H134" s="67">
        <f t="shared" si="16"/>
        <v>643334.71933471935</v>
      </c>
      <c r="I134" s="49">
        <f t="shared" si="15"/>
        <v>643.33471933471935</v>
      </c>
      <c r="J134" s="15">
        <v>42368</v>
      </c>
      <c r="K134" s="18">
        <v>3.32</v>
      </c>
      <c r="L134" s="22">
        <v>180</v>
      </c>
      <c r="M134" s="18">
        <v>20</v>
      </c>
      <c r="N134" s="68">
        <f t="shared" si="17"/>
        <v>248482.32848232851</v>
      </c>
      <c r="O134" s="50">
        <f t="shared" si="11"/>
        <v>248.48232848232851</v>
      </c>
      <c r="P134" s="19">
        <v>42354</v>
      </c>
      <c r="Q134" s="59">
        <v>56.508000000000003</v>
      </c>
      <c r="R134" s="60">
        <v>20</v>
      </c>
      <c r="S134" s="59">
        <v>50</v>
      </c>
      <c r="T134" s="59">
        <f t="shared" si="13"/>
        <v>1174802.494802495</v>
      </c>
      <c r="U134" s="61">
        <f t="shared" si="14"/>
        <v>1174.8024948024949</v>
      </c>
      <c r="V134" s="59"/>
    </row>
    <row r="135" spans="1:22" x14ac:dyDescent="0.35">
      <c r="A135" s="112">
        <v>132</v>
      </c>
      <c r="B135" s="114">
        <v>42235</v>
      </c>
      <c r="C135" s="10">
        <v>5.0999999999999997E-2</v>
      </c>
      <c r="E135" s="14">
        <v>38.701999999999998</v>
      </c>
      <c r="F135" s="44">
        <v>60</v>
      </c>
      <c r="G135" s="14">
        <v>20</v>
      </c>
      <c r="H135" s="67">
        <f t="shared" si="16"/>
        <v>910635.29411764699</v>
      </c>
      <c r="I135" s="49">
        <f t="shared" si="15"/>
        <v>910.63529411764694</v>
      </c>
      <c r="J135" s="15">
        <v>42368</v>
      </c>
      <c r="K135" s="18">
        <v>4.6989999999999998</v>
      </c>
      <c r="L135" s="22">
        <v>180</v>
      </c>
      <c r="M135" s="18">
        <v>20</v>
      </c>
      <c r="N135" s="68">
        <f t="shared" si="17"/>
        <v>331694.1176470588</v>
      </c>
      <c r="O135" s="50">
        <f t="shared" si="11"/>
        <v>331.69411764705882</v>
      </c>
      <c r="P135" s="19">
        <v>42354</v>
      </c>
      <c r="Q135" s="59">
        <v>31.827000000000002</v>
      </c>
      <c r="R135" s="60">
        <v>20</v>
      </c>
      <c r="S135" s="59">
        <v>50</v>
      </c>
      <c r="T135" s="59">
        <f t="shared" si="13"/>
        <v>624058.82352941192</v>
      </c>
      <c r="U135" s="61">
        <f t="shared" si="14"/>
        <v>624.05882352941194</v>
      </c>
      <c r="V135" s="59"/>
    </row>
    <row r="136" spans="1:22" x14ac:dyDescent="0.35">
      <c r="A136" s="112">
        <v>133</v>
      </c>
      <c r="B136" s="114">
        <v>42236</v>
      </c>
      <c r="C136" s="10">
        <v>4.9500000000000002E-2</v>
      </c>
      <c r="E136" s="14">
        <v>17.027000000000001</v>
      </c>
      <c r="F136" s="44">
        <v>60</v>
      </c>
      <c r="G136" s="14">
        <v>20</v>
      </c>
      <c r="H136" s="67">
        <f t="shared" si="16"/>
        <v>412775.75757575757</v>
      </c>
      <c r="I136" s="49">
        <f t="shared" si="15"/>
        <v>412.77575757575755</v>
      </c>
      <c r="J136" s="15">
        <v>42368</v>
      </c>
      <c r="K136" s="18">
        <v>2.331</v>
      </c>
      <c r="L136" s="22">
        <v>180</v>
      </c>
      <c r="M136" s="18">
        <v>20</v>
      </c>
      <c r="N136" s="68">
        <f t="shared" si="17"/>
        <v>169527.27272727274</v>
      </c>
      <c r="O136" s="50">
        <f t="shared" ref="O136:O145" si="18">N136/1000</f>
        <v>169.52727272727273</v>
      </c>
      <c r="P136" s="19">
        <v>42354</v>
      </c>
      <c r="Q136" s="59">
        <v>52.485999999999997</v>
      </c>
      <c r="R136" s="60">
        <v>20</v>
      </c>
      <c r="S136" s="59">
        <v>50</v>
      </c>
      <c r="T136" s="59">
        <f t="shared" si="13"/>
        <v>1060323.2323232323</v>
      </c>
      <c r="U136" s="61">
        <f t="shared" si="14"/>
        <v>1060.3232323232323</v>
      </c>
      <c r="V136" s="59"/>
    </row>
    <row r="137" spans="1:22" x14ac:dyDescent="0.35">
      <c r="A137" s="112">
        <v>134</v>
      </c>
      <c r="B137" s="114">
        <v>42237</v>
      </c>
      <c r="C137" s="10">
        <v>4.8099999999999997E-2</v>
      </c>
      <c r="E137" s="14">
        <v>18.533999999999999</v>
      </c>
      <c r="F137" s="44">
        <v>60</v>
      </c>
      <c r="G137" s="14">
        <v>20</v>
      </c>
      <c r="H137" s="67">
        <f t="shared" si="16"/>
        <v>462386.69438669441</v>
      </c>
      <c r="I137" s="49">
        <f t="shared" si="15"/>
        <v>462.38669438669439</v>
      </c>
      <c r="J137" s="15">
        <v>42368</v>
      </c>
      <c r="K137" s="18">
        <v>3.024</v>
      </c>
      <c r="L137" s="22">
        <v>180</v>
      </c>
      <c r="M137" s="18">
        <v>20</v>
      </c>
      <c r="N137" s="68">
        <f t="shared" si="17"/>
        <v>226328.48232848238</v>
      </c>
      <c r="O137" s="50">
        <f t="shared" si="18"/>
        <v>226.32848232848238</v>
      </c>
      <c r="P137" s="19">
        <v>42354</v>
      </c>
      <c r="Q137" s="96">
        <v>25.972000000000001</v>
      </c>
      <c r="R137" s="60">
        <v>20</v>
      </c>
      <c r="S137" s="59">
        <v>50</v>
      </c>
      <c r="T137" s="59">
        <f t="shared" si="13"/>
        <v>539958.4199584201</v>
      </c>
      <c r="U137" s="61">
        <f t="shared" si="14"/>
        <v>539.95841995842011</v>
      </c>
      <c r="V137" s="59"/>
    </row>
    <row r="138" spans="1:22" x14ac:dyDescent="0.35">
      <c r="A138" s="112">
        <v>135</v>
      </c>
      <c r="B138" s="114">
        <v>42238</v>
      </c>
      <c r="C138" s="10">
        <v>4.9099999999999998E-2</v>
      </c>
      <c r="E138" s="14">
        <v>30.792999999999999</v>
      </c>
      <c r="F138" s="44">
        <v>60</v>
      </c>
      <c r="G138" s="14">
        <v>20</v>
      </c>
      <c r="H138" s="67">
        <f t="shared" si="16"/>
        <v>752578.41140529537</v>
      </c>
      <c r="I138" s="49">
        <f t="shared" si="15"/>
        <v>752.57841140529536</v>
      </c>
      <c r="J138" s="15">
        <v>42368</v>
      </c>
      <c r="K138" s="18">
        <v>2.6110000000000002</v>
      </c>
      <c r="L138" s="22">
        <v>180</v>
      </c>
      <c r="M138" s="18">
        <v>20</v>
      </c>
      <c r="N138" s="68">
        <f t="shared" si="17"/>
        <v>191437.88187372711</v>
      </c>
      <c r="O138" s="50">
        <f t="shared" si="18"/>
        <v>191.43788187372709</v>
      </c>
      <c r="P138" s="19">
        <v>42354</v>
      </c>
      <c r="Q138" s="59">
        <v>23.677</v>
      </c>
      <c r="R138" s="60">
        <v>20</v>
      </c>
      <c r="S138" s="59">
        <v>50</v>
      </c>
      <c r="T138" s="59">
        <f t="shared" si="13"/>
        <v>482219.95926680247</v>
      </c>
      <c r="U138" s="61">
        <f t="shared" si="14"/>
        <v>482.21995926680245</v>
      </c>
      <c r="V138" s="59"/>
    </row>
    <row r="139" spans="1:22" x14ac:dyDescent="0.35">
      <c r="A139" s="112">
        <v>136</v>
      </c>
      <c r="B139" s="114">
        <v>42239</v>
      </c>
      <c r="C139" s="10">
        <v>5.16E-2</v>
      </c>
      <c r="E139" s="14">
        <v>22.844000000000001</v>
      </c>
      <c r="F139" s="44">
        <v>60</v>
      </c>
      <c r="G139" s="14">
        <v>20</v>
      </c>
      <c r="H139" s="67">
        <f t="shared" si="16"/>
        <v>531255.81395348848</v>
      </c>
      <c r="I139" s="49">
        <f t="shared" si="15"/>
        <v>531.25581395348843</v>
      </c>
      <c r="J139" s="15">
        <v>42368</v>
      </c>
      <c r="K139" s="18">
        <v>2.9129999999999998</v>
      </c>
      <c r="L139" s="22">
        <v>180</v>
      </c>
      <c r="M139" s="18">
        <v>20</v>
      </c>
      <c r="N139" s="68">
        <f t="shared" si="17"/>
        <v>203232.55813953487</v>
      </c>
      <c r="O139" s="50">
        <f t="shared" si="18"/>
        <v>203.23255813953486</v>
      </c>
      <c r="P139" s="19">
        <v>42354</v>
      </c>
      <c r="Q139" s="59">
        <v>24.27</v>
      </c>
      <c r="R139" s="60">
        <v>20</v>
      </c>
      <c r="S139" s="59">
        <v>50</v>
      </c>
      <c r="T139" s="59">
        <f t="shared" si="13"/>
        <v>470348.83720930235</v>
      </c>
      <c r="U139" s="61">
        <f t="shared" si="14"/>
        <v>470.34883720930236</v>
      </c>
      <c r="V139" s="59"/>
    </row>
    <row r="140" spans="1:22" x14ac:dyDescent="0.35">
      <c r="A140" s="112">
        <v>137</v>
      </c>
      <c r="B140" s="114">
        <v>42241</v>
      </c>
      <c r="C140" s="10">
        <v>5.04E-2</v>
      </c>
      <c r="E140" s="14">
        <v>21.826000000000001</v>
      </c>
      <c r="F140" s="44">
        <v>60</v>
      </c>
      <c r="G140" s="14">
        <v>20</v>
      </c>
      <c r="H140" s="67">
        <f t="shared" si="16"/>
        <v>519666.66666666663</v>
      </c>
      <c r="I140" s="49">
        <f t="shared" si="15"/>
        <v>519.66666666666663</v>
      </c>
      <c r="J140" s="15">
        <v>42368</v>
      </c>
      <c r="K140" s="18">
        <v>1.712</v>
      </c>
      <c r="L140" s="22">
        <v>180</v>
      </c>
      <c r="M140" s="18">
        <v>20</v>
      </c>
      <c r="N140" s="68">
        <f t="shared" si="17"/>
        <v>122285.71428571426</v>
      </c>
      <c r="O140" s="50">
        <f t="shared" si="18"/>
        <v>122.28571428571426</v>
      </c>
      <c r="P140" s="19">
        <v>42354</v>
      </c>
      <c r="Q140" s="59">
        <v>34.655999999999999</v>
      </c>
      <c r="R140" s="60">
        <v>20</v>
      </c>
      <c r="S140" s="59">
        <v>50</v>
      </c>
      <c r="T140" s="59">
        <f t="shared" si="13"/>
        <v>687619.04761904757</v>
      </c>
      <c r="U140" s="61">
        <f t="shared" si="14"/>
        <v>687.61904761904759</v>
      </c>
      <c r="V140" s="59"/>
    </row>
    <row r="141" spans="1:22" x14ac:dyDescent="0.35">
      <c r="A141" s="112">
        <v>138</v>
      </c>
      <c r="B141" s="114">
        <v>42242</v>
      </c>
      <c r="C141" s="10">
        <v>5.0599999999999999E-2</v>
      </c>
      <c r="E141" s="14">
        <v>16.716999999999999</v>
      </c>
      <c r="F141" s="44">
        <v>60</v>
      </c>
      <c r="G141" s="14">
        <v>20</v>
      </c>
      <c r="H141" s="67">
        <f t="shared" si="16"/>
        <v>396450.59288537555</v>
      </c>
      <c r="I141" s="49">
        <f t="shared" si="15"/>
        <v>396.45059288537556</v>
      </c>
      <c r="J141" s="15">
        <v>42368</v>
      </c>
      <c r="K141" s="18">
        <v>1.9690000000000001</v>
      </c>
      <c r="L141" s="22">
        <v>180</v>
      </c>
      <c r="M141" s="18">
        <v>20</v>
      </c>
      <c r="N141" s="68">
        <f t="shared" si="17"/>
        <v>140086.95652173914</v>
      </c>
      <c r="O141" s="50">
        <f t="shared" si="18"/>
        <v>140.08695652173913</v>
      </c>
      <c r="P141" s="19">
        <v>42354</v>
      </c>
      <c r="Q141" s="59">
        <v>44.662999999999997</v>
      </c>
      <c r="R141" s="60">
        <v>20</v>
      </c>
      <c r="S141" s="59">
        <v>50</v>
      </c>
      <c r="T141" s="59">
        <f t="shared" si="13"/>
        <v>882667.98418972339</v>
      </c>
      <c r="U141" s="61">
        <f t="shared" si="14"/>
        <v>882.66798418972337</v>
      </c>
      <c r="V141" s="59"/>
    </row>
    <row r="142" spans="1:22" x14ac:dyDescent="0.35">
      <c r="A142" s="112">
        <v>139</v>
      </c>
      <c r="B142" s="114">
        <v>42243</v>
      </c>
      <c r="C142" s="10">
        <v>4.87E-2</v>
      </c>
      <c r="E142" s="14">
        <v>17.834</v>
      </c>
      <c r="F142" s="44">
        <v>60</v>
      </c>
      <c r="G142" s="14">
        <v>20</v>
      </c>
      <c r="H142" s="67">
        <f t="shared" si="16"/>
        <v>439441.47843942506</v>
      </c>
      <c r="I142" s="49">
        <f t="shared" si="15"/>
        <v>439.44147843942505</v>
      </c>
      <c r="J142" s="15">
        <v>42368</v>
      </c>
      <c r="K142" s="18">
        <v>2.8290000000000002</v>
      </c>
      <c r="L142" s="22">
        <v>180</v>
      </c>
      <c r="M142" s="18">
        <v>20</v>
      </c>
      <c r="N142" s="68">
        <f t="shared" si="17"/>
        <v>209125.25667351132</v>
      </c>
      <c r="O142" s="50">
        <f t="shared" si="18"/>
        <v>209.12525667351133</v>
      </c>
      <c r="P142" s="19">
        <v>42354</v>
      </c>
      <c r="Q142" s="59">
        <v>39.040999999999997</v>
      </c>
      <c r="R142" s="60">
        <v>20</v>
      </c>
      <c r="S142" s="59">
        <v>50</v>
      </c>
      <c r="T142" s="59">
        <f t="shared" si="13"/>
        <v>801663.24435318273</v>
      </c>
      <c r="U142" s="61">
        <f t="shared" si="14"/>
        <v>801.66324435318268</v>
      </c>
      <c r="V142" s="59"/>
    </row>
    <row r="143" spans="1:22" x14ac:dyDescent="0.35">
      <c r="A143" s="112">
        <v>140</v>
      </c>
      <c r="B143" s="114">
        <v>42244</v>
      </c>
      <c r="C143" s="10">
        <v>5.2299999999999999E-2</v>
      </c>
      <c r="E143" s="14">
        <v>23.163</v>
      </c>
      <c r="F143" s="44">
        <v>60</v>
      </c>
      <c r="G143" s="14">
        <v>20</v>
      </c>
      <c r="H143" s="67">
        <f t="shared" si="16"/>
        <v>531464.62715105165</v>
      </c>
      <c r="I143" s="49">
        <f t="shared" si="15"/>
        <v>531.46462715105167</v>
      </c>
      <c r="J143" s="15">
        <v>42368</v>
      </c>
      <c r="K143" s="18">
        <v>3.57</v>
      </c>
      <c r="L143" s="22">
        <v>180</v>
      </c>
      <c r="M143" s="18">
        <v>20</v>
      </c>
      <c r="N143" s="68">
        <f t="shared" si="17"/>
        <v>245736.13766730402</v>
      </c>
      <c r="O143" s="50">
        <f t="shared" si="18"/>
        <v>245.73613766730404</v>
      </c>
      <c r="P143" s="19">
        <v>42354</v>
      </c>
      <c r="Q143" s="59">
        <v>58.305</v>
      </c>
      <c r="R143" s="60">
        <v>20</v>
      </c>
      <c r="S143" s="59">
        <v>50</v>
      </c>
      <c r="T143" s="59">
        <f t="shared" si="13"/>
        <v>1114818.3556405352</v>
      </c>
      <c r="U143" s="61">
        <f t="shared" si="14"/>
        <v>1114.8183556405352</v>
      </c>
      <c r="V143" s="59"/>
    </row>
    <row r="144" spans="1:22" x14ac:dyDescent="0.35">
      <c r="A144" s="112">
        <v>141</v>
      </c>
      <c r="B144" s="114">
        <v>42245</v>
      </c>
      <c r="C144" s="10">
        <v>4.9399999999999999E-2</v>
      </c>
      <c r="E144" s="14">
        <v>21.295999999999999</v>
      </c>
      <c r="F144" s="44">
        <v>60</v>
      </c>
      <c r="G144" s="14">
        <v>20</v>
      </c>
      <c r="H144" s="67">
        <f t="shared" si="16"/>
        <v>517311.74089068826</v>
      </c>
      <c r="I144" s="49">
        <f t="shared" si="15"/>
        <v>517.31174089068827</v>
      </c>
      <c r="J144" s="15">
        <v>42368</v>
      </c>
      <c r="K144" s="18">
        <v>2.3330000000000002</v>
      </c>
      <c r="L144" s="22">
        <v>180</v>
      </c>
      <c r="M144" s="18">
        <v>20</v>
      </c>
      <c r="N144" s="68">
        <f t="shared" si="17"/>
        <v>170016.19433198383</v>
      </c>
      <c r="O144" s="50">
        <f t="shared" si="18"/>
        <v>170.01619433198383</v>
      </c>
      <c r="P144" s="19">
        <v>42354</v>
      </c>
      <c r="Q144" s="59">
        <v>73.343999999999994</v>
      </c>
      <c r="R144" s="60">
        <v>20</v>
      </c>
      <c r="S144" s="59">
        <v>50</v>
      </c>
      <c r="T144" s="59">
        <f t="shared" si="13"/>
        <v>1484696.3562753038</v>
      </c>
      <c r="U144" s="61">
        <f t="shared" si="14"/>
        <v>1484.6963562753037</v>
      </c>
      <c r="V144" s="59"/>
    </row>
    <row r="145" spans="1:22" x14ac:dyDescent="0.35">
      <c r="A145" s="112">
        <v>142</v>
      </c>
      <c r="B145" s="114">
        <v>42246</v>
      </c>
      <c r="C145" s="10">
        <v>5.0299999999999997E-2</v>
      </c>
      <c r="E145" s="14">
        <v>17.207999999999998</v>
      </c>
      <c r="F145" s="44">
        <v>60</v>
      </c>
      <c r="G145" s="14">
        <v>20</v>
      </c>
      <c r="H145" s="67">
        <f t="shared" si="16"/>
        <v>410528.82703777333</v>
      </c>
      <c r="I145" s="49">
        <f t="shared" si="15"/>
        <v>410.52882703777334</v>
      </c>
      <c r="J145" s="15">
        <v>42368</v>
      </c>
      <c r="K145" s="18">
        <v>2.4159999999999999</v>
      </c>
      <c r="L145" s="22">
        <v>180</v>
      </c>
      <c r="M145" s="18">
        <v>20</v>
      </c>
      <c r="N145" s="68">
        <f t="shared" si="17"/>
        <v>172914.51292246522</v>
      </c>
      <c r="O145" s="50">
        <f t="shared" si="18"/>
        <v>172.91451292246521</v>
      </c>
      <c r="P145" s="19">
        <v>42354</v>
      </c>
      <c r="Q145" s="59">
        <v>113.471</v>
      </c>
      <c r="R145" s="60">
        <v>20</v>
      </c>
      <c r="S145" s="59">
        <v>50</v>
      </c>
      <c r="T145" s="59">
        <f t="shared" si="13"/>
        <v>2255884.6918489067</v>
      </c>
      <c r="U145" s="61">
        <f t="shared" si="14"/>
        <v>2255.8846918489066</v>
      </c>
      <c r="V145" s="59"/>
    </row>
    <row r="146" spans="1:22" x14ac:dyDescent="0.35">
      <c r="A146" s="112">
        <v>143</v>
      </c>
      <c r="B146" s="114">
        <v>42247</v>
      </c>
      <c r="C146" s="10">
        <v>5.11E-2</v>
      </c>
      <c r="E146" s="14">
        <v>29.992000000000001</v>
      </c>
      <c r="F146" s="44">
        <v>60</v>
      </c>
      <c r="G146" s="14">
        <v>20</v>
      </c>
      <c r="H146" s="67">
        <f>(E146*F146*G146)/C146</f>
        <v>704313.11154598824</v>
      </c>
      <c r="I146" s="49">
        <f>H146/1000</f>
        <v>704.31311154598825</v>
      </c>
      <c r="J146" s="15">
        <v>42368</v>
      </c>
      <c r="K146" s="18">
        <v>4.6340000000000003</v>
      </c>
      <c r="L146" s="22">
        <v>180</v>
      </c>
      <c r="M146" s="18">
        <v>20</v>
      </c>
      <c r="N146" s="68">
        <f>(K146*L146*M146)/C146</f>
        <v>326465.75342465757</v>
      </c>
      <c r="O146" s="50">
        <f>N146/1000</f>
        <v>326.46575342465758</v>
      </c>
      <c r="P146" s="19">
        <v>42354</v>
      </c>
      <c r="Q146" s="59">
        <v>107.85899999999999</v>
      </c>
      <c r="R146" s="60">
        <v>20</v>
      </c>
      <c r="S146" s="59">
        <v>50</v>
      </c>
      <c r="T146" s="59">
        <f t="shared" si="13"/>
        <v>2110743.639921722</v>
      </c>
      <c r="U146" s="61">
        <f t="shared" si="14"/>
        <v>2110.7436399217222</v>
      </c>
      <c r="V146" s="59"/>
    </row>
    <row r="147" spans="1:22" x14ac:dyDescent="0.35">
      <c r="A147" s="46"/>
      <c r="B147" s="47">
        <v>42005</v>
      </c>
      <c r="C147" s="46"/>
      <c r="D147" s="46"/>
    </row>
    <row r="148" spans="1:22" x14ac:dyDescent="0.35">
      <c r="A148" s="46"/>
      <c r="B148" s="47">
        <v>42012</v>
      </c>
      <c r="C148" s="46"/>
      <c r="D148" s="46"/>
    </row>
    <row r="149" spans="1:22" x14ac:dyDescent="0.35">
      <c r="A149" s="46"/>
      <c r="B149" s="47">
        <v>42019</v>
      </c>
      <c r="C149" s="46"/>
      <c r="D149" s="46"/>
    </row>
    <row r="150" spans="1:22" x14ac:dyDescent="0.35">
      <c r="A150" s="46"/>
      <c r="B150" s="47">
        <v>42026</v>
      </c>
      <c r="C150" s="46"/>
      <c r="D150" s="46"/>
    </row>
    <row r="151" spans="1:22" x14ac:dyDescent="0.35">
      <c r="A151" s="46"/>
      <c r="B151" s="47">
        <v>42033</v>
      </c>
      <c r="C151" s="46"/>
      <c r="D151" s="46"/>
    </row>
    <row r="152" spans="1:22" x14ac:dyDescent="0.35">
      <c r="A152" s="46"/>
      <c r="B152" s="47">
        <v>42036</v>
      </c>
      <c r="C152" s="46"/>
      <c r="D152" s="46"/>
    </row>
    <row r="153" spans="1:22" x14ac:dyDescent="0.35">
      <c r="A153" s="46"/>
      <c r="B153" s="47">
        <v>42037</v>
      </c>
      <c r="C153" s="46"/>
      <c r="D153" s="46"/>
    </row>
    <row r="154" spans="1:22" x14ac:dyDescent="0.35">
      <c r="A154" s="46"/>
      <c r="B154" s="47">
        <v>42038</v>
      </c>
      <c r="C154" s="46"/>
      <c r="D154" s="46"/>
    </row>
    <row r="155" spans="1:22" x14ac:dyDescent="0.35">
      <c r="A155" s="46"/>
      <c r="B155" s="47">
        <v>42039</v>
      </c>
      <c r="C155" s="46"/>
      <c r="D155" s="46"/>
    </row>
    <row r="156" spans="1:22" x14ac:dyDescent="0.35">
      <c r="A156" s="46"/>
      <c r="B156" s="47">
        <v>42040</v>
      </c>
      <c r="C156" s="46"/>
      <c r="D156" s="46"/>
    </row>
    <row r="157" spans="1:22" x14ac:dyDescent="0.35">
      <c r="A157" s="46"/>
      <c r="B157" s="47">
        <v>42041</v>
      </c>
      <c r="C157" s="46"/>
      <c r="D157" s="46"/>
    </row>
    <row r="158" spans="1:22" x14ac:dyDescent="0.35">
      <c r="A158" s="46"/>
      <c r="B158" s="47">
        <v>42042</v>
      </c>
      <c r="C158" s="46"/>
      <c r="D158" s="46"/>
    </row>
    <row r="159" spans="1:22" x14ac:dyDescent="0.35">
      <c r="A159" s="46"/>
      <c r="B159" s="47">
        <v>42043</v>
      </c>
      <c r="C159" s="46"/>
      <c r="D159" s="46"/>
    </row>
    <row r="160" spans="1:22" x14ac:dyDescent="0.35">
      <c r="A160" s="46"/>
      <c r="B160" s="47">
        <v>42044</v>
      </c>
      <c r="C160" s="46"/>
      <c r="D160" s="46"/>
    </row>
    <row r="161" spans="1:4" x14ac:dyDescent="0.35">
      <c r="A161" s="46"/>
      <c r="B161" s="47">
        <v>42045</v>
      </c>
      <c r="C161" s="46"/>
      <c r="D161" s="46"/>
    </row>
    <row r="162" spans="1:4" x14ac:dyDescent="0.35">
      <c r="A162" s="46"/>
      <c r="B162" s="47">
        <v>42046</v>
      </c>
      <c r="C162" s="46"/>
      <c r="D162" s="46"/>
    </row>
    <row r="163" spans="1:4" x14ac:dyDescent="0.35">
      <c r="A163" s="46"/>
      <c r="B163" s="47">
        <v>42047</v>
      </c>
      <c r="C163" s="46"/>
      <c r="D163" s="46"/>
    </row>
    <row r="164" spans="1:4" x14ac:dyDescent="0.35">
      <c r="A164" s="46"/>
      <c r="B164" s="47">
        <v>42048</v>
      </c>
      <c r="C164" s="46"/>
      <c r="D164" s="46"/>
    </row>
    <row r="165" spans="1:4" x14ac:dyDescent="0.35">
      <c r="A165" s="46"/>
      <c r="B165" s="47">
        <v>42049</v>
      </c>
      <c r="C165" s="46"/>
      <c r="D165" s="46"/>
    </row>
    <row r="166" spans="1:4" x14ac:dyDescent="0.35">
      <c r="A166" s="46"/>
      <c r="B166" s="47">
        <v>42050</v>
      </c>
      <c r="C166" s="46"/>
      <c r="D166" s="46"/>
    </row>
    <row r="167" spans="1:4" x14ac:dyDescent="0.35">
      <c r="A167" s="46"/>
      <c r="B167" s="47">
        <v>42051</v>
      </c>
      <c r="C167" s="46"/>
      <c r="D167" s="46"/>
    </row>
    <row r="168" spans="1:4" x14ac:dyDescent="0.35">
      <c r="A168" s="46"/>
      <c r="B168" s="47">
        <v>42052</v>
      </c>
      <c r="C168" s="46"/>
      <c r="D168" s="46"/>
    </row>
    <row r="169" spans="1:4" x14ac:dyDescent="0.35">
      <c r="A169" s="46"/>
      <c r="B169" s="47">
        <v>42053</v>
      </c>
      <c r="C169" s="46"/>
      <c r="D169" s="46"/>
    </row>
    <row r="170" spans="1:4" x14ac:dyDescent="0.35">
      <c r="A170" s="46"/>
      <c r="B170" s="47">
        <v>42054</v>
      </c>
      <c r="C170" s="46"/>
      <c r="D170" s="46"/>
    </row>
    <row r="171" spans="1:4" x14ac:dyDescent="0.35">
      <c r="A171" s="46"/>
      <c r="B171" s="47">
        <v>42055</v>
      </c>
      <c r="C171" s="46"/>
      <c r="D171" s="46"/>
    </row>
    <row r="172" spans="1:4" x14ac:dyDescent="0.35">
      <c r="A172" s="46"/>
      <c r="B172" s="47">
        <v>42056</v>
      </c>
      <c r="C172" s="46"/>
      <c r="D172" s="46"/>
    </row>
    <row r="173" spans="1:4" x14ac:dyDescent="0.35">
      <c r="A173" s="46"/>
      <c r="B173" s="47">
        <v>42057</v>
      </c>
      <c r="C173" s="46"/>
      <c r="D173" s="46"/>
    </row>
    <row r="174" spans="1:4" x14ac:dyDescent="0.35">
      <c r="A174" s="46"/>
      <c r="B174" s="47">
        <v>42058</v>
      </c>
      <c r="C174" s="46"/>
      <c r="D174" s="46"/>
    </row>
    <row r="175" spans="1:4" x14ac:dyDescent="0.35">
      <c r="A175" s="46"/>
      <c r="B175" s="47">
        <v>42059</v>
      </c>
      <c r="C175" s="46"/>
      <c r="D175" s="46"/>
    </row>
    <row r="176" spans="1:4" x14ac:dyDescent="0.35">
      <c r="A176" s="46"/>
      <c r="B176" s="47">
        <v>42060</v>
      </c>
      <c r="C176" s="46"/>
      <c r="D176" s="46"/>
    </row>
    <row r="177" spans="1:4" x14ac:dyDescent="0.35">
      <c r="A177" s="46"/>
      <c r="B177" s="47">
        <v>42061</v>
      </c>
      <c r="C177" s="46"/>
      <c r="D177" s="46"/>
    </row>
    <row r="178" spans="1:4" x14ac:dyDescent="0.35">
      <c r="A178" s="46"/>
      <c r="B178" s="47">
        <v>42062</v>
      </c>
      <c r="C178" s="46"/>
      <c r="D178" s="46"/>
    </row>
    <row r="179" spans="1:4" x14ac:dyDescent="0.35">
      <c r="A179" s="46"/>
      <c r="B179" s="47">
        <v>42063</v>
      </c>
      <c r="C179" s="46"/>
      <c r="D179" s="46"/>
    </row>
    <row r="180" spans="1:4" x14ac:dyDescent="0.35">
      <c r="A180" s="46"/>
      <c r="B180" s="47">
        <v>42064</v>
      </c>
      <c r="C180" s="46"/>
      <c r="D180" s="46"/>
    </row>
    <row r="181" spans="1:4" x14ac:dyDescent="0.35">
      <c r="A181" s="46"/>
      <c r="B181" s="47">
        <v>42065</v>
      </c>
      <c r="C181" s="46"/>
      <c r="D181" s="46"/>
    </row>
    <row r="182" spans="1:4" x14ac:dyDescent="0.35">
      <c r="A182" s="46"/>
      <c r="B182" s="47">
        <v>42066</v>
      </c>
      <c r="C182" s="46"/>
      <c r="D182" s="46"/>
    </row>
    <row r="183" spans="1:4" x14ac:dyDescent="0.35">
      <c r="A183" s="46"/>
      <c r="B183" s="47">
        <v>42067</v>
      </c>
      <c r="C183" s="46"/>
      <c r="D183" s="46"/>
    </row>
    <row r="184" spans="1:4" x14ac:dyDescent="0.35">
      <c r="A184" s="46"/>
      <c r="B184" s="47">
        <v>42068</v>
      </c>
      <c r="C184" s="46"/>
      <c r="D184" s="46"/>
    </row>
    <row r="185" spans="1:4" x14ac:dyDescent="0.35">
      <c r="A185" s="46"/>
      <c r="B185" s="47">
        <v>42069</v>
      </c>
      <c r="C185" s="46"/>
      <c r="D185" s="46"/>
    </row>
    <row r="186" spans="1:4" x14ac:dyDescent="0.35">
      <c r="A186" s="46"/>
      <c r="B186" s="47">
        <v>42070</v>
      </c>
      <c r="C186" s="46"/>
      <c r="D186" s="46"/>
    </row>
    <row r="187" spans="1:4" x14ac:dyDescent="0.35">
      <c r="A187" s="46"/>
      <c r="B187" s="47">
        <v>42071</v>
      </c>
      <c r="C187" s="46"/>
      <c r="D187" s="46"/>
    </row>
    <row r="188" spans="1:4" x14ac:dyDescent="0.35">
      <c r="A188" s="46"/>
      <c r="B188" s="47">
        <v>42072</v>
      </c>
      <c r="C188" s="46"/>
      <c r="D188" s="46"/>
    </row>
    <row r="189" spans="1:4" x14ac:dyDescent="0.35">
      <c r="A189" s="46"/>
      <c r="B189" s="47">
        <v>42073</v>
      </c>
      <c r="C189" s="46"/>
      <c r="D189" s="46"/>
    </row>
    <row r="190" spans="1:4" x14ac:dyDescent="0.35">
      <c r="A190" s="46"/>
      <c r="B190" s="47">
        <v>42074</v>
      </c>
      <c r="C190" s="46"/>
      <c r="D190" s="46"/>
    </row>
    <row r="191" spans="1:4" x14ac:dyDescent="0.35">
      <c r="A191" s="46"/>
      <c r="B191" s="47">
        <v>42075</v>
      </c>
      <c r="C191" s="46"/>
      <c r="D191" s="46"/>
    </row>
    <row r="192" spans="1:4" x14ac:dyDescent="0.35">
      <c r="A192" s="46"/>
      <c r="B192" s="47">
        <v>42076</v>
      </c>
      <c r="C192" s="46"/>
      <c r="D192" s="46"/>
    </row>
    <row r="193" spans="1:4" x14ac:dyDescent="0.35">
      <c r="A193" s="46"/>
      <c r="B193" s="47">
        <v>42077</v>
      </c>
      <c r="C193" s="46"/>
      <c r="D193" s="46"/>
    </row>
    <row r="194" spans="1:4" x14ac:dyDescent="0.35">
      <c r="A194" s="46"/>
      <c r="B194" s="47">
        <v>42078</v>
      </c>
      <c r="C194" s="46"/>
      <c r="D194" s="46"/>
    </row>
    <row r="195" spans="1:4" x14ac:dyDescent="0.35">
      <c r="A195" s="46"/>
      <c r="B195" s="47">
        <v>42079</v>
      </c>
      <c r="C195" s="46"/>
      <c r="D195" s="46"/>
    </row>
    <row r="196" spans="1:4" x14ac:dyDescent="0.35">
      <c r="A196" s="46"/>
      <c r="B196" s="47">
        <v>42080</v>
      </c>
      <c r="C196" s="46"/>
      <c r="D196" s="46"/>
    </row>
    <row r="197" spans="1:4" x14ac:dyDescent="0.35">
      <c r="A197" s="46"/>
      <c r="B197" s="47">
        <v>42081</v>
      </c>
      <c r="C197" s="46"/>
      <c r="D197" s="46"/>
    </row>
    <row r="198" spans="1:4" x14ac:dyDescent="0.35">
      <c r="A198" s="46"/>
      <c r="B198" s="47">
        <v>42082</v>
      </c>
      <c r="C198" s="46"/>
      <c r="D198" s="46"/>
    </row>
    <row r="199" spans="1:4" x14ac:dyDescent="0.35">
      <c r="A199" s="46"/>
      <c r="B199" s="47">
        <v>42083</v>
      </c>
      <c r="C199" s="46"/>
      <c r="D199" s="46"/>
    </row>
    <row r="200" spans="1:4" x14ac:dyDescent="0.35">
      <c r="A200" s="46"/>
      <c r="B200" s="47">
        <v>42084</v>
      </c>
      <c r="C200" s="46"/>
      <c r="D200" s="46"/>
    </row>
    <row r="201" spans="1:4" x14ac:dyDescent="0.35">
      <c r="A201" s="46"/>
      <c r="B201" s="47">
        <v>42085</v>
      </c>
      <c r="C201" s="46"/>
      <c r="D201" s="46"/>
    </row>
    <row r="202" spans="1:4" x14ac:dyDescent="0.35">
      <c r="A202" s="46"/>
      <c r="B202" s="47">
        <v>42086</v>
      </c>
      <c r="C202" s="46"/>
      <c r="D202" s="46"/>
    </row>
    <row r="203" spans="1:4" x14ac:dyDescent="0.35">
      <c r="A203" s="46"/>
      <c r="B203" s="47">
        <v>42087</v>
      </c>
      <c r="C203" s="46"/>
      <c r="D203" s="46"/>
    </row>
    <row r="204" spans="1:4" x14ac:dyDescent="0.35">
      <c r="A204" s="46"/>
      <c r="B204" s="47">
        <v>42088</v>
      </c>
      <c r="C204" s="46"/>
      <c r="D204" s="46"/>
    </row>
    <row r="205" spans="1:4" x14ac:dyDescent="0.35">
      <c r="A205" s="46"/>
      <c r="B205" s="47">
        <v>42089</v>
      </c>
      <c r="C205" s="46"/>
      <c r="D205" s="46"/>
    </row>
    <row r="206" spans="1:4" x14ac:dyDescent="0.35">
      <c r="A206" s="46"/>
      <c r="B206" s="47">
        <v>42090</v>
      </c>
      <c r="C206" s="46"/>
      <c r="D206" s="46"/>
    </row>
    <row r="207" spans="1:4" x14ac:dyDescent="0.35">
      <c r="A207" s="46"/>
      <c r="B207" s="47">
        <v>42091</v>
      </c>
      <c r="C207" s="46"/>
      <c r="D207" s="46"/>
    </row>
    <row r="208" spans="1:4" x14ac:dyDescent="0.35">
      <c r="A208" s="46"/>
      <c r="B208" s="47">
        <v>42092</v>
      </c>
      <c r="C208" s="46"/>
      <c r="D208" s="46"/>
    </row>
    <row r="209" spans="1:4" x14ac:dyDescent="0.35">
      <c r="A209" s="46"/>
      <c r="B209" s="47">
        <v>42093</v>
      </c>
      <c r="C209" s="46"/>
      <c r="D209" s="46"/>
    </row>
    <row r="210" spans="1:4" x14ac:dyDescent="0.35">
      <c r="A210" s="46"/>
      <c r="B210" s="47">
        <v>42094</v>
      </c>
      <c r="C210" s="46"/>
      <c r="D210" s="46"/>
    </row>
    <row r="211" spans="1:4" x14ac:dyDescent="0.35">
      <c r="A211" s="46"/>
      <c r="B211" s="47">
        <v>42095</v>
      </c>
      <c r="C211" s="46"/>
      <c r="D211" s="46"/>
    </row>
    <row r="212" spans="1:4" x14ac:dyDescent="0.35">
      <c r="A212" s="46"/>
      <c r="B212" s="47">
        <v>42096</v>
      </c>
      <c r="C212" s="46"/>
      <c r="D212" s="46"/>
    </row>
  </sheetData>
  <printOptions gridLines="1"/>
  <pageMargins left="0.7" right="0.7" top="0.75" bottom="0.75" header="0.3" footer="0.3"/>
  <pageSetup scale="11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52"/>
  <sheetViews>
    <sheetView zoomScale="125" zoomScaleNormal="125" zoomScalePageLayoutView="125" workbookViewId="0">
      <pane ySplit="710" topLeftCell="A67" activePane="bottomLeft"/>
      <selection activeCell="B1" sqref="B1:B1048576"/>
      <selection pane="bottomLeft" activeCell="A87" sqref="A87"/>
    </sheetView>
  </sheetViews>
  <sheetFormatPr defaultColWidth="8.81640625" defaultRowHeight="14.5" x14ac:dyDescent="0.35"/>
  <cols>
    <col min="1" max="1" width="12.453125" style="4" bestFit="1" customWidth="1"/>
    <col min="2" max="2" width="12.81640625" style="4" customWidth="1"/>
    <col min="3" max="3" width="10.453125" style="4" bestFit="1" customWidth="1"/>
    <col min="4" max="4" width="8.453125" style="4" bestFit="1" customWidth="1"/>
    <col min="5" max="5" width="16.7265625" style="4" bestFit="1" customWidth="1"/>
    <col min="6" max="6" width="8.81640625" style="4"/>
    <col min="7" max="7" width="4.453125" style="4" customWidth="1"/>
    <col min="8" max="9" width="15.81640625" style="4" bestFit="1" customWidth="1"/>
    <col min="10" max="10" width="10.7265625" style="4" bestFit="1" customWidth="1"/>
    <col min="11" max="11" width="11.81640625" style="4" bestFit="1" customWidth="1"/>
    <col min="12" max="12" width="8.81640625" style="4"/>
    <col min="13" max="13" width="4.26953125" style="4" customWidth="1"/>
    <col min="14" max="15" width="14.26953125" style="4" bestFit="1" customWidth="1"/>
    <col min="16" max="16" width="10.7265625" style="4" bestFit="1" customWidth="1"/>
    <col min="17" max="17" width="11.7265625" style="4" bestFit="1" customWidth="1"/>
    <col min="18" max="18" width="8.81640625" style="4"/>
    <col min="19" max="19" width="4.453125" style="4" customWidth="1"/>
    <col min="20" max="21" width="14.1796875" style="4" bestFit="1" customWidth="1"/>
    <col min="22" max="22" width="10.453125" style="4" bestFit="1" customWidth="1"/>
    <col min="23" max="16384" width="8.81640625" style="4"/>
  </cols>
  <sheetData>
    <row r="1" spans="1:22" x14ac:dyDescent="0.35">
      <c r="A1" s="3" t="s">
        <v>38</v>
      </c>
      <c r="B1" s="113" t="s">
        <v>39</v>
      </c>
    </row>
    <row r="2" spans="1:22" s="5" customFormat="1" x14ac:dyDescent="0.35">
      <c r="A2" s="113" t="s">
        <v>20</v>
      </c>
      <c r="B2" s="113" t="s">
        <v>21</v>
      </c>
      <c r="C2" s="113" t="s">
        <v>22</v>
      </c>
      <c r="D2" s="113" t="s">
        <v>40</v>
      </c>
      <c r="E2" s="13" t="s">
        <v>24</v>
      </c>
      <c r="F2" s="43" t="s">
        <v>25</v>
      </c>
      <c r="G2" s="13" t="s">
        <v>26</v>
      </c>
      <c r="H2" s="66" t="s">
        <v>27</v>
      </c>
      <c r="I2" s="13" t="s">
        <v>28</v>
      </c>
      <c r="J2" s="13" t="s">
        <v>29</v>
      </c>
      <c r="K2" s="17" t="s">
        <v>30</v>
      </c>
      <c r="L2" s="21" t="s">
        <v>25</v>
      </c>
      <c r="M2" s="17" t="s">
        <v>26</v>
      </c>
      <c r="N2" s="17" t="s">
        <v>31</v>
      </c>
      <c r="O2" s="17" t="s">
        <v>32</v>
      </c>
      <c r="P2" s="17" t="s">
        <v>29</v>
      </c>
      <c r="Q2" s="57" t="s">
        <v>33</v>
      </c>
      <c r="R2" s="58" t="s">
        <v>25</v>
      </c>
      <c r="S2" s="57" t="s">
        <v>26</v>
      </c>
      <c r="T2" s="57" t="s">
        <v>34</v>
      </c>
      <c r="U2" s="57" t="s">
        <v>35</v>
      </c>
      <c r="V2" s="57" t="s">
        <v>29</v>
      </c>
    </row>
    <row r="3" spans="1:22" x14ac:dyDescent="0.35">
      <c r="A3" s="112">
        <v>1</v>
      </c>
      <c r="B3" s="114">
        <v>42097</v>
      </c>
      <c r="C3" s="112">
        <v>0.05</v>
      </c>
      <c r="D3" s="112">
        <v>3</v>
      </c>
      <c r="E3" s="14">
        <v>28.428999999999998</v>
      </c>
      <c r="F3" s="44">
        <v>60</v>
      </c>
      <c r="G3" s="14">
        <v>20</v>
      </c>
      <c r="H3" s="67">
        <f>(E3*F3*G3)/C3</f>
        <v>682296</v>
      </c>
      <c r="I3" s="49">
        <f t="shared" ref="I3:I66" si="0">H3/1000</f>
        <v>682.29600000000005</v>
      </c>
      <c r="J3" s="15"/>
      <c r="K3" s="18">
        <v>45.914000000000001</v>
      </c>
      <c r="L3" s="22">
        <v>180</v>
      </c>
      <c r="M3" s="18">
        <v>20</v>
      </c>
      <c r="N3" s="68">
        <f>(K3*L3*M3)/C3</f>
        <v>3305808.0000000005</v>
      </c>
      <c r="O3" s="50">
        <f>N3/1000</f>
        <v>3305.8080000000004</v>
      </c>
      <c r="P3" s="19"/>
      <c r="Q3" s="59">
        <v>34.587000000000003</v>
      </c>
      <c r="R3" s="60">
        <v>20</v>
      </c>
      <c r="S3" s="59">
        <v>50</v>
      </c>
      <c r="T3" s="59">
        <f>(Q3*R3*S3)/C3</f>
        <v>691740</v>
      </c>
      <c r="U3" s="61">
        <f t="shared" ref="U3:U66" si="1">T3/1000</f>
        <v>691.74</v>
      </c>
      <c r="V3" s="62"/>
    </row>
    <row r="4" spans="1:22" x14ac:dyDescent="0.35">
      <c r="A4" s="112">
        <v>2</v>
      </c>
      <c r="B4" s="114">
        <v>42098</v>
      </c>
      <c r="C4" s="112">
        <v>4.8300000000000003E-2</v>
      </c>
      <c r="D4" s="112">
        <v>3</v>
      </c>
      <c r="E4" s="14">
        <v>11.412000000000001</v>
      </c>
      <c r="F4" s="44">
        <v>60</v>
      </c>
      <c r="G4" s="14">
        <v>20</v>
      </c>
      <c r="H4" s="67">
        <f t="shared" ref="H4:H67" si="2">(E4*F4*G4)/C4</f>
        <v>283527.95031055901</v>
      </c>
      <c r="I4" s="49">
        <f t="shared" si="0"/>
        <v>283.52795031055899</v>
      </c>
      <c r="J4" s="15"/>
      <c r="K4" s="18">
        <v>16.231000000000002</v>
      </c>
      <c r="L4" s="22">
        <v>180</v>
      </c>
      <c r="M4" s="18">
        <v>20</v>
      </c>
      <c r="N4" s="68">
        <f t="shared" ref="N4:N67" si="3">(K4*L4*M4)/C4</f>
        <v>1209763.9751552795</v>
      </c>
      <c r="O4" s="50">
        <f>N4/1000</f>
        <v>1209.7639751552795</v>
      </c>
      <c r="P4" s="19"/>
      <c r="Q4" s="59">
        <v>87.227000000000004</v>
      </c>
      <c r="R4" s="60">
        <v>20</v>
      </c>
      <c r="S4" s="59">
        <v>50</v>
      </c>
      <c r="T4" s="59">
        <f t="shared" ref="T4:T67" si="4">(Q4*R4*S4)/C4</f>
        <v>1805942.0289855071</v>
      </c>
      <c r="U4" s="61">
        <f t="shared" si="1"/>
        <v>1805.942028985507</v>
      </c>
      <c r="V4" s="62"/>
    </row>
    <row r="5" spans="1:22" x14ac:dyDescent="0.35">
      <c r="A5" s="112">
        <v>3</v>
      </c>
      <c r="B5" s="114">
        <v>42099</v>
      </c>
      <c r="C5" s="112">
        <v>5.1799999999999999E-2</v>
      </c>
      <c r="D5" s="112">
        <v>3</v>
      </c>
      <c r="E5" s="14">
        <v>6.8390000000000004</v>
      </c>
      <c r="F5" s="44">
        <v>60</v>
      </c>
      <c r="G5" s="14">
        <v>20</v>
      </c>
      <c r="H5" s="67">
        <f t="shared" si="2"/>
        <v>158432.43243243246</v>
      </c>
      <c r="I5" s="49">
        <f t="shared" si="0"/>
        <v>158.43243243243245</v>
      </c>
      <c r="J5" s="15"/>
      <c r="K5" s="18">
        <v>24.327000000000002</v>
      </c>
      <c r="L5" s="22">
        <v>180</v>
      </c>
      <c r="M5" s="18">
        <v>20</v>
      </c>
      <c r="N5" s="68">
        <f t="shared" si="3"/>
        <v>1690679.536679537</v>
      </c>
      <c r="O5" s="50">
        <f>N5/1000</f>
        <v>1690.679536679537</v>
      </c>
      <c r="P5" s="19"/>
      <c r="Q5" s="95">
        <v>26.111000000000001</v>
      </c>
      <c r="R5" s="60">
        <v>20</v>
      </c>
      <c r="S5" s="59">
        <v>50</v>
      </c>
      <c r="T5" s="59">
        <f t="shared" si="4"/>
        <v>504073.35907335911</v>
      </c>
      <c r="U5" s="61">
        <f t="shared" si="1"/>
        <v>504.07335907335909</v>
      </c>
      <c r="V5" s="62"/>
    </row>
    <row r="6" spans="1:22" x14ac:dyDescent="0.35">
      <c r="A6" s="112">
        <v>4</v>
      </c>
      <c r="B6" s="114">
        <v>42100</v>
      </c>
      <c r="C6" s="112">
        <v>4.9599999999999998E-2</v>
      </c>
      <c r="D6" s="112">
        <v>3</v>
      </c>
      <c r="E6" s="14">
        <v>14.234999999999999</v>
      </c>
      <c r="F6" s="44">
        <v>60</v>
      </c>
      <c r="G6" s="14">
        <v>20</v>
      </c>
      <c r="H6" s="67">
        <f t="shared" si="2"/>
        <v>344395.16129032261</v>
      </c>
      <c r="I6" s="49">
        <f t="shared" si="0"/>
        <v>344.39516129032262</v>
      </c>
      <c r="J6" s="15"/>
      <c r="K6" s="18">
        <v>39.030999999999999</v>
      </c>
      <c r="L6" s="22">
        <v>180</v>
      </c>
      <c r="M6" s="18">
        <v>20</v>
      </c>
      <c r="N6" s="68">
        <f t="shared" si="3"/>
        <v>2832895.1612903229</v>
      </c>
      <c r="O6" s="50">
        <f t="shared" ref="O6:O69" si="5">N6/1000</f>
        <v>2832.8951612903229</v>
      </c>
      <c r="P6" s="19"/>
      <c r="Q6" s="95">
        <v>38.997</v>
      </c>
      <c r="R6" s="60">
        <v>20</v>
      </c>
      <c r="S6" s="59">
        <v>50</v>
      </c>
      <c r="T6" s="59">
        <f t="shared" si="4"/>
        <v>786229.83870967745</v>
      </c>
      <c r="U6" s="61">
        <f t="shared" si="1"/>
        <v>786.22983870967744</v>
      </c>
      <c r="V6" s="62"/>
    </row>
    <row r="7" spans="1:22" x14ac:dyDescent="0.35">
      <c r="A7" s="112">
        <v>5</v>
      </c>
      <c r="B7" s="114">
        <v>42101</v>
      </c>
      <c r="C7" s="112">
        <v>5.0299999999999997E-2</v>
      </c>
      <c r="D7" s="112">
        <v>3</v>
      </c>
      <c r="E7" s="14">
        <v>19.350999999999999</v>
      </c>
      <c r="F7" s="44">
        <v>60</v>
      </c>
      <c r="G7" s="14">
        <v>20</v>
      </c>
      <c r="H7" s="67">
        <f t="shared" si="2"/>
        <v>461654.07554671966</v>
      </c>
      <c r="I7" s="49">
        <f t="shared" si="0"/>
        <v>461.65407554671964</v>
      </c>
      <c r="J7" s="15"/>
      <c r="K7" s="18">
        <v>37.018999999999998</v>
      </c>
      <c r="L7" s="22">
        <v>180</v>
      </c>
      <c r="M7" s="18">
        <v>20</v>
      </c>
      <c r="N7" s="68">
        <f t="shared" si="3"/>
        <v>2649471.1729622264</v>
      </c>
      <c r="O7" s="50">
        <f t="shared" si="5"/>
        <v>2649.4711729622263</v>
      </c>
      <c r="P7" s="19"/>
      <c r="Q7" s="95">
        <v>63.905999999999999</v>
      </c>
      <c r="R7" s="60">
        <v>20</v>
      </c>
      <c r="S7" s="59">
        <v>50</v>
      </c>
      <c r="T7" s="59">
        <f t="shared" si="4"/>
        <v>1270497.017892644</v>
      </c>
      <c r="U7" s="61">
        <f t="shared" si="1"/>
        <v>1270.497017892644</v>
      </c>
      <c r="V7" s="62"/>
    </row>
    <row r="8" spans="1:22" x14ac:dyDescent="0.35">
      <c r="A8" s="112">
        <v>6</v>
      </c>
      <c r="B8" s="114">
        <v>42102</v>
      </c>
      <c r="C8" s="112">
        <v>4.8800000000000003E-2</v>
      </c>
      <c r="D8" s="112">
        <v>3</v>
      </c>
      <c r="E8" s="14">
        <v>17.463000000000001</v>
      </c>
      <c r="F8" s="44">
        <v>60</v>
      </c>
      <c r="G8" s="14">
        <v>20</v>
      </c>
      <c r="H8" s="67">
        <f t="shared" si="2"/>
        <v>429418.03278688516</v>
      </c>
      <c r="I8" s="49">
        <f t="shared" si="0"/>
        <v>429.41803278688514</v>
      </c>
      <c r="J8" s="15"/>
      <c r="K8" s="18">
        <v>29.553999999999998</v>
      </c>
      <c r="L8" s="22">
        <v>180</v>
      </c>
      <c r="M8" s="18">
        <v>20</v>
      </c>
      <c r="N8" s="68">
        <f t="shared" si="3"/>
        <v>2180213.114754098</v>
      </c>
      <c r="O8" s="50">
        <f t="shared" si="5"/>
        <v>2180.2131147540981</v>
      </c>
      <c r="P8" s="19"/>
      <c r="Q8" s="95">
        <v>32.366</v>
      </c>
      <c r="R8" s="60">
        <v>20</v>
      </c>
      <c r="S8" s="59">
        <v>50</v>
      </c>
      <c r="T8" s="59">
        <f t="shared" si="4"/>
        <v>663237.70491803263</v>
      </c>
      <c r="U8" s="61">
        <f t="shared" si="1"/>
        <v>663.23770491803259</v>
      </c>
      <c r="V8" s="62"/>
    </row>
    <row r="9" spans="1:22" x14ac:dyDescent="0.35">
      <c r="A9" s="112">
        <v>7</v>
      </c>
      <c r="B9" s="114">
        <v>42103</v>
      </c>
      <c r="C9" s="112">
        <v>0.05</v>
      </c>
      <c r="D9" s="112">
        <v>3</v>
      </c>
      <c r="E9" s="14">
        <v>12.529</v>
      </c>
      <c r="F9" s="44">
        <v>60</v>
      </c>
      <c r="G9" s="14">
        <v>20</v>
      </c>
      <c r="H9" s="67">
        <f t="shared" si="2"/>
        <v>300695.99999999994</v>
      </c>
      <c r="I9" s="49">
        <f t="shared" si="0"/>
        <v>300.69599999999997</v>
      </c>
      <c r="J9" s="15"/>
      <c r="K9" s="18">
        <v>27.343</v>
      </c>
      <c r="L9" s="22">
        <v>180</v>
      </c>
      <c r="M9" s="18">
        <v>20</v>
      </c>
      <c r="N9" s="68">
        <f t="shared" si="3"/>
        <v>1968695.9999999998</v>
      </c>
      <c r="O9" s="50">
        <f t="shared" si="5"/>
        <v>1968.6959999999997</v>
      </c>
      <c r="P9" s="19"/>
      <c r="Q9" s="95">
        <v>103.392</v>
      </c>
      <c r="R9" s="60">
        <v>20</v>
      </c>
      <c r="S9" s="59">
        <v>50</v>
      </c>
      <c r="T9" s="59">
        <f t="shared" si="4"/>
        <v>2067840</v>
      </c>
      <c r="U9" s="61">
        <f t="shared" si="1"/>
        <v>2067.84</v>
      </c>
      <c r="V9" s="62"/>
    </row>
    <row r="10" spans="1:22" x14ac:dyDescent="0.35">
      <c r="A10" s="112">
        <v>8</v>
      </c>
      <c r="B10" s="114">
        <v>42104</v>
      </c>
      <c r="C10" s="112">
        <v>5.1799999999999999E-2</v>
      </c>
      <c r="D10" s="112">
        <v>3</v>
      </c>
      <c r="E10" s="14">
        <v>16.425000000000001</v>
      </c>
      <c r="F10" s="44">
        <v>60</v>
      </c>
      <c r="G10" s="14">
        <v>20</v>
      </c>
      <c r="H10" s="67">
        <f t="shared" si="2"/>
        <v>380501.93050193053</v>
      </c>
      <c r="I10" s="49">
        <f t="shared" si="0"/>
        <v>380.50193050193053</v>
      </c>
      <c r="J10" s="15"/>
      <c r="K10" s="18">
        <v>38.337000000000003</v>
      </c>
      <c r="L10" s="22">
        <v>180</v>
      </c>
      <c r="M10" s="18">
        <v>20</v>
      </c>
      <c r="N10" s="68">
        <f t="shared" si="3"/>
        <v>2664347.4903474906</v>
      </c>
      <c r="O10" s="50">
        <f t="shared" si="5"/>
        <v>2664.3474903474907</v>
      </c>
      <c r="P10" s="19"/>
      <c r="Q10" s="95">
        <v>33.726999999999997</v>
      </c>
      <c r="R10" s="60">
        <v>20</v>
      </c>
      <c r="S10" s="59">
        <v>50</v>
      </c>
      <c r="T10" s="59">
        <f t="shared" si="4"/>
        <v>651100.38610038615</v>
      </c>
      <c r="U10" s="61">
        <f t="shared" si="1"/>
        <v>651.10038610038612</v>
      </c>
      <c r="V10" s="62"/>
    </row>
    <row r="11" spans="1:22" x14ac:dyDescent="0.35">
      <c r="A11" s="112">
        <v>9</v>
      </c>
      <c r="B11" s="114">
        <v>42105</v>
      </c>
      <c r="C11" s="112">
        <v>4.9700000000000001E-2</v>
      </c>
      <c r="D11" s="112">
        <v>3</v>
      </c>
      <c r="E11" s="14">
        <v>9.7880000000000003</v>
      </c>
      <c r="F11" s="44">
        <v>60</v>
      </c>
      <c r="G11" s="14">
        <v>20</v>
      </c>
      <c r="H11" s="67">
        <f t="shared" si="2"/>
        <v>236329.97987927563</v>
      </c>
      <c r="I11" s="49">
        <f t="shared" si="0"/>
        <v>236.32997987927564</v>
      </c>
      <c r="J11" s="15"/>
      <c r="K11" s="18">
        <v>27.181000000000001</v>
      </c>
      <c r="L11" s="22">
        <v>180</v>
      </c>
      <c r="M11" s="18">
        <v>20</v>
      </c>
      <c r="N11" s="68">
        <f t="shared" si="3"/>
        <v>1968845.0704225353</v>
      </c>
      <c r="O11" s="50">
        <f t="shared" si="5"/>
        <v>1968.8450704225354</v>
      </c>
      <c r="P11" s="19"/>
      <c r="Q11" s="95">
        <v>20.013000000000002</v>
      </c>
      <c r="R11" s="60">
        <v>20</v>
      </c>
      <c r="S11" s="59">
        <v>50</v>
      </c>
      <c r="T11" s="59">
        <f t="shared" si="4"/>
        <v>402676.05633802823</v>
      </c>
      <c r="U11" s="61">
        <f t="shared" si="1"/>
        <v>402.67605633802822</v>
      </c>
      <c r="V11" s="62"/>
    </row>
    <row r="12" spans="1:22" x14ac:dyDescent="0.35">
      <c r="A12" s="112">
        <v>10</v>
      </c>
      <c r="B12" s="114">
        <v>42106</v>
      </c>
      <c r="C12" s="112">
        <v>4.8599999999999997E-2</v>
      </c>
      <c r="D12" s="112">
        <v>3</v>
      </c>
      <c r="E12" s="14">
        <v>6.2309999999999999</v>
      </c>
      <c r="F12" s="44">
        <v>60</v>
      </c>
      <c r="G12" s="14">
        <v>20</v>
      </c>
      <c r="H12" s="67">
        <f t="shared" si="2"/>
        <v>153851.85185185188</v>
      </c>
      <c r="I12" s="49">
        <f t="shared" si="0"/>
        <v>153.85185185185188</v>
      </c>
      <c r="J12" s="15"/>
      <c r="K12" s="18">
        <v>21.106999999999999</v>
      </c>
      <c r="L12" s="22">
        <v>180</v>
      </c>
      <c r="M12" s="18">
        <v>20</v>
      </c>
      <c r="N12" s="68">
        <f t="shared" si="3"/>
        <v>1563481.4814814816</v>
      </c>
      <c r="O12" s="50">
        <f t="shared" si="5"/>
        <v>1563.4814814814815</v>
      </c>
      <c r="P12" s="19"/>
      <c r="Q12" s="95">
        <v>33.450000000000003</v>
      </c>
      <c r="R12" s="60">
        <v>20</v>
      </c>
      <c r="S12" s="59">
        <v>50</v>
      </c>
      <c r="T12" s="59">
        <f t="shared" si="4"/>
        <v>688271.60493827169</v>
      </c>
      <c r="U12" s="61">
        <f t="shared" si="1"/>
        <v>688.27160493827171</v>
      </c>
      <c r="V12" s="62"/>
    </row>
    <row r="13" spans="1:22" x14ac:dyDescent="0.35">
      <c r="A13" s="112">
        <v>11</v>
      </c>
      <c r="B13" s="114">
        <v>42107</v>
      </c>
      <c r="C13" s="112">
        <v>5.1999999999999998E-2</v>
      </c>
      <c r="D13" s="112">
        <v>3</v>
      </c>
      <c r="E13" s="14">
        <v>12.805</v>
      </c>
      <c r="F13" s="44">
        <v>60</v>
      </c>
      <c r="G13" s="14">
        <v>20</v>
      </c>
      <c r="H13" s="67">
        <f t="shared" si="2"/>
        <v>295500</v>
      </c>
      <c r="I13" s="49">
        <f t="shared" si="0"/>
        <v>295.5</v>
      </c>
      <c r="J13" s="15"/>
      <c r="K13" s="18">
        <v>15.44</v>
      </c>
      <c r="L13" s="22">
        <v>180</v>
      </c>
      <c r="M13" s="18">
        <v>20</v>
      </c>
      <c r="N13" s="68">
        <f t="shared" si="3"/>
        <v>1068923.076923077</v>
      </c>
      <c r="O13" s="50">
        <f t="shared" si="5"/>
        <v>1068.9230769230769</v>
      </c>
      <c r="P13" s="19"/>
      <c r="Q13" s="95">
        <v>42.667999999999999</v>
      </c>
      <c r="R13" s="60">
        <v>20</v>
      </c>
      <c r="S13" s="59">
        <v>50</v>
      </c>
      <c r="T13" s="59">
        <f t="shared" si="4"/>
        <v>820538.46153846162</v>
      </c>
      <c r="U13" s="61">
        <f t="shared" si="1"/>
        <v>820.53846153846166</v>
      </c>
      <c r="V13" s="62"/>
    </row>
    <row r="14" spans="1:22" x14ac:dyDescent="0.35">
      <c r="A14" s="112">
        <v>12</v>
      </c>
      <c r="B14" s="114">
        <v>42108</v>
      </c>
      <c r="C14" s="112">
        <v>4.82E-2</v>
      </c>
      <c r="D14" s="112">
        <v>3</v>
      </c>
      <c r="E14" s="14">
        <v>12.218</v>
      </c>
      <c r="F14" s="44">
        <v>60</v>
      </c>
      <c r="G14" s="14">
        <v>20</v>
      </c>
      <c r="H14" s="67">
        <f t="shared" si="2"/>
        <v>304182.57261410792</v>
      </c>
      <c r="I14" s="49">
        <f t="shared" si="0"/>
        <v>304.18257261410793</v>
      </c>
      <c r="J14" s="15"/>
      <c r="K14" s="18">
        <v>26.574000000000002</v>
      </c>
      <c r="L14" s="22">
        <v>180</v>
      </c>
      <c r="M14" s="18">
        <v>20</v>
      </c>
      <c r="N14" s="68">
        <f t="shared" si="3"/>
        <v>1984780.082987552</v>
      </c>
      <c r="O14" s="50">
        <f t="shared" si="5"/>
        <v>1984.7800829875521</v>
      </c>
      <c r="P14" s="19"/>
      <c r="Q14" s="59">
        <v>47.573</v>
      </c>
      <c r="R14" s="60">
        <v>20</v>
      </c>
      <c r="S14" s="59">
        <v>50</v>
      </c>
      <c r="T14" s="59">
        <f t="shared" si="4"/>
        <v>986991.70124481327</v>
      </c>
      <c r="U14" s="61">
        <f t="shared" si="1"/>
        <v>986.99170124481327</v>
      </c>
      <c r="V14" s="62"/>
    </row>
    <row r="15" spans="1:22" x14ac:dyDescent="0.35">
      <c r="A15" s="112">
        <v>13</v>
      </c>
      <c r="B15" s="114">
        <v>42109</v>
      </c>
      <c r="C15" s="112">
        <v>5.1799999999999999E-2</v>
      </c>
      <c r="D15" s="112">
        <v>3</v>
      </c>
      <c r="E15" s="14">
        <v>22.670999999999999</v>
      </c>
      <c r="F15" s="44">
        <v>60</v>
      </c>
      <c r="G15" s="14">
        <v>20</v>
      </c>
      <c r="H15" s="67">
        <f t="shared" si="2"/>
        <v>525196.91119691124</v>
      </c>
      <c r="I15" s="49">
        <f t="shared" si="0"/>
        <v>525.19691119691129</v>
      </c>
      <c r="J15" s="15"/>
      <c r="K15" s="69"/>
      <c r="L15" s="22">
        <v>180</v>
      </c>
      <c r="M15" s="18">
        <v>20</v>
      </c>
      <c r="N15" s="68">
        <f t="shared" si="3"/>
        <v>0</v>
      </c>
      <c r="O15" s="50">
        <f t="shared" si="5"/>
        <v>0</v>
      </c>
      <c r="P15" s="19"/>
      <c r="Q15" s="59">
        <v>41.512</v>
      </c>
      <c r="R15" s="60">
        <v>20</v>
      </c>
      <c r="S15" s="59">
        <v>50</v>
      </c>
      <c r="T15" s="59">
        <f t="shared" si="4"/>
        <v>801389.96138996142</v>
      </c>
      <c r="U15" s="61">
        <f t="shared" si="1"/>
        <v>801.3899613899614</v>
      </c>
      <c r="V15" s="62"/>
    </row>
    <row r="16" spans="1:22" x14ac:dyDescent="0.35">
      <c r="A16" s="112">
        <v>14</v>
      </c>
      <c r="B16" s="114">
        <v>42111</v>
      </c>
      <c r="C16" s="112">
        <v>5.0799999999999998E-2</v>
      </c>
      <c r="D16" s="112">
        <v>3</v>
      </c>
      <c r="E16" s="14">
        <v>12.824</v>
      </c>
      <c r="F16" s="44">
        <v>60</v>
      </c>
      <c r="G16" s="14">
        <v>20</v>
      </c>
      <c r="H16" s="67">
        <f t="shared" si="2"/>
        <v>302929.13385826774</v>
      </c>
      <c r="I16" s="49">
        <f t="shared" si="0"/>
        <v>302.92913385826773</v>
      </c>
      <c r="J16" s="15"/>
      <c r="K16" s="18">
        <v>17.353000000000002</v>
      </c>
      <c r="L16" s="22">
        <v>180</v>
      </c>
      <c r="M16" s="18">
        <v>20</v>
      </c>
      <c r="N16" s="68">
        <f t="shared" si="3"/>
        <v>1229740.1574803153</v>
      </c>
      <c r="O16" s="50">
        <f t="shared" si="5"/>
        <v>1229.7401574803152</v>
      </c>
      <c r="P16" s="19"/>
      <c r="Q16" s="59">
        <v>59.468000000000004</v>
      </c>
      <c r="R16" s="60">
        <v>20</v>
      </c>
      <c r="S16" s="59">
        <v>50</v>
      </c>
      <c r="T16" s="59">
        <f t="shared" si="4"/>
        <v>1170629.9212598428</v>
      </c>
      <c r="U16" s="61">
        <f t="shared" si="1"/>
        <v>1170.6299212598428</v>
      </c>
      <c r="V16" s="62"/>
    </row>
    <row r="17" spans="1:22" x14ac:dyDescent="0.35">
      <c r="A17" s="112">
        <v>15</v>
      </c>
      <c r="B17" s="114">
        <v>42112</v>
      </c>
      <c r="C17" s="112">
        <v>4.9099999999999998E-2</v>
      </c>
      <c r="D17" s="112">
        <v>3</v>
      </c>
      <c r="E17" s="14">
        <v>23.120999999999999</v>
      </c>
      <c r="F17" s="44">
        <v>60</v>
      </c>
      <c r="G17" s="14">
        <v>20</v>
      </c>
      <c r="H17" s="67">
        <f t="shared" si="2"/>
        <v>565075.35641547863</v>
      </c>
      <c r="I17" s="49">
        <f t="shared" si="0"/>
        <v>565.07535641547861</v>
      </c>
      <c r="J17" s="15"/>
      <c r="K17" s="18">
        <v>35.671999999999997</v>
      </c>
      <c r="L17" s="22">
        <v>180</v>
      </c>
      <c r="M17" s="18">
        <v>20</v>
      </c>
      <c r="N17" s="68">
        <f t="shared" si="3"/>
        <v>2615462.3217922603</v>
      </c>
      <c r="O17" s="50">
        <f t="shared" si="5"/>
        <v>2615.4623217922604</v>
      </c>
      <c r="P17" s="19"/>
      <c r="Q17" s="59">
        <v>37.915999999999997</v>
      </c>
      <c r="R17" s="60">
        <v>20</v>
      </c>
      <c r="S17" s="59">
        <v>50</v>
      </c>
      <c r="T17" s="59">
        <f t="shared" si="4"/>
        <v>772219.95926680253</v>
      </c>
      <c r="U17" s="61">
        <f t="shared" si="1"/>
        <v>772.21995926680256</v>
      </c>
      <c r="V17" s="62"/>
    </row>
    <row r="18" spans="1:22" x14ac:dyDescent="0.35">
      <c r="A18" s="112">
        <v>16</v>
      </c>
      <c r="B18" s="114">
        <v>42113</v>
      </c>
      <c r="C18" s="112">
        <v>5.0700000000000002E-2</v>
      </c>
      <c r="D18" s="112">
        <v>3</v>
      </c>
      <c r="E18" s="14">
        <v>15.335000000000001</v>
      </c>
      <c r="F18" s="44">
        <v>60</v>
      </c>
      <c r="G18" s="14">
        <v>20</v>
      </c>
      <c r="H18" s="67">
        <f t="shared" si="2"/>
        <v>362958.5798816568</v>
      </c>
      <c r="I18" s="49">
        <f t="shared" si="0"/>
        <v>362.95857988165682</v>
      </c>
      <c r="J18" s="15"/>
      <c r="K18" s="18">
        <v>39.002000000000002</v>
      </c>
      <c r="L18" s="22">
        <v>180</v>
      </c>
      <c r="M18" s="18">
        <v>20</v>
      </c>
      <c r="N18" s="68">
        <f t="shared" si="3"/>
        <v>2769372.7810650887</v>
      </c>
      <c r="O18" s="50">
        <f t="shared" si="5"/>
        <v>2769.3727810650885</v>
      </c>
      <c r="P18" s="19"/>
      <c r="Q18" s="59">
        <v>26.137</v>
      </c>
      <c r="R18" s="60">
        <v>20</v>
      </c>
      <c r="S18" s="59">
        <v>50</v>
      </c>
      <c r="T18" s="59">
        <f t="shared" si="4"/>
        <v>515522.68244575936</v>
      </c>
      <c r="U18" s="61">
        <f t="shared" si="1"/>
        <v>515.52268244575941</v>
      </c>
      <c r="V18" s="62"/>
    </row>
    <row r="19" spans="1:22" x14ac:dyDescent="0.35">
      <c r="A19" s="112">
        <v>17</v>
      </c>
      <c r="B19" s="114">
        <v>42114</v>
      </c>
      <c r="C19" s="112">
        <v>5.0700000000000002E-2</v>
      </c>
      <c r="D19" s="112">
        <v>3</v>
      </c>
      <c r="E19" s="14">
        <v>24.446000000000002</v>
      </c>
      <c r="F19" s="44">
        <v>60</v>
      </c>
      <c r="G19" s="14">
        <v>20</v>
      </c>
      <c r="H19" s="67">
        <f t="shared" si="2"/>
        <v>578603.55029585795</v>
      </c>
      <c r="I19" s="49">
        <f t="shared" si="0"/>
        <v>578.60355029585799</v>
      </c>
      <c r="J19" s="15"/>
      <c r="K19" s="18">
        <v>51.075000000000003</v>
      </c>
      <c r="L19" s="22">
        <v>180</v>
      </c>
      <c r="M19" s="18">
        <v>20</v>
      </c>
      <c r="N19" s="68">
        <f t="shared" si="3"/>
        <v>3626627.2189349113</v>
      </c>
      <c r="O19" s="50">
        <f t="shared" si="5"/>
        <v>3626.6272189349115</v>
      </c>
      <c r="P19" s="19"/>
      <c r="Q19" s="59">
        <v>65.608000000000004</v>
      </c>
      <c r="R19" s="60">
        <v>20</v>
      </c>
      <c r="S19" s="59">
        <v>50</v>
      </c>
      <c r="T19" s="59">
        <f t="shared" si="4"/>
        <v>1294043.392504931</v>
      </c>
      <c r="U19" s="61">
        <f t="shared" si="1"/>
        <v>1294.043392504931</v>
      </c>
      <c r="V19" s="62"/>
    </row>
    <row r="20" spans="1:22" x14ac:dyDescent="0.35">
      <c r="A20" s="112">
        <v>18</v>
      </c>
      <c r="B20" s="114">
        <v>42115</v>
      </c>
      <c r="C20" s="112">
        <v>4.8599999999999997E-2</v>
      </c>
      <c r="D20" s="112">
        <v>3</v>
      </c>
      <c r="E20" s="14">
        <v>25.3</v>
      </c>
      <c r="F20" s="44">
        <v>60</v>
      </c>
      <c r="G20" s="14">
        <v>20</v>
      </c>
      <c r="H20" s="67">
        <f t="shared" si="2"/>
        <v>624691.35802469135</v>
      </c>
      <c r="I20" s="49">
        <f t="shared" si="0"/>
        <v>624.69135802469134</v>
      </c>
      <c r="J20" s="15"/>
      <c r="K20" s="18">
        <v>39.154000000000003</v>
      </c>
      <c r="L20" s="22">
        <v>180</v>
      </c>
      <c r="M20" s="18">
        <v>20</v>
      </c>
      <c r="N20" s="68">
        <f t="shared" si="3"/>
        <v>2900296.2962962962</v>
      </c>
      <c r="O20" s="50">
        <f t="shared" si="5"/>
        <v>2900.2962962962961</v>
      </c>
      <c r="P20" s="19"/>
      <c r="Q20" s="59">
        <v>134.863</v>
      </c>
      <c r="R20" s="60">
        <v>20</v>
      </c>
      <c r="S20" s="59">
        <v>50</v>
      </c>
      <c r="T20" s="59">
        <f t="shared" si="4"/>
        <v>2774958.8477366255</v>
      </c>
      <c r="U20" s="61">
        <f t="shared" si="1"/>
        <v>2774.9588477366256</v>
      </c>
      <c r="V20" s="59"/>
    </row>
    <row r="21" spans="1:22" x14ac:dyDescent="0.35">
      <c r="A21" s="112">
        <v>19</v>
      </c>
      <c r="B21" s="114">
        <v>42116</v>
      </c>
      <c r="C21" s="112">
        <v>5.0299999999999997E-2</v>
      </c>
      <c r="D21" s="112">
        <v>3</v>
      </c>
      <c r="E21" s="14">
        <v>14.506</v>
      </c>
      <c r="F21" s="44">
        <v>60</v>
      </c>
      <c r="G21" s="14">
        <v>20</v>
      </c>
      <c r="H21" s="67">
        <f t="shared" si="2"/>
        <v>346067.59443339962</v>
      </c>
      <c r="I21" s="49">
        <f t="shared" si="0"/>
        <v>346.06759443339962</v>
      </c>
      <c r="J21" s="15"/>
      <c r="K21" s="69"/>
      <c r="L21" s="22">
        <v>180</v>
      </c>
      <c r="M21" s="18">
        <v>20</v>
      </c>
      <c r="N21" s="68">
        <f t="shared" si="3"/>
        <v>0</v>
      </c>
      <c r="O21" s="50">
        <f t="shared" si="5"/>
        <v>0</v>
      </c>
      <c r="P21" s="19"/>
      <c r="Q21" s="59">
        <v>69.816999999999993</v>
      </c>
      <c r="R21" s="60">
        <v>20</v>
      </c>
      <c r="S21" s="59">
        <v>50</v>
      </c>
      <c r="T21" s="59">
        <f t="shared" si="4"/>
        <v>1388011.9284294236</v>
      </c>
      <c r="U21" s="61">
        <f t="shared" si="1"/>
        <v>1388.0119284294235</v>
      </c>
      <c r="V21" s="59"/>
    </row>
    <row r="22" spans="1:22" x14ac:dyDescent="0.35">
      <c r="A22" s="112">
        <v>20</v>
      </c>
      <c r="B22" s="114">
        <v>42117</v>
      </c>
      <c r="C22" s="112">
        <v>4.9000000000000002E-2</v>
      </c>
      <c r="D22" s="112">
        <v>3</v>
      </c>
      <c r="E22" s="14">
        <v>19.2</v>
      </c>
      <c r="F22" s="44">
        <v>60</v>
      </c>
      <c r="G22" s="14">
        <v>20</v>
      </c>
      <c r="H22" s="67">
        <f t="shared" si="2"/>
        <v>470204.08163265302</v>
      </c>
      <c r="I22" s="49">
        <f t="shared" si="0"/>
        <v>470.20408163265301</v>
      </c>
      <c r="J22" s="15"/>
      <c r="K22" s="18">
        <v>27.106999999999999</v>
      </c>
      <c r="L22" s="22">
        <v>180</v>
      </c>
      <c r="M22" s="18">
        <v>20</v>
      </c>
      <c r="N22" s="68">
        <f t="shared" si="3"/>
        <v>1991534.6938775512</v>
      </c>
      <c r="O22" s="50">
        <f t="shared" si="5"/>
        <v>1991.5346938775513</v>
      </c>
      <c r="P22" s="19"/>
      <c r="Q22" s="59">
        <v>69.52</v>
      </c>
      <c r="R22" s="60">
        <v>20</v>
      </c>
      <c r="S22" s="59">
        <v>50</v>
      </c>
      <c r="T22" s="59">
        <f t="shared" si="4"/>
        <v>1418775.5102040817</v>
      </c>
      <c r="U22" s="61">
        <f t="shared" si="1"/>
        <v>1418.7755102040817</v>
      </c>
      <c r="V22" s="59"/>
    </row>
    <row r="23" spans="1:22" x14ac:dyDescent="0.35">
      <c r="A23" s="112">
        <v>21</v>
      </c>
      <c r="B23" s="114">
        <v>42118</v>
      </c>
      <c r="C23" s="112">
        <v>5.1400000000000001E-2</v>
      </c>
      <c r="D23" s="112">
        <v>3</v>
      </c>
      <c r="E23" s="14">
        <v>18.399999999999999</v>
      </c>
      <c r="F23" s="44">
        <v>60</v>
      </c>
      <c r="G23" s="14">
        <v>20</v>
      </c>
      <c r="H23" s="67">
        <f t="shared" si="2"/>
        <v>429571.98443579767</v>
      </c>
      <c r="I23" s="49">
        <f t="shared" si="0"/>
        <v>429.57198443579767</v>
      </c>
      <c r="J23" s="15"/>
      <c r="K23" s="18">
        <v>23.088000000000001</v>
      </c>
      <c r="L23" s="22">
        <v>180</v>
      </c>
      <c r="M23" s="18">
        <v>20</v>
      </c>
      <c r="N23" s="68">
        <f t="shared" si="3"/>
        <v>1617058.3657587548</v>
      </c>
      <c r="O23" s="50">
        <f t="shared" si="5"/>
        <v>1617.0583657587547</v>
      </c>
      <c r="P23" s="19"/>
      <c r="Q23" s="59">
        <v>57.390999999999998</v>
      </c>
      <c r="R23" s="60">
        <v>20</v>
      </c>
      <c r="S23" s="59">
        <v>50</v>
      </c>
      <c r="T23" s="59">
        <f t="shared" si="4"/>
        <v>1116556.4202334629</v>
      </c>
      <c r="U23" s="61">
        <f t="shared" si="1"/>
        <v>1116.5564202334629</v>
      </c>
      <c r="V23" s="59"/>
    </row>
    <row r="24" spans="1:22" x14ac:dyDescent="0.35">
      <c r="A24" s="112">
        <v>22</v>
      </c>
      <c r="B24" s="114">
        <v>42119</v>
      </c>
      <c r="C24" s="112">
        <v>5.1499999999999997E-2</v>
      </c>
      <c r="D24" s="112">
        <v>3</v>
      </c>
      <c r="E24" s="14">
        <v>28.024999999999999</v>
      </c>
      <c r="F24" s="44">
        <v>60</v>
      </c>
      <c r="G24" s="14">
        <v>20</v>
      </c>
      <c r="H24" s="67">
        <f t="shared" si="2"/>
        <v>653009.70873786416</v>
      </c>
      <c r="I24" s="49">
        <f t="shared" si="0"/>
        <v>653.00970873786412</v>
      </c>
      <c r="J24" s="15"/>
      <c r="K24" s="18">
        <v>32.290999999999997</v>
      </c>
      <c r="L24" s="22">
        <v>180</v>
      </c>
      <c r="M24" s="18">
        <v>20</v>
      </c>
      <c r="N24" s="68">
        <f t="shared" si="3"/>
        <v>2257234.9514563102</v>
      </c>
      <c r="O24" s="50">
        <f t="shared" si="5"/>
        <v>2257.2349514563102</v>
      </c>
      <c r="P24" s="19"/>
      <c r="Q24" s="59">
        <v>88.18</v>
      </c>
      <c r="R24" s="60">
        <v>20</v>
      </c>
      <c r="S24" s="59">
        <v>50</v>
      </c>
      <c r="T24" s="59">
        <f t="shared" si="4"/>
        <v>1712233.009708738</v>
      </c>
      <c r="U24" s="61">
        <f t="shared" si="1"/>
        <v>1712.2330097087379</v>
      </c>
      <c r="V24" s="59"/>
    </row>
    <row r="25" spans="1:22" x14ac:dyDescent="0.35">
      <c r="A25" s="112">
        <v>23</v>
      </c>
      <c r="B25" s="114">
        <v>42120</v>
      </c>
      <c r="C25" s="112">
        <v>5.1200000000000002E-2</v>
      </c>
      <c r="D25" s="112">
        <v>3</v>
      </c>
      <c r="E25" s="14">
        <v>17.553999999999998</v>
      </c>
      <c r="F25" s="44">
        <v>60</v>
      </c>
      <c r="G25" s="14">
        <v>20</v>
      </c>
      <c r="H25" s="67">
        <f t="shared" si="2"/>
        <v>411421.87499999994</v>
      </c>
      <c r="I25" s="49">
        <f t="shared" si="0"/>
        <v>411.42187499999994</v>
      </c>
      <c r="J25" s="15"/>
      <c r="K25" s="69"/>
      <c r="L25" s="22">
        <v>180</v>
      </c>
      <c r="M25" s="18">
        <v>20</v>
      </c>
      <c r="N25" s="68">
        <f t="shared" si="3"/>
        <v>0</v>
      </c>
      <c r="O25" s="50">
        <f t="shared" si="5"/>
        <v>0</v>
      </c>
      <c r="P25" s="19"/>
      <c r="Q25" s="59">
        <v>25.806999999999999</v>
      </c>
      <c r="R25" s="60">
        <v>20</v>
      </c>
      <c r="S25" s="59">
        <v>50</v>
      </c>
      <c r="T25" s="59">
        <f t="shared" si="4"/>
        <v>504042.96875</v>
      </c>
      <c r="U25" s="61">
        <f t="shared" si="1"/>
        <v>504.04296875</v>
      </c>
      <c r="V25" s="59"/>
    </row>
    <row r="26" spans="1:22" x14ac:dyDescent="0.35">
      <c r="A26" s="112">
        <v>24</v>
      </c>
      <c r="B26" s="114">
        <v>42121</v>
      </c>
      <c r="C26" s="112">
        <v>5.0299999999999997E-2</v>
      </c>
      <c r="D26" s="112">
        <v>3</v>
      </c>
      <c r="E26" s="14">
        <v>8.5069999999999997</v>
      </c>
      <c r="F26" s="44">
        <v>60</v>
      </c>
      <c r="G26" s="14">
        <v>20</v>
      </c>
      <c r="H26" s="67">
        <f t="shared" si="2"/>
        <v>202950.29821073558</v>
      </c>
      <c r="I26" s="49">
        <f t="shared" si="0"/>
        <v>202.95029821073558</v>
      </c>
      <c r="J26" s="15"/>
      <c r="K26" s="18">
        <v>18.613</v>
      </c>
      <c r="L26" s="22">
        <v>180</v>
      </c>
      <c r="M26" s="18">
        <v>20</v>
      </c>
      <c r="N26" s="68">
        <f t="shared" si="3"/>
        <v>1332143.1411530816</v>
      </c>
      <c r="O26" s="50">
        <f t="shared" si="5"/>
        <v>1332.1431411530816</v>
      </c>
      <c r="P26" s="19"/>
      <c r="Q26" s="59">
        <v>51.232999999999997</v>
      </c>
      <c r="R26" s="60">
        <v>20</v>
      </c>
      <c r="S26" s="59">
        <v>50</v>
      </c>
      <c r="T26" s="59">
        <f t="shared" si="4"/>
        <v>1018548.707753479</v>
      </c>
      <c r="U26" s="61">
        <f t="shared" si="1"/>
        <v>1018.548707753479</v>
      </c>
      <c r="V26" s="59"/>
    </row>
    <row r="27" spans="1:22" x14ac:dyDescent="0.35">
      <c r="A27" s="112">
        <v>25</v>
      </c>
      <c r="B27" s="114">
        <v>42122</v>
      </c>
      <c r="C27" s="112">
        <v>5.0999999999999997E-2</v>
      </c>
      <c r="D27" s="112">
        <v>3</v>
      </c>
      <c r="E27" s="14">
        <v>25.532</v>
      </c>
      <c r="F27" s="44">
        <v>60</v>
      </c>
      <c r="G27" s="14">
        <v>20</v>
      </c>
      <c r="H27" s="67">
        <f t="shared" si="2"/>
        <v>600752.9411764706</v>
      </c>
      <c r="I27" s="49">
        <f t="shared" si="0"/>
        <v>600.75294117647059</v>
      </c>
      <c r="J27" s="15"/>
      <c r="K27" s="18">
        <v>35.435000000000002</v>
      </c>
      <c r="L27" s="22">
        <v>180</v>
      </c>
      <c r="M27" s="18">
        <v>20</v>
      </c>
      <c r="N27" s="68">
        <f t="shared" si="3"/>
        <v>2501294.1176470588</v>
      </c>
      <c r="O27" s="50">
        <f t="shared" si="5"/>
        <v>2501.294117647059</v>
      </c>
      <c r="P27" s="19"/>
      <c r="Q27" s="59">
        <v>46.027999999999999</v>
      </c>
      <c r="R27" s="60">
        <v>20</v>
      </c>
      <c r="S27" s="59">
        <v>50</v>
      </c>
      <c r="T27" s="59">
        <f t="shared" si="4"/>
        <v>902509.80392156867</v>
      </c>
      <c r="U27" s="61">
        <f t="shared" si="1"/>
        <v>902.50980392156862</v>
      </c>
      <c r="V27" s="59"/>
    </row>
    <row r="28" spans="1:22" x14ac:dyDescent="0.35">
      <c r="A28" s="112">
        <v>26</v>
      </c>
      <c r="B28" s="114">
        <v>42125</v>
      </c>
      <c r="C28" s="112">
        <v>5.1400000000000001E-2</v>
      </c>
      <c r="D28" s="112">
        <v>3</v>
      </c>
      <c r="E28" s="14">
        <v>11.932</v>
      </c>
      <c r="F28" s="44">
        <v>60</v>
      </c>
      <c r="G28" s="14">
        <v>20</v>
      </c>
      <c r="H28" s="67">
        <f t="shared" si="2"/>
        <v>278568.09338521404</v>
      </c>
      <c r="I28" s="49">
        <f t="shared" si="0"/>
        <v>278.56809338521407</v>
      </c>
      <c r="J28" s="15"/>
      <c r="K28" s="18">
        <v>10.678000000000001</v>
      </c>
      <c r="L28" s="22">
        <v>180</v>
      </c>
      <c r="M28" s="18">
        <v>20</v>
      </c>
      <c r="N28" s="68">
        <f t="shared" si="3"/>
        <v>747875.48638132296</v>
      </c>
      <c r="O28" s="50">
        <f t="shared" si="5"/>
        <v>747.87548638132296</v>
      </c>
      <c r="P28" s="19"/>
      <c r="Q28" s="59">
        <v>15.484</v>
      </c>
      <c r="R28" s="60">
        <v>20</v>
      </c>
      <c r="S28" s="59">
        <v>50</v>
      </c>
      <c r="T28" s="59">
        <f t="shared" si="4"/>
        <v>301245.1361867704</v>
      </c>
      <c r="U28" s="61">
        <f t="shared" si="1"/>
        <v>301.24513618677042</v>
      </c>
      <c r="V28" s="59"/>
    </row>
    <row r="29" spans="1:22" x14ac:dyDescent="0.35">
      <c r="A29" s="112">
        <v>27</v>
      </c>
      <c r="B29" s="114">
        <v>42126</v>
      </c>
      <c r="C29" s="112">
        <v>4.9700000000000001E-2</v>
      </c>
      <c r="D29" s="112">
        <v>3</v>
      </c>
      <c r="E29" s="14">
        <v>11.808999999999999</v>
      </c>
      <c r="F29" s="44">
        <v>60</v>
      </c>
      <c r="G29" s="14">
        <v>20</v>
      </c>
      <c r="H29" s="67">
        <f t="shared" si="2"/>
        <v>285126.76056338026</v>
      </c>
      <c r="I29" s="49">
        <f t="shared" si="0"/>
        <v>285.12676056338029</v>
      </c>
      <c r="J29" s="15"/>
      <c r="K29" s="18">
        <v>16.494</v>
      </c>
      <c r="L29" s="22">
        <v>180</v>
      </c>
      <c r="M29" s="18">
        <v>20</v>
      </c>
      <c r="N29" s="68">
        <f t="shared" si="3"/>
        <v>1194736.4185110664</v>
      </c>
      <c r="O29" s="50">
        <f t="shared" si="5"/>
        <v>1194.7364185110664</v>
      </c>
      <c r="P29" s="19"/>
      <c r="Q29" s="59">
        <v>38.658000000000001</v>
      </c>
      <c r="R29" s="60">
        <v>20</v>
      </c>
      <c r="S29" s="59">
        <v>50</v>
      </c>
      <c r="T29" s="59">
        <f t="shared" si="4"/>
        <v>777826.96177062392</v>
      </c>
      <c r="U29" s="61">
        <f t="shared" si="1"/>
        <v>777.82696177062394</v>
      </c>
      <c r="V29" s="59"/>
    </row>
    <row r="30" spans="1:22" x14ac:dyDescent="0.35">
      <c r="A30" s="112">
        <v>28</v>
      </c>
      <c r="B30" s="114">
        <v>42127</v>
      </c>
      <c r="C30" s="112">
        <v>5.2299999999999999E-2</v>
      </c>
      <c r="D30" s="112">
        <v>3</v>
      </c>
      <c r="E30" s="14">
        <v>16.565000000000001</v>
      </c>
      <c r="F30" s="44">
        <v>60</v>
      </c>
      <c r="G30" s="14">
        <v>20</v>
      </c>
      <c r="H30" s="67">
        <f t="shared" si="2"/>
        <v>380076.48183556407</v>
      </c>
      <c r="I30" s="49">
        <f t="shared" si="0"/>
        <v>380.0764818355641</v>
      </c>
      <c r="J30" s="15"/>
      <c r="K30" s="18">
        <v>26.355</v>
      </c>
      <c r="L30" s="22">
        <v>180</v>
      </c>
      <c r="M30" s="18">
        <v>20</v>
      </c>
      <c r="N30" s="68">
        <f t="shared" si="3"/>
        <v>1814110.8986615678</v>
      </c>
      <c r="O30" s="50">
        <f t="shared" si="5"/>
        <v>1814.1108986615677</v>
      </c>
      <c r="P30" s="19"/>
      <c r="Q30" s="59">
        <v>72.325000000000003</v>
      </c>
      <c r="R30" s="60">
        <v>20</v>
      </c>
      <c r="S30" s="59">
        <v>50</v>
      </c>
      <c r="T30" s="59">
        <f t="shared" si="4"/>
        <v>1382887.1892925431</v>
      </c>
      <c r="U30" s="61">
        <f t="shared" si="1"/>
        <v>1382.8871892925431</v>
      </c>
      <c r="V30" s="59"/>
    </row>
    <row r="31" spans="1:22" x14ac:dyDescent="0.35">
      <c r="A31" s="112">
        <v>29</v>
      </c>
      <c r="B31" s="114">
        <v>42128</v>
      </c>
      <c r="C31" s="112">
        <v>5.1799999999999999E-2</v>
      </c>
      <c r="D31" s="10">
        <v>3</v>
      </c>
      <c r="E31" s="14">
        <v>15.445</v>
      </c>
      <c r="F31" s="44">
        <v>60</v>
      </c>
      <c r="G31" s="14">
        <v>20</v>
      </c>
      <c r="H31" s="67">
        <f t="shared" si="2"/>
        <v>357799.22779922781</v>
      </c>
      <c r="I31" s="49">
        <f t="shared" si="0"/>
        <v>357.79922779922782</v>
      </c>
      <c r="J31" s="15"/>
      <c r="K31" s="18">
        <v>25.66</v>
      </c>
      <c r="L31" s="22">
        <v>180</v>
      </c>
      <c r="M31" s="18">
        <v>20</v>
      </c>
      <c r="N31" s="68">
        <f t="shared" si="3"/>
        <v>1783320.4633204634</v>
      </c>
      <c r="O31" s="50">
        <f t="shared" si="5"/>
        <v>1783.3204633204634</v>
      </c>
      <c r="P31" s="19"/>
      <c r="Q31" s="95">
        <v>36.53</v>
      </c>
      <c r="R31" s="60">
        <v>20</v>
      </c>
      <c r="S31" s="59">
        <v>50</v>
      </c>
      <c r="T31" s="59">
        <f t="shared" si="4"/>
        <v>705212.35521235527</v>
      </c>
      <c r="U31" s="61">
        <f t="shared" si="1"/>
        <v>705.21235521235531</v>
      </c>
      <c r="V31" s="59"/>
    </row>
    <row r="32" spans="1:22" x14ac:dyDescent="0.35">
      <c r="A32" s="112">
        <v>30</v>
      </c>
      <c r="B32" s="114">
        <v>42129</v>
      </c>
      <c r="C32" s="112">
        <v>4.8099999999999997E-2</v>
      </c>
      <c r="D32" s="112">
        <v>3</v>
      </c>
      <c r="E32" s="14">
        <v>16.379000000000001</v>
      </c>
      <c r="F32" s="44">
        <v>60</v>
      </c>
      <c r="G32" s="14">
        <v>20</v>
      </c>
      <c r="H32" s="67">
        <f t="shared" si="2"/>
        <v>408623.70062370069</v>
      </c>
      <c r="I32" s="49">
        <f t="shared" si="0"/>
        <v>408.6237006237007</v>
      </c>
      <c r="J32" s="15"/>
      <c r="K32" s="18">
        <v>30.608000000000001</v>
      </c>
      <c r="L32" s="22">
        <v>180</v>
      </c>
      <c r="M32" s="18">
        <v>20</v>
      </c>
      <c r="N32" s="68">
        <f t="shared" si="3"/>
        <v>2290827.4428274431</v>
      </c>
      <c r="O32" s="50">
        <f t="shared" si="5"/>
        <v>2290.8274428274431</v>
      </c>
      <c r="P32" s="19"/>
      <c r="Q32" s="95">
        <v>120.348</v>
      </c>
      <c r="R32" s="60">
        <v>20</v>
      </c>
      <c r="S32" s="59">
        <v>50</v>
      </c>
      <c r="T32" s="59">
        <f t="shared" si="4"/>
        <v>2502037.4220374222</v>
      </c>
      <c r="U32" s="61">
        <f t="shared" si="1"/>
        <v>2502.0374220374224</v>
      </c>
      <c r="V32" s="59"/>
    </row>
    <row r="33" spans="1:22" x14ac:dyDescent="0.35">
      <c r="A33" s="112">
        <v>31</v>
      </c>
      <c r="B33" s="114">
        <v>42130</v>
      </c>
      <c r="C33" s="112">
        <v>4.8500000000000001E-2</v>
      </c>
      <c r="D33" s="112">
        <v>3</v>
      </c>
      <c r="E33" s="14">
        <v>15.492000000000001</v>
      </c>
      <c r="F33" s="44">
        <v>60</v>
      </c>
      <c r="G33" s="14">
        <v>20</v>
      </c>
      <c r="H33" s="67">
        <f t="shared" si="2"/>
        <v>383307.2164948454</v>
      </c>
      <c r="I33" s="49">
        <f t="shared" si="0"/>
        <v>383.30721649484542</v>
      </c>
      <c r="J33" s="15"/>
      <c r="K33" s="18">
        <v>24.637</v>
      </c>
      <c r="L33" s="22">
        <v>180</v>
      </c>
      <c r="M33" s="18">
        <v>20</v>
      </c>
      <c r="N33" s="68">
        <f t="shared" si="3"/>
        <v>1828725.7731958763</v>
      </c>
      <c r="O33" s="50">
        <f t="shared" si="5"/>
        <v>1828.7257731958762</v>
      </c>
      <c r="P33" s="19"/>
      <c r="Q33" s="95">
        <v>38.884</v>
      </c>
      <c r="R33" s="60">
        <v>20</v>
      </c>
      <c r="S33" s="59">
        <v>50</v>
      </c>
      <c r="T33" s="59">
        <f t="shared" si="4"/>
        <v>801731.95876288658</v>
      </c>
      <c r="U33" s="61">
        <f t="shared" si="1"/>
        <v>801.73195876288662</v>
      </c>
      <c r="V33" s="59"/>
    </row>
    <row r="34" spans="1:22" x14ac:dyDescent="0.35">
      <c r="A34" s="112">
        <v>32</v>
      </c>
      <c r="B34" s="114">
        <v>42131</v>
      </c>
      <c r="C34" s="112">
        <v>5.1400000000000001E-2</v>
      </c>
      <c r="D34" s="112">
        <v>3</v>
      </c>
      <c r="E34" s="14">
        <v>13.823</v>
      </c>
      <c r="F34" s="44">
        <v>60</v>
      </c>
      <c r="G34" s="14">
        <v>20</v>
      </c>
      <c r="H34" s="67">
        <f t="shared" si="2"/>
        <v>322715.95330739295</v>
      </c>
      <c r="I34" s="49">
        <f t="shared" si="0"/>
        <v>322.71595330739297</v>
      </c>
      <c r="J34" s="15"/>
      <c r="K34" s="18">
        <v>17.021999999999998</v>
      </c>
      <c r="L34" s="22">
        <v>180</v>
      </c>
      <c r="M34" s="18">
        <v>20</v>
      </c>
      <c r="N34" s="68">
        <f t="shared" si="3"/>
        <v>1192202.3346303499</v>
      </c>
      <c r="O34" s="50">
        <f t="shared" si="5"/>
        <v>1192.2023346303499</v>
      </c>
      <c r="P34" s="19"/>
      <c r="Q34" s="95">
        <v>35.057000000000002</v>
      </c>
      <c r="R34" s="60">
        <v>20</v>
      </c>
      <c r="S34" s="59">
        <v>50</v>
      </c>
      <c r="T34" s="59">
        <f t="shared" si="4"/>
        <v>682042.8015564204</v>
      </c>
      <c r="U34" s="61">
        <f t="shared" si="1"/>
        <v>682.04280155642039</v>
      </c>
      <c r="V34" s="59"/>
    </row>
    <row r="35" spans="1:22" x14ac:dyDescent="0.35">
      <c r="A35" s="112">
        <v>33</v>
      </c>
      <c r="B35" s="114">
        <v>42132</v>
      </c>
      <c r="C35" s="112">
        <v>4.8599999999999997E-2</v>
      </c>
      <c r="D35" s="112">
        <v>3</v>
      </c>
      <c r="E35" s="14">
        <v>18.015000000000001</v>
      </c>
      <c r="F35" s="44">
        <v>60</v>
      </c>
      <c r="G35" s="14">
        <v>20</v>
      </c>
      <c r="H35" s="67">
        <f t="shared" si="2"/>
        <v>444814.81481481483</v>
      </c>
      <c r="I35" s="49">
        <f t="shared" si="0"/>
        <v>444.81481481481484</v>
      </c>
      <c r="J35" s="15"/>
      <c r="K35" s="18">
        <v>32.841000000000001</v>
      </c>
      <c r="L35" s="22">
        <v>180</v>
      </c>
      <c r="M35" s="18">
        <v>20</v>
      </c>
      <c r="N35" s="68">
        <f t="shared" si="3"/>
        <v>2432666.666666667</v>
      </c>
      <c r="O35" s="50">
        <f t="shared" si="5"/>
        <v>2432.666666666667</v>
      </c>
      <c r="P35" s="19"/>
      <c r="Q35" s="95">
        <v>34.268999999999998</v>
      </c>
      <c r="R35" s="60">
        <v>20</v>
      </c>
      <c r="S35" s="59">
        <v>50</v>
      </c>
      <c r="T35" s="59">
        <f t="shared" si="4"/>
        <v>705123.45679012348</v>
      </c>
      <c r="U35" s="61">
        <f t="shared" si="1"/>
        <v>705.12345679012344</v>
      </c>
      <c r="V35" s="59"/>
    </row>
    <row r="36" spans="1:22" x14ac:dyDescent="0.35">
      <c r="A36" s="112">
        <v>34</v>
      </c>
      <c r="B36" s="114">
        <v>42133</v>
      </c>
      <c r="C36" s="112">
        <v>5.0299999999999997E-2</v>
      </c>
      <c r="D36" s="112">
        <v>3</v>
      </c>
      <c r="E36" s="14">
        <v>29.356999999999999</v>
      </c>
      <c r="F36" s="44">
        <v>60</v>
      </c>
      <c r="G36" s="14">
        <v>20</v>
      </c>
      <c r="H36" s="67">
        <f t="shared" si="2"/>
        <v>700365.8051689862</v>
      </c>
      <c r="I36" s="49">
        <f t="shared" si="0"/>
        <v>700.36580516898618</v>
      </c>
      <c r="J36" s="15"/>
      <c r="K36" s="18">
        <v>35.56</v>
      </c>
      <c r="L36" s="22">
        <v>180</v>
      </c>
      <c r="M36" s="18">
        <v>20</v>
      </c>
      <c r="N36" s="68">
        <f t="shared" si="3"/>
        <v>2545049.7017892646</v>
      </c>
      <c r="O36" s="50">
        <f t="shared" si="5"/>
        <v>2545.0497017892644</v>
      </c>
      <c r="P36" s="19"/>
      <c r="Q36" s="95">
        <v>66.869</v>
      </c>
      <c r="R36" s="60">
        <v>20</v>
      </c>
      <c r="S36" s="59">
        <v>50</v>
      </c>
      <c r="T36" s="59">
        <f t="shared" si="4"/>
        <v>1329403.5785288271</v>
      </c>
      <c r="U36" s="61">
        <f t="shared" si="1"/>
        <v>1329.403578528827</v>
      </c>
      <c r="V36" s="59"/>
    </row>
    <row r="37" spans="1:22" x14ac:dyDescent="0.35">
      <c r="A37" s="112">
        <v>35</v>
      </c>
      <c r="B37" s="114">
        <v>42134</v>
      </c>
      <c r="C37" s="112">
        <v>5.1999999999999998E-2</v>
      </c>
      <c r="D37" s="112">
        <v>3</v>
      </c>
      <c r="E37" s="14">
        <v>13.552</v>
      </c>
      <c r="F37" s="44">
        <v>60</v>
      </c>
      <c r="G37" s="14">
        <v>20</v>
      </c>
      <c r="H37" s="67">
        <f t="shared" si="2"/>
        <v>312738.46153846156</v>
      </c>
      <c r="I37" s="49">
        <f t="shared" si="0"/>
        <v>312.73846153846154</v>
      </c>
      <c r="J37" s="15"/>
      <c r="K37" s="18">
        <v>22.823</v>
      </c>
      <c r="L37" s="22">
        <v>180</v>
      </c>
      <c r="M37" s="18">
        <v>20</v>
      </c>
      <c r="N37" s="68">
        <f t="shared" si="3"/>
        <v>1580053.8461538462</v>
      </c>
      <c r="O37" s="50">
        <f t="shared" si="5"/>
        <v>1580.0538461538463</v>
      </c>
      <c r="P37" s="19"/>
      <c r="Q37" s="95">
        <v>17.584</v>
      </c>
      <c r="R37" s="60">
        <v>20</v>
      </c>
      <c r="S37" s="59">
        <v>50</v>
      </c>
      <c r="T37" s="59">
        <f t="shared" si="4"/>
        <v>338153.84615384619</v>
      </c>
      <c r="U37" s="61">
        <f t="shared" si="1"/>
        <v>338.15384615384619</v>
      </c>
      <c r="V37" s="59"/>
    </row>
    <row r="38" spans="1:22" x14ac:dyDescent="0.35">
      <c r="A38" s="112">
        <v>36</v>
      </c>
      <c r="B38" s="114">
        <v>42135</v>
      </c>
      <c r="C38" s="112">
        <v>4.9000000000000002E-2</v>
      </c>
      <c r="D38" s="112">
        <v>3</v>
      </c>
      <c r="E38" s="14">
        <v>17.393000000000001</v>
      </c>
      <c r="F38" s="44">
        <v>60</v>
      </c>
      <c r="G38" s="14">
        <v>20</v>
      </c>
      <c r="H38" s="67">
        <f t="shared" si="2"/>
        <v>425951.0204081632</v>
      </c>
      <c r="I38" s="49">
        <f t="shared" si="0"/>
        <v>425.95102040816317</v>
      </c>
      <c r="J38" s="15"/>
      <c r="K38" s="18">
        <v>23.027999999999999</v>
      </c>
      <c r="L38" s="22">
        <v>180</v>
      </c>
      <c r="M38" s="18">
        <v>20</v>
      </c>
      <c r="N38" s="68">
        <f t="shared" si="3"/>
        <v>1691853.0612244897</v>
      </c>
      <c r="O38" s="50">
        <f t="shared" si="5"/>
        <v>1691.8530612244897</v>
      </c>
      <c r="P38" s="19"/>
      <c r="Q38" s="95">
        <v>27.824999999999999</v>
      </c>
      <c r="R38" s="60">
        <v>20</v>
      </c>
      <c r="S38" s="59">
        <v>50</v>
      </c>
      <c r="T38" s="59">
        <f t="shared" si="4"/>
        <v>567857.14285714284</v>
      </c>
      <c r="U38" s="61">
        <f t="shared" si="1"/>
        <v>567.85714285714289</v>
      </c>
      <c r="V38" s="59"/>
    </row>
    <row r="39" spans="1:22" x14ac:dyDescent="0.35">
      <c r="A39" s="112">
        <v>37</v>
      </c>
      <c r="B39" s="114">
        <v>42136</v>
      </c>
      <c r="C39" s="112">
        <v>5.1700000000000003E-2</v>
      </c>
      <c r="D39" s="112">
        <v>3</v>
      </c>
      <c r="E39" s="14">
        <v>33.906999999999996</v>
      </c>
      <c r="F39" s="44">
        <v>60</v>
      </c>
      <c r="G39" s="14">
        <v>20</v>
      </c>
      <c r="H39" s="67">
        <f t="shared" si="2"/>
        <v>787009.67117988376</v>
      </c>
      <c r="I39" s="49">
        <f t="shared" si="0"/>
        <v>787.00967117988375</v>
      </c>
      <c r="J39" s="15"/>
      <c r="K39" s="18">
        <v>65.858999999999995</v>
      </c>
      <c r="L39" s="22">
        <v>180</v>
      </c>
      <c r="M39" s="18">
        <v>20</v>
      </c>
      <c r="N39" s="68">
        <f t="shared" si="3"/>
        <v>4585926.4990328811</v>
      </c>
      <c r="O39" s="50">
        <f t="shared" si="5"/>
        <v>4585.9264990328811</v>
      </c>
      <c r="P39" s="19"/>
      <c r="Q39" s="95">
        <v>92.747</v>
      </c>
      <c r="R39" s="60">
        <v>20</v>
      </c>
      <c r="S39" s="59">
        <v>50</v>
      </c>
      <c r="T39" s="59">
        <f t="shared" si="4"/>
        <v>1793945.8413926498</v>
      </c>
      <c r="U39" s="61">
        <f t="shared" si="1"/>
        <v>1793.9458413926498</v>
      </c>
      <c r="V39" s="59"/>
    </row>
    <row r="40" spans="1:22" x14ac:dyDescent="0.35">
      <c r="A40" s="112">
        <v>38</v>
      </c>
      <c r="B40" s="114">
        <v>42138</v>
      </c>
      <c r="C40" s="112">
        <v>5.16E-2</v>
      </c>
      <c r="D40" s="112">
        <v>3</v>
      </c>
      <c r="E40" s="14">
        <v>18.12</v>
      </c>
      <c r="F40" s="44">
        <v>60</v>
      </c>
      <c r="G40" s="14">
        <v>20</v>
      </c>
      <c r="H40" s="67">
        <f t="shared" si="2"/>
        <v>421395.34883720928</v>
      </c>
      <c r="I40" s="49">
        <f t="shared" si="0"/>
        <v>421.39534883720927</v>
      </c>
      <c r="J40" s="15"/>
      <c r="K40" s="18">
        <v>38.987000000000002</v>
      </c>
      <c r="L40" s="22">
        <v>180</v>
      </c>
      <c r="M40" s="18">
        <v>20</v>
      </c>
      <c r="N40" s="68">
        <f t="shared" si="3"/>
        <v>2720023.2558139539</v>
      </c>
      <c r="O40" s="50">
        <f t="shared" si="5"/>
        <v>2720.0232558139537</v>
      </c>
      <c r="P40" s="19"/>
      <c r="Q40" s="59">
        <v>140.83000000000001</v>
      </c>
      <c r="R40" s="60">
        <v>20</v>
      </c>
      <c r="S40" s="59">
        <v>50</v>
      </c>
      <c r="T40" s="59">
        <f t="shared" si="4"/>
        <v>2729263.5658914736</v>
      </c>
      <c r="U40" s="61">
        <f t="shared" si="1"/>
        <v>2729.2635658914737</v>
      </c>
      <c r="V40" s="59"/>
    </row>
    <row r="41" spans="1:22" x14ac:dyDescent="0.35">
      <c r="A41" s="112">
        <v>39</v>
      </c>
      <c r="B41" s="114">
        <v>42139</v>
      </c>
      <c r="C41" s="112">
        <v>5.2200000000000003E-2</v>
      </c>
      <c r="D41" s="112">
        <v>3</v>
      </c>
      <c r="E41" s="14">
        <v>22.968</v>
      </c>
      <c r="F41" s="44">
        <v>60</v>
      </c>
      <c r="G41" s="14">
        <v>20</v>
      </c>
      <c r="H41" s="67">
        <f t="shared" si="2"/>
        <v>527999.99999999988</v>
      </c>
      <c r="I41" s="49">
        <f t="shared" si="0"/>
        <v>527.99999999999989</v>
      </c>
      <c r="J41" s="15"/>
      <c r="K41" s="18">
        <v>30.440999999999999</v>
      </c>
      <c r="L41" s="22">
        <v>180</v>
      </c>
      <c r="M41" s="18">
        <v>20</v>
      </c>
      <c r="N41" s="68">
        <f t="shared" si="3"/>
        <v>2099379.3103448274</v>
      </c>
      <c r="O41" s="50">
        <f t="shared" si="5"/>
        <v>2099.3793103448274</v>
      </c>
      <c r="P41" s="19"/>
      <c r="Q41" s="59">
        <v>41.173999999999999</v>
      </c>
      <c r="R41" s="60">
        <v>20</v>
      </c>
      <c r="S41" s="59">
        <v>50</v>
      </c>
      <c r="T41" s="59">
        <f t="shared" si="4"/>
        <v>788773.94636015326</v>
      </c>
      <c r="U41" s="61">
        <f t="shared" si="1"/>
        <v>788.77394636015322</v>
      </c>
      <c r="V41" s="59"/>
    </row>
    <row r="42" spans="1:22" x14ac:dyDescent="0.35">
      <c r="A42" s="112">
        <v>40</v>
      </c>
      <c r="B42" s="114">
        <v>42140</v>
      </c>
      <c r="C42" s="112">
        <v>5.0700000000000002E-2</v>
      </c>
      <c r="D42" s="112">
        <v>3</v>
      </c>
      <c r="E42" s="14">
        <v>23.719000000000001</v>
      </c>
      <c r="F42" s="44">
        <v>60</v>
      </c>
      <c r="G42" s="14">
        <v>20</v>
      </c>
      <c r="H42" s="67">
        <f t="shared" si="2"/>
        <v>561396.44970414205</v>
      </c>
      <c r="I42" s="49">
        <f t="shared" si="0"/>
        <v>561.39644970414201</v>
      </c>
      <c r="J42" s="15"/>
      <c r="K42" s="18">
        <v>32.616999999999997</v>
      </c>
      <c r="L42" s="22">
        <v>180</v>
      </c>
      <c r="M42" s="18">
        <v>20</v>
      </c>
      <c r="N42" s="68">
        <f t="shared" si="3"/>
        <v>2315999.9999999995</v>
      </c>
      <c r="O42" s="50">
        <f t="shared" si="5"/>
        <v>2315.9999999999995</v>
      </c>
      <c r="P42" s="19"/>
      <c r="Q42" s="59">
        <v>71.492000000000004</v>
      </c>
      <c r="R42" s="60">
        <v>20</v>
      </c>
      <c r="S42" s="59">
        <v>50</v>
      </c>
      <c r="T42" s="59">
        <f t="shared" si="4"/>
        <v>1410098.6193293885</v>
      </c>
      <c r="U42" s="61">
        <f t="shared" si="1"/>
        <v>1410.0986193293884</v>
      </c>
      <c r="V42" s="59"/>
    </row>
    <row r="43" spans="1:22" x14ac:dyDescent="0.35">
      <c r="A43" s="112">
        <v>41</v>
      </c>
      <c r="B43" s="114">
        <v>42141</v>
      </c>
      <c r="C43" s="112">
        <v>4.9299999999999997E-2</v>
      </c>
      <c r="D43" s="112">
        <v>3</v>
      </c>
      <c r="E43" s="14">
        <v>17.452000000000002</v>
      </c>
      <c r="F43" s="44">
        <v>60</v>
      </c>
      <c r="G43" s="14">
        <v>20</v>
      </c>
      <c r="H43" s="67">
        <f t="shared" si="2"/>
        <v>424795.13184584182</v>
      </c>
      <c r="I43" s="49">
        <f t="shared" si="0"/>
        <v>424.79513184584181</v>
      </c>
      <c r="J43" s="15"/>
      <c r="K43" s="69"/>
      <c r="L43" s="22">
        <v>180</v>
      </c>
      <c r="M43" s="18">
        <v>20</v>
      </c>
      <c r="N43" s="68">
        <f t="shared" si="3"/>
        <v>0</v>
      </c>
      <c r="O43" s="50">
        <f t="shared" si="5"/>
        <v>0</v>
      </c>
      <c r="P43" s="19"/>
      <c r="Q43" s="59">
        <v>54.069000000000003</v>
      </c>
      <c r="R43" s="60">
        <v>20</v>
      </c>
      <c r="S43" s="59">
        <v>50</v>
      </c>
      <c r="T43" s="59">
        <f t="shared" si="4"/>
        <v>1096734.2799188644</v>
      </c>
      <c r="U43" s="61">
        <f t="shared" si="1"/>
        <v>1096.7342799188643</v>
      </c>
      <c r="V43" s="59"/>
    </row>
    <row r="44" spans="1:22" x14ac:dyDescent="0.35">
      <c r="A44" s="112">
        <v>42</v>
      </c>
      <c r="B44" s="114">
        <v>42142</v>
      </c>
      <c r="C44" s="112">
        <v>5.1999999999999998E-2</v>
      </c>
      <c r="D44" s="112">
        <v>3</v>
      </c>
      <c r="E44" s="14">
        <v>14.936</v>
      </c>
      <c r="F44" s="44">
        <v>60</v>
      </c>
      <c r="G44" s="14">
        <v>20</v>
      </c>
      <c r="H44" s="67">
        <f t="shared" si="2"/>
        <v>344676.92307692312</v>
      </c>
      <c r="I44" s="49">
        <f t="shared" si="0"/>
        <v>344.67692307692312</v>
      </c>
      <c r="J44" s="15"/>
      <c r="K44" s="18">
        <v>28.257000000000001</v>
      </c>
      <c r="L44" s="22">
        <v>180</v>
      </c>
      <c r="M44" s="18">
        <v>20</v>
      </c>
      <c r="N44" s="68">
        <f t="shared" si="3"/>
        <v>1956253.8461538465</v>
      </c>
      <c r="O44" s="50">
        <f t="shared" si="5"/>
        <v>1956.2538461538466</v>
      </c>
      <c r="P44" s="19"/>
      <c r="Q44" s="59">
        <v>57.701999999999998</v>
      </c>
      <c r="R44" s="60">
        <v>20</v>
      </c>
      <c r="S44" s="59">
        <v>50</v>
      </c>
      <c r="T44" s="59">
        <f t="shared" si="4"/>
        <v>1109653.8461538462</v>
      </c>
      <c r="U44" s="61">
        <f t="shared" si="1"/>
        <v>1109.6538461538462</v>
      </c>
      <c r="V44" s="59"/>
    </row>
    <row r="45" spans="1:22" x14ac:dyDescent="0.35">
      <c r="A45" s="112">
        <v>43</v>
      </c>
      <c r="B45" s="114">
        <v>42143</v>
      </c>
      <c r="C45" s="112">
        <v>4.8000000000000001E-2</v>
      </c>
      <c r="D45" s="112">
        <v>3</v>
      </c>
      <c r="E45" s="14">
        <v>21.757999999999999</v>
      </c>
      <c r="F45" s="44">
        <v>60</v>
      </c>
      <c r="G45" s="14">
        <v>20</v>
      </c>
      <c r="H45" s="67">
        <f t="shared" si="2"/>
        <v>543950</v>
      </c>
      <c r="I45" s="49">
        <f t="shared" si="0"/>
        <v>543.95000000000005</v>
      </c>
      <c r="J45" s="15"/>
      <c r="K45" s="18">
        <v>25.643000000000001</v>
      </c>
      <c r="L45" s="22">
        <v>180</v>
      </c>
      <c r="M45" s="18">
        <v>20</v>
      </c>
      <c r="N45" s="68">
        <f t="shared" si="3"/>
        <v>1923224.9999999998</v>
      </c>
      <c r="O45" s="50">
        <f t="shared" si="5"/>
        <v>1923.2249999999997</v>
      </c>
      <c r="P45" s="19"/>
      <c r="Q45" s="59">
        <v>44.006</v>
      </c>
      <c r="R45" s="60">
        <v>20</v>
      </c>
      <c r="S45" s="59">
        <v>50</v>
      </c>
      <c r="T45" s="59">
        <f t="shared" si="4"/>
        <v>916791.66666666663</v>
      </c>
      <c r="U45" s="61">
        <f t="shared" si="1"/>
        <v>916.79166666666663</v>
      </c>
      <c r="V45" s="59"/>
    </row>
    <row r="46" spans="1:22" x14ac:dyDescent="0.35">
      <c r="A46" s="112">
        <v>44</v>
      </c>
      <c r="B46" s="114">
        <v>42144</v>
      </c>
      <c r="C46" s="112">
        <v>5.1200000000000002E-2</v>
      </c>
      <c r="D46" s="112">
        <v>3</v>
      </c>
      <c r="E46" s="14">
        <v>20.096</v>
      </c>
      <c r="F46" s="44">
        <v>60</v>
      </c>
      <c r="G46" s="14">
        <v>20</v>
      </c>
      <c r="H46" s="67">
        <f t="shared" si="2"/>
        <v>471000</v>
      </c>
      <c r="I46" s="49">
        <f t="shared" si="0"/>
        <v>471</v>
      </c>
      <c r="J46" s="15"/>
      <c r="K46" s="18">
        <v>30.702999999999999</v>
      </c>
      <c r="L46" s="22">
        <v>180</v>
      </c>
      <c r="M46" s="18">
        <v>20</v>
      </c>
      <c r="N46" s="68">
        <f t="shared" si="3"/>
        <v>2158804.6875</v>
      </c>
      <c r="O46" s="50">
        <f t="shared" si="5"/>
        <v>2158.8046875</v>
      </c>
      <c r="P46" s="19"/>
      <c r="Q46" s="59">
        <v>35.436999999999998</v>
      </c>
      <c r="R46" s="60">
        <v>20</v>
      </c>
      <c r="S46" s="59">
        <v>50</v>
      </c>
      <c r="T46" s="59">
        <f t="shared" si="4"/>
        <v>692128.90625</v>
      </c>
      <c r="U46" s="61">
        <f t="shared" si="1"/>
        <v>692.12890625</v>
      </c>
      <c r="V46" s="59"/>
    </row>
    <row r="47" spans="1:22" x14ac:dyDescent="0.35">
      <c r="A47" s="112">
        <v>45</v>
      </c>
      <c r="B47" s="114">
        <v>42145</v>
      </c>
      <c r="C47" s="112">
        <v>5.0500000000000003E-2</v>
      </c>
      <c r="D47" s="112">
        <v>3</v>
      </c>
      <c r="E47" s="14">
        <v>11.385999999999999</v>
      </c>
      <c r="F47" s="44">
        <v>60</v>
      </c>
      <c r="G47" s="14">
        <v>20</v>
      </c>
      <c r="H47" s="67">
        <f t="shared" si="2"/>
        <v>270558.41584158409</v>
      </c>
      <c r="I47" s="49">
        <f t="shared" si="0"/>
        <v>270.55841584158412</v>
      </c>
      <c r="J47" s="15"/>
      <c r="K47" s="18">
        <v>14.071999999999999</v>
      </c>
      <c r="L47" s="22">
        <v>180</v>
      </c>
      <c r="M47" s="18">
        <v>20</v>
      </c>
      <c r="N47" s="68">
        <f t="shared" si="3"/>
        <v>1003152.4752475247</v>
      </c>
      <c r="O47" s="50">
        <f t="shared" si="5"/>
        <v>1003.1524752475246</v>
      </c>
      <c r="P47" s="19"/>
      <c r="Q47" s="59">
        <v>23.119</v>
      </c>
      <c r="R47" s="60">
        <v>20</v>
      </c>
      <c r="S47" s="59">
        <v>50</v>
      </c>
      <c r="T47" s="59">
        <f t="shared" si="4"/>
        <v>457801.98019801977</v>
      </c>
      <c r="U47" s="61">
        <f t="shared" si="1"/>
        <v>457.80198019801975</v>
      </c>
      <c r="V47" s="59"/>
    </row>
    <row r="48" spans="1:22" x14ac:dyDescent="0.35">
      <c r="A48" s="112">
        <v>46</v>
      </c>
      <c r="B48" s="114">
        <v>42146</v>
      </c>
      <c r="C48" s="112">
        <v>5.16E-2</v>
      </c>
      <c r="D48" s="112">
        <v>3</v>
      </c>
      <c r="E48" s="14">
        <v>11.542999999999999</v>
      </c>
      <c r="F48" s="44">
        <v>60</v>
      </c>
      <c r="G48" s="14">
        <v>20</v>
      </c>
      <c r="H48" s="67">
        <f t="shared" si="2"/>
        <v>268441.86046511628</v>
      </c>
      <c r="I48" s="49">
        <f t="shared" si="0"/>
        <v>268.44186046511629</v>
      </c>
      <c r="J48" s="15"/>
      <c r="K48" s="18">
        <v>27.59</v>
      </c>
      <c r="L48" s="22">
        <v>180</v>
      </c>
      <c r="M48" s="18">
        <v>20</v>
      </c>
      <c r="N48" s="68">
        <f t="shared" si="3"/>
        <v>1924883.7209302327</v>
      </c>
      <c r="O48" s="50">
        <f t="shared" si="5"/>
        <v>1924.8837209302326</v>
      </c>
      <c r="P48" s="19"/>
      <c r="Q48" s="59">
        <v>40.609000000000002</v>
      </c>
      <c r="R48" s="60">
        <v>20</v>
      </c>
      <c r="S48" s="59">
        <v>50</v>
      </c>
      <c r="T48" s="59">
        <f t="shared" si="4"/>
        <v>786996.12403100776</v>
      </c>
      <c r="U48" s="61">
        <f t="shared" si="1"/>
        <v>786.99612403100775</v>
      </c>
      <c r="V48" s="59"/>
    </row>
    <row r="49" spans="1:22" x14ac:dyDescent="0.35">
      <c r="A49" s="112">
        <v>47</v>
      </c>
      <c r="B49" s="114">
        <v>42147</v>
      </c>
      <c r="C49" s="112">
        <v>5.1200000000000002E-2</v>
      </c>
      <c r="D49" s="112">
        <v>3</v>
      </c>
      <c r="E49" s="14">
        <v>19.747</v>
      </c>
      <c r="F49" s="44">
        <v>60</v>
      </c>
      <c r="G49" s="14">
        <v>20</v>
      </c>
      <c r="H49" s="67">
        <f t="shared" si="2"/>
        <v>462820.31249999994</v>
      </c>
      <c r="I49" s="49">
        <f t="shared" si="0"/>
        <v>462.82031249999994</v>
      </c>
      <c r="J49" s="15"/>
      <c r="K49" s="18">
        <v>28.85</v>
      </c>
      <c r="L49" s="22">
        <v>180</v>
      </c>
      <c r="M49" s="18">
        <v>20</v>
      </c>
      <c r="N49" s="68">
        <f t="shared" si="3"/>
        <v>2028515.625</v>
      </c>
      <c r="O49" s="50">
        <f t="shared" si="5"/>
        <v>2028.515625</v>
      </c>
      <c r="P49" s="19"/>
      <c r="Q49" s="59">
        <v>31.158000000000001</v>
      </c>
      <c r="R49" s="60">
        <v>20</v>
      </c>
      <c r="S49" s="59">
        <v>50</v>
      </c>
      <c r="T49" s="59">
        <f t="shared" si="4"/>
        <v>608554.6875</v>
      </c>
      <c r="U49" s="61">
        <f t="shared" si="1"/>
        <v>608.5546875</v>
      </c>
      <c r="V49" s="59"/>
    </row>
    <row r="50" spans="1:22" x14ac:dyDescent="0.35">
      <c r="A50" s="112">
        <v>48</v>
      </c>
      <c r="B50" s="114">
        <v>42148</v>
      </c>
      <c r="C50" s="112">
        <v>5.0900000000000001E-2</v>
      </c>
      <c r="D50" s="112">
        <v>3</v>
      </c>
      <c r="E50" s="14">
        <v>25.084</v>
      </c>
      <c r="F50" s="44">
        <v>60</v>
      </c>
      <c r="G50" s="14">
        <v>20</v>
      </c>
      <c r="H50" s="67">
        <f t="shared" si="2"/>
        <v>591371.31630648323</v>
      </c>
      <c r="I50" s="49">
        <f t="shared" si="0"/>
        <v>591.37131630648321</v>
      </c>
      <c r="J50" s="15"/>
      <c r="K50" s="18">
        <v>34.277999999999999</v>
      </c>
      <c r="L50" s="22">
        <v>180</v>
      </c>
      <c r="M50" s="18">
        <v>20</v>
      </c>
      <c r="N50" s="68">
        <f t="shared" si="3"/>
        <v>2424377.2102161101</v>
      </c>
      <c r="O50" s="50">
        <f t="shared" si="5"/>
        <v>2424.3772102161101</v>
      </c>
      <c r="P50" s="19"/>
      <c r="Q50" s="59">
        <v>44.915999999999997</v>
      </c>
      <c r="R50" s="60">
        <v>20</v>
      </c>
      <c r="S50" s="59">
        <v>50</v>
      </c>
      <c r="T50" s="59">
        <f t="shared" si="4"/>
        <v>882436.14931237721</v>
      </c>
      <c r="U50" s="61">
        <f t="shared" si="1"/>
        <v>882.43614931237721</v>
      </c>
      <c r="V50" s="59"/>
    </row>
    <row r="51" spans="1:22" x14ac:dyDescent="0.35">
      <c r="A51" s="112">
        <v>49</v>
      </c>
      <c r="B51" s="114">
        <v>42149</v>
      </c>
      <c r="C51" s="112">
        <v>5.0500000000000003E-2</v>
      </c>
      <c r="D51" s="112"/>
      <c r="E51" s="14">
        <v>28.582000000000001</v>
      </c>
      <c r="F51" s="44">
        <v>60</v>
      </c>
      <c r="G51" s="14">
        <v>20</v>
      </c>
      <c r="H51" s="67">
        <f t="shared" si="2"/>
        <v>679176.23762376234</v>
      </c>
      <c r="I51" s="49">
        <f t="shared" si="0"/>
        <v>679.17623762376229</v>
      </c>
      <c r="J51" s="15"/>
      <c r="K51" s="18">
        <v>28.428999999999998</v>
      </c>
      <c r="L51" s="22">
        <v>180</v>
      </c>
      <c r="M51" s="18">
        <v>20</v>
      </c>
      <c r="N51" s="68">
        <f t="shared" si="3"/>
        <v>2026621.7821782175</v>
      </c>
      <c r="O51" s="50">
        <f t="shared" si="5"/>
        <v>2026.6217821782175</v>
      </c>
      <c r="P51" s="19"/>
      <c r="Q51" s="59">
        <v>35.085000000000001</v>
      </c>
      <c r="R51" s="60">
        <v>20</v>
      </c>
      <c r="S51" s="59">
        <v>50</v>
      </c>
      <c r="T51" s="59">
        <f t="shared" si="4"/>
        <v>694752.47524752468</v>
      </c>
      <c r="U51" s="61">
        <f t="shared" si="1"/>
        <v>694.75247524752467</v>
      </c>
      <c r="V51" s="59"/>
    </row>
    <row r="52" spans="1:22" x14ac:dyDescent="0.35">
      <c r="A52" s="112">
        <v>50</v>
      </c>
      <c r="B52" s="114">
        <v>42150</v>
      </c>
      <c r="C52" s="112">
        <v>4.99E-2</v>
      </c>
      <c r="D52" s="112">
        <v>3</v>
      </c>
      <c r="E52" s="14">
        <v>12.657999999999999</v>
      </c>
      <c r="F52" s="44">
        <v>60</v>
      </c>
      <c r="G52" s="14">
        <v>20</v>
      </c>
      <c r="H52" s="67">
        <f t="shared" si="2"/>
        <v>304400.80160320643</v>
      </c>
      <c r="I52" s="49">
        <f t="shared" si="0"/>
        <v>304.40080160320645</v>
      </c>
      <c r="J52" s="15"/>
      <c r="K52" s="18">
        <v>26.625</v>
      </c>
      <c r="L52" s="22">
        <v>180</v>
      </c>
      <c r="M52" s="18">
        <v>20</v>
      </c>
      <c r="N52" s="68">
        <f t="shared" si="3"/>
        <v>1920841.6833667334</v>
      </c>
      <c r="O52" s="50">
        <f t="shared" si="5"/>
        <v>1920.8416833667334</v>
      </c>
      <c r="P52" s="19"/>
      <c r="Q52" s="59">
        <v>33.305999999999997</v>
      </c>
      <c r="R52" s="60">
        <v>20</v>
      </c>
      <c r="S52" s="59">
        <v>50</v>
      </c>
      <c r="T52" s="59">
        <f t="shared" si="4"/>
        <v>667454.90981963917</v>
      </c>
      <c r="U52" s="61">
        <f t="shared" si="1"/>
        <v>667.45490981963917</v>
      </c>
      <c r="V52" s="59"/>
    </row>
    <row r="53" spans="1:22" x14ac:dyDescent="0.35">
      <c r="A53" s="112">
        <v>51</v>
      </c>
      <c r="B53" s="114">
        <v>42151</v>
      </c>
      <c r="C53" s="112">
        <v>5.1299999999999998E-2</v>
      </c>
      <c r="D53" s="112">
        <v>3</v>
      </c>
      <c r="E53" s="14">
        <v>17.172000000000001</v>
      </c>
      <c r="F53" s="44">
        <v>60</v>
      </c>
      <c r="G53" s="14">
        <v>20</v>
      </c>
      <c r="H53" s="67">
        <f t="shared" si="2"/>
        <v>401684.21052631579</v>
      </c>
      <c r="I53" s="49">
        <f t="shared" si="0"/>
        <v>401.68421052631578</v>
      </c>
      <c r="J53" s="15"/>
      <c r="K53" s="18">
        <v>13.882</v>
      </c>
      <c r="L53" s="22">
        <v>180</v>
      </c>
      <c r="M53" s="18">
        <v>20</v>
      </c>
      <c r="N53" s="68">
        <f t="shared" si="3"/>
        <v>974175.43859649124</v>
      </c>
      <c r="O53" s="50">
        <f t="shared" si="5"/>
        <v>974.17543859649129</v>
      </c>
      <c r="P53" s="19"/>
      <c r="Q53" s="59">
        <v>20.760999999999999</v>
      </c>
      <c r="R53" s="60">
        <v>20</v>
      </c>
      <c r="S53" s="59">
        <v>50</v>
      </c>
      <c r="T53" s="59">
        <f t="shared" si="4"/>
        <v>404697.85575048736</v>
      </c>
      <c r="U53" s="61">
        <f t="shared" si="1"/>
        <v>404.69785575048735</v>
      </c>
      <c r="V53" s="59"/>
    </row>
    <row r="54" spans="1:22" x14ac:dyDescent="0.35">
      <c r="A54" s="112">
        <v>52</v>
      </c>
      <c r="B54" s="114">
        <v>42152</v>
      </c>
      <c r="C54" s="112">
        <v>5.1700000000000003E-2</v>
      </c>
      <c r="D54" s="112">
        <v>3</v>
      </c>
      <c r="E54" s="14">
        <v>11.811999999999999</v>
      </c>
      <c r="F54" s="44">
        <v>60</v>
      </c>
      <c r="G54" s="14">
        <v>20</v>
      </c>
      <c r="H54" s="67">
        <f t="shared" si="2"/>
        <v>274166.34429400379</v>
      </c>
      <c r="I54" s="49">
        <f t="shared" si="0"/>
        <v>274.16634429400381</v>
      </c>
      <c r="J54" s="15"/>
      <c r="K54" s="18">
        <v>18.727</v>
      </c>
      <c r="L54" s="22">
        <v>180</v>
      </c>
      <c r="M54" s="18">
        <v>20</v>
      </c>
      <c r="N54" s="68">
        <f t="shared" si="3"/>
        <v>1304007.7369439071</v>
      </c>
      <c r="O54" s="50">
        <f t="shared" si="5"/>
        <v>1304.007736943907</v>
      </c>
      <c r="P54" s="19"/>
      <c r="Q54" s="59">
        <v>17.756</v>
      </c>
      <c r="R54" s="60">
        <v>20</v>
      </c>
      <c r="S54" s="59">
        <v>50</v>
      </c>
      <c r="T54" s="59">
        <f t="shared" si="4"/>
        <v>343442.9400386847</v>
      </c>
      <c r="U54" s="61">
        <f t="shared" si="1"/>
        <v>343.4429400386847</v>
      </c>
      <c r="V54" s="59"/>
    </row>
    <row r="55" spans="1:22" x14ac:dyDescent="0.35">
      <c r="A55" s="112">
        <v>53</v>
      </c>
      <c r="B55" s="114">
        <v>42153</v>
      </c>
      <c r="C55" s="112">
        <v>5.04E-2</v>
      </c>
      <c r="D55" s="112">
        <v>3</v>
      </c>
      <c r="E55" s="14">
        <v>28.873999999999999</v>
      </c>
      <c r="F55" s="44">
        <v>60</v>
      </c>
      <c r="G55" s="14">
        <v>20</v>
      </c>
      <c r="H55" s="67">
        <f t="shared" si="2"/>
        <v>687476.19047619042</v>
      </c>
      <c r="I55" s="49">
        <f t="shared" si="0"/>
        <v>687.47619047619037</v>
      </c>
      <c r="J55" s="15"/>
      <c r="K55" s="18">
        <v>48.518000000000001</v>
      </c>
      <c r="L55" s="22">
        <v>180</v>
      </c>
      <c r="M55" s="18">
        <v>20</v>
      </c>
      <c r="N55" s="68">
        <f t="shared" si="3"/>
        <v>3465571.4285714282</v>
      </c>
      <c r="O55" s="50">
        <f t="shared" si="5"/>
        <v>3465.571428571428</v>
      </c>
      <c r="P55" s="19"/>
      <c r="Q55" s="59">
        <v>71.644000000000005</v>
      </c>
      <c r="R55" s="60">
        <v>20</v>
      </c>
      <c r="S55" s="59">
        <v>50</v>
      </c>
      <c r="T55" s="59">
        <f t="shared" si="4"/>
        <v>1421507.9365079366</v>
      </c>
      <c r="U55" s="61">
        <f t="shared" si="1"/>
        <v>1421.5079365079366</v>
      </c>
      <c r="V55" s="59"/>
    </row>
    <row r="56" spans="1:22" x14ac:dyDescent="0.35">
      <c r="A56" s="112">
        <v>54</v>
      </c>
      <c r="B56" s="114">
        <v>42154</v>
      </c>
      <c r="C56" s="112">
        <v>4.9099999999999998E-2</v>
      </c>
      <c r="D56" s="112">
        <v>3</v>
      </c>
      <c r="E56" s="14">
        <v>13.475</v>
      </c>
      <c r="F56" s="44">
        <v>60</v>
      </c>
      <c r="G56" s="14">
        <v>20</v>
      </c>
      <c r="H56" s="67">
        <f t="shared" si="2"/>
        <v>329327.90224032587</v>
      </c>
      <c r="I56" s="49">
        <f t="shared" si="0"/>
        <v>329.3279022403259</v>
      </c>
      <c r="J56" s="15"/>
      <c r="K56" s="18">
        <v>33.183</v>
      </c>
      <c r="L56" s="22">
        <v>180</v>
      </c>
      <c r="M56" s="18">
        <v>20</v>
      </c>
      <c r="N56" s="68">
        <f t="shared" si="3"/>
        <v>2432969.4501018329</v>
      </c>
      <c r="O56" s="50">
        <f t="shared" si="5"/>
        <v>2432.969450101833</v>
      </c>
      <c r="P56" s="19"/>
      <c r="Q56" s="59">
        <v>51.792000000000002</v>
      </c>
      <c r="R56" s="60">
        <v>20</v>
      </c>
      <c r="S56" s="59">
        <v>50</v>
      </c>
      <c r="T56" s="59">
        <f t="shared" si="4"/>
        <v>1054826.8839103871</v>
      </c>
      <c r="U56" s="61">
        <f t="shared" si="1"/>
        <v>1054.8268839103871</v>
      </c>
      <c r="V56" s="59"/>
    </row>
    <row r="57" spans="1:22" x14ac:dyDescent="0.35">
      <c r="A57" s="112">
        <v>55</v>
      </c>
      <c r="B57" s="114">
        <v>42155</v>
      </c>
      <c r="C57" s="112">
        <v>5.1999999999999998E-2</v>
      </c>
      <c r="D57" s="112">
        <v>3</v>
      </c>
      <c r="E57" s="14">
        <v>18.123999999999999</v>
      </c>
      <c r="F57" s="44">
        <v>60</v>
      </c>
      <c r="G57" s="14">
        <v>20</v>
      </c>
      <c r="H57" s="67">
        <f t="shared" si="2"/>
        <v>418246.15384615376</v>
      </c>
      <c r="I57" s="49">
        <f t="shared" si="0"/>
        <v>418.24615384615373</v>
      </c>
      <c r="J57" s="15"/>
      <c r="K57" s="18">
        <v>28.814</v>
      </c>
      <c r="L57" s="22">
        <v>180</v>
      </c>
      <c r="M57" s="18">
        <v>20</v>
      </c>
      <c r="N57" s="68">
        <f t="shared" si="3"/>
        <v>1994815.384615385</v>
      </c>
      <c r="O57" s="50">
        <f t="shared" si="5"/>
        <v>1994.815384615385</v>
      </c>
      <c r="P57" s="19"/>
      <c r="Q57" s="59">
        <v>53.258000000000003</v>
      </c>
      <c r="R57" s="60">
        <v>20</v>
      </c>
      <c r="S57" s="59">
        <v>50</v>
      </c>
      <c r="T57" s="59">
        <f t="shared" si="4"/>
        <v>1024192.3076923079</v>
      </c>
      <c r="U57" s="61">
        <f t="shared" si="1"/>
        <v>1024.1923076923078</v>
      </c>
      <c r="V57" s="59"/>
    </row>
    <row r="58" spans="1:22" x14ac:dyDescent="0.35">
      <c r="A58" s="112">
        <v>56</v>
      </c>
      <c r="B58" s="114">
        <v>42156</v>
      </c>
      <c r="C58" s="112">
        <v>4.87E-2</v>
      </c>
      <c r="D58" s="112">
        <v>3</v>
      </c>
      <c r="E58" s="14">
        <v>7.2910000000000004</v>
      </c>
      <c r="F58" s="44">
        <v>60</v>
      </c>
      <c r="G58" s="14">
        <v>20</v>
      </c>
      <c r="H58" s="67">
        <f t="shared" si="2"/>
        <v>179655.03080082138</v>
      </c>
      <c r="I58" s="49">
        <f t="shared" si="0"/>
        <v>179.65503080082138</v>
      </c>
      <c r="J58" s="15"/>
      <c r="K58" s="18">
        <v>13.012</v>
      </c>
      <c r="L58" s="22">
        <v>180</v>
      </c>
      <c r="M58" s="18">
        <v>20</v>
      </c>
      <c r="N58" s="68">
        <f t="shared" si="3"/>
        <v>961872.68993839831</v>
      </c>
      <c r="O58" s="50">
        <f t="shared" si="5"/>
        <v>961.87268993839837</v>
      </c>
      <c r="P58" s="19"/>
      <c r="Q58" s="59">
        <v>11.47</v>
      </c>
      <c r="R58" s="60">
        <v>20</v>
      </c>
      <c r="S58" s="59">
        <v>50</v>
      </c>
      <c r="T58" s="59">
        <f t="shared" si="4"/>
        <v>235523.61396303901</v>
      </c>
      <c r="U58" s="61">
        <f t="shared" si="1"/>
        <v>235.523613963039</v>
      </c>
      <c r="V58" s="59"/>
    </row>
    <row r="59" spans="1:22" x14ac:dyDescent="0.35">
      <c r="A59" s="112">
        <v>57</v>
      </c>
      <c r="B59" s="114">
        <v>42158</v>
      </c>
      <c r="C59" s="112">
        <v>5.0500000000000003E-2</v>
      </c>
      <c r="D59" s="112">
        <v>3</v>
      </c>
      <c r="E59" s="14">
        <v>23.870999999999999</v>
      </c>
      <c r="F59" s="44">
        <v>60</v>
      </c>
      <c r="G59" s="14">
        <v>20</v>
      </c>
      <c r="H59" s="67">
        <f t="shared" si="2"/>
        <v>567231.68316831684</v>
      </c>
      <c r="I59" s="49">
        <f t="shared" si="0"/>
        <v>567.23168316831686</v>
      </c>
      <c r="J59" s="15"/>
      <c r="K59" s="18">
        <v>32.188000000000002</v>
      </c>
      <c r="L59" s="22">
        <v>180</v>
      </c>
      <c r="M59" s="18">
        <v>20</v>
      </c>
      <c r="N59" s="68">
        <f t="shared" si="3"/>
        <v>2294590.0990099008</v>
      </c>
      <c r="O59" s="50">
        <f t="shared" si="5"/>
        <v>2294.5900990099008</v>
      </c>
      <c r="P59" s="19"/>
      <c r="Q59" s="59">
        <v>123.572</v>
      </c>
      <c r="R59" s="60">
        <v>20</v>
      </c>
      <c r="S59" s="59">
        <v>50</v>
      </c>
      <c r="T59" s="59">
        <f t="shared" si="4"/>
        <v>2446970.2970297029</v>
      </c>
      <c r="U59" s="61">
        <f t="shared" si="1"/>
        <v>2446.970297029703</v>
      </c>
      <c r="V59" s="59"/>
    </row>
    <row r="60" spans="1:22" x14ac:dyDescent="0.35">
      <c r="A60" s="112">
        <v>58</v>
      </c>
      <c r="B60" s="114">
        <v>42159</v>
      </c>
      <c r="C60" s="112">
        <v>5.0099999999999999E-2</v>
      </c>
      <c r="D60" s="112">
        <v>3</v>
      </c>
      <c r="E60" s="14">
        <v>21.507999999999999</v>
      </c>
      <c r="F60" s="44">
        <v>60</v>
      </c>
      <c r="G60" s="14">
        <v>20</v>
      </c>
      <c r="H60" s="67">
        <f t="shared" si="2"/>
        <v>515161.67664670659</v>
      </c>
      <c r="I60" s="49">
        <f t="shared" si="0"/>
        <v>515.16167664670661</v>
      </c>
      <c r="J60" s="15"/>
      <c r="K60" s="18">
        <v>28.123000000000001</v>
      </c>
      <c r="L60" s="22">
        <v>180</v>
      </c>
      <c r="M60" s="18">
        <v>20</v>
      </c>
      <c r="N60" s="68">
        <f t="shared" si="3"/>
        <v>2020814.3712574851</v>
      </c>
      <c r="O60" s="50">
        <f t="shared" si="5"/>
        <v>2020.8143712574852</v>
      </c>
      <c r="P60" s="19"/>
      <c r="Q60" s="59">
        <v>59.097000000000001</v>
      </c>
      <c r="R60" s="60">
        <v>20</v>
      </c>
      <c r="S60" s="59">
        <v>50</v>
      </c>
      <c r="T60" s="59">
        <f t="shared" si="4"/>
        <v>1179580.8383233533</v>
      </c>
      <c r="U60" s="61">
        <f t="shared" si="1"/>
        <v>1179.5808383233534</v>
      </c>
      <c r="V60" s="59"/>
    </row>
    <row r="61" spans="1:22" x14ac:dyDescent="0.35">
      <c r="A61" s="112">
        <v>59</v>
      </c>
      <c r="B61" s="114">
        <v>42160</v>
      </c>
      <c r="C61" s="112">
        <v>4.9200000000000001E-2</v>
      </c>
      <c r="D61" s="112">
        <v>3</v>
      </c>
      <c r="E61" s="14">
        <v>13.523</v>
      </c>
      <c r="F61" s="44">
        <v>60</v>
      </c>
      <c r="G61" s="14">
        <v>20</v>
      </c>
      <c r="H61" s="67">
        <f t="shared" si="2"/>
        <v>329829.26829268294</v>
      </c>
      <c r="I61" s="49">
        <f t="shared" si="0"/>
        <v>329.82926829268297</v>
      </c>
      <c r="J61" s="15"/>
      <c r="K61" s="18">
        <v>12.978</v>
      </c>
      <c r="L61" s="22">
        <v>180</v>
      </c>
      <c r="M61" s="18">
        <v>20</v>
      </c>
      <c r="N61" s="68">
        <f t="shared" si="3"/>
        <v>949609.75609756098</v>
      </c>
      <c r="O61" s="50">
        <f t="shared" si="5"/>
        <v>949.60975609756099</v>
      </c>
      <c r="P61" s="19"/>
      <c r="Q61" s="59">
        <v>26.93</v>
      </c>
      <c r="R61" s="60">
        <v>20</v>
      </c>
      <c r="S61" s="59">
        <v>50</v>
      </c>
      <c r="T61" s="59">
        <f t="shared" si="4"/>
        <v>547357.72357723571</v>
      </c>
      <c r="U61" s="61">
        <f t="shared" si="1"/>
        <v>547.35772357723567</v>
      </c>
      <c r="V61" s="59"/>
    </row>
    <row r="62" spans="1:22" x14ac:dyDescent="0.35">
      <c r="A62" s="112">
        <v>60</v>
      </c>
      <c r="B62" s="114">
        <v>42161</v>
      </c>
      <c r="C62" s="112">
        <v>5.0900000000000001E-2</v>
      </c>
      <c r="D62" s="112">
        <v>3</v>
      </c>
      <c r="E62" s="14">
        <v>11.894</v>
      </c>
      <c r="F62" s="44">
        <v>60</v>
      </c>
      <c r="G62" s="14">
        <v>20</v>
      </c>
      <c r="H62" s="67">
        <f t="shared" si="2"/>
        <v>280408.64440078585</v>
      </c>
      <c r="I62" s="49">
        <f t="shared" si="0"/>
        <v>280.40864440078587</v>
      </c>
      <c r="J62" s="15"/>
      <c r="K62" s="18">
        <v>20.965</v>
      </c>
      <c r="L62" s="22">
        <v>180</v>
      </c>
      <c r="M62" s="18">
        <v>20</v>
      </c>
      <c r="N62" s="68">
        <f t="shared" si="3"/>
        <v>1482789.7838899803</v>
      </c>
      <c r="O62" s="50">
        <f t="shared" si="5"/>
        <v>1482.7897838899803</v>
      </c>
      <c r="P62" s="19"/>
      <c r="Q62" s="59">
        <v>22.736000000000001</v>
      </c>
      <c r="R62" s="60">
        <v>20</v>
      </c>
      <c r="S62" s="59">
        <v>50</v>
      </c>
      <c r="T62" s="59">
        <f t="shared" si="4"/>
        <v>446679.76424361492</v>
      </c>
      <c r="U62" s="61">
        <f t="shared" si="1"/>
        <v>446.6797642436149</v>
      </c>
      <c r="V62" s="59"/>
    </row>
    <row r="63" spans="1:22" x14ac:dyDescent="0.35">
      <c r="A63" s="112">
        <v>61</v>
      </c>
      <c r="B63" s="114">
        <v>42162</v>
      </c>
      <c r="C63" s="112">
        <v>5.1900000000000002E-2</v>
      </c>
      <c r="D63" s="112">
        <v>3</v>
      </c>
      <c r="E63" s="14">
        <v>31.096</v>
      </c>
      <c r="F63" s="44">
        <v>60</v>
      </c>
      <c r="G63" s="14">
        <v>20</v>
      </c>
      <c r="H63" s="67">
        <f t="shared" si="2"/>
        <v>718982.65895953751</v>
      </c>
      <c r="I63" s="49">
        <f t="shared" si="0"/>
        <v>718.9826589595375</v>
      </c>
      <c r="J63" s="15"/>
      <c r="K63" s="18">
        <v>29.248999999999999</v>
      </c>
      <c r="L63" s="22">
        <v>180</v>
      </c>
      <c r="M63" s="18">
        <v>20</v>
      </c>
      <c r="N63" s="68">
        <f t="shared" si="3"/>
        <v>2028832.3699421964</v>
      </c>
      <c r="O63" s="50">
        <f t="shared" si="5"/>
        <v>2028.8323699421965</v>
      </c>
      <c r="P63" s="19"/>
      <c r="Q63" s="59">
        <v>93.281000000000006</v>
      </c>
      <c r="R63" s="60">
        <v>20</v>
      </c>
      <c r="S63" s="59">
        <v>50</v>
      </c>
      <c r="T63" s="59">
        <f t="shared" si="4"/>
        <v>1797321.7726396916</v>
      </c>
      <c r="U63" s="61">
        <f t="shared" si="1"/>
        <v>1797.3217726396915</v>
      </c>
      <c r="V63" s="59"/>
    </row>
    <row r="64" spans="1:22" x14ac:dyDescent="0.35">
      <c r="A64" s="112">
        <v>62</v>
      </c>
      <c r="B64" s="114">
        <v>42163</v>
      </c>
      <c r="C64" s="112">
        <v>5.21E-2</v>
      </c>
      <c r="D64" s="112">
        <v>3</v>
      </c>
      <c r="E64" s="14">
        <v>28.885999999999999</v>
      </c>
      <c r="F64" s="44">
        <v>60</v>
      </c>
      <c r="G64" s="14">
        <v>20</v>
      </c>
      <c r="H64" s="67">
        <f t="shared" si="2"/>
        <v>665320.53742802294</v>
      </c>
      <c r="I64" s="49">
        <f t="shared" si="0"/>
        <v>665.32053742802293</v>
      </c>
      <c r="J64" s="15"/>
      <c r="K64" s="18">
        <v>29.524000000000001</v>
      </c>
      <c r="L64" s="22">
        <v>180</v>
      </c>
      <c r="M64" s="18">
        <v>20</v>
      </c>
      <c r="N64" s="68">
        <f t="shared" si="3"/>
        <v>2040046.0652591169</v>
      </c>
      <c r="O64" s="50">
        <f t="shared" si="5"/>
        <v>2040.0460652591169</v>
      </c>
      <c r="P64" s="19"/>
      <c r="Q64" s="59">
        <v>76.045000000000002</v>
      </c>
      <c r="R64" s="60">
        <v>20</v>
      </c>
      <c r="S64" s="59">
        <v>50</v>
      </c>
      <c r="T64" s="59">
        <f t="shared" si="4"/>
        <v>1459596.9289827256</v>
      </c>
      <c r="U64" s="61">
        <f t="shared" si="1"/>
        <v>1459.5969289827256</v>
      </c>
      <c r="V64" s="59"/>
    </row>
    <row r="65" spans="1:22" x14ac:dyDescent="0.35">
      <c r="A65" s="112">
        <v>63</v>
      </c>
      <c r="B65" s="114">
        <v>42164</v>
      </c>
      <c r="C65" s="112">
        <v>5.1700000000000003E-2</v>
      </c>
      <c r="D65" s="112">
        <v>3</v>
      </c>
      <c r="E65" s="14">
        <v>24.939</v>
      </c>
      <c r="F65" s="44">
        <v>60</v>
      </c>
      <c r="G65" s="14">
        <v>20</v>
      </c>
      <c r="H65" s="67">
        <f t="shared" si="2"/>
        <v>578854.93230174074</v>
      </c>
      <c r="I65" s="49">
        <f t="shared" si="0"/>
        <v>578.85493230174075</v>
      </c>
      <c r="J65" s="15"/>
      <c r="K65" s="18">
        <v>36.923999999999999</v>
      </c>
      <c r="L65" s="22">
        <v>180</v>
      </c>
      <c r="M65" s="18">
        <v>20</v>
      </c>
      <c r="N65" s="68">
        <f t="shared" si="3"/>
        <v>2571110.2514506769</v>
      </c>
      <c r="O65" s="50">
        <f t="shared" si="5"/>
        <v>2571.110251450677</v>
      </c>
      <c r="P65" s="19"/>
      <c r="Q65" s="59">
        <v>52.908999999999999</v>
      </c>
      <c r="R65" s="60">
        <v>20</v>
      </c>
      <c r="S65" s="59">
        <v>50</v>
      </c>
      <c r="T65" s="59">
        <f t="shared" si="4"/>
        <v>1023384.912959381</v>
      </c>
      <c r="U65" s="61">
        <f t="shared" si="1"/>
        <v>1023.384912959381</v>
      </c>
      <c r="V65" s="59"/>
    </row>
    <row r="66" spans="1:22" x14ac:dyDescent="0.35">
      <c r="A66" s="112">
        <v>64</v>
      </c>
      <c r="B66" s="114">
        <v>42165</v>
      </c>
      <c r="C66" s="112">
        <v>5.0700000000000002E-2</v>
      </c>
      <c r="D66" s="112">
        <v>3</v>
      </c>
      <c r="E66" s="14">
        <v>18.495000000000001</v>
      </c>
      <c r="F66" s="44">
        <v>60</v>
      </c>
      <c r="G66" s="14">
        <v>20</v>
      </c>
      <c r="H66" s="67">
        <f t="shared" si="2"/>
        <v>437751.47928994079</v>
      </c>
      <c r="I66" s="49">
        <f t="shared" si="0"/>
        <v>437.75147928994079</v>
      </c>
      <c r="J66" s="15"/>
      <c r="K66" s="18">
        <v>35.838999999999999</v>
      </c>
      <c r="L66" s="22">
        <v>180</v>
      </c>
      <c r="M66" s="18">
        <v>20</v>
      </c>
      <c r="N66" s="68">
        <f t="shared" si="3"/>
        <v>2544781.0650887573</v>
      </c>
      <c r="O66" s="50">
        <f t="shared" si="5"/>
        <v>2544.7810650887573</v>
      </c>
      <c r="P66" s="19"/>
      <c r="Q66" s="59">
        <v>63.475999999999999</v>
      </c>
      <c r="R66" s="60">
        <v>20</v>
      </c>
      <c r="S66" s="59">
        <v>50</v>
      </c>
      <c r="T66" s="59">
        <f t="shared" si="4"/>
        <v>1251992.110453649</v>
      </c>
      <c r="U66" s="61">
        <f t="shared" si="1"/>
        <v>1251.992110453649</v>
      </c>
      <c r="V66" s="59"/>
    </row>
    <row r="67" spans="1:22" x14ac:dyDescent="0.35">
      <c r="A67" s="112">
        <v>65</v>
      </c>
      <c r="B67" s="114">
        <v>42166</v>
      </c>
      <c r="C67" s="112">
        <v>5.1200000000000002E-2</v>
      </c>
      <c r="D67" s="112">
        <v>3</v>
      </c>
      <c r="E67" s="14">
        <v>26.21</v>
      </c>
      <c r="F67" s="44">
        <v>60</v>
      </c>
      <c r="G67" s="14">
        <v>20</v>
      </c>
      <c r="H67" s="67">
        <f t="shared" si="2"/>
        <v>614296.875</v>
      </c>
      <c r="I67" s="49">
        <f t="shared" ref="I67:I86" si="6">H67/1000</f>
        <v>614.296875</v>
      </c>
      <c r="J67" s="15"/>
      <c r="K67" s="69"/>
      <c r="L67" s="22">
        <v>180</v>
      </c>
      <c r="M67" s="18">
        <v>20</v>
      </c>
      <c r="N67" s="68">
        <f t="shared" si="3"/>
        <v>0</v>
      </c>
      <c r="O67" s="50">
        <f t="shared" si="5"/>
        <v>0</v>
      </c>
      <c r="P67" s="19"/>
      <c r="Q67" s="59">
        <v>42.061</v>
      </c>
      <c r="R67" s="60">
        <v>20</v>
      </c>
      <c r="S67" s="59">
        <v>50</v>
      </c>
      <c r="T67" s="59">
        <f t="shared" si="4"/>
        <v>821503.90625</v>
      </c>
      <c r="U67" s="61">
        <f t="shared" ref="U67:U86" si="7">T67/1000</f>
        <v>821.50390625</v>
      </c>
      <c r="V67" s="59"/>
    </row>
    <row r="68" spans="1:22" x14ac:dyDescent="0.35">
      <c r="A68" s="112">
        <v>66</v>
      </c>
      <c r="B68" s="114">
        <v>42167</v>
      </c>
      <c r="C68" s="112">
        <v>4.8599999999999997E-2</v>
      </c>
      <c r="D68" s="112"/>
      <c r="E68" s="14">
        <v>31.911000000000001</v>
      </c>
      <c r="F68" s="44">
        <v>60</v>
      </c>
      <c r="G68" s="14">
        <v>20</v>
      </c>
      <c r="H68" s="67">
        <f t="shared" ref="H68:H86" si="8">(E68*F68*G68)/C68</f>
        <v>787925.92592592607</v>
      </c>
      <c r="I68" s="49">
        <f t="shared" si="6"/>
        <v>787.92592592592609</v>
      </c>
      <c r="J68" s="15"/>
      <c r="K68" s="18">
        <v>42.292000000000002</v>
      </c>
      <c r="L68" s="22">
        <v>180</v>
      </c>
      <c r="M68" s="18">
        <v>20</v>
      </c>
      <c r="N68" s="68">
        <f t="shared" ref="N68:N86" si="9">(K68*L68*M68)/C68</f>
        <v>3132740.7407407411</v>
      </c>
      <c r="O68" s="50">
        <f t="shared" si="5"/>
        <v>3132.7407407407413</v>
      </c>
      <c r="P68" s="19"/>
      <c r="Q68" s="59">
        <v>41.292000000000002</v>
      </c>
      <c r="R68" s="60">
        <v>20</v>
      </c>
      <c r="S68" s="59">
        <v>50</v>
      </c>
      <c r="T68" s="59">
        <f t="shared" ref="T68:T86" si="10">(Q68*R68*S68)/C68</f>
        <v>849629.62962962966</v>
      </c>
      <c r="U68" s="61">
        <f t="shared" si="7"/>
        <v>849.62962962962968</v>
      </c>
      <c r="V68" s="59"/>
    </row>
    <row r="69" spans="1:22" x14ac:dyDescent="0.35">
      <c r="A69" s="112">
        <v>67</v>
      </c>
      <c r="B69" s="114">
        <v>42168</v>
      </c>
      <c r="C69" s="112">
        <v>0.05</v>
      </c>
      <c r="D69" s="112">
        <v>3</v>
      </c>
      <c r="E69" s="14">
        <v>31.763999999999999</v>
      </c>
      <c r="F69" s="44">
        <v>60</v>
      </c>
      <c r="G69" s="14">
        <v>20</v>
      </c>
      <c r="H69" s="67">
        <f t="shared" si="8"/>
        <v>762335.99999999988</v>
      </c>
      <c r="I69" s="49">
        <f t="shared" si="6"/>
        <v>762.3359999999999</v>
      </c>
      <c r="J69" s="15"/>
      <c r="K69" s="18">
        <v>34.454999999999998</v>
      </c>
      <c r="L69" s="22">
        <v>180</v>
      </c>
      <c r="M69" s="18">
        <v>20</v>
      </c>
      <c r="N69" s="68">
        <f t="shared" si="9"/>
        <v>2480760</v>
      </c>
      <c r="O69" s="50">
        <f t="shared" si="5"/>
        <v>2480.7600000000002</v>
      </c>
      <c r="P69" s="19"/>
      <c r="Q69" s="59">
        <v>60.749000000000002</v>
      </c>
      <c r="R69" s="60">
        <v>20</v>
      </c>
      <c r="S69" s="59">
        <v>50</v>
      </c>
      <c r="T69" s="59">
        <f t="shared" si="10"/>
        <v>1214980</v>
      </c>
      <c r="U69" s="61">
        <f t="shared" si="7"/>
        <v>1214.98</v>
      </c>
      <c r="V69" s="59"/>
    </row>
    <row r="70" spans="1:22" x14ac:dyDescent="0.35">
      <c r="A70" s="112">
        <v>68</v>
      </c>
      <c r="B70" s="114">
        <v>42169</v>
      </c>
      <c r="C70" s="112">
        <v>4.9700000000000001E-2</v>
      </c>
      <c r="D70" s="112">
        <v>3</v>
      </c>
      <c r="E70" s="14">
        <v>30.606999999999999</v>
      </c>
      <c r="F70" s="44">
        <v>60</v>
      </c>
      <c r="G70" s="14">
        <v>20</v>
      </c>
      <c r="H70" s="67">
        <f t="shared" si="8"/>
        <v>739002.01207243465</v>
      </c>
      <c r="I70" s="49">
        <f t="shared" si="6"/>
        <v>739.0020120724347</v>
      </c>
      <c r="J70" s="15"/>
      <c r="K70" s="18">
        <v>24.234000000000002</v>
      </c>
      <c r="L70" s="22">
        <v>180</v>
      </c>
      <c r="M70" s="18">
        <v>20</v>
      </c>
      <c r="N70" s="68">
        <f t="shared" si="9"/>
        <v>1755380.2816901407</v>
      </c>
      <c r="O70" s="50">
        <f t="shared" ref="O70:O86" si="11">N70/1000</f>
        <v>1755.3802816901407</v>
      </c>
      <c r="P70" s="19"/>
      <c r="Q70" s="59">
        <v>33.183999999999997</v>
      </c>
      <c r="R70" s="60">
        <v>20</v>
      </c>
      <c r="S70" s="59">
        <v>50</v>
      </c>
      <c r="T70" s="59">
        <f t="shared" si="10"/>
        <v>667686.11670020118</v>
      </c>
      <c r="U70" s="61">
        <f t="shared" si="7"/>
        <v>667.68611670020118</v>
      </c>
      <c r="V70" s="59"/>
    </row>
    <row r="71" spans="1:22" x14ac:dyDescent="0.35">
      <c r="A71" s="112">
        <v>69</v>
      </c>
      <c r="B71" s="114">
        <v>42170</v>
      </c>
      <c r="C71" s="112">
        <v>5.1700000000000003E-2</v>
      </c>
      <c r="D71" s="112">
        <v>3</v>
      </c>
      <c r="E71" s="14">
        <v>47.667000000000002</v>
      </c>
      <c r="F71" s="44">
        <v>60</v>
      </c>
      <c r="G71" s="14">
        <v>20</v>
      </c>
      <c r="H71" s="67">
        <f t="shared" si="8"/>
        <v>1106390.7156673113</v>
      </c>
      <c r="I71" s="49">
        <f t="shared" si="6"/>
        <v>1106.3907156673113</v>
      </c>
      <c r="J71" s="15"/>
      <c r="K71" s="18">
        <v>40.133000000000003</v>
      </c>
      <c r="L71" s="22">
        <v>180</v>
      </c>
      <c r="M71" s="18">
        <v>20</v>
      </c>
      <c r="N71" s="68">
        <f t="shared" si="9"/>
        <v>2794560.9284332693</v>
      </c>
      <c r="O71" s="50">
        <f t="shared" si="11"/>
        <v>2794.5609284332691</v>
      </c>
      <c r="P71" s="19"/>
      <c r="Q71" s="59">
        <v>62.177999999999997</v>
      </c>
      <c r="R71" s="60">
        <v>20</v>
      </c>
      <c r="S71" s="59">
        <v>50</v>
      </c>
      <c r="T71" s="59">
        <f t="shared" si="10"/>
        <v>1202669.245647969</v>
      </c>
      <c r="U71" s="61">
        <f t="shared" si="7"/>
        <v>1202.6692456479689</v>
      </c>
      <c r="V71" s="59"/>
    </row>
    <row r="72" spans="1:22" x14ac:dyDescent="0.35">
      <c r="A72" s="112">
        <v>70</v>
      </c>
      <c r="B72" s="114">
        <v>42171</v>
      </c>
      <c r="C72" s="112">
        <v>4.8800000000000003E-2</v>
      </c>
      <c r="D72" s="112">
        <v>3</v>
      </c>
      <c r="E72" s="14">
        <v>40.002000000000002</v>
      </c>
      <c r="F72" s="44">
        <v>60</v>
      </c>
      <c r="G72" s="14">
        <v>20</v>
      </c>
      <c r="H72" s="67">
        <f t="shared" si="8"/>
        <v>983655.73770491814</v>
      </c>
      <c r="I72" s="49">
        <f t="shared" si="6"/>
        <v>983.65573770491812</v>
      </c>
      <c r="J72" s="15"/>
      <c r="K72" s="18">
        <v>24.303000000000001</v>
      </c>
      <c r="L72" s="22">
        <v>180</v>
      </c>
      <c r="M72" s="18">
        <v>20</v>
      </c>
      <c r="N72" s="68">
        <f t="shared" si="9"/>
        <v>1792844.262295082</v>
      </c>
      <c r="O72" s="50">
        <f t="shared" si="11"/>
        <v>1792.844262295082</v>
      </c>
      <c r="P72" s="19"/>
      <c r="Q72" s="59">
        <v>15.571</v>
      </c>
      <c r="R72" s="60">
        <v>20</v>
      </c>
      <c r="S72" s="59">
        <v>50</v>
      </c>
      <c r="T72" s="59">
        <f t="shared" si="10"/>
        <v>319077.86885245901</v>
      </c>
      <c r="U72" s="61">
        <f t="shared" si="7"/>
        <v>319.07786885245901</v>
      </c>
      <c r="V72" s="59"/>
    </row>
    <row r="73" spans="1:22" x14ac:dyDescent="0.35">
      <c r="A73" s="112">
        <v>71</v>
      </c>
      <c r="B73" s="114">
        <v>42172</v>
      </c>
      <c r="C73" s="112">
        <v>4.9200000000000001E-2</v>
      </c>
      <c r="D73" s="112">
        <v>3</v>
      </c>
      <c r="E73" s="14">
        <v>34.189</v>
      </c>
      <c r="F73" s="44">
        <v>60</v>
      </c>
      <c r="G73" s="14">
        <v>20</v>
      </c>
      <c r="H73" s="67">
        <f t="shared" si="8"/>
        <v>833878.04878048785</v>
      </c>
      <c r="I73" s="49">
        <f t="shared" si="6"/>
        <v>833.8780487804878</v>
      </c>
      <c r="J73" s="15"/>
      <c r="K73" s="69"/>
      <c r="L73" s="22">
        <v>180</v>
      </c>
      <c r="M73" s="18">
        <v>20</v>
      </c>
      <c r="N73" s="68">
        <f t="shared" si="9"/>
        <v>0</v>
      </c>
      <c r="O73" s="50">
        <f t="shared" si="11"/>
        <v>0</v>
      </c>
      <c r="P73" s="19"/>
      <c r="Q73" s="59">
        <v>27.856999999999999</v>
      </c>
      <c r="R73" s="60">
        <v>20</v>
      </c>
      <c r="S73" s="59">
        <v>50</v>
      </c>
      <c r="T73" s="59">
        <f t="shared" si="10"/>
        <v>566199.18699186994</v>
      </c>
      <c r="U73" s="61">
        <f t="shared" si="7"/>
        <v>566.19918699186996</v>
      </c>
      <c r="V73" s="59"/>
    </row>
    <row r="74" spans="1:22" x14ac:dyDescent="0.35">
      <c r="A74" s="112">
        <v>72</v>
      </c>
      <c r="B74" s="114">
        <v>42173</v>
      </c>
      <c r="C74" s="112">
        <v>5.1900000000000002E-2</v>
      </c>
      <c r="D74" s="112">
        <v>3</v>
      </c>
      <c r="E74" s="14">
        <v>28.382000000000001</v>
      </c>
      <c r="F74" s="44">
        <v>60</v>
      </c>
      <c r="G74" s="14">
        <v>20</v>
      </c>
      <c r="H74" s="67">
        <f t="shared" si="8"/>
        <v>656231.21387283236</v>
      </c>
      <c r="I74" s="49">
        <f t="shared" si="6"/>
        <v>656.23121387283231</v>
      </c>
      <c r="J74" s="15"/>
      <c r="K74" s="18">
        <v>27.452000000000002</v>
      </c>
      <c r="L74" s="22">
        <v>180</v>
      </c>
      <c r="M74" s="18">
        <v>20</v>
      </c>
      <c r="N74" s="68">
        <f t="shared" si="9"/>
        <v>1904184.9710982661</v>
      </c>
      <c r="O74" s="50">
        <f t="shared" si="11"/>
        <v>1904.184971098266</v>
      </c>
      <c r="P74" s="19"/>
      <c r="Q74" s="59">
        <v>37.561</v>
      </c>
      <c r="R74" s="60">
        <v>20</v>
      </c>
      <c r="S74" s="59">
        <v>50</v>
      </c>
      <c r="T74" s="59">
        <f t="shared" si="10"/>
        <v>723718.68978805398</v>
      </c>
      <c r="U74" s="61">
        <f t="shared" si="7"/>
        <v>723.71868978805401</v>
      </c>
      <c r="V74" s="59"/>
    </row>
    <row r="75" spans="1:22" x14ac:dyDescent="0.35">
      <c r="A75" s="112">
        <v>73</v>
      </c>
      <c r="B75" s="114">
        <v>42174</v>
      </c>
      <c r="C75" s="112">
        <v>5.0299999999999997E-2</v>
      </c>
      <c r="D75" s="112">
        <v>3</v>
      </c>
      <c r="E75" s="14">
        <v>26.962</v>
      </c>
      <c r="F75" s="44">
        <v>60</v>
      </c>
      <c r="G75" s="14">
        <v>20</v>
      </c>
      <c r="H75" s="67">
        <f t="shared" si="8"/>
        <v>643228.62823061633</v>
      </c>
      <c r="I75" s="49">
        <f t="shared" si="6"/>
        <v>643.22862823061632</v>
      </c>
      <c r="J75" s="15"/>
      <c r="K75" s="18">
        <v>19.117999999999999</v>
      </c>
      <c r="L75" s="22">
        <v>180</v>
      </c>
      <c r="M75" s="18">
        <v>20</v>
      </c>
      <c r="N75" s="68">
        <f t="shared" si="9"/>
        <v>1368286.2823061629</v>
      </c>
      <c r="O75" s="50">
        <f t="shared" si="11"/>
        <v>1368.2862823061628</v>
      </c>
      <c r="P75" s="19"/>
      <c r="Q75" s="59">
        <v>21.861000000000001</v>
      </c>
      <c r="R75" s="60">
        <v>20</v>
      </c>
      <c r="S75" s="59">
        <v>50</v>
      </c>
      <c r="T75" s="59">
        <f t="shared" si="10"/>
        <v>434612.32604373759</v>
      </c>
      <c r="U75" s="61">
        <f t="shared" si="7"/>
        <v>434.6123260437376</v>
      </c>
      <c r="V75" s="59"/>
    </row>
    <row r="76" spans="1:22" x14ac:dyDescent="0.35">
      <c r="A76" s="54" t="s">
        <v>15</v>
      </c>
      <c r="B76" s="114">
        <v>42176</v>
      </c>
      <c r="C76" s="112">
        <v>4.99E-2</v>
      </c>
      <c r="D76" s="112">
        <v>3</v>
      </c>
      <c r="E76" s="14">
        <v>23.221</v>
      </c>
      <c r="F76" s="44">
        <v>60</v>
      </c>
      <c r="G76" s="14">
        <v>20</v>
      </c>
      <c r="H76" s="67">
        <f t="shared" si="8"/>
        <v>558420.8416833668</v>
      </c>
      <c r="I76" s="49">
        <f t="shared" si="6"/>
        <v>558.4208416833668</v>
      </c>
      <c r="J76" s="15"/>
      <c r="K76" s="18">
        <v>26.073</v>
      </c>
      <c r="L76" s="22">
        <v>180</v>
      </c>
      <c r="M76" s="18">
        <v>20</v>
      </c>
      <c r="N76" s="68">
        <f t="shared" si="9"/>
        <v>1881018.0360721443</v>
      </c>
      <c r="O76" s="50">
        <f t="shared" si="11"/>
        <v>1881.0180360721442</v>
      </c>
      <c r="P76" s="19"/>
      <c r="Q76" s="59">
        <v>36.817</v>
      </c>
      <c r="R76" s="60">
        <v>20</v>
      </c>
      <c r="S76" s="59">
        <v>50</v>
      </c>
      <c r="T76" s="59">
        <f t="shared" si="10"/>
        <v>737815.6312625251</v>
      </c>
      <c r="U76" s="61">
        <f t="shared" si="7"/>
        <v>737.81563126252513</v>
      </c>
      <c r="V76" s="59"/>
    </row>
    <row r="77" spans="1:22" x14ac:dyDescent="0.35">
      <c r="A77" s="54" t="s">
        <v>16</v>
      </c>
      <c r="B77" s="114">
        <v>42176</v>
      </c>
      <c r="C77" s="112">
        <v>4.9500000000000002E-2</v>
      </c>
      <c r="D77" s="112"/>
      <c r="E77" s="14">
        <v>20.83</v>
      </c>
      <c r="F77" s="44">
        <v>60</v>
      </c>
      <c r="G77" s="14">
        <v>20</v>
      </c>
      <c r="H77" s="67">
        <f t="shared" si="8"/>
        <v>504969.69696969696</v>
      </c>
      <c r="I77" s="49">
        <f t="shared" si="6"/>
        <v>504.96969696969694</v>
      </c>
      <c r="J77" s="15"/>
      <c r="K77" s="18">
        <v>26.619</v>
      </c>
      <c r="L77" s="22">
        <v>180</v>
      </c>
      <c r="M77" s="18">
        <v>20</v>
      </c>
      <c r="N77" s="68">
        <f t="shared" si="9"/>
        <v>1935927.2727272725</v>
      </c>
      <c r="O77" s="50">
        <f t="shared" si="11"/>
        <v>1935.9272727272726</v>
      </c>
      <c r="P77" s="19"/>
      <c r="Q77" s="59">
        <v>27.507000000000001</v>
      </c>
      <c r="R77" s="60">
        <v>20</v>
      </c>
      <c r="S77" s="59">
        <v>50</v>
      </c>
      <c r="T77" s="59">
        <f t="shared" si="10"/>
        <v>555696.96969696973</v>
      </c>
      <c r="U77" s="61">
        <f t="shared" si="7"/>
        <v>555.69696969696975</v>
      </c>
      <c r="V77" s="59"/>
    </row>
    <row r="78" spans="1:22" x14ac:dyDescent="0.35">
      <c r="A78" s="112">
        <v>75</v>
      </c>
      <c r="B78" s="114">
        <v>42177</v>
      </c>
      <c r="C78" s="112">
        <v>4.9599999999999998E-2</v>
      </c>
      <c r="D78" s="112">
        <v>3</v>
      </c>
      <c r="E78" s="14">
        <v>27.37</v>
      </c>
      <c r="F78" s="44">
        <v>60</v>
      </c>
      <c r="G78" s="14">
        <v>20</v>
      </c>
      <c r="H78" s="67">
        <f t="shared" si="8"/>
        <v>662177.41935483878</v>
      </c>
      <c r="I78" s="49">
        <f t="shared" si="6"/>
        <v>662.17741935483878</v>
      </c>
      <c r="J78" s="15"/>
      <c r="K78" s="18">
        <v>32.25</v>
      </c>
      <c r="L78" s="22">
        <v>180</v>
      </c>
      <c r="M78" s="18">
        <v>20</v>
      </c>
      <c r="N78" s="68">
        <f t="shared" si="9"/>
        <v>2340725.8064516131</v>
      </c>
      <c r="O78" s="50">
        <f t="shared" si="11"/>
        <v>2340.7258064516132</v>
      </c>
      <c r="P78" s="19"/>
      <c r="Q78" s="59">
        <v>54.631</v>
      </c>
      <c r="R78" s="60">
        <v>20</v>
      </c>
      <c r="S78" s="59">
        <v>50</v>
      </c>
      <c r="T78" s="59">
        <f t="shared" si="10"/>
        <v>1101431.451612903</v>
      </c>
      <c r="U78" s="61">
        <f t="shared" si="7"/>
        <v>1101.4314516129029</v>
      </c>
      <c r="V78" s="59"/>
    </row>
    <row r="79" spans="1:22" x14ac:dyDescent="0.35">
      <c r="A79" s="112">
        <v>76</v>
      </c>
      <c r="B79" s="114">
        <v>42178</v>
      </c>
      <c r="C79" s="112">
        <v>4.8099999999999997E-2</v>
      </c>
      <c r="D79" s="112">
        <v>3</v>
      </c>
      <c r="E79" s="14">
        <v>17.661999999999999</v>
      </c>
      <c r="F79" s="44">
        <v>60</v>
      </c>
      <c r="G79" s="14">
        <v>20</v>
      </c>
      <c r="H79" s="67">
        <f t="shared" si="8"/>
        <v>440632.01663201669</v>
      </c>
      <c r="I79" s="49">
        <f t="shared" si="6"/>
        <v>440.6320166320167</v>
      </c>
      <c r="J79" s="15"/>
      <c r="K79" s="18">
        <v>20.742000000000001</v>
      </c>
      <c r="L79" s="22">
        <v>180</v>
      </c>
      <c r="M79" s="18">
        <v>20</v>
      </c>
      <c r="N79" s="68">
        <f t="shared" si="9"/>
        <v>1552415.8004158004</v>
      </c>
      <c r="O79" s="50">
        <f t="shared" si="11"/>
        <v>1552.4158004158005</v>
      </c>
      <c r="P79" s="19"/>
      <c r="Q79" s="59">
        <v>26.744</v>
      </c>
      <c r="R79" s="60">
        <v>20</v>
      </c>
      <c r="S79" s="59">
        <v>50</v>
      </c>
      <c r="T79" s="59">
        <f t="shared" si="10"/>
        <v>556008.316008316</v>
      </c>
      <c r="U79" s="61">
        <f t="shared" si="7"/>
        <v>556.008316008316</v>
      </c>
      <c r="V79" s="59"/>
    </row>
    <row r="80" spans="1:22" x14ac:dyDescent="0.35">
      <c r="A80" s="112">
        <v>77</v>
      </c>
      <c r="B80" s="114">
        <v>42179</v>
      </c>
      <c r="C80" s="112">
        <v>4.8000000000000001E-2</v>
      </c>
      <c r="D80" s="112">
        <v>3</v>
      </c>
      <c r="E80" s="14">
        <v>25.305</v>
      </c>
      <c r="F80" s="44">
        <v>60</v>
      </c>
      <c r="G80" s="14">
        <v>20</v>
      </c>
      <c r="H80" s="67">
        <f t="shared" si="8"/>
        <v>632625</v>
      </c>
      <c r="I80" s="49">
        <f t="shared" si="6"/>
        <v>632.625</v>
      </c>
      <c r="J80" s="15"/>
      <c r="K80" s="18">
        <v>22.771999999999998</v>
      </c>
      <c r="L80" s="22">
        <v>180</v>
      </c>
      <c r="M80" s="18">
        <v>20</v>
      </c>
      <c r="N80" s="68">
        <f t="shared" si="9"/>
        <v>1707900</v>
      </c>
      <c r="O80" s="50">
        <f t="shared" si="11"/>
        <v>1707.9</v>
      </c>
      <c r="P80" s="19"/>
      <c r="Q80" s="59">
        <v>29.640999999999998</v>
      </c>
      <c r="R80" s="60">
        <v>20</v>
      </c>
      <c r="S80" s="59">
        <v>50</v>
      </c>
      <c r="T80" s="59">
        <f t="shared" si="10"/>
        <v>617520.83333333326</v>
      </c>
      <c r="U80" s="61">
        <f t="shared" si="7"/>
        <v>617.52083333333326</v>
      </c>
      <c r="V80" s="59"/>
    </row>
    <row r="81" spans="1:22" x14ac:dyDescent="0.35">
      <c r="A81" s="54" t="s">
        <v>12</v>
      </c>
      <c r="B81" s="114">
        <v>42180</v>
      </c>
      <c r="C81" s="112">
        <v>5.0999999999999997E-2</v>
      </c>
      <c r="D81" s="112"/>
      <c r="E81" s="14">
        <v>15.537000000000001</v>
      </c>
      <c r="F81" s="44">
        <v>60</v>
      </c>
      <c r="G81" s="14">
        <v>20</v>
      </c>
      <c r="H81" s="67">
        <f t="shared" si="8"/>
        <v>365576.47058823536</v>
      </c>
      <c r="I81" s="49">
        <f t="shared" si="6"/>
        <v>365.57647058823534</v>
      </c>
      <c r="J81" s="15"/>
      <c r="K81" s="18">
        <v>19.568000000000001</v>
      </c>
      <c r="L81" s="22">
        <v>180</v>
      </c>
      <c r="M81" s="18">
        <v>20</v>
      </c>
      <c r="N81" s="68">
        <f t="shared" si="9"/>
        <v>1381270.5882352942</v>
      </c>
      <c r="O81" s="50">
        <f t="shared" si="11"/>
        <v>1381.2705882352943</v>
      </c>
      <c r="P81" s="19"/>
      <c r="Q81" s="59">
        <v>42.722999999999999</v>
      </c>
      <c r="R81" s="60">
        <v>20</v>
      </c>
      <c r="S81" s="59">
        <v>50</v>
      </c>
      <c r="T81" s="59">
        <f t="shared" si="10"/>
        <v>837705.8823529412</v>
      </c>
      <c r="U81" s="61">
        <f t="shared" si="7"/>
        <v>837.70588235294122</v>
      </c>
      <c r="V81" s="59"/>
    </row>
    <row r="82" spans="1:22" x14ac:dyDescent="0.35">
      <c r="A82" s="54" t="s">
        <v>13</v>
      </c>
      <c r="B82" s="114">
        <v>42180</v>
      </c>
      <c r="C82" s="112">
        <v>5.1299999999999998E-2</v>
      </c>
      <c r="D82" s="112">
        <v>3</v>
      </c>
      <c r="E82" s="14">
        <v>10.282999999999999</v>
      </c>
      <c r="F82" s="44">
        <v>60</v>
      </c>
      <c r="G82" s="14">
        <v>20</v>
      </c>
      <c r="H82" s="67">
        <f t="shared" si="8"/>
        <v>240538.01169590646</v>
      </c>
      <c r="I82" s="49">
        <f t="shared" si="6"/>
        <v>240.53801169590645</v>
      </c>
      <c r="J82" s="15"/>
      <c r="K82" s="18">
        <v>21.863</v>
      </c>
      <c r="L82" s="22">
        <v>180</v>
      </c>
      <c r="M82" s="18">
        <v>20</v>
      </c>
      <c r="N82" s="68">
        <f t="shared" si="9"/>
        <v>1534245.6140350879</v>
      </c>
      <c r="O82" s="50">
        <f t="shared" si="11"/>
        <v>1534.2456140350878</v>
      </c>
      <c r="P82" s="19"/>
      <c r="Q82" s="59">
        <v>41.869</v>
      </c>
      <c r="R82" s="60">
        <v>20</v>
      </c>
      <c r="S82" s="59">
        <v>50</v>
      </c>
      <c r="T82" s="59">
        <f t="shared" si="10"/>
        <v>816159.8440545809</v>
      </c>
      <c r="U82" s="61">
        <f t="shared" si="7"/>
        <v>816.15984405458084</v>
      </c>
      <c r="V82" s="59"/>
    </row>
    <row r="83" spans="1:22" x14ac:dyDescent="0.35">
      <c r="A83" s="112">
        <v>79</v>
      </c>
      <c r="B83" s="114">
        <v>42181</v>
      </c>
      <c r="C83" s="112">
        <v>4.8899999999999999E-2</v>
      </c>
      <c r="D83" s="112">
        <v>3</v>
      </c>
      <c r="E83" s="14">
        <v>18.036999999999999</v>
      </c>
      <c r="F83" s="44">
        <v>60</v>
      </c>
      <c r="G83" s="14">
        <v>20</v>
      </c>
      <c r="H83" s="67">
        <f t="shared" si="8"/>
        <v>442625.76687116566</v>
      </c>
      <c r="I83" s="49">
        <f t="shared" si="6"/>
        <v>442.62576687116564</v>
      </c>
      <c r="J83" s="15"/>
      <c r="K83" s="18">
        <v>20.199000000000002</v>
      </c>
      <c r="L83" s="22">
        <v>180</v>
      </c>
      <c r="M83" s="18">
        <v>20</v>
      </c>
      <c r="N83" s="68">
        <f t="shared" si="9"/>
        <v>1487042.9447852762</v>
      </c>
      <c r="O83" s="50">
        <f t="shared" si="11"/>
        <v>1487.0429447852762</v>
      </c>
      <c r="P83" s="19"/>
      <c r="Q83" s="59">
        <v>36.479999999999997</v>
      </c>
      <c r="R83" s="60">
        <v>20</v>
      </c>
      <c r="S83" s="59">
        <v>50</v>
      </c>
      <c r="T83" s="59">
        <f t="shared" si="10"/>
        <v>746012.26993865019</v>
      </c>
      <c r="U83" s="61">
        <f t="shared" si="7"/>
        <v>746.01226993865021</v>
      </c>
      <c r="V83" s="59"/>
    </row>
    <row r="84" spans="1:22" x14ac:dyDescent="0.35">
      <c r="A84" s="112">
        <v>80</v>
      </c>
      <c r="B84" s="114">
        <v>42182</v>
      </c>
      <c r="C84" s="112">
        <v>4.9000000000000002E-2</v>
      </c>
      <c r="D84" s="112">
        <v>3</v>
      </c>
      <c r="E84" s="14">
        <v>5.7729999999999997</v>
      </c>
      <c r="F84" s="44">
        <v>60</v>
      </c>
      <c r="G84" s="14">
        <v>20</v>
      </c>
      <c r="H84" s="67">
        <f t="shared" si="8"/>
        <v>141379.5918367347</v>
      </c>
      <c r="I84" s="49">
        <f t="shared" si="6"/>
        <v>141.3795918367347</v>
      </c>
      <c r="J84" s="15"/>
      <c r="K84" s="18">
        <v>17.504000000000001</v>
      </c>
      <c r="L84" s="22">
        <v>180</v>
      </c>
      <c r="M84" s="18">
        <v>20</v>
      </c>
      <c r="N84" s="68">
        <f t="shared" si="9"/>
        <v>1286008.1632653063</v>
      </c>
      <c r="O84" s="50">
        <f t="shared" si="11"/>
        <v>1286.0081632653062</v>
      </c>
      <c r="P84" s="19"/>
      <c r="Q84" s="59">
        <v>28.122</v>
      </c>
      <c r="R84" s="60">
        <v>20</v>
      </c>
      <c r="S84" s="59">
        <v>50</v>
      </c>
      <c r="T84" s="59">
        <f t="shared" si="10"/>
        <v>573918.36734693882</v>
      </c>
      <c r="U84" s="61">
        <f t="shared" si="7"/>
        <v>573.91836734693879</v>
      </c>
      <c r="V84" s="59"/>
    </row>
    <row r="85" spans="1:22" x14ac:dyDescent="0.35">
      <c r="A85" s="112">
        <v>81</v>
      </c>
      <c r="B85" s="114">
        <v>42183</v>
      </c>
      <c r="C85" s="112">
        <v>4.9000000000000002E-2</v>
      </c>
      <c r="D85" s="112">
        <v>3</v>
      </c>
      <c r="E85" s="14">
        <v>24.451000000000001</v>
      </c>
      <c r="F85" s="44">
        <v>60</v>
      </c>
      <c r="G85" s="14">
        <v>20</v>
      </c>
      <c r="H85" s="67">
        <f t="shared" si="8"/>
        <v>598799.99999999988</v>
      </c>
      <c r="I85" s="49">
        <f t="shared" si="6"/>
        <v>598.79999999999984</v>
      </c>
      <c r="J85" s="15"/>
      <c r="K85" s="18">
        <v>25.942</v>
      </c>
      <c r="L85" s="22">
        <v>180</v>
      </c>
      <c r="M85" s="18">
        <v>20</v>
      </c>
      <c r="N85" s="68">
        <f t="shared" si="9"/>
        <v>1905942.8571428573</v>
      </c>
      <c r="O85" s="50">
        <f t="shared" si="11"/>
        <v>1905.9428571428573</v>
      </c>
      <c r="P85" s="19"/>
      <c r="Q85" s="59">
        <v>47.210999999999999</v>
      </c>
      <c r="R85" s="60">
        <v>20</v>
      </c>
      <c r="S85" s="59">
        <v>50</v>
      </c>
      <c r="T85" s="59">
        <f t="shared" si="10"/>
        <v>963489.79591836734</v>
      </c>
      <c r="U85" s="61">
        <f t="shared" si="7"/>
        <v>963.48979591836735</v>
      </c>
      <c r="V85" s="59"/>
    </row>
    <row r="86" spans="1:22" x14ac:dyDescent="0.35">
      <c r="A86" s="112">
        <v>82</v>
      </c>
      <c r="B86" s="114">
        <v>42184</v>
      </c>
      <c r="C86" s="112">
        <v>5.0700000000000002E-2</v>
      </c>
      <c r="D86" s="112">
        <v>3</v>
      </c>
      <c r="E86" s="14">
        <v>17.326000000000001</v>
      </c>
      <c r="F86" s="44">
        <v>60</v>
      </c>
      <c r="G86" s="14">
        <v>20</v>
      </c>
      <c r="H86" s="67">
        <f t="shared" si="8"/>
        <v>410082.84023668634</v>
      </c>
      <c r="I86" s="49">
        <f t="shared" si="6"/>
        <v>410.08284023668637</v>
      </c>
      <c r="J86" s="15"/>
      <c r="K86" s="18">
        <v>28.146999999999998</v>
      </c>
      <c r="L86" s="22">
        <v>180</v>
      </c>
      <c r="M86" s="18">
        <v>20</v>
      </c>
      <c r="N86" s="68">
        <f t="shared" si="9"/>
        <v>1998603.5502958579</v>
      </c>
      <c r="O86" s="50">
        <f t="shared" si="11"/>
        <v>1998.603550295858</v>
      </c>
      <c r="P86" s="19"/>
      <c r="Q86" s="59">
        <v>48.798999999999999</v>
      </c>
      <c r="R86" s="60">
        <v>20</v>
      </c>
      <c r="S86" s="59">
        <v>50</v>
      </c>
      <c r="T86" s="59">
        <f t="shared" si="10"/>
        <v>962504.93096646934</v>
      </c>
      <c r="U86" s="61">
        <f t="shared" si="7"/>
        <v>962.50493096646937</v>
      </c>
      <c r="V86" s="59"/>
    </row>
    <row r="87" spans="1:22" x14ac:dyDescent="0.35">
      <c r="A87" s="52"/>
      <c r="B87" s="53"/>
      <c r="C87" s="52"/>
      <c r="D87" s="52"/>
      <c r="E87" s="14"/>
      <c r="F87" s="44"/>
      <c r="G87" s="14"/>
      <c r="H87" s="67"/>
      <c r="I87" s="49"/>
      <c r="J87" s="15"/>
      <c r="K87" s="18"/>
      <c r="L87" s="22"/>
      <c r="M87" s="18"/>
      <c r="N87" s="68"/>
      <c r="O87" s="50"/>
      <c r="P87" s="64"/>
      <c r="Q87" s="59"/>
      <c r="R87" s="60"/>
      <c r="S87" s="59"/>
      <c r="T87" s="59"/>
      <c r="U87" s="61"/>
      <c r="V87" s="62"/>
    </row>
    <row r="88" spans="1:22" x14ac:dyDescent="0.35">
      <c r="A88" s="52"/>
      <c r="B88" s="53"/>
      <c r="C88" s="52"/>
      <c r="D88" s="52"/>
      <c r="E88" s="14"/>
      <c r="F88" s="44"/>
      <c r="G88" s="14"/>
      <c r="H88" s="67"/>
      <c r="I88" s="49"/>
      <c r="J88" s="15"/>
      <c r="K88" s="18"/>
      <c r="L88" s="22"/>
      <c r="M88" s="18"/>
      <c r="N88" s="68"/>
      <c r="O88" s="50"/>
      <c r="P88" s="64"/>
      <c r="Q88" s="59"/>
      <c r="R88" s="60"/>
      <c r="S88" s="59"/>
      <c r="T88" s="59"/>
      <c r="U88" s="61"/>
      <c r="V88" s="62"/>
    </row>
    <row r="89" spans="1:22" x14ac:dyDescent="0.35">
      <c r="A89" s="52"/>
      <c r="B89" s="53"/>
      <c r="C89" s="52"/>
      <c r="D89" s="52"/>
      <c r="E89" s="14"/>
      <c r="F89" s="44"/>
      <c r="G89" s="14"/>
      <c r="H89" s="67"/>
      <c r="I89" s="49"/>
      <c r="J89" s="15"/>
      <c r="K89" s="18"/>
      <c r="L89" s="22"/>
      <c r="M89" s="18"/>
      <c r="N89" s="68"/>
      <c r="O89" s="50"/>
      <c r="P89" s="64"/>
      <c r="Q89" s="59"/>
      <c r="R89" s="60"/>
      <c r="S89" s="59"/>
      <c r="T89" s="59"/>
      <c r="U89" s="61"/>
      <c r="V89" s="62"/>
    </row>
    <row r="90" spans="1:22" x14ac:dyDescent="0.35">
      <c r="A90" s="52"/>
      <c r="B90" s="53"/>
      <c r="C90" s="52"/>
      <c r="D90" s="52"/>
      <c r="E90" s="14"/>
      <c r="F90" s="44"/>
      <c r="G90" s="14"/>
      <c r="H90" s="67"/>
      <c r="I90" s="49"/>
      <c r="J90" s="15"/>
      <c r="K90" s="18"/>
      <c r="L90" s="22"/>
      <c r="M90" s="18"/>
      <c r="N90" s="68"/>
      <c r="O90" s="50"/>
      <c r="P90" s="64"/>
      <c r="Q90" s="59"/>
      <c r="R90" s="60"/>
      <c r="S90" s="59"/>
      <c r="T90" s="59"/>
      <c r="U90" s="61"/>
      <c r="V90" s="62"/>
    </row>
    <row r="91" spans="1:22" x14ac:dyDescent="0.35">
      <c r="A91" s="52"/>
      <c r="B91" s="53"/>
      <c r="C91" s="52"/>
      <c r="D91" s="52"/>
      <c r="E91" s="14"/>
      <c r="F91" s="44"/>
      <c r="G91" s="14"/>
      <c r="H91" s="67"/>
      <c r="I91" s="49"/>
      <c r="J91" s="15"/>
      <c r="K91" s="18"/>
      <c r="L91" s="22"/>
      <c r="M91" s="18"/>
      <c r="N91" s="68"/>
      <c r="O91" s="50"/>
      <c r="P91" s="64"/>
      <c r="Q91" s="59"/>
      <c r="R91" s="60"/>
      <c r="S91" s="59"/>
      <c r="T91" s="59"/>
      <c r="U91" s="61"/>
      <c r="V91" s="62"/>
    </row>
    <row r="92" spans="1:22" x14ac:dyDescent="0.35">
      <c r="A92" s="52"/>
      <c r="B92" s="53"/>
      <c r="C92" s="52"/>
      <c r="D92" s="52"/>
      <c r="E92" s="14"/>
      <c r="F92" s="44"/>
      <c r="G92" s="14"/>
      <c r="H92" s="67"/>
      <c r="I92" s="49"/>
      <c r="J92" s="15"/>
      <c r="K92" s="18"/>
      <c r="L92" s="22"/>
      <c r="M92" s="18"/>
      <c r="N92" s="68"/>
      <c r="O92" s="50"/>
      <c r="P92" s="64"/>
      <c r="Q92" s="59"/>
      <c r="R92" s="60"/>
      <c r="S92" s="59"/>
      <c r="T92" s="59"/>
      <c r="U92" s="61"/>
      <c r="V92" s="62"/>
    </row>
    <row r="93" spans="1:22" x14ac:dyDescent="0.35">
      <c r="A93" s="52"/>
      <c r="B93" s="53"/>
      <c r="C93" s="52"/>
      <c r="D93" s="52"/>
      <c r="E93" s="14"/>
      <c r="F93" s="44"/>
      <c r="G93" s="14"/>
      <c r="H93" s="67"/>
      <c r="I93" s="49"/>
      <c r="J93" s="15"/>
      <c r="K93" s="18"/>
      <c r="L93" s="22"/>
      <c r="M93" s="18"/>
      <c r="N93" s="68"/>
      <c r="O93" s="50"/>
      <c r="P93" s="64"/>
      <c r="Q93" s="59"/>
      <c r="R93" s="60"/>
      <c r="S93" s="59"/>
      <c r="T93" s="59"/>
      <c r="U93" s="61"/>
      <c r="V93" s="62"/>
    </row>
    <row r="94" spans="1:22" x14ac:dyDescent="0.35">
      <c r="A94" s="52"/>
      <c r="B94" s="53"/>
      <c r="C94" s="52"/>
      <c r="D94" s="52"/>
      <c r="E94" s="14"/>
      <c r="F94" s="44"/>
      <c r="G94" s="14"/>
      <c r="H94" s="67"/>
      <c r="I94" s="49"/>
      <c r="J94" s="15"/>
      <c r="K94" s="18"/>
      <c r="L94" s="22"/>
      <c r="M94" s="18"/>
      <c r="N94" s="68"/>
      <c r="O94" s="50"/>
      <c r="P94" s="64"/>
      <c r="Q94" s="59"/>
      <c r="R94" s="60"/>
      <c r="S94" s="59"/>
      <c r="T94" s="59"/>
      <c r="U94" s="61"/>
      <c r="V94" s="62"/>
    </row>
    <row r="95" spans="1:22" x14ac:dyDescent="0.35">
      <c r="A95" s="52"/>
      <c r="B95" s="53"/>
      <c r="C95" s="52"/>
      <c r="D95" s="52"/>
      <c r="E95" s="14"/>
      <c r="F95" s="44"/>
      <c r="G95" s="14"/>
      <c r="H95" s="67"/>
      <c r="I95" s="49"/>
      <c r="J95" s="15"/>
      <c r="K95" s="18"/>
      <c r="L95" s="22"/>
      <c r="M95" s="18"/>
      <c r="N95" s="68"/>
      <c r="O95" s="50"/>
      <c r="P95" s="64"/>
      <c r="Q95" s="59"/>
      <c r="R95" s="60"/>
      <c r="S95" s="59"/>
      <c r="T95" s="59"/>
      <c r="U95" s="61"/>
      <c r="V95" s="62"/>
    </row>
    <row r="96" spans="1:22" x14ac:dyDescent="0.35">
      <c r="A96" s="52"/>
      <c r="B96" s="53"/>
      <c r="C96" s="52"/>
      <c r="D96" s="52"/>
      <c r="E96" s="14"/>
      <c r="F96" s="44"/>
      <c r="G96" s="14"/>
      <c r="H96" s="67"/>
      <c r="I96" s="49"/>
      <c r="J96" s="15"/>
      <c r="K96" s="18"/>
      <c r="L96" s="22"/>
      <c r="M96" s="18"/>
      <c r="N96" s="68"/>
      <c r="O96" s="50"/>
      <c r="P96" s="64"/>
      <c r="Q96" s="59"/>
      <c r="R96" s="60"/>
      <c r="S96" s="59"/>
      <c r="T96" s="59"/>
      <c r="U96" s="61"/>
      <c r="V96" s="62"/>
    </row>
    <row r="97" spans="1:22" x14ac:dyDescent="0.35">
      <c r="A97" s="52"/>
      <c r="B97" s="53"/>
      <c r="C97" s="52"/>
      <c r="D97" s="52"/>
      <c r="E97" s="14"/>
      <c r="F97" s="44"/>
      <c r="G97" s="14"/>
      <c r="H97" s="67"/>
      <c r="I97" s="49"/>
      <c r="J97" s="15"/>
      <c r="K97" s="18"/>
      <c r="L97" s="22"/>
      <c r="M97" s="18"/>
      <c r="N97" s="68"/>
      <c r="O97" s="50"/>
      <c r="P97" s="64"/>
      <c r="Q97" s="59"/>
      <c r="R97" s="60"/>
      <c r="S97" s="59"/>
      <c r="T97" s="59"/>
      <c r="U97" s="61"/>
      <c r="V97" s="62"/>
    </row>
    <row r="98" spans="1:22" x14ac:dyDescent="0.35">
      <c r="A98" s="52"/>
      <c r="B98" s="53"/>
      <c r="C98" s="52"/>
      <c r="D98" s="52"/>
      <c r="E98" s="14"/>
      <c r="F98" s="44"/>
      <c r="G98" s="14"/>
      <c r="H98" s="67"/>
      <c r="I98" s="49"/>
      <c r="J98" s="15"/>
      <c r="K98" s="18"/>
      <c r="L98" s="22"/>
      <c r="M98" s="18"/>
      <c r="N98" s="68"/>
      <c r="O98" s="50"/>
      <c r="P98" s="64"/>
      <c r="Q98" s="59"/>
      <c r="R98" s="60"/>
      <c r="S98" s="59"/>
      <c r="T98" s="59"/>
      <c r="U98" s="61"/>
      <c r="V98" s="62"/>
    </row>
    <row r="99" spans="1:22" x14ac:dyDescent="0.35">
      <c r="A99" s="52"/>
      <c r="B99" s="53"/>
      <c r="C99" s="52"/>
      <c r="D99" s="52"/>
      <c r="E99" s="14"/>
      <c r="F99" s="44"/>
      <c r="G99" s="14"/>
      <c r="H99" s="67"/>
      <c r="I99" s="49"/>
      <c r="J99" s="15"/>
      <c r="K99" s="18"/>
      <c r="L99" s="22"/>
      <c r="M99" s="18"/>
      <c r="N99" s="68"/>
      <c r="O99" s="50"/>
      <c r="P99" s="64"/>
      <c r="Q99" s="59"/>
      <c r="R99" s="60"/>
      <c r="S99" s="59"/>
      <c r="T99" s="59"/>
      <c r="U99" s="61"/>
      <c r="V99" s="62"/>
    </row>
    <row r="100" spans="1:22" x14ac:dyDescent="0.35">
      <c r="A100" s="52"/>
      <c r="B100" s="53"/>
      <c r="C100" s="52"/>
      <c r="D100" s="52"/>
      <c r="E100" s="14"/>
      <c r="F100" s="44"/>
      <c r="G100" s="14"/>
      <c r="H100" s="67"/>
      <c r="I100" s="49"/>
      <c r="J100" s="15"/>
      <c r="K100" s="18"/>
      <c r="L100" s="22"/>
      <c r="M100" s="18"/>
      <c r="N100" s="68"/>
      <c r="O100" s="50"/>
      <c r="P100" s="64"/>
      <c r="Q100" s="59"/>
      <c r="R100" s="60"/>
      <c r="S100" s="59"/>
      <c r="T100" s="59"/>
      <c r="U100" s="61"/>
      <c r="V100" s="62"/>
    </row>
    <row r="101" spans="1:22" x14ac:dyDescent="0.35">
      <c r="A101" s="52"/>
      <c r="B101" s="53"/>
      <c r="C101" s="52"/>
      <c r="D101" s="52"/>
      <c r="E101" s="14"/>
      <c r="F101" s="44"/>
      <c r="G101" s="14"/>
      <c r="H101" s="67"/>
      <c r="I101" s="49"/>
      <c r="J101" s="15"/>
      <c r="K101" s="18"/>
      <c r="L101" s="22"/>
      <c r="M101" s="18"/>
      <c r="N101" s="68"/>
      <c r="O101" s="50"/>
      <c r="P101" s="64"/>
      <c r="Q101" s="59"/>
      <c r="R101" s="60"/>
      <c r="S101" s="59"/>
      <c r="T101" s="59"/>
      <c r="U101" s="61"/>
      <c r="V101" s="62"/>
    </row>
    <row r="102" spans="1:22" x14ac:dyDescent="0.35">
      <c r="A102" s="52"/>
      <c r="B102" s="53"/>
      <c r="C102" s="52"/>
      <c r="D102" s="52"/>
      <c r="E102" s="14"/>
      <c r="F102" s="44"/>
      <c r="G102" s="14"/>
      <c r="H102" s="67"/>
      <c r="I102" s="49"/>
      <c r="J102" s="15"/>
      <c r="K102" s="18"/>
      <c r="L102" s="22"/>
      <c r="M102" s="18"/>
      <c r="N102" s="68"/>
      <c r="O102" s="50"/>
      <c r="P102" s="64"/>
      <c r="Q102" s="59"/>
      <c r="R102" s="60"/>
      <c r="S102" s="59"/>
      <c r="T102" s="59"/>
      <c r="U102" s="61"/>
      <c r="V102" s="62"/>
    </row>
    <row r="103" spans="1:22" x14ac:dyDescent="0.35">
      <c r="A103" s="52"/>
      <c r="B103" s="53"/>
      <c r="C103" s="52"/>
      <c r="D103" s="52"/>
      <c r="E103" s="14"/>
      <c r="F103" s="44"/>
      <c r="G103" s="14"/>
      <c r="H103" s="67"/>
      <c r="I103" s="49"/>
      <c r="J103" s="15"/>
      <c r="K103" s="18"/>
      <c r="L103" s="22"/>
      <c r="M103" s="18"/>
      <c r="N103" s="68"/>
      <c r="O103" s="50"/>
      <c r="P103" s="64"/>
      <c r="Q103" s="59"/>
      <c r="R103" s="60"/>
      <c r="S103" s="59"/>
      <c r="T103" s="59"/>
      <c r="U103" s="61"/>
      <c r="V103" s="62"/>
    </row>
    <row r="104" spans="1:22" x14ac:dyDescent="0.35">
      <c r="A104" s="52"/>
      <c r="B104" s="53"/>
      <c r="C104" s="52"/>
      <c r="D104" s="52"/>
      <c r="E104" s="14"/>
      <c r="F104" s="44"/>
      <c r="G104" s="14"/>
      <c r="H104" s="67"/>
      <c r="I104" s="49"/>
      <c r="J104" s="15"/>
      <c r="K104" s="18"/>
      <c r="L104" s="22"/>
      <c r="M104" s="18"/>
      <c r="N104" s="68"/>
      <c r="O104" s="50"/>
      <c r="P104" s="64"/>
      <c r="Q104" s="59"/>
      <c r="R104" s="60"/>
      <c r="S104" s="59"/>
      <c r="T104" s="59"/>
      <c r="U104" s="61"/>
      <c r="V104" s="62"/>
    </row>
    <row r="105" spans="1:22" x14ac:dyDescent="0.35">
      <c r="A105" s="52"/>
      <c r="B105" s="53"/>
      <c r="C105" s="52"/>
      <c r="D105" s="52"/>
      <c r="E105" s="14"/>
      <c r="F105" s="44"/>
      <c r="G105" s="14"/>
      <c r="H105" s="67"/>
      <c r="I105" s="49"/>
      <c r="J105" s="15"/>
      <c r="K105" s="18"/>
      <c r="L105" s="22"/>
      <c r="M105" s="18"/>
      <c r="N105" s="68"/>
      <c r="O105" s="50"/>
      <c r="P105" s="64"/>
      <c r="Q105" s="59"/>
      <c r="R105" s="60"/>
      <c r="S105" s="59"/>
      <c r="T105" s="59"/>
      <c r="U105" s="61"/>
      <c r="V105" s="62"/>
    </row>
    <row r="106" spans="1:22" x14ac:dyDescent="0.35">
      <c r="A106" s="52"/>
      <c r="B106" s="53"/>
      <c r="C106" s="52"/>
      <c r="D106" s="52"/>
      <c r="E106" s="14"/>
      <c r="F106" s="44"/>
      <c r="G106" s="14"/>
      <c r="H106" s="67"/>
      <c r="I106" s="49"/>
      <c r="J106" s="15"/>
      <c r="K106" s="18"/>
      <c r="L106" s="22"/>
      <c r="M106" s="18"/>
      <c r="N106" s="68"/>
      <c r="O106" s="50"/>
      <c r="P106" s="64"/>
      <c r="Q106" s="59"/>
      <c r="R106" s="60"/>
      <c r="S106" s="59"/>
      <c r="T106" s="59"/>
      <c r="U106" s="61"/>
      <c r="V106" s="62"/>
    </row>
    <row r="107" spans="1:22" x14ac:dyDescent="0.35">
      <c r="A107" s="52"/>
      <c r="B107" s="53"/>
      <c r="C107" s="52"/>
      <c r="D107" s="52"/>
      <c r="E107" s="14"/>
      <c r="F107" s="44"/>
      <c r="G107" s="14"/>
      <c r="H107" s="67"/>
      <c r="I107" s="49"/>
      <c r="J107" s="15"/>
      <c r="K107" s="18"/>
      <c r="L107" s="22"/>
      <c r="M107" s="18"/>
      <c r="N107" s="68"/>
      <c r="O107" s="50"/>
      <c r="P107" s="64"/>
      <c r="Q107" s="59"/>
      <c r="R107" s="60"/>
      <c r="S107" s="59"/>
      <c r="T107" s="59"/>
      <c r="U107" s="61"/>
      <c r="V107" s="62"/>
    </row>
    <row r="108" spans="1:22" x14ac:dyDescent="0.35">
      <c r="A108" s="52"/>
      <c r="B108" s="53"/>
      <c r="C108" s="52"/>
      <c r="D108" s="52"/>
      <c r="E108" s="14"/>
      <c r="F108" s="44"/>
      <c r="G108" s="14"/>
      <c r="H108" s="67"/>
      <c r="I108" s="49"/>
      <c r="J108" s="15"/>
      <c r="K108" s="18"/>
      <c r="L108" s="22"/>
      <c r="M108" s="18"/>
      <c r="N108" s="68"/>
      <c r="O108" s="50"/>
      <c r="P108" s="64"/>
      <c r="Q108" s="59"/>
      <c r="R108" s="60"/>
      <c r="S108" s="59"/>
      <c r="T108" s="59"/>
      <c r="U108" s="61"/>
      <c r="V108" s="62"/>
    </row>
    <row r="109" spans="1:22" x14ac:dyDescent="0.35">
      <c r="A109" s="52"/>
      <c r="B109" s="53"/>
      <c r="C109" s="52"/>
      <c r="D109" s="52"/>
      <c r="E109" s="14"/>
      <c r="F109" s="44"/>
      <c r="G109" s="14"/>
      <c r="H109" s="67"/>
      <c r="I109" s="49"/>
      <c r="J109" s="15"/>
      <c r="K109" s="18"/>
      <c r="L109" s="22"/>
      <c r="M109" s="18"/>
      <c r="N109" s="68"/>
      <c r="O109" s="50"/>
      <c r="P109" s="64"/>
      <c r="Q109" s="59"/>
      <c r="R109" s="60"/>
      <c r="S109" s="59"/>
      <c r="T109" s="59"/>
      <c r="U109" s="61"/>
      <c r="V109" s="62"/>
    </row>
    <row r="110" spans="1:22" x14ac:dyDescent="0.35">
      <c r="A110" s="52"/>
      <c r="B110" s="53"/>
      <c r="C110" s="52"/>
      <c r="D110" s="52"/>
      <c r="E110" s="14"/>
      <c r="F110" s="44"/>
      <c r="G110" s="14"/>
      <c r="H110" s="67"/>
      <c r="I110" s="49"/>
      <c r="J110" s="15"/>
      <c r="K110" s="18"/>
      <c r="L110" s="22"/>
      <c r="M110" s="18"/>
      <c r="N110" s="68"/>
      <c r="O110" s="50"/>
      <c r="P110" s="64"/>
      <c r="Q110" s="59"/>
      <c r="R110" s="60"/>
      <c r="S110" s="59"/>
      <c r="T110" s="59"/>
      <c r="U110" s="61"/>
      <c r="V110" s="62"/>
    </row>
    <row r="111" spans="1:22" x14ac:dyDescent="0.35">
      <c r="A111" s="52"/>
      <c r="B111" s="53"/>
      <c r="C111" s="52"/>
      <c r="D111" s="52"/>
      <c r="E111" s="14"/>
      <c r="F111" s="44"/>
      <c r="G111" s="14"/>
      <c r="H111" s="67"/>
      <c r="I111" s="49"/>
      <c r="J111" s="15"/>
      <c r="K111" s="18"/>
      <c r="L111" s="22"/>
      <c r="M111" s="18"/>
      <c r="N111" s="68"/>
      <c r="O111" s="50"/>
      <c r="P111" s="64"/>
      <c r="Q111" s="59"/>
      <c r="R111" s="60"/>
      <c r="S111" s="59"/>
      <c r="T111" s="59"/>
      <c r="U111" s="61"/>
      <c r="V111" s="62"/>
    </row>
    <row r="112" spans="1:22" x14ac:dyDescent="0.35">
      <c r="A112" s="52"/>
      <c r="B112" s="53"/>
      <c r="C112" s="52"/>
      <c r="D112" s="52"/>
      <c r="E112" s="14"/>
      <c r="F112" s="44"/>
      <c r="G112" s="14"/>
      <c r="H112" s="67"/>
      <c r="I112" s="49"/>
      <c r="J112" s="15"/>
      <c r="K112" s="18"/>
      <c r="L112" s="22"/>
      <c r="M112" s="18"/>
      <c r="N112" s="68"/>
      <c r="O112" s="50"/>
      <c r="P112" s="64"/>
      <c r="Q112" s="59"/>
      <c r="R112" s="60"/>
      <c r="S112" s="59"/>
      <c r="T112" s="59"/>
      <c r="U112" s="61"/>
      <c r="V112" s="62"/>
    </row>
    <row r="113" spans="1:22" x14ac:dyDescent="0.35">
      <c r="A113" s="52"/>
      <c r="B113" s="53"/>
      <c r="C113" s="52"/>
      <c r="D113" s="52"/>
      <c r="E113" s="14"/>
      <c r="F113" s="44"/>
      <c r="G113" s="14"/>
      <c r="H113" s="67"/>
      <c r="I113" s="49"/>
      <c r="J113" s="15"/>
      <c r="K113" s="18"/>
      <c r="L113" s="22"/>
      <c r="M113" s="18"/>
      <c r="N113" s="68"/>
      <c r="O113" s="50"/>
      <c r="P113" s="64"/>
      <c r="Q113" s="59"/>
      <c r="R113" s="60"/>
      <c r="S113" s="59"/>
      <c r="T113" s="59"/>
      <c r="U113" s="61"/>
      <c r="V113" s="62"/>
    </row>
    <row r="114" spans="1:22" x14ac:dyDescent="0.35">
      <c r="A114" s="52"/>
      <c r="B114" s="53"/>
      <c r="C114" s="52"/>
      <c r="D114" s="52"/>
      <c r="E114" s="14"/>
      <c r="F114" s="44"/>
      <c r="G114" s="14"/>
      <c r="H114" s="67"/>
      <c r="I114" s="49"/>
      <c r="J114" s="15"/>
      <c r="K114" s="18"/>
      <c r="L114" s="22"/>
      <c r="M114" s="18"/>
      <c r="N114" s="68"/>
      <c r="O114" s="50"/>
      <c r="P114" s="64"/>
      <c r="Q114" s="59"/>
      <c r="R114" s="60"/>
      <c r="S114" s="59"/>
      <c r="T114" s="59"/>
      <c r="U114" s="61"/>
      <c r="V114" s="62"/>
    </row>
    <row r="115" spans="1:22" x14ac:dyDescent="0.35">
      <c r="A115" s="52"/>
      <c r="B115" s="53"/>
      <c r="C115" s="52"/>
      <c r="D115" s="52"/>
      <c r="E115" s="14"/>
      <c r="F115" s="44"/>
      <c r="G115" s="14"/>
      <c r="H115" s="67"/>
      <c r="I115" s="49"/>
      <c r="J115" s="15"/>
      <c r="K115" s="18"/>
      <c r="L115" s="22"/>
      <c r="M115" s="18"/>
      <c r="N115" s="68"/>
      <c r="O115" s="50"/>
      <c r="P115" s="19"/>
      <c r="Q115" s="59"/>
      <c r="R115" s="60"/>
      <c r="S115" s="59"/>
      <c r="T115" s="59"/>
      <c r="U115" s="61"/>
      <c r="V115" s="62"/>
    </row>
    <row r="116" spans="1:22" x14ac:dyDescent="0.35">
      <c r="A116" s="52"/>
      <c r="B116" s="53"/>
      <c r="C116" s="52"/>
      <c r="D116" s="52"/>
      <c r="E116" s="14"/>
      <c r="F116" s="44"/>
      <c r="G116" s="14"/>
      <c r="H116" s="67"/>
      <c r="I116" s="49"/>
      <c r="J116" s="15"/>
      <c r="K116" s="18"/>
      <c r="L116" s="22"/>
      <c r="M116" s="18"/>
      <c r="N116" s="68"/>
      <c r="O116" s="50"/>
      <c r="P116" s="19"/>
      <c r="Q116" s="59"/>
      <c r="R116" s="60"/>
      <c r="S116" s="59"/>
      <c r="T116" s="59"/>
      <c r="U116" s="61"/>
      <c r="V116" s="62"/>
    </row>
    <row r="117" spans="1:22" x14ac:dyDescent="0.35">
      <c r="A117" s="52"/>
      <c r="B117" s="53"/>
      <c r="C117" s="52"/>
      <c r="D117" s="52"/>
      <c r="E117" s="14"/>
      <c r="F117" s="44"/>
      <c r="G117" s="14"/>
      <c r="H117" s="67"/>
      <c r="I117" s="49"/>
      <c r="J117" s="15"/>
      <c r="K117" s="18"/>
      <c r="L117" s="22"/>
      <c r="M117" s="18"/>
      <c r="N117" s="68"/>
      <c r="O117" s="50"/>
      <c r="P117" s="19"/>
      <c r="Q117" s="59"/>
      <c r="R117" s="60"/>
      <c r="S117" s="59"/>
      <c r="T117" s="59"/>
      <c r="U117" s="61"/>
      <c r="V117" s="62"/>
    </row>
    <row r="118" spans="1:22" x14ac:dyDescent="0.35">
      <c r="A118" s="52"/>
      <c r="B118" s="53"/>
      <c r="C118" s="52"/>
      <c r="D118" s="52"/>
      <c r="E118" s="14"/>
      <c r="F118" s="44"/>
      <c r="G118" s="14"/>
      <c r="H118" s="67"/>
      <c r="I118" s="49"/>
      <c r="J118" s="15"/>
      <c r="K118" s="18"/>
      <c r="L118" s="22"/>
      <c r="M118" s="18"/>
      <c r="N118" s="68"/>
      <c r="O118" s="50"/>
      <c r="P118" s="19"/>
      <c r="Q118" s="59"/>
      <c r="R118" s="60"/>
      <c r="S118" s="59"/>
      <c r="T118" s="59"/>
      <c r="U118" s="61"/>
      <c r="V118" s="62"/>
    </row>
    <row r="119" spans="1:22" x14ac:dyDescent="0.35">
      <c r="A119" s="52"/>
      <c r="B119" s="53"/>
      <c r="C119" s="52"/>
      <c r="D119" s="52"/>
      <c r="E119" s="14"/>
      <c r="F119" s="44"/>
      <c r="G119" s="14"/>
      <c r="H119" s="67"/>
      <c r="I119" s="49"/>
      <c r="J119" s="15"/>
      <c r="K119" s="18"/>
      <c r="L119" s="22"/>
      <c r="M119" s="18"/>
      <c r="N119" s="68"/>
      <c r="O119" s="50"/>
      <c r="P119" s="19"/>
      <c r="Q119" s="59"/>
      <c r="R119" s="60"/>
      <c r="S119" s="59"/>
      <c r="T119" s="59"/>
      <c r="U119" s="61"/>
      <c r="V119" s="62"/>
    </row>
    <row r="120" spans="1:22" x14ac:dyDescent="0.35">
      <c r="A120" s="52"/>
      <c r="B120" s="53"/>
      <c r="C120" s="52"/>
      <c r="D120" s="52"/>
      <c r="E120" s="14"/>
      <c r="F120" s="44"/>
      <c r="G120" s="14"/>
      <c r="H120" s="67"/>
      <c r="I120" s="49"/>
      <c r="J120" s="15"/>
      <c r="K120" s="18"/>
      <c r="L120" s="22"/>
      <c r="M120" s="18"/>
      <c r="N120" s="68"/>
      <c r="O120" s="50"/>
      <c r="P120" s="19"/>
      <c r="Q120" s="59"/>
      <c r="R120" s="60"/>
      <c r="S120" s="59"/>
      <c r="T120" s="59"/>
      <c r="U120" s="61"/>
      <c r="V120" s="62"/>
    </row>
    <row r="121" spans="1:22" x14ac:dyDescent="0.35">
      <c r="A121" s="52"/>
      <c r="B121" s="53"/>
      <c r="C121" s="52"/>
      <c r="D121" s="52"/>
      <c r="E121" s="48"/>
      <c r="F121" s="44"/>
      <c r="G121" s="14"/>
      <c r="H121" s="67"/>
      <c r="I121" s="49"/>
      <c r="J121" s="15"/>
      <c r="K121" s="18"/>
      <c r="L121" s="22"/>
      <c r="M121" s="18"/>
      <c r="N121" s="68"/>
      <c r="O121" s="50"/>
      <c r="P121" s="19"/>
      <c r="Q121" s="59"/>
      <c r="R121" s="60"/>
      <c r="S121" s="59"/>
      <c r="T121" s="59"/>
      <c r="U121" s="61"/>
      <c r="V121" s="62"/>
    </row>
    <row r="122" spans="1:22" x14ac:dyDescent="0.35">
      <c r="A122" s="52"/>
      <c r="B122" s="53"/>
      <c r="C122" s="52"/>
      <c r="D122" s="52"/>
      <c r="E122" s="14"/>
      <c r="F122" s="44"/>
      <c r="G122" s="14"/>
      <c r="H122" s="67"/>
      <c r="I122" s="49"/>
      <c r="J122" s="15"/>
      <c r="K122" s="18"/>
      <c r="L122" s="22"/>
      <c r="M122" s="18"/>
      <c r="N122" s="68"/>
      <c r="O122" s="50"/>
      <c r="P122" s="19"/>
      <c r="Q122" s="59"/>
      <c r="R122" s="60"/>
      <c r="S122" s="59"/>
      <c r="T122" s="59"/>
      <c r="U122" s="61"/>
      <c r="V122" s="62"/>
    </row>
    <row r="123" spans="1:22" x14ac:dyDescent="0.35">
      <c r="A123" s="52"/>
      <c r="B123" s="53"/>
      <c r="C123" s="52"/>
      <c r="D123" s="52"/>
      <c r="E123" s="14"/>
      <c r="F123" s="44"/>
      <c r="G123" s="14"/>
      <c r="H123" s="67"/>
      <c r="I123" s="49"/>
      <c r="J123" s="15"/>
      <c r="K123" s="18"/>
      <c r="L123" s="22"/>
      <c r="M123" s="18"/>
      <c r="N123" s="68"/>
      <c r="O123" s="50"/>
      <c r="P123" s="19"/>
      <c r="Q123" s="59"/>
      <c r="R123" s="60"/>
      <c r="S123" s="59"/>
      <c r="T123" s="59"/>
      <c r="U123" s="61"/>
      <c r="V123" s="62"/>
    </row>
    <row r="124" spans="1:22" x14ac:dyDescent="0.35">
      <c r="A124" s="52"/>
      <c r="B124" s="53"/>
      <c r="C124" s="52"/>
      <c r="D124" s="52"/>
      <c r="E124" s="14"/>
      <c r="F124" s="44"/>
      <c r="G124" s="14"/>
      <c r="H124" s="67"/>
      <c r="I124" s="49"/>
      <c r="J124" s="15"/>
      <c r="K124" s="18"/>
      <c r="L124" s="22"/>
      <c r="M124" s="18"/>
      <c r="N124" s="68"/>
      <c r="O124" s="50"/>
      <c r="P124" s="19"/>
      <c r="Q124" s="59"/>
      <c r="R124" s="60"/>
      <c r="S124" s="59"/>
      <c r="T124" s="59"/>
      <c r="U124" s="61"/>
      <c r="V124" s="62"/>
    </row>
    <row r="125" spans="1:22" x14ac:dyDescent="0.35">
      <c r="A125" s="52"/>
      <c r="B125" s="53"/>
      <c r="C125" s="52"/>
      <c r="D125" s="52"/>
      <c r="E125" s="14"/>
      <c r="F125" s="44"/>
      <c r="G125" s="14"/>
      <c r="H125" s="67"/>
      <c r="I125" s="49"/>
      <c r="J125" s="15"/>
      <c r="K125" s="16"/>
      <c r="L125" s="22"/>
      <c r="M125" s="18"/>
      <c r="N125" s="68"/>
      <c r="O125" s="50"/>
      <c r="P125" s="19"/>
      <c r="Q125" s="59"/>
      <c r="R125" s="60"/>
      <c r="S125" s="59"/>
      <c r="T125" s="59"/>
      <c r="U125" s="61"/>
      <c r="V125" s="62"/>
    </row>
    <row r="126" spans="1:22" x14ac:dyDescent="0.35">
      <c r="A126" s="52"/>
      <c r="B126" s="53"/>
      <c r="C126" s="52"/>
      <c r="D126" s="52"/>
      <c r="E126" s="14"/>
      <c r="F126" s="44"/>
      <c r="G126" s="14"/>
      <c r="H126" s="67"/>
      <c r="I126" s="49"/>
      <c r="J126" s="15"/>
      <c r="K126" s="18"/>
      <c r="L126" s="22"/>
      <c r="M126" s="18"/>
      <c r="N126" s="68"/>
      <c r="O126" s="50"/>
      <c r="P126" s="19"/>
      <c r="Q126" s="59"/>
      <c r="R126" s="60"/>
      <c r="S126" s="59"/>
      <c r="T126" s="59"/>
      <c r="U126" s="61"/>
      <c r="V126" s="62"/>
    </row>
    <row r="127" spans="1:22" x14ac:dyDescent="0.35">
      <c r="A127" s="52"/>
      <c r="B127" s="53"/>
      <c r="C127" s="52"/>
      <c r="D127" s="52"/>
      <c r="E127" s="14"/>
      <c r="F127" s="44"/>
      <c r="G127" s="14"/>
      <c r="H127" s="67"/>
      <c r="I127" s="49"/>
      <c r="J127" s="15"/>
      <c r="K127" s="18"/>
      <c r="L127" s="22"/>
      <c r="M127" s="18"/>
      <c r="N127" s="68"/>
      <c r="O127" s="50"/>
      <c r="P127" s="19"/>
      <c r="Q127" s="59"/>
      <c r="R127" s="60"/>
      <c r="S127" s="59"/>
      <c r="T127" s="59"/>
      <c r="U127" s="61"/>
      <c r="V127" s="62"/>
    </row>
    <row r="128" spans="1:22" x14ac:dyDescent="0.35">
      <c r="A128" s="52"/>
      <c r="B128" s="53"/>
      <c r="C128" s="52"/>
      <c r="D128" s="52"/>
      <c r="E128" s="14"/>
      <c r="F128" s="44"/>
      <c r="G128" s="14"/>
      <c r="H128" s="67"/>
      <c r="I128" s="49"/>
      <c r="J128" s="15"/>
      <c r="K128" s="18"/>
      <c r="L128" s="22"/>
      <c r="M128" s="18"/>
      <c r="N128" s="68"/>
      <c r="O128" s="50"/>
      <c r="P128" s="19"/>
      <c r="Q128" s="59"/>
      <c r="R128" s="60"/>
      <c r="S128" s="59"/>
      <c r="T128" s="59"/>
      <c r="U128" s="61"/>
      <c r="V128" s="62"/>
    </row>
    <row r="129" spans="1:22" x14ac:dyDescent="0.35">
      <c r="A129" s="52"/>
      <c r="B129" s="53"/>
      <c r="C129" s="52"/>
      <c r="D129" s="52"/>
      <c r="E129" s="14"/>
      <c r="F129" s="44"/>
      <c r="G129" s="14"/>
      <c r="H129" s="67"/>
      <c r="I129" s="49"/>
      <c r="J129" s="15"/>
      <c r="K129" s="18"/>
      <c r="L129" s="22"/>
      <c r="M129" s="18"/>
      <c r="N129" s="68"/>
      <c r="O129" s="50"/>
      <c r="P129" s="19"/>
      <c r="Q129" s="59"/>
      <c r="R129" s="60"/>
      <c r="S129" s="59"/>
      <c r="T129" s="59"/>
      <c r="U129" s="61"/>
      <c r="V129" s="62"/>
    </row>
    <row r="130" spans="1:22" x14ac:dyDescent="0.35">
      <c r="A130" s="52"/>
      <c r="B130" s="53"/>
      <c r="C130" s="52"/>
      <c r="D130" s="52"/>
      <c r="E130" s="14"/>
      <c r="F130" s="44"/>
      <c r="G130" s="14"/>
      <c r="H130" s="67"/>
      <c r="I130" s="49"/>
      <c r="J130" s="15"/>
      <c r="K130" s="18"/>
      <c r="L130" s="22"/>
      <c r="M130" s="18"/>
      <c r="N130" s="68"/>
      <c r="O130" s="50"/>
      <c r="P130" s="19"/>
      <c r="Q130" s="59"/>
      <c r="R130" s="60"/>
      <c r="S130" s="59"/>
      <c r="T130" s="59"/>
      <c r="U130" s="61"/>
      <c r="V130" s="62"/>
    </row>
    <row r="131" spans="1:22" x14ac:dyDescent="0.35">
      <c r="A131" s="52"/>
      <c r="B131" s="53"/>
      <c r="C131" s="52"/>
      <c r="D131" s="52"/>
      <c r="E131" s="14"/>
      <c r="F131" s="44"/>
      <c r="G131" s="14"/>
      <c r="H131" s="67"/>
      <c r="I131" s="49"/>
      <c r="J131" s="15"/>
      <c r="K131" s="18"/>
      <c r="L131" s="22"/>
      <c r="M131" s="18"/>
      <c r="N131" s="68"/>
      <c r="O131" s="50"/>
      <c r="P131" s="19"/>
      <c r="Q131" s="59"/>
      <c r="R131" s="60"/>
      <c r="S131" s="59"/>
      <c r="T131" s="59"/>
      <c r="U131" s="61"/>
      <c r="V131" s="62"/>
    </row>
    <row r="132" spans="1:22" x14ac:dyDescent="0.35">
      <c r="A132" s="52"/>
      <c r="B132" s="53"/>
      <c r="C132" s="52"/>
      <c r="D132" s="52"/>
      <c r="E132" s="14"/>
      <c r="F132" s="44"/>
      <c r="G132" s="14"/>
      <c r="H132" s="67"/>
      <c r="I132" s="49"/>
      <c r="J132" s="15"/>
      <c r="K132" s="18"/>
      <c r="L132" s="22"/>
      <c r="M132" s="18"/>
      <c r="N132" s="68"/>
      <c r="O132" s="50"/>
      <c r="P132" s="19"/>
      <c r="Q132" s="59"/>
      <c r="R132" s="60"/>
      <c r="S132" s="59"/>
      <c r="T132" s="59"/>
      <c r="U132" s="61"/>
      <c r="V132" s="62"/>
    </row>
    <row r="133" spans="1:22" x14ac:dyDescent="0.35">
      <c r="A133" s="52"/>
      <c r="B133" s="53"/>
      <c r="C133" s="52"/>
      <c r="D133" s="52"/>
      <c r="E133" s="14"/>
      <c r="F133" s="44"/>
      <c r="G133" s="14"/>
      <c r="H133" s="67"/>
      <c r="I133" s="49"/>
      <c r="J133" s="15"/>
      <c r="K133" s="18"/>
      <c r="L133" s="22"/>
      <c r="M133" s="18"/>
      <c r="N133" s="68"/>
      <c r="O133" s="50"/>
      <c r="P133" s="19"/>
      <c r="Q133" s="59"/>
      <c r="R133" s="60"/>
      <c r="S133" s="59"/>
      <c r="T133" s="59"/>
      <c r="U133" s="61"/>
      <c r="V133" s="62"/>
    </row>
    <row r="134" spans="1:22" x14ac:dyDescent="0.35">
      <c r="A134" s="52"/>
      <c r="B134" s="53"/>
      <c r="C134" s="52"/>
      <c r="D134" s="52"/>
      <c r="E134" s="14"/>
      <c r="F134" s="44"/>
      <c r="G134" s="14"/>
      <c r="H134" s="67"/>
      <c r="I134" s="49"/>
      <c r="J134" s="15"/>
      <c r="K134" s="18"/>
      <c r="L134" s="22"/>
      <c r="M134" s="18"/>
      <c r="N134" s="68"/>
      <c r="O134" s="50"/>
      <c r="P134" s="19"/>
      <c r="Q134" s="59"/>
      <c r="R134" s="60"/>
      <c r="S134" s="59"/>
      <c r="T134" s="59"/>
      <c r="U134" s="61"/>
      <c r="V134" s="62"/>
    </row>
    <row r="135" spans="1:22" x14ac:dyDescent="0.35">
      <c r="A135" s="52"/>
      <c r="B135" s="53"/>
      <c r="C135" s="52"/>
      <c r="D135" s="52"/>
      <c r="E135" s="14"/>
      <c r="F135" s="44"/>
      <c r="G135" s="14"/>
      <c r="H135" s="67"/>
      <c r="I135" s="49"/>
      <c r="J135" s="15"/>
      <c r="K135" s="18"/>
      <c r="L135" s="22"/>
      <c r="M135" s="18"/>
      <c r="N135" s="68"/>
      <c r="O135" s="50"/>
      <c r="P135" s="19"/>
      <c r="Q135" s="59"/>
      <c r="R135" s="60"/>
      <c r="S135" s="59"/>
      <c r="T135" s="59"/>
      <c r="U135" s="61"/>
      <c r="V135" s="62"/>
    </row>
    <row r="136" spans="1:22" x14ac:dyDescent="0.35">
      <c r="A136" s="52"/>
      <c r="B136" s="53"/>
      <c r="C136" s="52"/>
      <c r="D136" s="52"/>
      <c r="E136" s="14"/>
      <c r="F136" s="44"/>
      <c r="G136" s="14"/>
      <c r="H136" s="67"/>
      <c r="I136" s="49"/>
      <c r="J136" s="15"/>
      <c r="K136" s="18"/>
      <c r="L136" s="22"/>
      <c r="M136" s="18"/>
      <c r="N136" s="68"/>
      <c r="O136" s="50"/>
      <c r="P136" s="19"/>
      <c r="Q136" s="59"/>
      <c r="R136" s="60"/>
      <c r="S136" s="59"/>
      <c r="T136" s="59"/>
      <c r="U136" s="61"/>
      <c r="V136" s="62"/>
    </row>
    <row r="137" spans="1:22" x14ac:dyDescent="0.35">
      <c r="A137" s="52"/>
      <c r="B137" s="53"/>
      <c r="C137" s="52"/>
      <c r="D137" s="52"/>
      <c r="E137" s="14"/>
      <c r="F137" s="44"/>
      <c r="G137" s="14"/>
      <c r="H137" s="67"/>
      <c r="I137" s="49"/>
      <c r="J137" s="15"/>
      <c r="K137" s="18"/>
      <c r="L137" s="22"/>
      <c r="M137" s="18"/>
      <c r="N137" s="68"/>
      <c r="O137" s="50"/>
      <c r="P137" s="19"/>
      <c r="Q137" s="59"/>
      <c r="R137" s="60"/>
      <c r="S137" s="59"/>
      <c r="T137" s="59"/>
      <c r="U137" s="61"/>
      <c r="V137" s="62"/>
    </row>
    <row r="138" spans="1:22" x14ac:dyDescent="0.35">
      <c r="A138" s="52"/>
      <c r="B138" s="53"/>
      <c r="C138" s="52"/>
      <c r="D138" s="52"/>
      <c r="E138" s="14"/>
      <c r="F138" s="44"/>
      <c r="G138" s="14"/>
      <c r="H138" s="67"/>
      <c r="I138" s="49"/>
      <c r="J138" s="15"/>
      <c r="K138" s="18"/>
      <c r="L138" s="22"/>
      <c r="M138" s="18"/>
      <c r="N138" s="68"/>
      <c r="O138" s="50"/>
      <c r="P138" s="19"/>
      <c r="Q138" s="59"/>
      <c r="R138" s="60"/>
      <c r="S138" s="59"/>
      <c r="T138" s="59"/>
      <c r="U138" s="61"/>
      <c r="V138" s="62"/>
    </row>
    <row r="139" spans="1:22" x14ac:dyDescent="0.35">
      <c r="A139" s="52"/>
      <c r="B139" s="53"/>
      <c r="C139" s="52"/>
      <c r="D139" s="52"/>
      <c r="E139" s="14"/>
      <c r="F139" s="44"/>
      <c r="G139" s="14"/>
      <c r="H139" s="67"/>
      <c r="I139" s="49"/>
      <c r="J139" s="15"/>
      <c r="K139" s="18"/>
      <c r="L139" s="22"/>
      <c r="M139" s="18"/>
      <c r="N139" s="68"/>
      <c r="O139" s="50"/>
      <c r="P139" s="19"/>
      <c r="Q139" s="59"/>
      <c r="R139" s="60"/>
      <c r="S139" s="59"/>
      <c r="T139" s="59"/>
      <c r="U139" s="61"/>
      <c r="V139" s="62"/>
    </row>
    <row r="140" spans="1:22" x14ac:dyDescent="0.35">
      <c r="A140" s="52"/>
      <c r="B140" s="53"/>
      <c r="C140" s="52"/>
      <c r="D140" s="52"/>
      <c r="E140" s="14"/>
      <c r="F140" s="44"/>
      <c r="G140" s="14"/>
      <c r="H140" s="67"/>
      <c r="I140" s="49"/>
      <c r="J140" s="15"/>
      <c r="K140" s="18"/>
      <c r="L140" s="22"/>
      <c r="M140" s="18"/>
      <c r="N140" s="68"/>
      <c r="O140" s="50"/>
      <c r="P140" s="19"/>
      <c r="Q140" s="59"/>
      <c r="R140" s="60"/>
      <c r="S140" s="59"/>
      <c r="T140" s="59"/>
      <c r="U140" s="61"/>
      <c r="V140" s="62"/>
    </row>
    <row r="141" spans="1:22" x14ac:dyDescent="0.35">
      <c r="A141" s="52"/>
      <c r="B141" s="53"/>
      <c r="C141" s="52"/>
      <c r="D141" s="52"/>
      <c r="E141" s="14"/>
      <c r="F141" s="44"/>
      <c r="G141" s="14"/>
      <c r="H141" s="67"/>
      <c r="I141" s="49"/>
      <c r="J141" s="15"/>
      <c r="K141" s="18"/>
      <c r="L141" s="22"/>
      <c r="M141" s="18"/>
      <c r="N141" s="68"/>
      <c r="O141" s="50"/>
      <c r="P141" s="19"/>
      <c r="Q141" s="59"/>
      <c r="R141" s="60"/>
      <c r="S141" s="59"/>
      <c r="T141" s="59"/>
      <c r="U141" s="61"/>
      <c r="V141" s="62"/>
    </row>
    <row r="142" spans="1:22" x14ac:dyDescent="0.35">
      <c r="A142" s="52"/>
      <c r="B142" s="53"/>
      <c r="C142" s="52"/>
      <c r="D142" s="52"/>
      <c r="E142" s="14"/>
      <c r="F142" s="44"/>
      <c r="G142" s="14"/>
      <c r="H142" s="67"/>
      <c r="I142" s="49"/>
      <c r="J142" s="15"/>
      <c r="K142" s="18"/>
      <c r="L142" s="22"/>
      <c r="M142" s="18"/>
      <c r="N142" s="68"/>
      <c r="O142" s="50"/>
      <c r="P142" s="19"/>
      <c r="Q142" s="59"/>
      <c r="R142" s="60"/>
      <c r="S142" s="59"/>
      <c r="T142" s="59"/>
      <c r="U142" s="61"/>
      <c r="V142" s="62"/>
    </row>
    <row r="143" spans="1:22" x14ac:dyDescent="0.35">
      <c r="A143" s="52"/>
      <c r="B143" s="53"/>
      <c r="C143" s="52"/>
      <c r="D143" s="52"/>
      <c r="E143" s="14"/>
      <c r="F143" s="44"/>
      <c r="G143" s="14"/>
      <c r="H143" s="67"/>
      <c r="I143" s="49"/>
      <c r="J143" s="15"/>
      <c r="K143" s="18"/>
      <c r="L143" s="22"/>
      <c r="M143" s="18"/>
      <c r="N143" s="68"/>
      <c r="O143" s="50"/>
      <c r="P143" s="19"/>
      <c r="Q143" s="59"/>
      <c r="R143" s="60"/>
      <c r="S143" s="59"/>
      <c r="T143" s="59"/>
      <c r="U143" s="61"/>
      <c r="V143" s="62"/>
    </row>
    <row r="144" spans="1:22" x14ac:dyDescent="0.35">
      <c r="A144" s="52"/>
      <c r="B144" s="53"/>
      <c r="C144" s="52"/>
      <c r="D144" s="52"/>
      <c r="E144" s="14"/>
      <c r="F144" s="44"/>
      <c r="G144" s="14"/>
      <c r="H144" s="67"/>
      <c r="I144" s="49"/>
      <c r="J144" s="15"/>
      <c r="K144" s="18"/>
      <c r="L144" s="22"/>
      <c r="M144" s="18"/>
      <c r="N144" s="68"/>
      <c r="O144" s="50"/>
      <c r="P144" s="19"/>
      <c r="Q144" s="59"/>
      <c r="R144" s="60"/>
      <c r="S144" s="59"/>
      <c r="T144" s="59"/>
      <c r="U144" s="61"/>
      <c r="V144" s="62"/>
    </row>
    <row r="145" spans="1:22" x14ac:dyDescent="0.35">
      <c r="A145" s="52"/>
      <c r="B145" s="53"/>
      <c r="C145" s="52"/>
      <c r="D145" s="52"/>
      <c r="E145" s="14"/>
      <c r="F145" s="44"/>
      <c r="G145" s="14"/>
      <c r="H145" s="67"/>
      <c r="I145" s="49"/>
      <c r="J145" s="15"/>
      <c r="K145" s="18"/>
      <c r="L145" s="22"/>
      <c r="M145" s="18"/>
      <c r="N145" s="68"/>
      <c r="O145" s="50"/>
      <c r="P145" s="19"/>
      <c r="Q145" s="59"/>
      <c r="R145" s="60"/>
      <c r="S145" s="59"/>
      <c r="T145" s="59"/>
      <c r="U145" s="61"/>
      <c r="V145" s="62"/>
    </row>
    <row r="146" spans="1:22" x14ac:dyDescent="0.35">
      <c r="A146" s="52"/>
      <c r="B146" s="53"/>
      <c r="C146" s="52"/>
      <c r="D146" s="52"/>
      <c r="E146" s="14"/>
      <c r="F146" s="44"/>
      <c r="G146" s="14"/>
      <c r="H146" s="67"/>
      <c r="I146" s="49"/>
      <c r="J146" s="15"/>
      <c r="K146" s="18"/>
      <c r="L146" s="22"/>
      <c r="M146" s="18"/>
      <c r="N146" s="68"/>
      <c r="O146" s="50"/>
      <c r="P146" s="19"/>
      <c r="Q146" s="59"/>
      <c r="R146" s="60"/>
      <c r="S146" s="59"/>
      <c r="T146" s="59"/>
      <c r="U146" s="61"/>
      <c r="V146" s="62"/>
    </row>
    <row r="147" spans="1:22" x14ac:dyDescent="0.35">
      <c r="A147" s="52"/>
      <c r="B147" s="53"/>
      <c r="C147" s="52"/>
      <c r="D147" s="52"/>
      <c r="E147" s="14"/>
      <c r="F147" s="44"/>
      <c r="G147" s="14"/>
      <c r="H147" s="67"/>
      <c r="I147" s="49"/>
      <c r="J147" s="15"/>
      <c r="K147" s="18"/>
      <c r="L147" s="22"/>
      <c r="M147" s="18"/>
      <c r="N147" s="68"/>
      <c r="O147" s="50"/>
      <c r="P147" s="19"/>
      <c r="Q147" s="59"/>
      <c r="R147" s="60"/>
      <c r="S147" s="59"/>
      <c r="T147" s="59"/>
      <c r="U147" s="61"/>
      <c r="V147" s="62"/>
    </row>
    <row r="148" spans="1:22" x14ac:dyDescent="0.35">
      <c r="A148" s="52"/>
      <c r="B148" s="53"/>
      <c r="C148" s="52"/>
      <c r="D148" s="52"/>
      <c r="E148" s="14"/>
      <c r="F148" s="44"/>
      <c r="G148" s="14"/>
      <c r="H148" s="67"/>
      <c r="I148" s="49"/>
      <c r="J148" s="15"/>
      <c r="K148" s="18"/>
      <c r="L148" s="22"/>
      <c r="M148" s="18"/>
      <c r="N148" s="68"/>
      <c r="O148" s="50"/>
      <c r="P148" s="19"/>
      <c r="Q148" s="59"/>
      <c r="R148" s="60"/>
      <c r="S148" s="59"/>
      <c r="T148" s="59"/>
      <c r="U148" s="61"/>
      <c r="V148" s="62"/>
    </row>
    <row r="149" spans="1:22" x14ac:dyDescent="0.35">
      <c r="A149" s="52"/>
      <c r="B149" s="53"/>
      <c r="C149" s="52"/>
      <c r="D149" s="52"/>
      <c r="E149" s="14"/>
      <c r="F149" s="44"/>
      <c r="G149" s="14"/>
      <c r="H149" s="67"/>
      <c r="I149" s="49"/>
      <c r="J149" s="15"/>
      <c r="K149" s="18"/>
      <c r="L149" s="22"/>
      <c r="M149" s="18"/>
      <c r="N149" s="68"/>
      <c r="O149" s="50"/>
      <c r="P149" s="19"/>
      <c r="Q149" s="59"/>
      <c r="R149" s="60"/>
      <c r="S149" s="59"/>
      <c r="T149" s="59"/>
      <c r="U149" s="61"/>
      <c r="V149" s="62"/>
    </row>
    <row r="150" spans="1:22" x14ac:dyDescent="0.35">
      <c r="A150" s="52"/>
      <c r="B150" s="53"/>
      <c r="C150" s="52"/>
      <c r="D150" s="52"/>
      <c r="E150" s="14"/>
      <c r="F150" s="44"/>
      <c r="G150" s="14"/>
      <c r="H150" s="67"/>
      <c r="I150" s="49"/>
      <c r="J150" s="15"/>
      <c r="K150" s="18"/>
      <c r="L150" s="22"/>
      <c r="M150" s="18"/>
      <c r="N150" s="68"/>
      <c r="O150" s="50"/>
      <c r="P150" s="19"/>
      <c r="Q150" s="59"/>
      <c r="R150" s="60"/>
      <c r="S150" s="59"/>
      <c r="T150" s="59"/>
      <c r="U150" s="61"/>
      <c r="V150" s="62"/>
    </row>
    <row r="151" spans="1:22" x14ac:dyDescent="0.35">
      <c r="A151" s="52"/>
      <c r="B151" s="53"/>
      <c r="C151" s="52"/>
      <c r="D151" s="52"/>
      <c r="E151" s="14"/>
      <c r="F151" s="44"/>
      <c r="G151" s="14"/>
      <c r="H151" s="67"/>
      <c r="I151" s="49"/>
      <c r="J151" s="15"/>
      <c r="K151" s="18"/>
      <c r="L151" s="22"/>
      <c r="M151" s="18"/>
      <c r="N151" s="68"/>
      <c r="O151" s="50"/>
      <c r="P151" s="19"/>
      <c r="Q151" s="59"/>
      <c r="R151" s="60"/>
      <c r="S151" s="59"/>
      <c r="T151" s="59"/>
      <c r="U151" s="61"/>
      <c r="V151" s="62"/>
    </row>
    <row r="152" spans="1:22" x14ac:dyDescent="0.35">
      <c r="A152" s="52"/>
      <c r="B152" s="53"/>
      <c r="C152" s="52"/>
      <c r="D152" s="52"/>
      <c r="E152" s="14"/>
      <c r="F152" s="44"/>
      <c r="G152" s="14"/>
      <c r="H152" s="67"/>
      <c r="I152" s="49"/>
      <c r="J152" s="15"/>
      <c r="K152" s="18"/>
      <c r="L152" s="22"/>
      <c r="M152" s="18"/>
      <c r="N152" s="68"/>
      <c r="O152" s="50"/>
      <c r="P152" s="19"/>
      <c r="Q152" s="59"/>
      <c r="R152" s="60"/>
      <c r="S152" s="59"/>
      <c r="T152" s="59"/>
      <c r="U152" s="61"/>
      <c r="V152" s="62"/>
    </row>
  </sheetData>
  <printOptions gridLines="1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37"/>
  <sheetViews>
    <sheetView topLeftCell="A73" workbookViewId="0">
      <selection activeCell="P3" sqref="P3:P85"/>
    </sheetView>
  </sheetViews>
  <sheetFormatPr defaultColWidth="9.1796875" defaultRowHeight="14.5" x14ac:dyDescent="0.35"/>
  <cols>
    <col min="1" max="1" width="12.453125" style="2" bestFit="1" customWidth="1"/>
    <col min="2" max="2" width="12.7265625" style="2" customWidth="1"/>
    <col min="3" max="3" width="10.453125" style="2" bestFit="1" customWidth="1"/>
    <col min="4" max="4" width="17.7265625" style="2" bestFit="1" customWidth="1"/>
    <col min="5" max="5" width="19.54296875" style="4" bestFit="1" customWidth="1"/>
    <col min="6" max="6" width="16.1796875" style="12" customWidth="1"/>
    <col min="7" max="7" width="8.1796875" style="42" bestFit="1" customWidth="1"/>
    <col min="8" max="8" width="3.1796875" style="12" bestFit="1" customWidth="1"/>
    <col min="9" max="10" width="15.81640625" style="12" bestFit="1" customWidth="1"/>
    <col min="11" max="11" width="10.54296875" style="12" bestFit="1" customWidth="1"/>
    <col min="12" max="12" width="9.1796875" style="16"/>
    <col min="13" max="13" width="8.1796875" style="20" bestFit="1" customWidth="1"/>
    <col min="14" max="14" width="3.1796875" style="16" bestFit="1" customWidth="1"/>
    <col min="15" max="15" width="14.26953125" style="16" bestFit="1" customWidth="1"/>
    <col min="16" max="16" width="14.26953125" style="16" customWidth="1"/>
    <col min="17" max="17" width="10.54296875" style="16" bestFit="1" customWidth="1"/>
    <col min="18" max="18" width="11.7265625" style="55" bestFit="1" customWidth="1"/>
    <col min="19" max="19" width="8.1796875" style="56" bestFit="1" customWidth="1"/>
    <col min="20" max="20" width="3.1796875" style="55" bestFit="1" customWidth="1"/>
    <col min="21" max="21" width="14.26953125" style="55" bestFit="1" customWidth="1"/>
    <col min="22" max="22" width="14.26953125" style="55" customWidth="1"/>
    <col min="23" max="23" width="10.54296875" style="55" bestFit="1" customWidth="1"/>
    <col min="24" max="25" width="10.54296875" style="6" customWidth="1"/>
    <col min="26" max="26" width="9.1796875" style="4"/>
    <col min="27" max="27" width="12.453125" style="24" bestFit="1" customWidth="1"/>
    <col min="28" max="28" width="13.54296875" style="4" bestFit="1" customWidth="1"/>
    <col min="29" max="29" width="15" style="4" bestFit="1" customWidth="1"/>
    <col min="30" max="31" width="14" style="4" bestFit="1" customWidth="1"/>
    <col min="32" max="32" width="9.26953125" style="4" bestFit="1" customWidth="1"/>
    <col min="33" max="33" width="12.26953125" style="4" bestFit="1" customWidth="1"/>
    <col min="34" max="16384" width="9.1796875" style="4"/>
  </cols>
  <sheetData>
    <row r="1" spans="1:35" x14ac:dyDescent="0.35">
      <c r="A1" s="1" t="s">
        <v>41</v>
      </c>
      <c r="B1" s="9" t="s">
        <v>42</v>
      </c>
      <c r="C1" s="112"/>
      <c r="D1" s="112"/>
      <c r="E1" s="11" t="s">
        <v>43</v>
      </c>
      <c r="F1" s="12" t="s">
        <v>19</v>
      </c>
      <c r="AA1" s="27" t="s">
        <v>44</v>
      </c>
      <c r="AB1" s="27"/>
      <c r="AC1" s="27"/>
      <c r="AD1" s="27"/>
    </row>
    <row r="2" spans="1:35" x14ac:dyDescent="0.35">
      <c r="A2" s="9" t="s">
        <v>20</v>
      </c>
      <c r="B2" s="9" t="s">
        <v>21</v>
      </c>
      <c r="C2" s="9" t="s">
        <v>22</v>
      </c>
      <c r="D2" s="9" t="s">
        <v>45</v>
      </c>
      <c r="E2" s="112"/>
      <c r="F2" s="13" t="s">
        <v>24</v>
      </c>
      <c r="G2" s="43" t="s">
        <v>25</v>
      </c>
      <c r="H2" s="13" t="s">
        <v>26</v>
      </c>
      <c r="I2" s="13" t="s">
        <v>27</v>
      </c>
      <c r="J2" s="13" t="s">
        <v>28</v>
      </c>
      <c r="K2" s="13" t="s">
        <v>29</v>
      </c>
      <c r="L2" s="17" t="s">
        <v>30</v>
      </c>
      <c r="M2" s="21" t="s">
        <v>25</v>
      </c>
      <c r="N2" s="17" t="s">
        <v>26</v>
      </c>
      <c r="O2" s="17" t="s">
        <v>31</v>
      </c>
      <c r="P2" s="17" t="s">
        <v>32</v>
      </c>
      <c r="Q2" s="17" t="s">
        <v>29</v>
      </c>
      <c r="R2" s="57" t="s">
        <v>33</v>
      </c>
      <c r="S2" s="58" t="s">
        <v>25</v>
      </c>
      <c r="T2" s="57" t="s">
        <v>26</v>
      </c>
      <c r="U2" s="57" t="s">
        <v>34</v>
      </c>
      <c r="V2" s="57" t="s">
        <v>35</v>
      </c>
      <c r="W2" s="57" t="s">
        <v>29</v>
      </c>
      <c r="X2" s="7"/>
      <c r="Y2" s="7"/>
      <c r="AA2" s="23" t="s">
        <v>25</v>
      </c>
      <c r="AB2" s="23" t="s">
        <v>46</v>
      </c>
      <c r="AC2" s="23" t="s">
        <v>47</v>
      </c>
      <c r="AD2" s="23" t="s">
        <v>48</v>
      </c>
    </row>
    <row r="3" spans="1:35" x14ac:dyDescent="0.35">
      <c r="A3" s="112">
        <v>1</v>
      </c>
      <c r="B3" s="114">
        <v>42097</v>
      </c>
      <c r="C3" s="112">
        <v>4.9399999999999999E-2</v>
      </c>
      <c r="D3" s="112">
        <v>3</v>
      </c>
      <c r="E3" s="112"/>
      <c r="F3" s="14">
        <v>26.331</v>
      </c>
      <c r="G3" s="44">
        <v>60</v>
      </c>
      <c r="H3" s="14">
        <v>20</v>
      </c>
      <c r="I3" s="45">
        <f>(F3*G3*H3)/C3</f>
        <v>639619.43319838052</v>
      </c>
      <c r="J3" s="49">
        <f t="shared" ref="J3:J34" si="0">I3/1000</f>
        <v>639.61943319838053</v>
      </c>
      <c r="K3" s="15">
        <v>42249</v>
      </c>
      <c r="L3" s="18">
        <v>5.2789999999999999</v>
      </c>
      <c r="M3" s="22">
        <v>200</v>
      </c>
      <c r="N3" s="18">
        <v>20</v>
      </c>
      <c r="O3" s="18">
        <f>(L3*M3*N3)/C3</f>
        <v>427449.39271255059</v>
      </c>
      <c r="P3" s="50">
        <f t="shared" ref="P3:P34" si="1">O3/1000</f>
        <v>427.4493927125506</v>
      </c>
      <c r="Q3" s="19">
        <v>42268</v>
      </c>
      <c r="R3" s="59">
        <v>44.874000000000002</v>
      </c>
      <c r="S3" s="60">
        <v>20</v>
      </c>
      <c r="T3" s="59">
        <v>20</v>
      </c>
      <c r="U3" s="59">
        <f>(R3*S3*T3)/C3</f>
        <v>363352.22672064777</v>
      </c>
      <c r="V3" s="61">
        <f t="shared" ref="V3:V66" si="2">U3/1000</f>
        <v>363.35222672064776</v>
      </c>
      <c r="W3" s="62">
        <v>42323</v>
      </c>
      <c r="X3" s="63"/>
      <c r="Y3" s="63"/>
      <c r="AA3" s="25" t="s">
        <v>49</v>
      </c>
      <c r="AC3" s="26"/>
      <c r="AD3" s="26"/>
    </row>
    <row r="4" spans="1:35" x14ac:dyDescent="0.35">
      <c r="A4" s="112">
        <v>2</v>
      </c>
      <c r="B4" s="114">
        <v>42098</v>
      </c>
      <c r="C4" s="112">
        <v>4.9599999999999998E-2</v>
      </c>
      <c r="D4" s="112">
        <v>3</v>
      </c>
      <c r="E4" s="112"/>
      <c r="F4" s="14">
        <v>26.594000000000001</v>
      </c>
      <c r="G4" s="44">
        <v>60</v>
      </c>
      <c r="H4" s="14">
        <v>20</v>
      </c>
      <c r="I4" s="45">
        <f t="shared" ref="I4:I34" si="3">(F4*G4*H4)/C4</f>
        <v>643403.22580645175</v>
      </c>
      <c r="J4" s="49">
        <f t="shared" si="0"/>
        <v>643.4032258064517</v>
      </c>
      <c r="K4" s="15">
        <v>42249</v>
      </c>
      <c r="L4" s="18">
        <v>4.8179999999999996</v>
      </c>
      <c r="M4" s="22">
        <v>200</v>
      </c>
      <c r="N4" s="18">
        <v>20</v>
      </c>
      <c r="O4" s="18">
        <f t="shared" ref="O4:O34" si="4">(L4*M4*N4)/C4</f>
        <v>388548.38709677418</v>
      </c>
      <c r="P4" s="50">
        <f t="shared" si="1"/>
        <v>388.54838709677421</v>
      </c>
      <c r="Q4" s="19">
        <v>42268</v>
      </c>
      <c r="R4" s="59">
        <v>71.230999999999995</v>
      </c>
      <c r="S4" s="60">
        <v>20</v>
      </c>
      <c r="T4" s="59">
        <v>20</v>
      </c>
      <c r="U4" s="59">
        <f t="shared" ref="U4:U67" si="5">(R4*S4*T4)/C4</f>
        <v>574443.54838709673</v>
      </c>
      <c r="V4" s="61">
        <f t="shared" si="2"/>
        <v>574.44354838709671</v>
      </c>
      <c r="W4" s="62">
        <v>42323</v>
      </c>
      <c r="X4" s="63"/>
      <c r="Y4" s="63"/>
      <c r="AA4" s="25" t="s">
        <v>50</v>
      </c>
      <c r="AB4" s="26">
        <v>17.821000000000002</v>
      </c>
      <c r="AC4" s="26"/>
      <c r="AD4" s="26">
        <v>11.19</v>
      </c>
    </row>
    <row r="5" spans="1:35" x14ac:dyDescent="0.35">
      <c r="A5" s="112">
        <v>3</v>
      </c>
      <c r="B5" s="114">
        <v>42099</v>
      </c>
      <c r="C5" s="112">
        <v>4.8099999999999997E-2</v>
      </c>
      <c r="D5" s="112">
        <v>3</v>
      </c>
      <c r="E5" s="112"/>
      <c r="F5" s="14">
        <v>102.819</v>
      </c>
      <c r="G5" s="44">
        <v>60</v>
      </c>
      <c r="H5" s="14">
        <v>20</v>
      </c>
      <c r="I5" s="45">
        <f t="shared" si="3"/>
        <v>2565130.9771309774</v>
      </c>
      <c r="J5" s="49">
        <f t="shared" si="0"/>
        <v>2565.1309771309775</v>
      </c>
      <c r="K5" s="15">
        <v>42249</v>
      </c>
      <c r="L5" s="18">
        <v>6.2679999999999998</v>
      </c>
      <c r="M5" s="22">
        <v>200</v>
      </c>
      <c r="N5" s="18">
        <v>20</v>
      </c>
      <c r="O5" s="18">
        <f t="shared" si="4"/>
        <v>521247.40124740126</v>
      </c>
      <c r="P5" s="50">
        <f t="shared" si="1"/>
        <v>521.24740124740129</v>
      </c>
      <c r="Q5" s="19">
        <v>42268</v>
      </c>
      <c r="R5" s="59">
        <v>142.00200000000001</v>
      </c>
      <c r="S5" s="60">
        <v>20</v>
      </c>
      <c r="T5" s="59">
        <v>20</v>
      </c>
      <c r="U5" s="59">
        <f t="shared" si="5"/>
        <v>1180889.812889813</v>
      </c>
      <c r="V5" s="61">
        <f t="shared" si="2"/>
        <v>1180.8898128898129</v>
      </c>
      <c r="W5" s="62">
        <v>42348</v>
      </c>
      <c r="X5" s="63"/>
      <c r="Y5" s="63"/>
      <c r="AA5" s="25" t="s">
        <v>51</v>
      </c>
      <c r="AB5" s="26">
        <v>19.228999999999999</v>
      </c>
      <c r="AC5" s="26">
        <v>13.324999999999999</v>
      </c>
      <c r="AD5" s="26">
        <v>9.2460000000000004</v>
      </c>
    </row>
    <row r="6" spans="1:35" x14ac:dyDescent="0.35">
      <c r="A6" s="112">
        <v>4</v>
      </c>
      <c r="B6" s="114">
        <v>42100</v>
      </c>
      <c r="C6" s="112">
        <v>5.1499999999999997E-2</v>
      </c>
      <c r="D6" s="112">
        <v>3</v>
      </c>
      <c r="E6" s="112"/>
      <c r="F6" s="14">
        <v>28.254000000000001</v>
      </c>
      <c r="G6" s="44">
        <v>60</v>
      </c>
      <c r="H6" s="14">
        <v>20</v>
      </c>
      <c r="I6" s="45">
        <f t="shared" si="3"/>
        <v>658345.63106796122</v>
      </c>
      <c r="J6" s="49">
        <f t="shared" si="0"/>
        <v>658.34563106796122</v>
      </c>
      <c r="K6" s="15">
        <v>42249</v>
      </c>
      <c r="L6" s="18">
        <v>6.1239999999999997</v>
      </c>
      <c r="M6" s="22">
        <v>180</v>
      </c>
      <c r="N6" s="18">
        <v>20</v>
      </c>
      <c r="O6" s="18">
        <f t="shared" si="4"/>
        <v>428085.43689320388</v>
      </c>
      <c r="P6" s="50">
        <f t="shared" si="1"/>
        <v>428.08543689320391</v>
      </c>
      <c r="Q6" s="19">
        <v>42221</v>
      </c>
      <c r="R6" s="59">
        <v>75.599000000000004</v>
      </c>
      <c r="S6" s="60">
        <v>20</v>
      </c>
      <c r="T6" s="59">
        <v>20</v>
      </c>
      <c r="U6" s="59">
        <f t="shared" si="5"/>
        <v>587176.6990291262</v>
      </c>
      <c r="V6" s="61">
        <f t="shared" si="2"/>
        <v>587.17669902912621</v>
      </c>
      <c r="W6" s="62">
        <v>42323</v>
      </c>
      <c r="X6" s="63"/>
      <c r="Y6" s="63"/>
      <c r="AA6" s="25" t="s">
        <v>52</v>
      </c>
      <c r="AB6" s="26">
        <v>28.454000000000001</v>
      </c>
      <c r="AC6" s="26">
        <v>18.076000000000001</v>
      </c>
      <c r="AD6" s="26">
        <v>7.8040000000000003</v>
      </c>
    </row>
    <row r="7" spans="1:35" x14ac:dyDescent="0.35">
      <c r="A7" s="112">
        <v>5</v>
      </c>
      <c r="B7" s="114">
        <v>42101</v>
      </c>
      <c r="C7" s="112">
        <v>5.0099999999999999E-2</v>
      </c>
      <c r="D7" s="112">
        <v>3</v>
      </c>
      <c r="E7" s="112"/>
      <c r="F7" s="14">
        <v>26.41</v>
      </c>
      <c r="G7" s="44">
        <v>60</v>
      </c>
      <c r="H7" s="14">
        <v>20</v>
      </c>
      <c r="I7" s="45">
        <f t="shared" si="3"/>
        <v>632574.85029940121</v>
      </c>
      <c r="J7" s="49">
        <f t="shared" si="0"/>
        <v>632.57485029940119</v>
      </c>
      <c r="K7" s="15">
        <v>42249</v>
      </c>
      <c r="L7" s="18">
        <v>4.84</v>
      </c>
      <c r="M7" s="22">
        <v>200</v>
      </c>
      <c r="N7" s="18">
        <v>20</v>
      </c>
      <c r="O7" s="18">
        <f t="shared" si="4"/>
        <v>386427.14570858283</v>
      </c>
      <c r="P7" s="50">
        <f t="shared" si="1"/>
        <v>386.42714570858283</v>
      </c>
      <c r="Q7" s="19">
        <v>42268</v>
      </c>
      <c r="R7" s="59">
        <v>50.021999999999998</v>
      </c>
      <c r="S7" s="60">
        <v>20</v>
      </c>
      <c r="T7" s="59">
        <v>20</v>
      </c>
      <c r="U7" s="59">
        <f t="shared" si="5"/>
        <v>399377.24550898204</v>
      </c>
      <c r="V7" s="61">
        <f t="shared" si="2"/>
        <v>399.37724550898207</v>
      </c>
      <c r="W7" s="62">
        <v>42323</v>
      </c>
      <c r="X7" s="63"/>
      <c r="Y7" s="63"/>
      <c r="AA7" s="25" t="s">
        <v>53</v>
      </c>
      <c r="AB7" s="26">
        <v>37.765999999999998</v>
      </c>
      <c r="AC7" s="26">
        <v>22.594999999999999</v>
      </c>
      <c r="AD7" s="26">
        <v>8.3010000000000002</v>
      </c>
    </row>
    <row r="8" spans="1:35" x14ac:dyDescent="0.35">
      <c r="A8" s="112">
        <v>6</v>
      </c>
      <c r="B8" s="114">
        <v>42102</v>
      </c>
      <c r="C8" s="112">
        <v>4.9099999999999998E-2</v>
      </c>
      <c r="D8" s="112">
        <v>3</v>
      </c>
      <c r="E8" s="112"/>
      <c r="F8" s="14">
        <v>39.567999999999998</v>
      </c>
      <c r="G8" s="44">
        <v>60</v>
      </c>
      <c r="H8" s="14">
        <v>20</v>
      </c>
      <c r="I8" s="45">
        <f t="shared" si="3"/>
        <v>967038.69653767825</v>
      </c>
      <c r="J8" s="49">
        <f t="shared" si="0"/>
        <v>967.03869653767822</v>
      </c>
      <c r="K8" s="15">
        <v>42249</v>
      </c>
      <c r="L8" s="18">
        <v>5.51</v>
      </c>
      <c r="M8" s="22">
        <v>200</v>
      </c>
      <c r="N8" s="18">
        <v>20</v>
      </c>
      <c r="O8" s="18">
        <f t="shared" si="4"/>
        <v>448879.83706720982</v>
      </c>
      <c r="P8" s="50">
        <f t="shared" si="1"/>
        <v>448.87983706720985</v>
      </c>
      <c r="Q8" s="19">
        <v>42268</v>
      </c>
      <c r="R8" s="59">
        <v>115.063</v>
      </c>
      <c r="S8" s="60">
        <v>20</v>
      </c>
      <c r="T8" s="59">
        <v>20</v>
      </c>
      <c r="U8" s="59">
        <f t="shared" si="5"/>
        <v>937376.78207739326</v>
      </c>
      <c r="V8" s="61">
        <f t="shared" si="2"/>
        <v>937.37678207739327</v>
      </c>
      <c r="W8" s="62">
        <v>42323</v>
      </c>
      <c r="X8" s="63"/>
      <c r="Y8" s="63"/>
      <c r="AA8" s="25" t="s">
        <v>54</v>
      </c>
      <c r="AB8" s="26">
        <v>51.893999999999998</v>
      </c>
      <c r="AC8" s="26">
        <v>38.404000000000003</v>
      </c>
      <c r="AD8" s="26">
        <v>11.92</v>
      </c>
    </row>
    <row r="9" spans="1:35" x14ac:dyDescent="0.35">
      <c r="A9" s="112">
        <v>7</v>
      </c>
      <c r="B9" s="114">
        <v>42103</v>
      </c>
      <c r="C9" s="112">
        <v>4.9700000000000001E-2</v>
      </c>
      <c r="D9" s="112">
        <v>3</v>
      </c>
      <c r="E9" s="112"/>
      <c r="F9" s="14">
        <v>34.198999999999998</v>
      </c>
      <c r="G9" s="44">
        <v>60</v>
      </c>
      <c r="H9" s="14">
        <v>20</v>
      </c>
      <c r="I9" s="45">
        <f t="shared" si="3"/>
        <v>825730.38229376264</v>
      </c>
      <c r="J9" s="49">
        <f t="shared" si="0"/>
        <v>825.73038229376266</v>
      </c>
      <c r="K9" s="15">
        <v>42249</v>
      </c>
      <c r="L9" s="18">
        <v>4.8929999999999998</v>
      </c>
      <c r="M9" s="22">
        <v>200</v>
      </c>
      <c r="N9" s="18">
        <v>20</v>
      </c>
      <c r="O9" s="18">
        <f t="shared" si="4"/>
        <v>393802.81690140843</v>
      </c>
      <c r="P9" s="50">
        <f t="shared" si="1"/>
        <v>393.80281690140845</v>
      </c>
      <c r="Q9" s="19">
        <v>42268</v>
      </c>
      <c r="R9" s="59">
        <v>54.378999999999998</v>
      </c>
      <c r="S9" s="60">
        <v>20</v>
      </c>
      <c r="T9" s="59">
        <v>20</v>
      </c>
      <c r="U9" s="59">
        <f t="shared" si="5"/>
        <v>437657.94768611668</v>
      </c>
      <c r="V9" s="61">
        <f t="shared" si="2"/>
        <v>437.6579476861167</v>
      </c>
      <c r="W9" s="62">
        <v>42323</v>
      </c>
      <c r="X9" s="63"/>
      <c r="Y9" s="63"/>
      <c r="AA9" s="25" t="s">
        <v>55</v>
      </c>
      <c r="AB9" s="26">
        <v>61.146999999999998</v>
      </c>
      <c r="AC9" s="26">
        <v>53.122999999999998</v>
      </c>
      <c r="AD9" s="26">
        <v>24.856000000000002</v>
      </c>
    </row>
    <row r="10" spans="1:35" x14ac:dyDescent="0.35">
      <c r="A10" s="112">
        <v>8</v>
      </c>
      <c r="B10" s="114">
        <v>42104</v>
      </c>
      <c r="C10" s="112">
        <v>5.04E-2</v>
      </c>
      <c r="D10" s="112">
        <v>3</v>
      </c>
      <c r="E10" s="112"/>
      <c r="F10" s="14">
        <v>27.733000000000001</v>
      </c>
      <c r="G10" s="44">
        <v>60</v>
      </c>
      <c r="H10" s="14">
        <v>20</v>
      </c>
      <c r="I10" s="45">
        <f t="shared" si="3"/>
        <v>660309.52380952379</v>
      </c>
      <c r="J10" s="49">
        <f t="shared" si="0"/>
        <v>660.30952380952374</v>
      </c>
      <c r="K10" s="15">
        <v>42249</v>
      </c>
      <c r="L10" s="18">
        <v>6.0019999999999998</v>
      </c>
      <c r="M10" s="22">
        <v>180</v>
      </c>
      <c r="N10" s="18">
        <v>20</v>
      </c>
      <c r="O10" s="18">
        <f t="shared" si="4"/>
        <v>428714.28571428568</v>
      </c>
      <c r="P10" s="50">
        <f t="shared" si="1"/>
        <v>428.71428571428567</v>
      </c>
      <c r="Q10" s="19">
        <v>42221</v>
      </c>
      <c r="R10" s="59">
        <v>55.517000000000003</v>
      </c>
      <c r="S10" s="60">
        <v>20</v>
      </c>
      <c r="T10" s="59">
        <v>20</v>
      </c>
      <c r="U10" s="59">
        <f t="shared" si="5"/>
        <v>440611.11111111118</v>
      </c>
      <c r="V10" s="61">
        <f t="shared" si="2"/>
        <v>440.6111111111112</v>
      </c>
      <c r="W10" s="62">
        <v>42323</v>
      </c>
      <c r="X10" s="63"/>
      <c r="Y10" s="63"/>
      <c r="AA10" s="25" t="s">
        <v>56</v>
      </c>
      <c r="AB10" s="26">
        <v>81.866</v>
      </c>
      <c r="AC10" s="26">
        <v>71.986000000000004</v>
      </c>
      <c r="AD10" s="26">
        <v>38.881999999999998</v>
      </c>
    </row>
    <row r="11" spans="1:35" x14ac:dyDescent="0.35">
      <c r="A11" s="112">
        <v>9</v>
      </c>
      <c r="B11" s="114">
        <v>42105</v>
      </c>
      <c r="C11" s="112">
        <v>5.0799999999999998E-2</v>
      </c>
      <c r="D11" s="112">
        <v>3</v>
      </c>
      <c r="E11" s="112"/>
      <c r="F11" s="14">
        <v>22.812999999999999</v>
      </c>
      <c r="G11" s="44">
        <v>60</v>
      </c>
      <c r="H11" s="14">
        <v>20</v>
      </c>
      <c r="I11" s="45">
        <f t="shared" si="3"/>
        <v>538889.76377952751</v>
      </c>
      <c r="J11" s="49">
        <f t="shared" si="0"/>
        <v>538.88976377952747</v>
      </c>
      <c r="K11" s="15">
        <v>42249</v>
      </c>
      <c r="L11" s="18">
        <v>3.9510000000000001</v>
      </c>
      <c r="M11" s="22">
        <v>200</v>
      </c>
      <c r="N11" s="18">
        <v>20</v>
      </c>
      <c r="O11" s="18">
        <f t="shared" si="4"/>
        <v>311102.3622047244</v>
      </c>
      <c r="P11" s="50">
        <f t="shared" si="1"/>
        <v>311.10236220472439</v>
      </c>
      <c r="Q11" s="19">
        <v>42268</v>
      </c>
      <c r="R11" s="59">
        <v>27.966999999999999</v>
      </c>
      <c r="S11" s="60">
        <v>20</v>
      </c>
      <c r="T11" s="59">
        <v>20</v>
      </c>
      <c r="U11" s="59">
        <f t="shared" si="5"/>
        <v>220212.59842519683</v>
      </c>
      <c r="V11" s="61">
        <f t="shared" si="2"/>
        <v>220.21259842519683</v>
      </c>
      <c r="W11" s="62">
        <v>42323</v>
      </c>
      <c r="X11" s="63"/>
      <c r="Y11" s="63"/>
      <c r="AA11" s="25" t="s">
        <v>57</v>
      </c>
      <c r="AB11" s="26">
        <v>85.945999999999998</v>
      </c>
      <c r="AC11" s="26">
        <v>79.53</v>
      </c>
      <c r="AD11" s="26">
        <v>68.727999999999994</v>
      </c>
    </row>
    <row r="12" spans="1:35" x14ac:dyDescent="0.35">
      <c r="A12" s="112">
        <v>10</v>
      </c>
      <c r="B12" s="114">
        <v>42106</v>
      </c>
      <c r="C12" s="112">
        <v>4.8899999999999999E-2</v>
      </c>
      <c r="D12" s="112">
        <v>3</v>
      </c>
      <c r="E12" s="112"/>
      <c r="F12" s="14">
        <v>26.62</v>
      </c>
      <c r="G12" s="44">
        <v>60</v>
      </c>
      <c r="H12" s="14">
        <v>20</v>
      </c>
      <c r="I12" s="45">
        <f t="shared" si="3"/>
        <v>653251.53374233132</v>
      </c>
      <c r="J12" s="49">
        <f t="shared" si="0"/>
        <v>653.25153374233128</v>
      </c>
      <c r="K12" s="15">
        <v>42249</v>
      </c>
      <c r="L12" s="18">
        <v>4.5060000000000002</v>
      </c>
      <c r="M12" s="22">
        <v>200</v>
      </c>
      <c r="N12" s="18">
        <v>20</v>
      </c>
      <c r="O12" s="18">
        <f t="shared" si="4"/>
        <v>368588.95705521473</v>
      </c>
      <c r="P12" s="50">
        <f t="shared" si="1"/>
        <v>368.58895705521473</v>
      </c>
      <c r="Q12" s="19">
        <v>42268</v>
      </c>
      <c r="R12" s="59">
        <v>53.582000000000001</v>
      </c>
      <c r="S12" s="60">
        <v>20</v>
      </c>
      <c r="T12" s="59">
        <v>20</v>
      </c>
      <c r="U12" s="59">
        <f t="shared" si="5"/>
        <v>438298.56850715756</v>
      </c>
      <c r="V12" s="61">
        <f t="shared" si="2"/>
        <v>438.29856850715754</v>
      </c>
      <c r="W12" s="62">
        <v>42323</v>
      </c>
      <c r="X12" s="63"/>
      <c r="Y12" s="63"/>
      <c r="AA12" s="25" t="s">
        <v>58</v>
      </c>
      <c r="AB12" s="26">
        <v>93.736000000000004</v>
      </c>
      <c r="AC12" s="26">
        <v>89.468999999999994</v>
      </c>
      <c r="AD12" s="26">
        <v>74.569000000000003</v>
      </c>
    </row>
    <row r="13" spans="1:35" x14ac:dyDescent="0.35">
      <c r="A13" s="112">
        <v>11</v>
      </c>
      <c r="B13" s="114">
        <v>42107</v>
      </c>
      <c r="C13" s="112">
        <v>4.9599999999999998E-2</v>
      </c>
      <c r="D13" s="112">
        <v>3</v>
      </c>
      <c r="E13" s="112"/>
      <c r="F13" s="14">
        <v>39.718000000000004</v>
      </c>
      <c r="G13" s="44">
        <v>60</v>
      </c>
      <c r="H13" s="14">
        <v>20</v>
      </c>
      <c r="I13" s="45">
        <f t="shared" si="3"/>
        <v>960919.35483870981</v>
      </c>
      <c r="J13" s="49">
        <f t="shared" si="0"/>
        <v>960.91935483870986</v>
      </c>
      <c r="K13" s="15">
        <v>42249</v>
      </c>
      <c r="L13" s="18">
        <v>5.67</v>
      </c>
      <c r="M13" s="22">
        <v>200</v>
      </c>
      <c r="N13" s="18">
        <v>20</v>
      </c>
      <c r="O13" s="18">
        <f t="shared" si="4"/>
        <v>457258.06451612903</v>
      </c>
      <c r="P13" s="50">
        <f t="shared" si="1"/>
        <v>457.25806451612902</v>
      </c>
      <c r="Q13" s="19">
        <v>42268</v>
      </c>
      <c r="R13" s="59">
        <v>60.43</v>
      </c>
      <c r="S13" s="60">
        <v>20</v>
      </c>
      <c r="T13" s="59">
        <v>20</v>
      </c>
      <c r="U13" s="59">
        <f t="shared" si="5"/>
        <v>487338.70967741939</v>
      </c>
      <c r="V13" s="61">
        <f t="shared" si="2"/>
        <v>487.33870967741939</v>
      </c>
      <c r="W13" s="62">
        <v>42323</v>
      </c>
      <c r="X13" s="63"/>
      <c r="Y13" s="63"/>
      <c r="AA13" s="25" t="s">
        <v>59</v>
      </c>
      <c r="AB13" s="26">
        <v>97.694000000000003</v>
      </c>
      <c r="AC13" s="26">
        <v>97.186999999999998</v>
      </c>
      <c r="AD13" s="26">
        <v>96.307000000000002</v>
      </c>
    </row>
    <row r="14" spans="1:35" x14ac:dyDescent="0.35">
      <c r="A14" s="112">
        <v>12</v>
      </c>
      <c r="B14" s="114">
        <v>42109</v>
      </c>
      <c r="C14" s="112">
        <v>5.1799999999999999E-2</v>
      </c>
      <c r="D14" s="112">
        <v>3</v>
      </c>
      <c r="E14" s="112"/>
      <c r="F14" s="14">
        <v>30.510999999999999</v>
      </c>
      <c r="G14" s="44">
        <v>60</v>
      </c>
      <c r="H14" s="14">
        <v>20</v>
      </c>
      <c r="I14" s="45">
        <f t="shared" si="3"/>
        <v>706818.53281853278</v>
      </c>
      <c r="J14" s="49">
        <f t="shared" si="0"/>
        <v>706.81853281853273</v>
      </c>
      <c r="K14" s="15">
        <v>42249</v>
      </c>
      <c r="L14" s="18">
        <v>4.9720000000000004</v>
      </c>
      <c r="M14" s="22">
        <v>180</v>
      </c>
      <c r="N14" s="18">
        <v>20</v>
      </c>
      <c r="O14" s="18">
        <f t="shared" si="4"/>
        <v>345544.40154440154</v>
      </c>
      <c r="P14" s="50">
        <f t="shared" si="1"/>
        <v>345.54440154440152</v>
      </c>
      <c r="Q14" s="19">
        <v>42221</v>
      </c>
      <c r="R14" s="59">
        <v>33.933999999999997</v>
      </c>
      <c r="S14" s="60">
        <v>20</v>
      </c>
      <c r="T14" s="59">
        <v>20</v>
      </c>
      <c r="U14" s="59">
        <f t="shared" si="5"/>
        <v>262038.61003861003</v>
      </c>
      <c r="V14" s="61">
        <f t="shared" si="2"/>
        <v>262.03861003861005</v>
      </c>
      <c r="W14" s="62">
        <v>42323</v>
      </c>
      <c r="X14" s="63"/>
      <c r="Y14" s="63"/>
    </row>
    <row r="15" spans="1:35" ht="15" thickBot="1" x14ac:dyDescent="0.4">
      <c r="A15" s="112">
        <v>13</v>
      </c>
      <c r="B15" s="114">
        <v>42111</v>
      </c>
      <c r="C15" s="112">
        <v>5.0200000000000002E-2</v>
      </c>
      <c r="D15" s="112">
        <v>3</v>
      </c>
      <c r="E15" s="112"/>
      <c r="F15" s="14">
        <v>26.315000000000001</v>
      </c>
      <c r="G15" s="44">
        <v>60</v>
      </c>
      <c r="H15" s="14">
        <v>20</v>
      </c>
      <c r="I15" s="45">
        <f t="shared" si="3"/>
        <v>629043.82470119523</v>
      </c>
      <c r="J15" s="49">
        <f t="shared" si="0"/>
        <v>629.04382470119526</v>
      </c>
      <c r="K15" s="15">
        <v>42249</v>
      </c>
      <c r="L15" s="18">
        <v>5.657</v>
      </c>
      <c r="M15" s="22">
        <v>200</v>
      </c>
      <c r="N15" s="18">
        <v>20</v>
      </c>
      <c r="O15" s="18">
        <f t="shared" si="4"/>
        <v>450756.97211155377</v>
      </c>
      <c r="P15" s="50">
        <f t="shared" si="1"/>
        <v>450.75697211155375</v>
      </c>
      <c r="Q15" s="19">
        <v>42268</v>
      </c>
      <c r="R15" s="59">
        <v>49.140999999999998</v>
      </c>
      <c r="S15" s="60">
        <v>20</v>
      </c>
      <c r="T15" s="59">
        <v>20</v>
      </c>
      <c r="U15" s="59">
        <f t="shared" si="5"/>
        <v>391561.75298804778</v>
      </c>
      <c r="V15" s="61">
        <f t="shared" si="2"/>
        <v>391.56175298804777</v>
      </c>
      <c r="W15" s="62">
        <v>42323</v>
      </c>
      <c r="X15" s="63"/>
      <c r="Y15" s="63"/>
    </row>
    <row r="16" spans="1:35" x14ac:dyDescent="0.35">
      <c r="A16" s="112">
        <v>14</v>
      </c>
      <c r="B16" s="114">
        <v>42112</v>
      </c>
      <c r="C16" s="112">
        <v>5.0099999999999999E-2</v>
      </c>
      <c r="D16" s="112">
        <v>3</v>
      </c>
      <c r="E16" s="112"/>
      <c r="F16" s="14">
        <v>43.725000000000001</v>
      </c>
      <c r="G16" s="44">
        <v>60</v>
      </c>
      <c r="H16" s="14">
        <v>20</v>
      </c>
      <c r="I16" s="45">
        <f t="shared" si="3"/>
        <v>1047305.389221557</v>
      </c>
      <c r="J16" s="49">
        <f t="shared" si="0"/>
        <v>1047.3053892215569</v>
      </c>
      <c r="K16" s="15">
        <v>42249</v>
      </c>
      <c r="L16" s="18">
        <v>5.0979999999999999</v>
      </c>
      <c r="M16" s="22">
        <v>200</v>
      </c>
      <c r="N16" s="18">
        <v>20</v>
      </c>
      <c r="O16" s="18">
        <f t="shared" si="4"/>
        <v>407025.94810379244</v>
      </c>
      <c r="P16" s="50">
        <f t="shared" si="1"/>
        <v>407.02594810379242</v>
      </c>
      <c r="Q16" s="19">
        <v>42268</v>
      </c>
      <c r="R16" s="59">
        <v>100.857</v>
      </c>
      <c r="S16" s="60">
        <v>20</v>
      </c>
      <c r="T16" s="59">
        <v>20</v>
      </c>
      <c r="U16" s="59">
        <f t="shared" si="5"/>
        <v>805245.50898203591</v>
      </c>
      <c r="V16" s="61">
        <f t="shared" si="2"/>
        <v>805.24550898203586</v>
      </c>
      <c r="W16" s="62">
        <v>42323</v>
      </c>
      <c r="X16" s="63"/>
      <c r="Y16" s="63"/>
      <c r="AA16" s="28" t="s">
        <v>60</v>
      </c>
      <c r="AB16" s="29" t="s">
        <v>61</v>
      </c>
      <c r="AC16" s="30" t="s">
        <v>62</v>
      </c>
      <c r="AD16" s="38" t="s">
        <v>63</v>
      </c>
      <c r="AE16" s="36" t="s">
        <v>61</v>
      </c>
      <c r="AF16" s="37" t="s">
        <v>62</v>
      </c>
      <c r="AG16" s="39" t="s">
        <v>64</v>
      </c>
      <c r="AH16" s="40" t="s">
        <v>61</v>
      </c>
      <c r="AI16" s="41" t="s">
        <v>62</v>
      </c>
    </row>
    <row r="17" spans="1:35" x14ac:dyDescent="0.35">
      <c r="A17" s="112">
        <v>15</v>
      </c>
      <c r="B17" s="114">
        <v>42113</v>
      </c>
      <c r="C17" s="112">
        <v>4.8599999999999997E-2</v>
      </c>
      <c r="D17" s="112">
        <v>3</v>
      </c>
      <c r="E17" s="112"/>
      <c r="F17" s="14">
        <v>39.258000000000003</v>
      </c>
      <c r="G17" s="44">
        <v>60</v>
      </c>
      <c r="H17" s="14">
        <v>20</v>
      </c>
      <c r="I17" s="45">
        <f t="shared" si="3"/>
        <v>969333.33333333337</v>
      </c>
      <c r="J17" s="49">
        <f t="shared" si="0"/>
        <v>969.33333333333337</v>
      </c>
      <c r="K17" s="15">
        <v>42249</v>
      </c>
      <c r="L17" s="18">
        <v>4.931</v>
      </c>
      <c r="M17" s="22">
        <v>200</v>
      </c>
      <c r="N17" s="18">
        <v>20</v>
      </c>
      <c r="O17" s="18">
        <f t="shared" si="4"/>
        <v>405843.62139917701</v>
      </c>
      <c r="P17" s="50">
        <f t="shared" si="1"/>
        <v>405.84362139917698</v>
      </c>
      <c r="Q17" s="19">
        <v>42268</v>
      </c>
      <c r="R17" s="59">
        <v>65.709999999999994</v>
      </c>
      <c r="S17" s="60">
        <v>20</v>
      </c>
      <c r="T17" s="59">
        <v>20</v>
      </c>
      <c r="U17" s="59">
        <f t="shared" si="5"/>
        <v>540823.04526748962</v>
      </c>
      <c r="V17" s="61">
        <f t="shared" si="2"/>
        <v>540.82304526748965</v>
      </c>
      <c r="W17" s="62">
        <v>42323</v>
      </c>
      <c r="X17" s="63"/>
      <c r="Y17" s="63"/>
      <c r="AA17" s="31" t="s">
        <v>65</v>
      </c>
      <c r="AB17" s="10"/>
      <c r="AC17" s="32">
        <v>0</v>
      </c>
      <c r="AD17" s="31" t="s">
        <v>65</v>
      </c>
      <c r="AE17" s="10" t="s">
        <v>66</v>
      </c>
      <c r="AF17" s="32">
        <v>0</v>
      </c>
      <c r="AG17" s="31" t="s">
        <v>65</v>
      </c>
      <c r="AH17" s="10">
        <v>100</v>
      </c>
      <c r="AI17" s="32">
        <v>0</v>
      </c>
    </row>
    <row r="18" spans="1:35" x14ac:dyDescent="0.35">
      <c r="A18" s="112">
        <v>16</v>
      </c>
      <c r="B18" s="114">
        <v>42114</v>
      </c>
      <c r="C18" s="112">
        <v>4.87E-2</v>
      </c>
      <c r="D18" s="112">
        <v>3</v>
      </c>
      <c r="E18" s="112"/>
      <c r="F18" s="14">
        <v>30.86</v>
      </c>
      <c r="G18" s="44">
        <v>60</v>
      </c>
      <c r="H18" s="14">
        <v>20</v>
      </c>
      <c r="I18" s="45">
        <f t="shared" si="3"/>
        <v>760410.67761806981</v>
      </c>
      <c r="J18" s="49">
        <f t="shared" si="0"/>
        <v>760.41067761806983</v>
      </c>
      <c r="K18" s="15">
        <v>42249</v>
      </c>
      <c r="L18" s="18">
        <v>3.9980000000000002</v>
      </c>
      <c r="M18" s="22">
        <v>180</v>
      </c>
      <c r="N18" s="18">
        <v>20</v>
      </c>
      <c r="O18" s="18">
        <f t="shared" si="4"/>
        <v>295540.04106776178</v>
      </c>
      <c r="P18" s="50">
        <f t="shared" si="1"/>
        <v>295.54004106776176</v>
      </c>
      <c r="Q18" s="19">
        <v>42221</v>
      </c>
      <c r="R18" s="59">
        <v>32.654000000000003</v>
      </c>
      <c r="S18" s="60">
        <v>20</v>
      </c>
      <c r="T18" s="59">
        <v>20</v>
      </c>
      <c r="U18" s="59">
        <f t="shared" si="5"/>
        <v>268205.3388090349</v>
      </c>
      <c r="V18" s="61">
        <f t="shared" si="2"/>
        <v>268.20533880903491</v>
      </c>
      <c r="W18" s="62">
        <v>42348</v>
      </c>
      <c r="X18" s="63"/>
      <c r="Y18" s="63"/>
      <c r="AA18" s="31" t="s">
        <v>67</v>
      </c>
      <c r="AB18" s="10">
        <v>95.188999999999993</v>
      </c>
      <c r="AC18" s="32">
        <v>3.9</v>
      </c>
      <c r="AD18" s="31" t="s">
        <v>67</v>
      </c>
      <c r="AE18" s="10">
        <v>92.721999999999994</v>
      </c>
      <c r="AF18" s="32">
        <v>3.9</v>
      </c>
      <c r="AG18" s="31" t="s">
        <v>67</v>
      </c>
      <c r="AH18" s="10">
        <v>102.47799999999999</v>
      </c>
      <c r="AI18" s="32">
        <v>0.78</v>
      </c>
    </row>
    <row r="19" spans="1:35" x14ac:dyDescent="0.35">
      <c r="A19" s="112">
        <v>17</v>
      </c>
      <c r="B19" s="114">
        <v>42115</v>
      </c>
      <c r="C19" s="112">
        <v>5.04E-2</v>
      </c>
      <c r="D19" s="112">
        <v>3</v>
      </c>
      <c r="E19" s="112"/>
      <c r="F19" s="14">
        <v>20.202999999999999</v>
      </c>
      <c r="G19" s="44">
        <v>60</v>
      </c>
      <c r="H19" s="14">
        <v>20</v>
      </c>
      <c r="I19" s="45">
        <f t="shared" si="3"/>
        <v>481023.80952380958</v>
      </c>
      <c r="J19" s="49">
        <f t="shared" si="0"/>
        <v>481.02380952380958</v>
      </c>
      <c r="K19" s="15">
        <v>42249</v>
      </c>
      <c r="L19" s="18">
        <v>3.7469999999999999</v>
      </c>
      <c r="M19" s="22">
        <v>200</v>
      </c>
      <c r="N19" s="18">
        <v>20</v>
      </c>
      <c r="O19" s="18">
        <f t="shared" si="4"/>
        <v>297380.95238095237</v>
      </c>
      <c r="P19" s="50">
        <f t="shared" si="1"/>
        <v>297.38095238095235</v>
      </c>
      <c r="Q19" s="19">
        <v>42268</v>
      </c>
      <c r="R19" s="59">
        <v>28.268999999999998</v>
      </c>
      <c r="S19" s="60">
        <v>20</v>
      </c>
      <c r="T19" s="59">
        <v>20</v>
      </c>
      <c r="U19" s="59">
        <f t="shared" si="5"/>
        <v>224357.14285714287</v>
      </c>
      <c r="V19" s="61">
        <f t="shared" si="2"/>
        <v>224.35714285714286</v>
      </c>
      <c r="W19" s="62">
        <v>42348</v>
      </c>
      <c r="X19" s="63"/>
      <c r="Y19" s="63"/>
      <c r="AA19" s="31" t="s">
        <v>68</v>
      </c>
      <c r="AB19" s="10">
        <v>89.066000000000003</v>
      </c>
      <c r="AC19" s="32">
        <v>7.81</v>
      </c>
      <c r="AD19" s="31" t="s">
        <v>68</v>
      </c>
      <c r="AE19" s="10">
        <v>83.84</v>
      </c>
      <c r="AF19" s="32">
        <v>7.81</v>
      </c>
      <c r="AG19" s="31" t="s">
        <v>68</v>
      </c>
      <c r="AH19" s="10">
        <v>90.091999999999999</v>
      </c>
      <c r="AI19" s="32">
        <v>1.56</v>
      </c>
    </row>
    <row r="20" spans="1:35" x14ac:dyDescent="0.35">
      <c r="A20" s="112">
        <v>18</v>
      </c>
      <c r="B20" s="114">
        <v>42116</v>
      </c>
      <c r="C20" s="112">
        <v>5.1900000000000002E-2</v>
      </c>
      <c r="D20" s="112">
        <v>3</v>
      </c>
      <c r="E20" s="112"/>
      <c r="F20" s="14">
        <v>33.728999999999999</v>
      </c>
      <c r="G20" s="44">
        <v>60</v>
      </c>
      <c r="H20" s="14">
        <v>20</v>
      </c>
      <c r="I20" s="45">
        <f t="shared" si="3"/>
        <v>779861.27167630056</v>
      </c>
      <c r="J20" s="49">
        <f t="shared" si="0"/>
        <v>779.86127167630059</v>
      </c>
      <c r="K20" s="15">
        <v>42249</v>
      </c>
      <c r="L20" s="18">
        <v>5.0380000000000003</v>
      </c>
      <c r="M20" s="22">
        <v>200</v>
      </c>
      <c r="N20" s="18">
        <v>20</v>
      </c>
      <c r="O20" s="18">
        <f t="shared" si="4"/>
        <v>388285.16377649322</v>
      </c>
      <c r="P20" s="50">
        <f t="shared" si="1"/>
        <v>388.28516377649322</v>
      </c>
      <c r="Q20" s="19">
        <v>42268</v>
      </c>
      <c r="R20" s="59">
        <v>76.320999999999998</v>
      </c>
      <c r="S20" s="60">
        <v>20</v>
      </c>
      <c r="T20" s="59">
        <v>20</v>
      </c>
      <c r="U20" s="59">
        <f t="shared" si="5"/>
        <v>588215.79961464356</v>
      </c>
      <c r="V20" s="61">
        <f t="shared" si="2"/>
        <v>588.21579961464352</v>
      </c>
      <c r="W20" s="62">
        <v>42348</v>
      </c>
      <c r="X20" s="63"/>
      <c r="Y20" s="63"/>
      <c r="AA20" s="31" t="s">
        <v>69</v>
      </c>
      <c r="AB20" s="10">
        <v>85.635000000000005</v>
      </c>
      <c r="AC20" s="32">
        <v>15.625</v>
      </c>
      <c r="AD20" s="31" t="s">
        <v>69</v>
      </c>
      <c r="AE20" s="10">
        <v>76.403999999999996</v>
      </c>
      <c r="AF20" s="32">
        <v>15.625</v>
      </c>
      <c r="AG20" s="31" t="s">
        <v>69</v>
      </c>
      <c r="AH20" s="10">
        <v>71.923000000000002</v>
      </c>
      <c r="AI20" s="32">
        <v>3.12</v>
      </c>
    </row>
    <row r="21" spans="1:35" x14ac:dyDescent="0.35">
      <c r="A21" s="112">
        <v>19</v>
      </c>
      <c r="B21" s="114">
        <v>42117</v>
      </c>
      <c r="C21" s="112">
        <v>4.9200000000000001E-2</v>
      </c>
      <c r="D21" s="112">
        <v>3</v>
      </c>
      <c r="E21" s="112"/>
      <c r="F21" s="14">
        <v>37.365000000000002</v>
      </c>
      <c r="G21" s="44">
        <v>60</v>
      </c>
      <c r="H21" s="14">
        <v>20</v>
      </c>
      <c r="I21" s="45">
        <f t="shared" si="3"/>
        <v>911341.46341463411</v>
      </c>
      <c r="J21" s="49">
        <f t="shared" si="0"/>
        <v>911.34146341463406</v>
      </c>
      <c r="K21" s="15">
        <v>42249</v>
      </c>
      <c r="L21" s="18">
        <v>5.2759999999999998</v>
      </c>
      <c r="M21" s="22">
        <v>200</v>
      </c>
      <c r="N21" s="18">
        <v>20</v>
      </c>
      <c r="O21" s="18">
        <f t="shared" si="4"/>
        <v>428943.0894308943</v>
      </c>
      <c r="P21" s="50">
        <f t="shared" si="1"/>
        <v>428.9430894308943</v>
      </c>
      <c r="Q21" s="19">
        <v>42268</v>
      </c>
      <c r="R21" s="59">
        <v>100.69</v>
      </c>
      <c r="S21" s="60">
        <v>20</v>
      </c>
      <c r="T21" s="59">
        <v>20</v>
      </c>
      <c r="U21" s="59">
        <f t="shared" si="5"/>
        <v>818617.88617886172</v>
      </c>
      <c r="V21" s="61">
        <f t="shared" si="2"/>
        <v>818.61788617886168</v>
      </c>
      <c r="W21" s="62">
        <v>42348</v>
      </c>
      <c r="X21" s="63"/>
      <c r="Y21" s="63"/>
      <c r="AA21" s="31" t="s">
        <v>70</v>
      </c>
      <c r="AB21" s="10">
        <v>72.52</v>
      </c>
      <c r="AC21" s="32">
        <v>31.25</v>
      </c>
      <c r="AD21" s="31" t="s">
        <v>70</v>
      </c>
      <c r="AE21" s="10">
        <v>59.203000000000003</v>
      </c>
      <c r="AF21" s="32">
        <v>31.25</v>
      </c>
      <c r="AG21" s="31" t="s">
        <v>70</v>
      </c>
      <c r="AH21" s="10">
        <v>49.1</v>
      </c>
      <c r="AI21" s="32">
        <v>6.25</v>
      </c>
    </row>
    <row r="22" spans="1:35" x14ac:dyDescent="0.35">
      <c r="A22" s="112">
        <v>20</v>
      </c>
      <c r="B22" s="114">
        <v>42118</v>
      </c>
      <c r="C22" s="112">
        <v>5.1299999999999998E-2</v>
      </c>
      <c r="D22" s="112">
        <v>3</v>
      </c>
      <c r="E22" s="112"/>
      <c r="F22" s="14">
        <v>20.85</v>
      </c>
      <c r="G22" s="44">
        <v>60</v>
      </c>
      <c r="H22" s="14">
        <v>20</v>
      </c>
      <c r="I22" s="45">
        <f t="shared" si="3"/>
        <v>487719.29824561405</v>
      </c>
      <c r="J22" s="49">
        <f t="shared" si="0"/>
        <v>487.71929824561403</v>
      </c>
      <c r="K22" s="15">
        <v>42249</v>
      </c>
      <c r="L22" s="18">
        <v>3.75</v>
      </c>
      <c r="M22" s="22">
        <v>180</v>
      </c>
      <c r="N22" s="18">
        <v>20</v>
      </c>
      <c r="O22" s="18">
        <f t="shared" si="4"/>
        <v>263157.89473684214</v>
      </c>
      <c r="P22" s="50">
        <f t="shared" si="1"/>
        <v>263.15789473684214</v>
      </c>
      <c r="Q22" s="19">
        <v>42221</v>
      </c>
      <c r="R22" s="59">
        <v>26.715</v>
      </c>
      <c r="S22" s="60">
        <v>20</v>
      </c>
      <c r="T22" s="59">
        <v>20</v>
      </c>
      <c r="U22" s="59">
        <f t="shared" si="5"/>
        <v>208304.09356725146</v>
      </c>
      <c r="V22" s="61">
        <f t="shared" si="2"/>
        <v>208.30409356725147</v>
      </c>
      <c r="W22" s="62">
        <v>42348</v>
      </c>
      <c r="X22" s="63"/>
      <c r="Y22" s="63"/>
      <c r="AA22" s="31" t="s">
        <v>71</v>
      </c>
      <c r="AB22" s="10">
        <v>57.576000000000001</v>
      </c>
      <c r="AC22" s="32">
        <v>62.5</v>
      </c>
      <c r="AD22" s="31" t="s">
        <v>71</v>
      </c>
      <c r="AE22" s="10">
        <v>44.368000000000002</v>
      </c>
      <c r="AF22" s="32">
        <v>62.5</v>
      </c>
      <c r="AG22" s="31" t="s">
        <v>71</v>
      </c>
      <c r="AH22" s="10">
        <v>27.911999999999999</v>
      </c>
      <c r="AI22" s="32">
        <v>12.5</v>
      </c>
    </row>
    <row r="23" spans="1:35" x14ac:dyDescent="0.35">
      <c r="A23" s="112">
        <v>21</v>
      </c>
      <c r="B23" s="114">
        <v>42119</v>
      </c>
      <c r="C23" s="112">
        <v>5.1499999999999997E-2</v>
      </c>
      <c r="D23" s="112">
        <v>3</v>
      </c>
      <c r="E23" s="112" t="s">
        <v>72</v>
      </c>
      <c r="F23" s="14">
        <v>31.792999999999999</v>
      </c>
      <c r="G23" s="44">
        <v>60</v>
      </c>
      <c r="H23" s="14">
        <v>20</v>
      </c>
      <c r="I23" s="45">
        <f t="shared" si="3"/>
        <v>740807.7669902913</v>
      </c>
      <c r="J23" s="49">
        <f t="shared" si="0"/>
        <v>740.80776699029127</v>
      </c>
      <c r="K23" s="15">
        <v>42249</v>
      </c>
      <c r="L23" s="18">
        <v>4.8940000000000001</v>
      </c>
      <c r="M23" s="22">
        <v>200</v>
      </c>
      <c r="N23" s="18">
        <v>20</v>
      </c>
      <c r="O23" s="18">
        <f t="shared" si="4"/>
        <v>380116.50485436898</v>
      </c>
      <c r="P23" s="50">
        <f t="shared" si="1"/>
        <v>380.116504854369</v>
      </c>
      <c r="Q23" s="19">
        <v>42268</v>
      </c>
      <c r="R23" s="59">
        <v>75.427999999999997</v>
      </c>
      <c r="S23" s="60">
        <v>20</v>
      </c>
      <c r="T23" s="59">
        <v>20</v>
      </c>
      <c r="U23" s="59">
        <f t="shared" si="5"/>
        <v>585848.54368932033</v>
      </c>
      <c r="V23" s="61">
        <f t="shared" si="2"/>
        <v>585.84854368932031</v>
      </c>
      <c r="W23" s="62">
        <v>42348</v>
      </c>
      <c r="X23" s="63"/>
      <c r="Y23" s="63"/>
      <c r="AA23" s="31" t="s">
        <v>73</v>
      </c>
      <c r="AB23" s="10">
        <v>50.673999999999999</v>
      </c>
      <c r="AC23" s="32">
        <v>125</v>
      </c>
      <c r="AD23" s="31" t="s">
        <v>73</v>
      </c>
      <c r="AE23" s="10">
        <v>32.405000000000001</v>
      </c>
      <c r="AF23" s="32">
        <v>125</v>
      </c>
      <c r="AG23" s="31" t="s">
        <v>73</v>
      </c>
      <c r="AH23" s="10">
        <v>18.094000000000001</v>
      </c>
      <c r="AI23" s="32">
        <v>25</v>
      </c>
    </row>
    <row r="24" spans="1:35" x14ac:dyDescent="0.35">
      <c r="A24" s="112">
        <v>22</v>
      </c>
      <c r="B24" s="114">
        <v>42120</v>
      </c>
      <c r="C24" s="112">
        <v>4.9700000000000001E-2</v>
      </c>
      <c r="D24" s="112">
        <v>3</v>
      </c>
      <c r="E24" s="112"/>
      <c r="F24" s="14">
        <v>27.664999999999999</v>
      </c>
      <c r="G24" s="44">
        <v>60</v>
      </c>
      <c r="H24" s="14">
        <v>20</v>
      </c>
      <c r="I24" s="45">
        <f t="shared" si="3"/>
        <v>667967.80684104632</v>
      </c>
      <c r="J24" s="49">
        <f t="shared" si="0"/>
        <v>667.96780684104635</v>
      </c>
      <c r="K24" s="15">
        <v>42249</v>
      </c>
      <c r="L24" s="18">
        <v>5.0570000000000004</v>
      </c>
      <c r="M24" s="22">
        <v>200</v>
      </c>
      <c r="N24" s="18">
        <v>20</v>
      </c>
      <c r="O24" s="18">
        <f t="shared" si="4"/>
        <v>407002.01207243459</v>
      </c>
      <c r="P24" s="50">
        <f t="shared" si="1"/>
        <v>407.00201207243458</v>
      </c>
      <c r="Q24" s="19">
        <v>42268</v>
      </c>
      <c r="R24" s="59">
        <v>87.254999999999995</v>
      </c>
      <c r="S24" s="60">
        <v>20</v>
      </c>
      <c r="T24" s="59">
        <v>20</v>
      </c>
      <c r="U24" s="59">
        <f t="shared" si="5"/>
        <v>702253.52112676052</v>
      </c>
      <c r="V24" s="61">
        <f t="shared" si="2"/>
        <v>702.25352112676057</v>
      </c>
      <c r="W24" s="62">
        <v>42348</v>
      </c>
      <c r="X24" s="63"/>
      <c r="Y24" s="63"/>
      <c r="AA24" s="31" t="s">
        <v>74</v>
      </c>
      <c r="AB24" s="10">
        <v>37.415999999999997</v>
      </c>
      <c r="AC24" s="32">
        <v>250</v>
      </c>
      <c r="AD24" s="31" t="s">
        <v>74</v>
      </c>
      <c r="AE24" s="10">
        <v>23.954999999999998</v>
      </c>
      <c r="AF24" s="32">
        <v>250</v>
      </c>
      <c r="AG24" s="31" t="s">
        <v>74</v>
      </c>
      <c r="AH24" s="10">
        <v>11.805999999999999</v>
      </c>
      <c r="AI24" s="32">
        <v>50</v>
      </c>
    </row>
    <row r="25" spans="1:35" x14ac:dyDescent="0.35">
      <c r="A25" s="112">
        <v>23</v>
      </c>
      <c r="B25" s="114">
        <v>42121</v>
      </c>
      <c r="C25" s="112">
        <v>5.0999999999999997E-2</v>
      </c>
      <c r="D25" s="112">
        <v>3</v>
      </c>
      <c r="E25" s="112"/>
      <c r="F25" s="14">
        <v>23.547999999999998</v>
      </c>
      <c r="G25" s="44">
        <v>60</v>
      </c>
      <c r="H25" s="14">
        <v>20</v>
      </c>
      <c r="I25" s="45">
        <f t="shared" si="3"/>
        <v>554070.5882352941</v>
      </c>
      <c r="J25" s="49">
        <f t="shared" si="0"/>
        <v>554.07058823529405</v>
      </c>
      <c r="K25" s="15">
        <v>42249</v>
      </c>
      <c r="L25" s="18">
        <v>4.2249999999999996</v>
      </c>
      <c r="M25" s="22">
        <v>200</v>
      </c>
      <c r="N25" s="18">
        <v>20</v>
      </c>
      <c r="O25" s="18">
        <f t="shared" si="4"/>
        <v>331372.54901960777</v>
      </c>
      <c r="P25" s="50">
        <f t="shared" si="1"/>
        <v>331.37254901960779</v>
      </c>
      <c r="Q25" s="19">
        <v>42268</v>
      </c>
      <c r="R25" s="59">
        <v>31.643999999999998</v>
      </c>
      <c r="S25" s="60">
        <v>20</v>
      </c>
      <c r="T25" s="59">
        <v>20</v>
      </c>
      <c r="U25" s="59">
        <f t="shared" si="5"/>
        <v>248188.23529411768</v>
      </c>
      <c r="V25" s="61">
        <f t="shared" si="2"/>
        <v>248.18823529411767</v>
      </c>
      <c r="W25" s="62">
        <v>42348</v>
      </c>
      <c r="X25" s="63"/>
      <c r="Y25" s="63"/>
      <c r="AA25" s="31" t="s">
        <v>75</v>
      </c>
      <c r="AB25" s="10">
        <v>27.401</v>
      </c>
      <c r="AC25" s="32">
        <v>500</v>
      </c>
      <c r="AD25" s="31" t="s">
        <v>75</v>
      </c>
      <c r="AE25" s="10">
        <v>14.96</v>
      </c>
      <c r="AF25" s="32">
        <v>500</v>
      </c>
      <c r="AG25" s="31" t="s">
        <v>75</v>
      </c>
      <c r="AH25" s="10">
        <v>8.9689999999999994</v>
      </c>
      <c r="AI25" s="32">
        <v>100</v>
      </c>
    </row>
    <row r="26" spans="1:35" ht="15" thickBot="1" x14ac:dyDescent="0.4">
      <c r="A26" s="112">
        <v>24</v>
      </c>
      <c r="B26" s="114">
        <v>42122</v>
      </c>
      <c r="C26" s="112">
        <v>4.9399999999999999E-2</v>
      </c>
      <c r="D26" s="112">
        <v>3</v>
      </c>
      <c r="E26" s="112"/>
      <c r="F26" s="14">
        <v>36.427999999999997</v>
      </c>
      <c r="G26" s="44">
        <v>60</v>
      </c>
      <c r="H26" s="14">
        <v>20</v>
      </c>
      <c r="I26" s="45">
        <f t="shared" si="3"/>
        <v>884890.68825910927</v>
      </c>
      <c r="J26" s="49">
        <f t="shared" si="0"/>
        <v>884.89068825910931</v>
      </c>
      <c r="K26" s="15">
        <v>42249</v>
      </c>
      <c r="L26" s="18">
        <v>6.6689999999999996</v>
      </c>
      <c r="M26" s="22">
        <v>180</v>
      </c>
      <c r="N26" s="18">
        <v>20</v>
      </c>
      <c r="O26" s="18">
        <f t="shared" si="4"/>
        <v>485999.99999999994</v>
      </c>
      <c r="P26" s="50">
        <f t="shared" si="1"/>
        <v>485.99999999999994</v>
      </c>
      <c r="Q26" s="19">
        <v>42221</v>
      </c>
      <c r="R26" s="59">
        <v>58.215000000000003</v>
      </c>
      <c r="S26" s="60">
        <v>20</v>
      </c>
      <c r="T26" s="59">
        <v>20</v>
      </c>
      <c r="U26" s="59">
        <f t="shared" si="5"/>
        <v>471376.51821862353</v>
      </c>
      <c r="V26" s="61">
        <f t="shared" si="2"/>
        <v>471.37651821862352</v>
      </c>
      <c r="W26" s="62">
        <v>42348</v>
      </c>
      <c r="X26" s="63"/>
      <c r="Y26" s="63"/>
      <c r="AA26" s="33" t="s">
        <v>76</v>
      </c>
      <c r="AB26" s="34">
        <v>16.033999999999999</v>
      </c>
      <c r="AC26" s="35">
        <v>1000</v>
      </c>
      <c r="AD26" s="33" t="s">
        <v>76</v>
      </c>
      <c r="AE26" s="34">
        <v>11.95</v>
      </c>
      <c r="AF26" s="35">
        <v>1000</v>
      </c>
      <c r="AG26" s="33" t="s">
        <v>76</v>
      </c>
      <c r="AH26" s="34">
        <v>7.7080000000000002</v>
      </c>
      <c r="AI26" s="35">
        <v>200</v>
      </c>
    </row>
    <row r="27" spans="1:35" x14ac:dyDescent="0.35">
      <c r="A27" s="112">
        <v>25</v>
      </c>
      <c r="B27" s="114">
        <v>42125</v>
      </c>
      <c r="C27" s="112">
        <v>5.0799999999999998E-2</v>
      </c>
      <c r="D27" s="112">
        <v>3</v>
      </c>
      <c r="E27" s="112"/>
      <c r="F27" s="14">
        <v>30.556000000000001</v>
      </c>
      <c r="G27" s="44">
        <v>60</v>
      </c>
      <c r="H27" s="14">
        <v>20</v>
      </c>
      <c r="I27" s="45">
        <f t="shared" si="3"/>
        <v>721795.27559055132</v>
      </c>
      <c r="J27" s="49">
        <f t="shared" si="0"/>
        <v>721.79527559055134</v>
      </c>
      <c r="K27" s="15">
        <v>42249</v>
      </c>
      <c r="L27" s="18">
        <v>4.5439999999999996</v>
      </c>
      <c r="M27" s="22">
        <v>200</v>
      </c>
      <c r="N27" s="18">
        <v>20</v>
      </c>
      <c r="O27" s="18">
        <f t="shared" si="4"/>
        <v>357795.2755905512</v>
      </c>
      <c r="P27" s="50">
        <f t="shared" si="1"/>
        <v>357.79527559055123</v>
      </c>
      <c r="Q27" s="19">
        <v>42268</v>
      </c>
      <c r="R27" s="59">
        <v>46.756</v>
      </c>
      <c r="S27" s="60">
        <v>20</v>
      </c>
      <c r="T27" s="59">
        <v>20</v>
      </c>
      <c r="U27" s="59">
        <f t="shared" si="5"/>
        <v>368157.48031496065</v>
      </c>
      <c r="V27" s="61">
        <f t="shared" si="2"/>
        <v>368.15748031496065</v>
      </c>
      <c r="W27" s="62">
        <v>42348</v>
      </c>
      <c r="X27" s="63"/>
      <c r="Y27" s="63"/>
    </row>
    <row r="28" spans="1:35" x14ac:dyDescent="0.35">
      <c r="A28" s="112">
        <v>26</v>
      </c>
      <c r="B28" s="114">
        <v>42126</v>
      </c>
      <c r="C28" s="112">
        <v>4.99E-2</v>
      </c>
      <c r="D28" s="112">
        <v>3</v>
      </c>
      <c r="E28" s="112" t="s">
        <v>72</v>
      </c>
      <c r="F28" s="14">
        <v>45.398000000000003</v>
      </c>
      <c r="G28" s="44">
        <v>60</v>
      </c>
      <c r="H28" s="14">
        <v>20</v>
      </c>
      <c r="I28" s="45">
        <f t="shared" si="3"/>
        <v>1091735.470941884</v>
      </c>
      <c r="J28" s="49">
        <f t="shared" si="0"/>
        <v>1091.7354709418839</v>
      </c>
      <c r="K28" s="15">
        <v>42249</v>
      </c>
      <c r="L28" s="18">
        <v>6.64</v>
      </c>
      <c r="M28" s="22">
        <v>200</v>
      </c>
      <c r="N28" s="18">
        <v>20</v>
      </c>
      <c r="O28" s="18">
        <f t="shared" si="4"/>
        <v>532264.52905811626</v>
      </c>
      <c r="P28" s="50">
        <f t="shared" si="1"/>
        <v>532.2645290581163</v>
      </c>
      <c r="Q28" s="19">
        <v>42268</v>
      </c>
      <c r="R28" s="59">
        <v>179.946</v>
      </c>
      <c r="S28" s="60">
        <v>20</v>
      </c>
      <c r="T28" s="59">
        <v>20</v>
      </c>
      <c r="U28" s="59">
        <f t="shared" si="5"/>
        <v>1442452.9058116232</v>
      </c>
      <c r="V28" s="61">
        <f t="shared" si="2"/>
        <v>1442.4529058116232</v>
      </c>
      <c r="W28" s="62">
        <v>42348</v>
      </c>
      <c r="X28" s="63"/>
      <c r="Y28" s="63"/>
    </row>
    <row r="29" spans="1:35" x14ac:dyDescent="0.35">
      <c r="A29" s="112">
        <v>27</v>
      </c>
      <c r="B29" s="114">
        <v>42127</v>
      </c>
      <c r="C29" s="112">
        <v>5.1700000000000003E-2</v>
      </c>
      <c r="D29" s="112">
        <v>3</v>
      </c>
      <c r="E29" s="112"/>
      <c r="F29" s="14">
        <v>37.189</v>
      </c>
      <c r="G29" s="44">
        <v>60</v>
      </c>
      <c r="H29" s="14">
        <v>20</v>
      </c>
      <c r="I29" s="45">
        <f t="shared" si="3"/>
        <v>863187.62088974856</v>
      </c>
      <c r="J29" s="49">
        <f t="shared" si="0"/>
        <v>863.18762088974859</v>
      </c>
      <c r="K29" s="15">
        <v>42249</v>
      </c>
      <c r="L29" s="18">
        <v>4.359</v>
      </c>
      <c r="M29" s="22">
        <v>200</v>
      </c>
      <c r="N29" s="18">
        <v>20</v>
      </c>
      <c r="O29" s="18">
        <f t="shared" si="4"/>
        <v>337253.38491295936</v>
      </c>
      <c r="P29" s="50">
        <f t="shared" si="1"/>
        <v>337.25338491295935</v>
      </c>
      <c r="Q29" s="19">
        <v>42268</v>
      </c>
      <c r="R29" s="59">
        <v>70.489999999999995</v>
      </c>
      <c r="S29" s="60">
        <v>20</v>
      </c>
      <c r="T29" s="59">
        <v>20</v>
      </c>
      <c r="U29" s="59">
        <f t="shared" si="5"/>
        <v>545377.1760154739</v>
      </c>
      <c r="V29" s="61">
        <f t="shared" si="2"/>
        <v>545.37717601547388</v>
      </c>
      <c r="W29" s="62">
        <v>42348</v>
      </c>
      <c r="X29" s="63"/>
      <c r="Y29" s="63"/>
    </row>
    <row r="30" spans="1:35" x14ac:dyDescent="0.35">
      <c r="A30" s="112">
        <v>28</v>
      </c>
      <c r="B30" s="114">
        <v>42128</v>
      </c>
      <c r="C30" s="112">
        <v>5.1200000000000002E-2</v>
      </c>
      <c r="D30" s="10">
        <v>3</v>
      </c>
      <c r="E30" s="112"/>
      <c r="F30" s="14">
        <v>54.792999999999999</v>
      </c>
      <c r="G30" s="44">
        <v>60</v>
      </c>
      <c r="H30" s="14">
        <v>20</v>
      </c>
      <c r="I30" s="45">
        <f t="shared" si="3"/>
        <v>1284210.9375</v>
      </c>
      <c r="J30" s="49">
        <f t="shared" si="0"/>
        <v>1284.2109375</v>
      </c>
      <c r="K30" s="15">
        <v>42249</v>
      </c>
      <c r="L30" s="18">
        <v>4.7320000000000002</v>
      </c>
      <c r="M30" s="22">
        <v>180</v>
      </c>
      <c r="N30" s="18">
        <v>20</v>
      </c>
      <c r="O30" s="18">
        <f t="shared" si="4"/>
        <v>332718.75</v>
      </c>
      <c r="P30" s="50">
        <f t="shared" si="1"/>
        <v>332.71875</v>
      </c>
      <c r="Q30" s="19">
        <v>42221</v>
      </c>
      <c r="R30" s="59">
        <v>38.756</v>
      </c>
      <c r="S30" s="60">
        <v>20</v>
      </c>
      <c r="T30" s="59">
        <v>20</v>
      </c>
      <c r="U30" s="59">
        <f t="shared" si="5"/>
        <v>302781.25</v>
      </c>
      <c r="V30" s="61">
        <f t="shared" si="2"/>
        <v>302.78125</v>
      </c>
      <c r="W30" s="62">
        <v>42348</v>
      </c>
      <c r="X30" s="63"/>
      <c r="Y30" s="63"/>
    </row>
    <row r="31" spans="1:35" x14ac:dyDescent="0.35">
      <c r="A31" s="112">
        <v>29</v>
      </c>
      <c r="B31" s="114">
        <v>42129</v>
      </c>
      <c r="C31" s="112">
        <v>5.1900000000000002E-2</v>
      </c>
      <c r="D31" s="112">
        <v>3</v>
      </c>
      <c r="E31" s="112"/>
      <c r="F31" s="14">
        <v>49.335000000000001</v>
      </c>
      <c r="G31" s="44">
        <v>60</v>
      </c>
      <c r="H31" s="14">
        <v>20</v>
      </c>
      <c r="I31" s="45">
        <f t="shared" si="3"/>
        <v>1140693.641618497</v>
      </c>
      <c r="J31" s="49">
        <f t="shared" si="0"/>
        <v>1140.6936416184969</v>
      </c>
      <c r="K31" s="15">
        <v>42249</v>
      </c>
      <c r="L31" s="18">
        <v>4.4669999999999996</v>
      </c>
      <c r="M31" s="22">
        <v>200</v>
      </c>
      <c r="N31" s="18">
        <v>20</v>
      </c>
      <c r="O31" s="18">
        <f t="shared" si="4"/>
        <v>344277.45664739882</v>
      </c>
      <c r="P31" s="50">
        <f t="shared" si="1"/>
        <v>344.27745664739882</v>
      </c>
      <c r="Q31" s="19">
        <v>42268</v>
      </c>
      <c r="R31" s="59">
        <v>36.463000000000001</v>
      </c>
      <c r="S31" s="60">
        <v>20</v>
      </c>
      <c r="T31" s="59">
        <v>20</v>
      </c>
      <c r="U31" s="59">
        <f t="shared" si="5"/>
        <v>281025.04816955683</v>
      </c>
      <c r="V31" s="61">
        <f t="shared" si="2"/>
        <v>281.02504816955684</v>
      </c>
      <c r="W31" s="62">
        <v>42348</v>
      </c>
      <c r="X31" s="63"/>
      <c r="Y31" s="63"/>
    </row>
    <row r="32" spans="1:35" x14ac:dyDescent="0.35">
      <c r="A32" s="112">
        <v>30</v>
      </c>
      <c r="B32" s="114">
        <v>42130</v>
      </c>
      <c r="C32" s="112">
        <v>4.8899999999999999E-2</v>
      </c>
      <c r="D32" s="112">
        <v>3</v>
      </c>
      <c r="E32" s="112"/>
      <c r="F32" s="14">
        <v>25.920999999999999</v>
      </c>
      <c r="G32" s="44">
        <v>60</v>
      </c>
      <c r="H32" s="14">
        <v>20</v>
      </c>
      <c r="I32" s="45">
        <f t="shared" si="3"/>
        <v>636098.15950920247</v>
      </c>
      <c r="J32" s="49">
        <f t="shared" si="0"/>
        <v>636.09815950920245</v>
      </c>
      <c r="K32" s="15">
        <v>42249</v>
      </c>
      <c r="L32" s="18">
        <v>6.3159999999999998</v>
      </c>
      <c r="M32" s="22">
        <v>200</v>
      </c>
      <c r="N32" s="18">
        <v>20</v>
      </c>
      <c r="O32" s="18">
        <f t="shared" si="4"/>
        <v>516646.21676891617</v>
      </c>
      <c r="P32" s="50">
        <f t="shared" si="1"/>
        <v>516.64621676891613</v>
      </c>
      <c r="Q32" s="19">
        <v>42268</v>
      </c>
      <c r="R32" s="59">
        <v>113.705</v>
      </c>
      <c r="S32" s="60">
        <v>20</v>
      </c>
      <c r="T32" s="59">
        <v>20</v>
      </c>
      <c r="U32" s="59">
        <f t="shared" si="5"/>
        <v>930102.24948875257</v>
      </c>
      <c r="V32" s="61">
        <f t="shared" si="2"/>
        <v>930.10224948875259</v>
      </c>
      <c r="W32" s="62">
        <v>42348</v>
      </c>
      <c r="X32" s="63"/>
      <c r="Y32" s="63"/>
    </row>
    <row r="33" spans="1:25" x14ac:dyDescent="0.35">
      <c r="A33" s="112">
        <v>31</v>
      </c>
      <c r="B33" s="114">
        <v>42131</v>
      </c>
      <c r="C33" s="112">
        <v>4.9200000000000001E-2</v>
      </c>
      <c r="D33" s="112">
        <v>3</v>
      </c>
      <c r="E33" s="112"/>
      <c r="F33" s="14">
        <v>41.094999999999999</v>
      </c>
      <c r="G33" s="44">
        <v>60</v>
      </c>
      <c r="H33" s="14">
        <v>20</v>
      </c>
      <c r="I33" s="45">
        <f t="shared" si="3"/>
        <v>1002317.0731707317</v>
      </c>
      <c r="J33" s="49">
        <f t="shared" si="0"/>
        <v>1002.3170731707316</v>
      </c>
      <c r="K33" s="15">
        <v>42249</v>
      </c>
      <c r="L33" s="18">
        <v>9.0280000000000005</v>
      </c>
      <c r="M33" s="22">
        <v>200</v>
      </c>
      <c r="N33" s="18">
        <v>20</v>
      </c>
      <c r="O33" s="18">
        <f t="shared" si="4"/>
        <v>733983.7398373984</v>
      </c>
      <c r="P33" s="50">
        <f t="shared" si="1"/>
        <v>733.98373983739839</v>
      </c>
      <c r="Q33" s="19">
        <v>42268</v>
      </c>
      <c r="R33" s="59">
        <v>214.07300000000001</v>
      </c>
      <c r="S33" s="60">
        <v>20</v>
      </c>
      <c r="T33" s="59">
        <v>20</v>
      </c>
      <c r="U33" s="59">
        <f t="shared" si="5"/>
        <v>1740430.8943089431</v>
      </c>
      <c r="V33" s="61">
        <f t="shared" si="2"/>
        <v>1740.4308943089432</v>
      </c>
      <c r="W33" s="62">
        <v>42348</v>
      </c>
      <c r="X33" s="63"/>
      <c r="Y33" s="63"/>
    </row>
    <row r="34" spans="1:25" x14ac:dyDescent="0.35">
      <c r="A34" s="112">
        <v>32</v>
      </c>
      <c r="B34" s="114">
        <v>42132</v>
      </c>
      <c r="C34" s="112">
        <v>5.0099999999999999E-2</v>
      </c>
      <c r="D34" s="112">
        <v>3</v>
      </c>
      <c r="E34" s="112"/>
      <c r="F34" s="14">
        <v>39.704999999999998</v>
      </c>
      <c r="G34" s="44">
        <v>60</v>
      </c>
      <c r="H34" s="14">
        <v>20</v>
      </c>
      <c r="I34" s="45">
        <f t="shared" si="3"/>
        <v>951017.96407185611</v>
      </c>
      <c r="J34" s="49">
        <f t="shared" si="0"/>
        <v>951.01796407185611</v>
      </c>
      <c r="K34" s="15">
        <v>42249</v>
      </c>
      <c r="L34" s="18">
        <v>6.1539999999999999</v>
      </c>
      <c r="M34" s="22">
        <v>180</v>
      </c>
      <c r="N34" s="18">
        <v>20</v>
      </c>
      <c r="O34" s="18">
        <f t="shared" si="4"/>
        <v>442203.59281437128</v>
      </c>
      <c r="P34" s="50">
        <f t="shared" si="1"/>
        <v>442.20359281437129</v>
      </c>
      <c r="Q34" s="19">
        <v>42268</v>
      </c>
      <c r="R34" s="59">
        <v>64.658000000000001</v>
      </c>
      <c r="S34" s="60">
        <v>20</v>
      </c>
      <c r="T34" s="59">
        <v>20</v>
      </c>
      <c r="U34" s="59">
        <f t="shared" si="5"/>
        <v>516231.53692614776</v>
      </c>
      <c r="V34" s="61">
        <f t="shared" si="2"/>
        <v>516.23153692614778</v>
      </c>
      <c r="W34" s="62">
        <v>42348</v>
      </c>
      <c r="X34" s="63"/>
      <c r="Y34" s="63"/>
    </row>
    <row r="35" spans="1:25" x14ac:dyDescent="0.35">
      <c r="A35" s="112">
        <v>33</v>
      </c>
      <c r="B35" s="114">
        <v>42133</v>
      </c>
      <c r="C35" s="112">
        <v>5.16E-2</v>
      </c>
      <c r="D35" s="112">
        <v>3</v>
      </c>
      <c r="E35" s="112"/>
      <c r="F35" s="14">
        <v>37.261000000000003</v>
      </c>
      <c r="G35" s="44">
        <v>60</v>
      </c>
      <c r="H35" s="14">
        <v>20</v>
      </c>
      <c r="I35" s="45">
        <f t="shared" ref="I35:I66" si="6">(F35*G35*H35)/C35</f>
        <v>866534.88372093032</v>
      </c>
      <c r="J35" s="49">
        <f t="shared" ref="J35:J66" si="7">I35/1000</f>
        <v>866.53488372093034</v>
      </c>
      <c r="K35" s="15">
        <v>42249</v>
      </c>
      <c r="L35" s="18">
        <v>6.2119999999999997</v>
      </c>
      <c r="M35" s="22">
        <v>200</v>
      </c>
      <c r="N35" s="18">
        <v>20</v>
      </c>
      <c r="O35" s="18">
        <f t="shared" ref="O35:O66" si="8">(L35*M35*N35)/C35</f>
        <v>481550.38759689918</v>
      </c>
      <c r="P35" s="50">
        <f t="shared" ref="P35:P66" si="9">O35/1000</f>
        <v>481.55038759689916</v>
      </c>
      <c r="Q35" s="19">
        <v>42268</v>
      </c>
      <c r="R35" s="59">
        <v>115.10899999999999</v>
      </c>
      <c r="S35" s="60">
        <v>20</v>
      </c>
      <c r="T35" s="59">
        <v>20</v>
      </c>
      <c r="U35" s="59">
        <f t="shared" si="5"/>
        <v>892317.82945736428</v>
      </c>
      <c r="V35" s="61">
        <f t="shared" si="2"/>
        <v>892.31782945736427</v>
      </c>
      <c r="W35" s="62">
        <v>42348</v>
      </c>
      <c r="X35" s="63"/>
      <c r="Y35" s="63"/>
    </row>
    <row r="36" spans="1:25" x14ac:dyDescent="0.35">
      <c r="A36" s="112">
        <v>34</v>
      </c>
      <c r="B36" s="114">
        <v>42134</v>
      </c>
      <c r="C36" s="112">
        <v>4.9599999999999998E-2</v>
      </c>
      <c r="D36" s="112">
        <v>3</v>
      </c>
      <c r="E36" s="112"/>
      <c r="F36" s="14">
        <v>41.076000000000001</v>
      </c>
      <c r="G36" s="44">
        <v>60</v>
      </c>
      <c r="H36" s="14">
        <v>20</v>
      </c>
      <c r="I36" s="45">
        <f t="shared" si="6"/>
        <v>993774.19354838703</v>
      </c>
      <c r="J36" s="49">
        <f t="shared" si="7"/>
        <v>993.77419354838707</v>
      </c>
      <c r="K36" s="15">
        <v>42249</v>
      </c>
      <c r="L36" s="18">
        <v>5.6680000000000001</v>
      </c>
      <c r="M36" s="22">
        <v>200</v>
      </c>
      <c r="N36" s="18">
        <v>20</v>
      </c>
      <c r="O36" s="18">
        <f t="shared" si="8"/>
        <v>457096.77419354848</v>
      </c>
      <c r="P36" s="50">
        <f t="shared" si="9"/>
        <v>457.09677419354847</v>
      </c>
      <c r="Q36" s="19">
        <v>42268</v>
      </c>
      <c r="R36" s="59">
        <v>65.875</v>
      </c>
      <c r="S36" s="60">
        <v>20</v>
      </c>
      <c r="T36" s="59">
        <v>20</v>
      </c>
      <c r="U36" s="59">
        <f t="shared" si="5"/>
        <v>531250</v>
      </c>
      <c r="V36" s="61">
        <f t="shared" si="2"/>
        <v>531.25</v>
      </c>
      <c r="W36" s="62">
        <v>42349</v>
      </c>
      <c r="X36" s="63"/>
      <c r="Y36" s="63"/>
    </row>
    <row r="37" spans="1:25" x14ac:dyDescent="0.35">
      <c r="A37" s="112">
        <v>35</v>
      </c>
      <c r="B37" s="114">
        <v>42135</v>
      </c>
      <c r="C37" s="112">
        <v>5.04E-2</v>
      </c>
      <c r="D37" s="112">
        <v>3</v>
      </c>
      <c r="E37" s="112"/>
      <c r="F37" s="48">
        <v>52.362000000000002</v>
      </c>
      <c r="G37" s="44">
        <v>60</v>
      </c>
      <c r="H37" s="14">
        <v>20</v>
      </c>
      <c r="I37" s="45">
        <f t="shared" si="6"/>
        <v>1246714.2857142859</v>
      </c>
      <c r="J37" s="49">
        <f t="shared" si="7"/>
        <v>1246.714285714286</v>
      </c>
      <c r="K37" s="15">
        <v>42268</v>
      </c>
      <c r="L37" s="18">
        <v>6.3319999999999999</v>
      </c>
      <c r="M37" s="22">
        <v>200</v>
      </c>
      <c r="N37" s="18">
        <v>20</v>
      </c>
      <c r="O37" s="18">
        <f t="shared" si="8"/>
        <v>502539.68253968249</v>
      </c>
      <c r="P37" s="50">
        <f t="shared" si="9"/>
        <v>502.53968253968247</v>
      </c>
      <c r="Q37" s="19">
        <v>42268</v>
      </c>
      <c r="R37" s="59">
        <v>61.109000000000002</v>
      </c>
      <c r="S37" s="60">
        <v>20</v>
      </c>
      <c r="T37" s="59">
        <v>20</v>
      </c>
      <c r="U37" s="59">
        <f t="shared" si="5"/>
        <v>484992.06349206355</v>
      </c>
      <c r="V37" s="61">
        <f t="shared" si="2"/>
        <v>484.99206349206355</v>
      </c>
      <c r="W37" s="62">
        <v>42348</v>
      </c>
      <c r="X37" s="63"/>
      <c r="Y37" s="63"/>
    </row>
    <row r="38" spans="1:25" x14ac:dyDescent="0.35">
      <c r="A38" s="112">
        <v>36</v>
      </c>
      <c r="B38" s="114">
        <v>42136</v>
      </c>
      <c r="C38" s="112">
        <v>4.8500000000000001E-2</v>
      </c>
      <c r="D38" s="112">
        <v>3</v>
      </c>
      <c r="E38" s="112"/>
      <c r="F38" s="14">
        <v>49.23</v>
      </c>
      <c r="G38" s="44">
        <v>60</v>
      </c>
      <c r="H38" s="14">
        <v>20</v>
      </c>
      <c r="I38" s="45">
        <f t="shared" si="6"/>
        <v>1218061.8556701029</v>
      </c>
      <c r="J38" s="49">
        <f t="shared" si="7"/>
        <v>1218.0618556701029</v>
      </c>
      <c r="K38" s="15">
        <v>42249</v>
      </c>
      <c r="L38" s="18">
        <v>4.7329999999999997</v>
      </c>
      <c r="M38" s="22">
        <v>180</v>
      </c>
      <c r="N38" s="18">
        <v>20</v>
      </c>
      <c r="O38" s="18">
        <f t="shared" si="8"/>
        <v>351315.46391752578</v>
      </c>
      <c r="P38" s="50">
        <f t="shared" si="9"/>
        <v>351.31546391752579</v>
      </c>
      <c r="Q38" s="19">
        <v>42268</v>
      </c>
      <c r="R38" s="59">
        <v>23.786000000000001</v>
      </c>
      <c r="S38" s="60">
        <v>20</v>
      </c>
      <c r="T38" s="59">
        <v>20</v>
      </c>
      <c r="U38" s="59">
        <f t="shared" si="5"/>
        <v>196173.19587628869</v>
      </c>
      <c r="V38" s="61">
        <f t="shared" si="2"/>
        <v>196.1731958762887</v>
      </c>
      <c r="W38" s="62">
        <v>42348</v>
      </c>
      <c r="X38" s="63"/>
      <c r="Y38" s="63"/>
    </row>
    <row r="39" spans="1:25" x14ac:dyDescent="0.35">
      <c r="A39" s="112">
        <v>37</v>
      </c>
      <c r="B39" s="114">
        <v>42138</v>
      </c>
      <c r="C39" s="112">
        <v>5.0099999999999999E-2</v>
      </c>
      <c r="D39" s="112">
        <v>3</v>
      </c>
      <c r="E39" s="112"/>
      <c r="F39" s="14">
        <v>36.097999999999999</v>
      </c>
      <c r="G39" s="44">
        <v>60</v>
      </c>
      <c r="H39" s="14">
        <v>20</v>
      </c>
      <c r="I39" s="45">
        <f t="shared" si="6"/>
        <v>864622.75449101813</v>
      </c>
      <c r="J39" s="49">
        <f t="shared" si="7"/>
        <v>864.6227544910181</v>
      </c>
      <c r="K39" s="15">
        <v>42249</v>
      </c>
      <c r="L39" s="18">
        <v>5.0739999999999998</v>
      </c>
      <c r="M39" s="22">
        <v>200</v>
      </c>
      <c r="N39" s="18">
        <v>20</v>
      </c>
      <c r="O39" s="18">
        <f t="shared" si="8"/>
        <v>405109.78043912177</v>
      </c>
      <c r="P39" s="50">
        <f t="shared" si="9"/>
        <v>405.10978043912178</v>
      </c>
      <c r="Q39" s="19">
        <v>42268</v>
      </c>
      <c r="R39" s="59">
        <v>54.945999999999998</v>
      </c>
      <c r="S39" s="60">
        <v>20</v>
      </c>
      <c r="T39" s="59">
        <v>20</v>
      </c>
      <c r="U39" s="59">
        <f t="shared" si="5"/>
        <v>438690.61876247509</v>
      </c>
      <c r="V39" s="61">
        <f t="shared" si="2"/>
        <v>438.69061876247508</v>
      </c>
      <c r="W39" s="62">
        <v>42348</v>
      </c>
      <c r="X39" s="63"/>
      <c r="Y39" s="63"/>
    </row>
    <row r="40" spans="1:25" x14ac:dyDescent="0.35">
      <c r="A40" s="112">
        <v>38</v>
      </c>
      <c r="B40" s="114">
        <v>42139</v>
      </c>
      <c r="C40" s="112">
        <v>4.9299999999999997E-2</v>
      </c>
      <c r="D40" s="112">
        <v>3</v>
      </c>
      <c r="E40" s="112"/>
      <c r="F40" s="14">
        <v>39.274999999999999</v>
      </c>
      <c r="G40" s="44">
        <v>60</v>
      </c>
      <c r="H40" s="14">
        <v>20</v>
      </c>
      <c r="I40" s="45">
        <f t="shared" si="6"/>
        <v>955983.77281947271</v>
      </c>
      <c r="J40" s="49">
        <f t="shared" si="7"/>
        <v>955.98377281947273</v>
      </c>
      <c r="K40" s="15">
        <v>42249</v>
      </c>
      <c r="L40" s="18">
        <v>5.5540000000000003</v>
      </c>
      <c r="M40" s="22">
        <v>200</v>
      </c>
      <c r="N40" s="18">
        <v>20</v>
      </c>
      <c r="O40" s="18">
        <f t="shared" si="8"/>
        <v>450628.80324543611</v>
      </c>
      <c r="P40" s="50">
        <f t="shared" si="9"/>
        <v>450.62880324543613</v>
      </c>
      <c r="Q40" s="19">
        <v>42268</v>
      </c>
      <c r="R40" s="59">
        <v>83.850999999999999</v>
      </c>
      <c r="S40" s="60">
        <v>20</v>
      </c>
      <c r="T40" s="59">
        <v>20</v>
      </c>
      <c r="U40" s="59">
        <f t="shared" si="5"/>
        <v>680332.65720081143</v>
      </c>
      <c r="V40" s="61">
        <f t="shared" si="2"/>
        <v>680.33265720081147</v>
      </c>
      <c r="W40" s="62">
        <v>42348</v>
      </c>
      <c r="X40" s="63"/>
      <c r="Y40" s="63"/>
    </row>
    <row r="41" spans="1:25" x14ac:dyDescent="0.35">
      <c r="A41" s="112">
        <v>39</v>
      </c>
      <c r="B41" s="114">
        <v>42140</v>
      </c>
      <c r="C41" s="112">
        <v>4.8899999999999999E-2</v>
      </c>
      <c r="D41" s="112">
        <v>3</v>
      </c>
      <c r="E41" s="112"/>
      <c r="F41" s="14">
        <v>36.366</v>
      </c>
      <c r="G41" s="44">
        <v>60</v>
      </c>
      <c r="H41" s="14">
        <v>20</v>
      </c>
      <c r="I41" s="45">
        <f t="shared" si="6"/>
        <v>892417.17791411036</v>
      </c>
      <c r="J41" s="49">
        <f t="shared" si="7"/>
        <v>892.41717791411031</v>
      </c>
      <c r="K41" s="15">
        <v>42249</v>
      </c>
      <c r="L41" s="18">
        <v>4.59</v>
      </c>
      <c r="M41" s="22">
        <v>200</v>
      </c>
      <c r="N41" s="18">
        <v>20</v>
      </c>
      <c r="O41" s="18">
        <f t="shared" si="8"/>
        <v>375460.1226993865</v>
      </c>
      <c r="P41" s="50">
        <f t="shared" si="9"/>
        <v>375.46012269938649</v>
      </c>
      <c r="Q41" s="19">
        <v>42268</v>
      </c>
      <c r="R41" s="59">
        <v>39.518999999999998</v>
      </c>
      <c r="S41" s="60">
        <v>20</v>
      </c>
      <c r="T41" s="59">
        <v>20</v>
      </c>
      <c r="U41" s="59">
        <f t="shared" si="5"/>
        <v>323263.80368098163</v>
      </c>
      <c r="V41" s="61">
        <f t="shared" si="2"/>
        <v>323.26380368098165</v>
      </c>
      <c r="W41" s="62">
        <v>42348</v>
      </c>
      <c r="X41" s="63"/>
      <c r="Y41" s="63"/>
    </row>
    <row r="42" spans="1:25" x14ac:dyDescent="0.35">
      <c r="A42" s="112">
        <v>40</v>
      </c>
      <c r="B42" s="114">
        <v>42141</v>
      </c>
      <c r="C42" s="112">
        <v>5.1200000000000002E-2</v>
      </c>
      <c r="D42" s="112">
        <v>3</v>
      </c>
      <c r="E42" s="112"/>
      <c r="F42" s="14">
        <v>40.585000000000001</v>
      </c>
      <c r="G42" s="44">
        <v>60</v>
      </c>
      <c r="H42" s="14">
        <v>20</v>
      </c>
      <c r="I42" s="45">
        <f t="shared" si="6"/>
        <v>951210.9375</v>
      </c>
      <c r="J42" s="49">
        <f t="shared" si="7"/>
        <v>951.2109375</v>
      </c>
      <c r="K42" s="15">
        <v>42249</v>
      </c>
      <c r="L42" s="18">
        <v>5.37</v>
      </c>
      <c r="M42" s="22">
        <v>180</v>
      </c>
      <c r="N42" s="18">
        <v>20</v>
      </c>
      <c r="O42" s="18">
        <f t="shared" si="8"/>
        <v>377578.125</v>
      </c>
      <c r="P42" s="50">
        <f t="shared" si="9"/>
        <v>377.578125</v>
      </c>
      <c r="Q42" s="19">
        <v>42268</v>
      </c>
      <c r="R42" s="59">
        <v>38.408999999999999</v>
      </c>
      <c r="S42" s="60">
        <v>20</v>
      </c>
      <c r="T42" s="59">
        <v>20</v>
      </c>
      <c r="U42" s="59">
        <f t="shared" si="5"/>
        <v>300070.31249999994</v>
      </c>
      <c r="V42" s="61">
        <f t="shared" si="2"/>
        <v>300.07031249999994</v>
      </c>
      <c r="W42" s="62">
        <v>42348</v>
      </c>
      <c r="X42" s="63"/>
      <c r="Y42" s="63"/>
    </row>
    <row r="43" spans="1:25" x14ac:dyDescent="0.35">
      <c r="A43" s="112">
        <v>41</v>
      </c>
      <c r="B43" s="114">
        <v>42142</v>
      </c>
      <c r="C43" s="112">
        <v>5.1900000000000002E-2</v>
      </c>
      <c r="D43" s="112">
        <v>3</v>
      </c>
      <c r="E43" s="112"/>
      <c r="F43" s="14">
        <v>65.834999999999994</v>
      </c>
      <c r="G43" s="44">
        <v>60</v>
      </c>
      <c r="H43" s="14">
        <v>20</v>
      </c>
      <c r="I43" s="45">
        <f t="shared" si="6"/>
        <v>1522196.5317919073</v>
      </c>
      <c r="J43" s="49">
        <f t="shared" si="7"/>
        <v>1522.1965317919073</v>
      </c>
      <c r="K43" s="15">
        <v>42249</v>
      </c>
      <c r="L43" s="18">
        <v>4.3760000000000003</v>
      </c>
      <c r="M43" s="22">
        <v>200</v>
      </c>
      <c r="N43" s="18">
        <v>20</v>
      </c>
      <c r="O43" s="18">
        <f t="shared" si="8"/>
        <v>337263.96917148359</v>
      </c>
      <c r="P43" s="50">
        <f t="shared" si="9"/>
        <v>337.26396917148361</v>
      </c>
      <c r="Q43" s="19">
        <v>42268</v>
      </c>
      <c r="R43" s="59">
        <v>47.118000000000002</v>
      </c>
      <c r="S43" s="60">
        <v>20</v>
      </c>
      <c r="T43" s="59">
        <v>20</v>
      </c>
      <c r="U43" s="59">
        <f t="shared" si="5"/>
        <v>363144.50867052021</v>
      </c>
      <c r="V43" s="61">
        <f t="shared" si="2"/>
        <v>363.14450867052022</v>
      </c>
      <c r="W43" s="62">
        <v>42348</v>
      </c>
      <c r="X43" s="63"/>
      <c r="Y43" s="63"/>
    </row>
    <row r="44" spans="1:25" x14ac:dyDescent="0.35">
      <c r="A44" s="112">
        <v>42</v>
      </c>
      <c r="B44" s="114">
        <v>42143</v>
      </c>
      <c r="C44" s="112">
        <v>5.0900000000000001E-2</v>
      </c>
      <c r="D44" s="112">
        <v>3</v>
      </c>
      <c r="E44" s="112"/>
      <c r="F44" s="14">
        <v>51.338000000000001</v>
      </c>
      <c r="G44" s="44">
        <v>60</v>
      </c>
      <c r="H44" s="14">
        <v>20</v>
      </c>
      <c r="I44" s="45">
        <f t="shared" si="6"/>
        <v>1210326.1296660118</v>
      </c>
      <c r="J44" s="49">
        <f t="shared" si="7"/>
        <v>1210.3261296660119</v>
      </c>
      <c r="K44" s="15">
        <v>42249</v>
      </c>
      <c r="L44" s="18">
        <v>5.4530000000000003</v>
      </c>
      <c r="M44" s="22">
        <v>200</v>
      </c>
      <c r="N44" s="18">
        <v>20</v>
      </c>
      <c r="O44" s="18">
        <f t="shared" si="8"/>
        <v>428526.52259332029</v>
      </c>
      <c r="P44" s="50">
        <f t="shared" si="9"/>
        <v>428.52652259332029</v>
      </c>
      <c r="Q44" s="19">
        <v>42268</v>
      </c>
      <c r="R44" s="59">
        <v>64.375</v>
      </c>
      <c r="S44" s="60">
        <v>20</v>
      </c>
      <c r="T44" s="59">
        <v>20</v>
      </c>
      <c r="U44" s="59">
        <f t="shared" si="5"/>
        <v>505893.90962671908</v>
      </c>
      <c r="V44" s="61">
        <f t="shared" si="2"/>
        <v>505.89390962671905</v>
      </c>
      <c r="W44" s="62">
        <v>42348</v>
      </c>
      <c r="X44" s="63"/>
      <c r="Y44" s="63"/>
    </row>
    <row r="45" spans="1:25" x14ac:dyDescent="0.35">
      <c r="A45" s="112">
        <v>43</v>
      </c>
      <c r="B45" s="114">
        <v>42144</v>
      </c>
      <c r="C45" s="112">
        <v>5.1900000000000002E-2</v>
      </c>
      <c r="D45" s="112">
        <v>3</v>
      </c>
      <c r="E45" s="112"/>
      <c r="F45" s="14">
        <v>47.375</v>
      </c>
      <c r="G45" s="44">
        <v>60</v>
      </c>
      <c r="H45" s="14">
        <v>20</v>
      </c>
      <c r="I45" s="45">
        <f t="shared" si="6"/>
        <v>1095375.7225433525</v>
      </c>
      <c r="J45" s="49">
        <f t="shared" si="7"/>
        <v>1095.3757225433526</v>
      </c>
      <c r="K45" s="15">
        <v>42249</v>
      </c>
      <c r="L45" s="18">
        <v>5.85</v>
      </c>
      <c r="M45" s="22">
        <v>200</v>
      </c>
      <c r="N45" s="18">
        <v>20</v>
      </c>
      <c r="O45" s="18">
        <f t="shared" si="8"/>
        <v>450867.05202312139</v>
      </c>
      <c r="P45" s="50">
        <f t="shared" si="9"/>
        <v>450.8670520231214</v>
      </c>
      <c r="Q45" s="19">
        <v>42268</v>
      </c>
      <c r="R45" s="59">
        <v>19.951000000000001</v>
      </c>
      <c r="S45" s="60">
        <v>20</v>
      </c>
      <c r="T45" s="59">
        <v>20</v>
      </c>
      <c r="U45" s="59">
        <f t="shared" si="5"/>
        <v>153764.93256262041</v>
      </c>
      <c r="V45" s="61">
        <f t="shared" si="2"/>
        <v>153.7649325626204</v>
      </c>
      <c r="W45" s="62">
        <v>42349</v>
      </c>
      <c r="X45" s="63"/>
      <c r="Y45" s="63"/>
    </row>
    <row r="46" spans="1:25" x14ac:dyDescent="0.35">
      <c r="A46" s="112">
        <v>44</v>
      </c>
      <c r="B46" s="114">
        <v>42145</v>
      </c>
      <c r="C46" s="112">
        <v>5.0700000000000002E-2</v>
      </c>
      <c r="D46" s="112">
        <v>3</v>
      </c>
      <c r="E46" s="112"/>
      <c r="F46" s="14">
        <v>37.588999999999999</v>
      </c>
      <c r="G46" s="44">
        <v>60</v>
      </c>
      <c r="H46" s="14">
        <v>20</v>
      </c>
      <c r="I46" s="45">
        <f t="shared" si="6"/>
        <v>889680.47337278107</v>
      </c>
      <c r="J46" s="49">
        <f t="shared" si="7"/>
        <v>889.68047337278108</v>
      </c>
      <c r="K46" s="15">
        <v>42249</v>
      </c>
      <c r="L46" s="18">
        <v>5.298</v>
      </c>
      <c r="M46" s="22">
        <v>180</v>
      </c>
      <c r="N46" s="18">
        <v>20</v>
      </c>
      <c r="O46" s="18">
        <f t="shared" si="8"/>
        <v>376189.34911242599</v>
      </c>
      <c r="P46" s="50">
        <f t="shared" si="9"/>
        <v>376.18934911242599</v>
      </c>
      <c r="Q46" s="19">
        <v>42268</v>
      </c>
      <c r="R46" s="59">
        <v>47.604999999999997</v>
      </c>
      <c r="S46" s="60">
        <v>20</v>
      </c>
      <c r="T46" s="59">
        <v>20</v>
      </c>
      <c r="U46" s="59">
        <f t="shared" si="5"/>
        <v>375581.85404339246</v>
      </c>
      <c r="V46" s="61">
        <f t="shared" si="2"/>
        <v>375.58185404339247</v>
      </c>
      <c r="W46" s="62">
        <v>42348</v>
      </c>
      <c r="X46" s="63"/>
      <c r="Y46" s="63"/>
    </row>
    <row r="47" spans="1:25" x14ac:dyDescent="0.35">
      <c r="A47" s="112">
        <v>45</v>
      </c>
      <c r="B47" s="114">
        <v>42146</v>
      </c>
      <c r="C47" s="112">
        <v>5.04E-2</v>
      </c>
      <c r="D47" s="112">
        <v>3</v>
      </c>
      <c r="E47" s="112"/>
      <c r="F47" s="14">
        <v>50.741999999999997</v>
      </c>
      <c r="G47" s="44">
        <v>60</v>
      </c>
      <c r="H47" s="14">
        <v>20</v>
      </c>
      <c r="I47" s="45">
        <f t="shared" si="6"/>
        <v>1208142.8571428573</v>
      </c>
      <c r="J47" s="49">
        <f t="shared" si="7"/>
        <v>1208.1428571428573</v>
      </c>
      <c r="K47" s="15">
        <v>42249</v>
      </c>
      <c r="L47" s="18">
        <v>6.1280000000000001</v>
      </c>
      <c r="M47" s="22">
        <v>200</v>
      </c>
      <c r="N47" s="18">
        <v>20</v>
      </c>
      <c r="O47" s="18">
        <f t="shared" si="8"/>
        <v>486349.20634920633</v>
      </c>
      <c r="P47" s="50">
        <f t="shared" si="9"/>
        <v>486.34920634920633</v>
      </c>
      <c r="Q47" s="19">
        <v>42268</v>
      </c>
      <c r="R47" s="59">
        <v>104.56</v>
      </c>
      <c r="S47" s="60">
        <v>20</v>
      </c>
      <c r="T47" s="59">
        <v>20</v>
      </c>
      <c r="U47" s="59">
        <f t="shared" si="5"/>
        <v>829841.26984126982</v>
      </c>
      <c r="V47" s="61">
        <f t="shared" si="2"/>
        <v>829.84126984126988</v>
      </c>
      <c r="W47" s="62">
        <v>42348</v>
      </c>
      <c r="X47" s="63"/>
      <c r="Y47" s="63"/>
    </row>
    <row r="48" spans="1:25" x14ac:dyDescent="0.35">
      <c r="A48" s="112">
        <v>46</v>
      </c>
      <c r="B48" s="114">
        <v>42147</v>
      </c>
      <c r="C48" s="112">
        <v>4.9700000000000001E-2</v>
      </c>
      <c r="D48" s="112">
        <v>3</v>
      </c>
      <c r="E48" s="112"/>
      <c r="F48" s="14">
        <v>30.311</v>
      </c>
      <c r="G48" s="44">
        <v>60</v>
      </c>
      <c r="H48" s="14">
        <v>20</v>
      </c>
      <c r="I48" s="45">
        <f t="shared" si="6"/>
        <v>731855.13078470831</v>
      </c>
      <c r="J48" s="49">
        <f t="shared" si="7"/>
        <v>731.85513078470831</v>
      </c>
      <c r="K48" s="15">
        <v>42249</v>
      </c>
      <c r="L48" s="18">
        <v>7</v>
      </c>
      <c r="M48" s="22">
        <v>200</v>
      </c>
      <c r="N48" s="18">
        <v>20</v>
      </c>
      <c r="O48" s="18">
        <f t="shared" si="8"/>
        <v>563380.28169014084</v>
      </c>
      <c r="P48" s="50">
        <f t="shared" si="9"/>
        <v>563.38028169014081</v>
      </c>
      <c r="Q48" s="19">
        <v>42268</v>
      </c>
      <c r="R48" s="59">
        <v>136.64099999999999</v>
      </c>
      <c r="S48" s="60">
        <v>20</v>
      </c>
      <c r="T48" s="59">
        <v>20</v>
      </c>
      <c r="U48" s="59">
        <f t="shared" si="5"/>
        <v>1099726.3581488931</v>
      </c>
      <c r="V48" s="61">
        <f t="shared" si="2"/>
        <v>1099.726358148893</v>
      </c>
      <c r="W48" s="62">
        <v>42349</v>
      </c>
      <c r="X48" s="63"/>
      <c r="Y48" s="63"/>
    </row>
    <row r="49" spans="1:25" x14ac:dyDescent="0.35">
      <c r="A49" s="112">
        <v>47</v>
      </c>
      <c r="B49" s="114">
        <v>42148</v>
      </c>
      <c r="C49" s="112">
        <v>5.04E-2</v>
      </c>
      <c r="D49" s="112">
        <v>3</v>
      </c>
      <c r="E49" s="112"/>
      <c r="F49" s="14">
        <v>66.25</v>
      </c>
      <c r="G49" s="44">
        <v>60</v>
      </c>
      <c r="H49" s="14">
        <v>20</v>
      </c>
      <c r="I49" s="45">
        <f t="shared" si="6"/>
        <v>1577380.9523809524</v>
      </c>
      <c r="J49" s="49">
        <f t="shared" si="7"/>
        <v>1577.3809523809525</v>
      </c>
      <c r="K49" s="15">
        <v>42249</v>
      </c>
      <c r="L49" s="18">
        <v>5.7770000000000001</v>
      </c>
      <c r="M49" s="22">
        <v>200</v>
      </c>
      <c r="N49" s="18">
        <v>20</v>
      </c>
      <c r="O49" s="18">
        <f t="shared" si="8"/>
        <v>458492.06349206349</v>
      </c>
      <c r="P49" s="50">
        <f t="shared" si="9"/>
        <v>458.49206349206349</v>
      </c>
      <c r="Q49" s="19">
        <v>42305</v>
      </c>
      <c r="R49" s="59">
        <v>131.91300000000001</v>
      </c>
      <c r="S49" s="60">
        <v>20</v>
      </c>
      <c r="T49" s="59">
        <v>20</v>
      </c>
      <c r="U49" s="59">
        <f t="shared" si="5"/>
        <v>1046928.5714285715</v>
      </c>
      <c r="V49" s="61">
        <f t="shared" si="2"/>
        <v>1046.9285714285716</v>
      </c>
      <c r="W49" s="62">
        <v>42348</v>
      </c>
      <c r="X49" s="63"/>
      <c r="Y49" s="63"/>
    </row>
    <row r="50" spans="1:25" x14ac:dyDescent="0.35">
      <c r="A50" s="112">
        <v>48</v>
      </c>
      <c r="B50" s="114">
        <v>42149</v>
      </c>
      <c r="C50" s="112">
        <v>5.1700000000000003E-2</v>
      </c>
      <c r="D50" s="112">
        <v>3</v>
      </c>
      <c r="E50" s="112"/>
      <c r="F50" s="14">
        <v>20.856999999999999</v>
      </c>
      <c r="G50" s="44">
        <v>60</v>
      </c>
      <c r="H50" s="14">
        <v>20</v>
      </c>
      <c r="I50" s="45">
        <f t="shared" si="6"/>
        <v>484108.31721470022</v>
      </c>
      <c r="J50" s="49">
        <f t="shared" si="7"/>
        <v>484.10831721470021</v>
      </c>
      <c r="K50" s="15">
        <v>42324</v>
      </c>
      <c r="L50" s="18">
        <v>5.1970000000000001</v>
      </c>
      <c r="M50" s="22">
        <v>180</v>
      </c>
      <c r="N50" s="18">
        <v>20</v>
      </c>
      <c r="O50" s="18">
        <f t="shared" si="8"/>
        <v>361880.07736943907</v>
      </c>
      <c r="P50" s="50">
        <f t="shared" si="9"/>
        <v>361.88007736943905</v>
      </c>
      <c r="Q50" s="19">
        <v>42268</v>
      </c>
      <c r="R50" s="59">
        <v>44.593000000000004</v>
      </c>
      <c r="S50" s="60">
        <v>20</v>
      </c>
      <c r="T50" s="59">
        <v>20</v>
      </c>
      <c r="U50" s="59">
        <f t="shared" si="5"/>
        <v>345013.53965183761</v>
      </c>
      <c r="V50" s="61">
        <f t="shared" si="2"/>
        <v>345.01353965183762</v>
      </c>
      <c r="W50" s="62">
        <v>42348</v>
      </c>
      <c r="X50" s="63"/>
      <c r="Y50" s="63"/>
    </row>
    <row r="51" spans="1:25" x14ac:dyDescent="0.35">
      <c r="A51" s="112">
        <v>49</v>
      </c>
      <c r="B51" s="114">
        <v>42150</v>
      </c>
      <c r="C51" s="112">
        <v>5.0500000000000003E-2</v>
      </c>
      <c r="D51" s="112">
        <v>3</v>
      </c>
      <c r="E51" s="112"/>
      <c r="F51" s="14">
        <v>19.172000000000001</v>
      </c>
      <c r="G51" s="44">
        <v>60</v>
      </c>
      <c r="H51" s="14">
        <v>20</v>
      </c>
      <c r="I51" s="45">
        <f t="shared" si="6"/>
        <v>455572.27722772269</v>
      </c>
      <c r="J51" s="49">
        <f t="shared" si="7"/>
        <v>455.57227722772268</v>
      </c>
      <c r="K51" s="15">
        <v>42324</v>
      </c>
      <c r="L51" s="18">
        <v>4.4950000000000001</v>
      </c>
      <c r="M51" s="22">
        <v>200</v>
      </c>
      <c r="N51" s="18">
        <v>20</v>
      </c>
      <c r="O51" s="18">
        <f t="shared" si="8"/>
        <v>356039.60396039602</v>
      </c>
      <c r="P51" s="50">
        <f t="shared" si="9"/>
        <v>356.03960396039605</v>
      </c>
      <c r="Q51" s="19">
        <v>42268</v>
      </c>
      <c r="R51" s="59">
        <v>56.68</v>
      </c>
      <c r="S51" s="60">
        <v>20</v>
      </c>
      <c r="T51" s="59">
        <v>20</v>
      </c>
      <c r="U51" s="59">
        <f t="shared" si="5"/>
        <v>448950.49504950491</v>
      </c>
      <c r="V51" s="61">
        <f t="shared" si="2"/>
        <v>448.95049504950492</v>
      </c>
      <c r="W51" s="62">
        <v>42348</v>
      </c>
      <c r="X51" s="63"/>
      <c r="Y51" s="63"/>
    </row>
    <row r="52" spans="1:25" x14ac:dyDescent="0.35">
      <c r="A52" s="112">
        <v>50</v>
      </c>
      <c r="B52" s="114">
        <v>42151</v>
      </c>
      <c r="C52" s="112">
        <v>4.8599999999999997E-2</v>
      </c>
      <c r="D52" s="112">
        <v>3</v>
      </c>
      <c r="E52" s="112"/>
      <c r="F52" s="14">
        <v>78.912999999999997</v>
      </c>
      <c r="G52" s="44">
        <v>60</v>
      </c>
      <c r="H52" s="14">
        <v>20</v>
      </c>
      <c r="I52" s="45">
        <f t="shared" si="6"/>
        <v>1948469.135802469</v>
      </c>
      <c r="J52" s="49">
        <f t="shared" si="7"/>
        <v>1948.4691358024691</v>
      </c>
      <c r="K52" s="15">
        <v>42249</v>
      </c>
      <c r="L52" s="18">
        <v>9.6920000000000002</v>
      </c>
      <c r="M52" s="22">
        <v>200</v>
      </c>
      <c r="N52" s="18">
        <v>20</v>
      </c>
      <c r="O52" s="18">
        <f t="shared" si="8"/>
        <v>797695.4732510288</v>
      </c>
      <c r="P52" s="50">
        <f t="shared" si="9"/>
        <v>797.69547325102883</v>
      </c>
      <c r="Q52" s="19">
        <v>42279</v>
      </c>
      <c r="R52" s="59">
        <v>213.42</v>
      </c>
      <c r="S52" s="60">
        <v>20</v>
      </c>
      <c r="T52" s="59">
        <v>20</v>
      </c>
      <c r="U52" s="59">
        <f t="shared" si="5"/>
        <v>1756543.2098765434</v>
      </c>
      <c r="V52" s="61">
        <f t="shared" si="2"/>
        <v>1756.5432098765434</v>
      </c>
      <c r="W52" s="62">
        <v>42348</v>
      </c>
      <c r="X52" s="63"/>
      <c r="Y52" s="63"/>
    </row>
    <row r="53" spans="1:25" x14ac:dyDescent="0.35">
      <c r="A53" s="112">
        <v>51</v>
      </c>
      <c r="B53" s="114">
        <v>42152</v>
      </c>
      <c r="C53" s="112">
        <v>5.1400000000000001E-2</v>
      </c>
      <c r="D53" s="112">
        <v>3</v>
      </c>
      <c r="E53" s="112"/>
      <c r="F53" s="14">
        <v>54.725999999999999</v>
      </c>
      <c r="G53" s="44">
        <v>60</v>
      </c>
      <c r="H53" s="14">
        <v>20</v>
      </c>
      <c r="I53" s="45">
        <f t="shared" si="6"/>
        <v>1277649.8054474706</v>
      </c>
      <c r="J53" s="49">
        <f t="shared" si="7"/>
        <v>1277.6498054474707</v>
      </c>
      <c r="K53" s="15">
        <v>42249</v>
      </c>
      <c r="L53" s="18">
        <v>5.4269999999999996</v>
      </c>
      <c r="M53" s="22">
        <v>200</v>
      </c>
      <c r="N53" s="18">
        <v>20</v>
      </c>
      <c r="O53" s="18">
        <f t="shared" si="8"/>
        <v>422334.63035019446</v>
      </c>
      <c r="P53" s="50">
        <f t="shared" si="9"/>
        <v>422.33463035019446</v>
      </c>
      <c r="Q53" s="19">
        <v>42305</v>
      </c>
      <c r="R53" s="59">
        <v>48.209000000000003</v>
      </c>
      <c r="S53" s="60">
        <v>20</v>
      </c>
      <c r="T53" s="59">
        <v>20</v>
      </c>
      <c r="U53" s="59">
        <f t="shared" si="5"/>
        <v>375167.31517509732</v>
      </c>
      <c r="V53" s="61">
        <f t="shared" si="2"/>
        <v>375.16731517509731</v>
      </c>
      <c r="W53" s="62">
        <v>42348</v>
      </c>
      <c r="X53" s="63"/>
      <c r="Y53" s="63"/>
    </row>
    <row r="54" spans="1:25" x14ac:dyDescent="0.35">
      <c r="A54" s="112">
        <v>52</v>
      </c>
      <c r="B54" s="114">
        <v>42153</v>
      </c>
      <c r="C54" s="112">
        <v>4.8800000000000003E-2</v>
      </c>
      <c r="D54" s="112">
        <v>3</v>
      </c>
      <c r="E54" s="112"/>
      <c r="F54" s="14">
        <v>38.130000000000003</v>
      </c>
      <c r="G54" s="44">
        <v>60</v>
      </c>
      <c r="H54" s="14">
        <v>20</v>
      </c>
      <c r="I54" s="45">
        <f t="shared" si="6"/>
        <v>937622.95081967209</v>
      </c>
      <c r="J54" s="49">
        <f t="shared" si="7"/>
        <v>937.62295081967204</v>
      </c>
      <c r="K54" s="15">
        <v>42249</v>
      </c>
      <c r="L54" s="18">
        <v>8.5399999999999991</v>
      </c>
      <c r="M54" s="22">
        <v>180</v>
      </c>
      <c r="N54" s="18">
        <v>20</v>
      </c>
      <c r="O54" s="18">
        <f t="shared" si="8"/>
        <v>629999.99999999988</v>
      </c>
      <c r="P54" s="50">
        <f t="shared" si="9"/>
        <v>629.99999999999989</v>
      </c>
      <c r="Q54" s="19">
        <v>42279</v>
      </c>
      <c r="R54" s="59">
        <v>62.304000000000002</v>
      </c>
      <c r="S54" s="60">
        <v>20</v>
      </c>
      <c r="T54" s="59">
        <v>20</v>
      </c>
      <c r="U54" s="59">
        <f t="shared" si="5"/>
        <v>510688.5245901639</v>
      </c>
      <c r="V54" s="61">
        <f t="shared" si="2"/>
        <v>510.68852459016392</v>
      </c>
      <c r="W54" s="62">
        <v>42348</v>
      </c>
      <c r="X54" s="63"/>
      <c r="Y54" s="63"/>
    </row>
    <row r="55" spans="1:25" x14ac:dyDescent="0.35">
      <c r="A55" s="112">
        <v>53</v>
      </c>
      <c r="B55" s="114">
        <v>42154</v>
      </c>
      <c r="C55" s="112">
        <v>4.9000000000000002E-2</v>
      </c>
      <c r="D55" s="112">
        <v>3</v>
      </c>
      <c r="E55" s="112"/>
      <c r="F55" s="14">
        <v>24.657</v>
      </c>
      <c r="G55" s="44">
        <v>60</v>
      </c>
      <c r="H55" s="14">
        <v>20</v>
      </c>
      <c r="I55" s="45">
        <f t="shared" si="6"/>
        <v>603844.89795918367</v>
      </c>
      <c r="J55" s="49">
        <f t="shared" si="7"/>
        <v>603.84489795918364</v>
      </c>
      <c r="K55" s="15">
        <v>42249</v>
      </c>
      <c r="L55" s="18">
        <v>7.101</v>
      </c>
      <c r="M55" s="22">
        <v>200</v>
      </c>
      <c r="N55" s="18">
        <v>20</v>
      </c>
      <c r="O55" s="18">
        <f t="shared" si="8"/>
        <v>579673.46938775503</v>
      </c>
      <c r="P55" s="50">
        <f t="shared" si="9"/>
        <v>579.67346938775506</v>
      </c>
      <c r="Q55" s="19">
        <v>42278</v>
      </c>
      <c r="R55" s="59">
        <v>82.593999999999994</v>
      </c>
      <c r="S55" s="60">
        <v>20</v>
      </c>
      <c r="T55" s="59">
        <v>20</v>
      </c>
      <c r="U55" s="59">
        <f t="shared" si="5"/>
        <v>674236.73469387752</v>
      </c>
      <c r="V55" s="61">
        <f t="shared" si="2"/>
        <v>674.23673469387757</v>
      </c>
      <c r="W55" s="62">
        <v>42348</v>
      </c>
      <c r="X55" s="63"/>
      <c r="Y55" s="63"/>
    </row>
    <row r="56" spans="1:25" x14ac:dyDescent="0.35">
      <c r="A56" s="112">
        <v>54</v>
      </c>
      <c r="B56" s="114">
        <v>42155</v>
      </c>
      <c r="C56" s="112">
        <v>5.1200000000000002E-2</v>
      </c>
      <c r="D56" s="112">
        <v>3</v>
      </c>
      <c r="E56" s="112"/>
      <c r="F56" s="14">
        <v>31.178999999999998</v>
      </c>
      <c r="G56" s="44">
        <v>60</v>
      </c>
      <c r="H56" s="14">
        <v>20</v>
      </c>
      <c r="I56" s="45">
        <f t="shared" si="6"/>
        <v>730757.8125</v>
      </c>
      <c r="J56" s="49">
        <f t="shared" si="7"/>
        <v>730.7578125</v>
      </c>
      <c r="K56" s="15">
        <v>42249</v>
      </c>
      <c r="L56" s="18">
        <v>8.016</v>
      </c>
      <c r="M56" s="22">
        <v>200</v>
      </c>
      <c r="N56" s="18">
        <v>20</v>
      </c>
      <c r="O56" s="18">
        <f t="shared" si="8"/>
        <v>626250</v>
      </c>
      <c r="P56" s="50">
        <f t="shared" si="9"/>
        <v>626.25</v>
      </c>
      <c r="Q56" s="19">
        <v>42278</v>
      </c>
      <c r="R56" s="59">
        <v>65.716999999999999</v>
      </c>
      <c r="S56" s="60">
        <v>20</v>
      </c>
      <c r="T56" s="59">
        <v>20</v>
      </c>
      <c r="U56" s="59">
        <f t="shared" si="5"/>
        <v>513414.06249999994</v>
      </c>
      <c r="V56" s="61">
        <f t="shared" si="2"/>
        <v>513.41406249999989</v>
      </c>
      <c r="W56" s="62">
        <v>42349</v>
      </c>
      <c r="X56" s="63"/>
      <c r="Y56" s="63"/>
    </row>
    <row r="57" spans="1:25" x14ac:dyDescent="0.35">
      <c r="A57" s="112">
        <v>55</v>
      </c>
      <c r="B57" s="114">
        <v>42156</v>
      </c>
      <c r="C57" s="112">
        <v>5.0200000000000002E-2</v>
      </c>
      <c r="D57" s="112">
        <v>3</v>
      </c>
      <c r="E57" s="112" t="s">
        <v>72</v>
      </c>
      <c r="F57" s="14">
        <v>20.916</v>
      </c>
      <c r="G57" s="44">
        <v>60</v>
      </c>
      <c r="H57" s="14">
        <v>20</v>
      </c>
      <c r="I57" s="45">
        <f t="shared" si="6"/>
        <v>499984.0637450199</v>
      </c>
      <c r="J57" s="49">
        <f t="shared" si="7"/>
        <v>499.98406374501991</v>
      </c>
      <c r="K57" s="15">
        <v>42249</v>
      </c>
      <c r="L57" s="18">
        <v>5.5789999999999997</v>
      </c>
      <c r="M57" s="22">
        <v>200</v>
      </c>
      <c r="N57" s="18">
        <v>20</v>
      </c>
      <c r="O57" s="18">
        <f t="shared" si="8"/>
        <v>444541.83266932267</v>
      </c>
      <c r="P57" s="50">
        <f t="shared" si="9"/>
        <v>444.54183266932267</v>
      </c>
      <c r="Q57" s="19">
        <v>42305</v>
      </c>
      <c r="R57" s="59">
        <v>106.032</v>
      </c>
      <c r="S57" s="60">
        <v>20</v>
      </c>
      <c r="T57" s="59">
        <v>20</v>
      </c>
      <c r="U57" s="59">
        <f t="shared" si="5"/>
        <v>844876.49402390432</v>
      </c>
      <c r="V57" s="61">
        <f t="shared" si="2"/>
        <v>844.87649402390434</v>
      </c>
      <c r="W57" s="62">
        <v>42348</v>
      </c>
      <c r="X57" s="63"/>
      <c r="Y57" s="63"/>
    </row>
    <row r="58" spans="1:25" x14ac:dyDescent="0.35">
      <c r="A58" s="112">
        <v>56</v>
      </c>
      <c r="B58" s="114">
        <v>42158</v>
      </c>
      <c r="C58" s="112">
        <v>4.8800000000000003E-2</v>
      </c>
      <c r="D58" s="112">
        <v>3</v>
      </c>
      <c r="E58" s="112"/>
      <c r="F58" s="14">
        <v>27.882999999999999</v>
      </c>
      <c r="G58" s="44">
        <v>60</v>
      </c>
      <c r="H58" s="14">
        <v>20</v>
      </c>
      <c r="I58" s="45">
        <f t="shared" si="6"/>
        <v>685647.54098360648</v>
      </c>
      <c r="J58" s="49">
        <f t="shared" si="7"/>
        <v>685.64754098360652</v>
      </c>
      <c r="K58" s="15">
        <v>42249</v>
      </c>
      <c r="L58" s="18">
        <v>7.8879999999999999</v>
      </c>
      <c r="M58" s="22">
        <v>200</v>
      </c>
      <c r="N58" s="18">
        <v>20</v>
      </c>
      <c r="O58" s="18">
        <f t="shared" si="8"/>
        <v>646557.37704918033</v>
      </c>
      <c r="P58" s="50">
        <f t="shared" si="9"/>
        <v>646.55737704918033</v>
      </c>
      <c r="Q58" s="19">
        <v>42278</v>
      </c>
      <c r="R58" s="59">
        <v>54.512</v>
      </c>
      <c r="S58" s="60">
        <v>20</v>
      </c>
      <c r="T58" s="59">
        <v>20</v>
      </c>
      <c r="U58" s="59">
        <f t="shared" si="5"/>
        <v>446819.67213114753</v>
      </c>
      <c r="V58" s="61">
        <f t="shared" si="2"/>
        <v>446.81967213114751</v>
      </c>
      <c r="W58" s="62">
        <v>42348</v>
      </c>
      <c r="X58" s="63"/>
      <c r="Y58" s="63"/>
    </row>
    <row r="59" spans="1:25" x14ac:dyDescent="0.35">
      <c r="A59" s="112">
        <v>57</v>
      </c>
      <c r="B59" s="114">
        <v>42159</v>
      </c>
      <c r="C59" s="112">
        <v>5.0099999999999999E-2</v>
      </c>
      <c r="D59" s="112">
        <v>3</v>
      </c>
      <c r="E59" s="112"/>
      <c r="F59" s="14">
        <v>53.207000000000001</v>
      </c>
      <c r="G59" s="44">
        <v>60</v>
      </c>
      <c r="H59" s="14">
        <v>20</v>
      </c>
      <c r="I59" s="45">
        <f t="shared" si="6"/>
        <v>1274419.1616766467</v>
      </c>
      <c r="J59" s="49">
        <f t="shared" si="7"/>
        <v>1274.4191616766466</v>
      </c>
      <c r="K59" s="15">
        <v>42249</v>
      </c>
      <c r="L59" s="18">
        <v>7.72</v>
      </c>
      <c r="M59" s="22">
        <v>200</v>
      </c>
      <c r="N59" s="18">
        <v>20</v>
      </c>
      <c r="O59" s="18">
        <f t="shared" si="8"/>
        <v>616367.26546906191</v>
      </c>
      <c r="P59" s="50">
        <f t="shared" si="9"/>
        <v>616.36726546906186</v>
      </c>
      <c r="Q59" s="19">
        <v>42278</v>
      </c>
      <c r="R59" s="59">
        <v>76.138999999999996</v>
      </c>
      <c r="S59" s="60">
        <v>20</v>
      </c>
      <c r="T59" s="59">
        <v>20</v>
      </c>
      <c r="U59" s="59">
        <f t="shared" si="5"/>
        <v>607896.20758483035</v>
      </c>
      <c r="V59" s="61">
        <f t="shared" si="2"/>
        <v>607.89620758483034</v>
      </c>
      <c r="W59" s="62">
        <v>42348</v>
      </c>
      <c r="X59" s="63"/>
      <c r="Y59" s="63"/>
    </row>
    <row r="60" spans="1:25" x14ac:dyDescent="0.35">
      <c r="A60" s="112">
        <v>58</v>
      </c>
      <c r="B60" s="114">
        <v>42160</v>
      </c>
      <c r="C60" s="112">
        <v>4.8599999999999997E-2</v>
      </c>
      <c r="D60" s="112">
        <v>3</v>
      </c>
      <c r="E60" s="112"/>
      <c r="F60" s="14">
        <v>30.809000000000001</v>
      </c>
      <c r="G60" s="44">
        <v>60</v>
      </c>
      <c r="H60" s="14">
        <v>20</v>
      </c>
      <c r="I60" s="45">
        <f t="shared" si="6"/>
        <v>760716.04938271618</v>
      </c>
      <c r="J60" s="49">
        <f t="shared" si="7"/>
        <v>760.71604938271616</v>
      </c>
      <c r="K60" s="15">
        <v>42249</v>
      </c>
      <c r="L60" s="18">
        <v>6.5149999999999997</v>
      </c>
      <c r="M60" s="22">
        <v>200</v>
      </c>
      <c r="N60" s="18">
        <v>20</v>
      </c>
      <c r="O60" s="18">
        <f t="shared" si="8"/>
        <v>536213.99176954734</v>
      </c>
      <c r="P60" s="50">
        <f t="shared" si="9"/>
        <v>536.21399176954731</v>
      </c>
      <c r="Q60" s="19">
        <v>42278</v>
      </c>
      <c r="R60" s="59">
        <v>32.01</v>
      </c>
      <c r="S60" s="60">
        <v>20</v>
      </c>
      <c r="T60" s="59">
        <v>20</v>
      </c>
      <c r="U60" s="59">
        <f t="shared" si="5"/>
        <v>263456.79012345674</v>
      </c>
      <c r="V60" s="61">
        <f t="shared" si="2"/>
        <v>263.45679012345676</v>
      </c>
      <c r="W60" s="62">
        <v>42348</v>
      </c>
      <c r="X60" s="63"/>
      <c r="Y60" s="63"/>
    </row>
    <row r="61" spans="1:25" x14ac:dyDescent="0.35">
      <c r="A61" s="112">
        <v>59</v>
      </c>
      <c r="B61" s="114">
        <v>42161</v>
      </c>
      <c r="C61" s="112">
        <v>4.9000000000000002E-2</v>
      </c>
      <c r="D61" s="112">
        <v>3</v>
      </c>
      <c r="E61" s="112"/>
      <c r="F61" s="14">
        <v>43.167000000000002</v>
      </c>
      <c r="G61" s="44">
        <v>60</v>
      </c>
      <c r="H61" s="14">
        <v>20</v>
      </c>
      <c r="I61" s="45">
        <f t="shared" si="6"/>
        <v>1057151.0204081633</v>
      </c>
      <c r="J61" s="49">
        <f t="shared" si="7"/>
        <v>1057.1510204081633</v>
      </c>
      <c r="K61" s="15">
        <v>42249</v>
      </c>
      <c r="L61" s="18">
        <v>9.4269999999999996</v>
      </c>
      <c r="M61" s="22">
        <v>200</v>
      </c>
      <c r="N61" s="18">
        <v>20</v>
      </c>
      <c r="O61" s="18">
        <f t="shared" si="8"/>
        <v>769551.0204081632</v>
      </c>
      <c r="P61" s="50">
        <f t="shared" si="9"/>
        <v>769.55102040816314</v>
      </c>
      <c r="Q61" s="19">
        <v>42278</v>
      </c>
      <c r="R61" s="59">
        <v>52.23</v>
      </c>
      <c r="S61" s="60">
        <v>20</v>
      </c>
      <c r="T61" s="59">
        <v>20</v>
      </c>
      <c r="U61" s="59">
        <f t="shared" si="5"/>
        <v>426367.3469387755</v>
      </c>
      <c r="V61" s="61">
        <f t="shared" si="2"/>
        <v>426.36734693877548</v>
      </c>
      <c r="W61" s="62">
        <v>42348</v>
      </c>
      <c r="X61" s="63"/>
      <c r="Y61" s="63"/>
    </row>
    <row r="62" spans="1:25" x14ac:dyDescent="0.35">
      <c r="A62" s="112">
        <v>60</v>
      </c>
      <c r="B62" s="114">
        <v>42162</v>
      </c>
      <c r="C62" s="112">
        <v>4.8599999999999997E-2</v>
      </c>
      <c r="D62" s="112">
        <v>3</v>
      </c>
      <c r="E62" s="112"/>
      <c r="F62" s="14">
        <v>37.29</v>
      </c>
      <c r="G62" s="44">
        <v>60</v>
      </c>
      <c r="H62" s="14">
        <v>20</v>
      </c>
      <c r="I62" s="45">
        <f t="shared" si="6"/>
        <v>920740.74074074079</v>
      </c>
      <c r="J62" s="49">
        <f t="shared" si="7"/>
        <v>920.74074074074076</v>
      </c>
      <c r="K62" s="15">
        <v>42249</v>
      </c>
      <c r="L62" s="18">
        <v>8.3689999999999998</v>
      </c>
      <c r="M62" s="22">
        <v>180</v>
      </c>
      <c r="N62" s="18">
        <v>20</v>
      </c>
      <c r="O62" s="18">
        <f t="shared" si="8"/>
        <v>619925.92592592596</v>
      </c>
      <c r="P62" s="50">
        <f t="shared" si="9"/>
        <v>619.92592592592598</v>
      </c>
      <c r="Q62" s="19">
        <v>42278</v>
      </c>
      <c r="R62" s="59">
        <v>46.148000000000003</v>
      </c>
      <c r="S62" s="60">
        <v>20</v>
      </c>
      <c r="T62" s="59">
        <v>20</v>
      </c>
      <c r="U62" s="59">
        <f t="shared" si="5"/>
        <v>379818.93004115229</v>
      </c>
      <c r="V62" s="61">
        <f t="shared" si="2"/>
        <v>379.81893004115227</v>
      </c>
      <c r="W62" s="62">
        <v>42348</v>
      </c>
      <c r="X62" s="63"/>
      <c r="Y62" s="63"/>
    </row>
    <row r="63" spans="1:25" x14ac:dyDescent="0.35">
      <c r="A63" s="112">
        <v>61</v>
      </c>
      <c r="B63" s="114">
        <v>42163</v>
      </c>
      <c r="C63" s="112">
        <v>5.0799999999999998E-2</v>
      </c>
      <c r="D63" s="112">
        <v>3</v>
      </c>
      <c r="E63" s="112"/>
      <c r="F63" s="14">
        <v>40.061</v>
      </c>
      <c r="G63" s="44">
        <v>60</v>
      </c>
      <c r="H63" s="14">
        <v>20</v>
      </c>
      <c r="I63" s="45">
        <f t="shared" si="6"/>
        <v>946322.83464566933</v>
      </c>
      <c r="J63" s="49">
        <f t="shared" si="7"/>
        <v>946.32283464566933</v>
      </c>
      <c r="K63" s="15">
        <v>42249</v>
      </c>
      <c r="L63" s="18">
        <v>4.1180000000000003</v>
      </c>
      <c r="M63" s="22">
        <v>200</v>
      </c>
      <c r="N63" s="18">
        <v>20</v>
      </c>
      <c r="O63" s="18">
        <f t="shared" si="8"/>
        <v>324251.96850393701</v>
      </c>
      <c r="P63" s="50">
        <f t="shared" si="9"/>
        <v>324.25196850393701</v>
      </c>
      <c r="Q63" s="19">
        <v>42268</v>
      </c>
      <c r="R63" s="59">
        <v>55.914999999999999</v>
      </c>
      <c r="S63" s="60">
        <v>20</v>
      </c>
      <c r="T63" s="59">
        <v>20</v>
      </c>
      <c r="U63" s="59">
        <f t="shared" si="5"/>
        <v>440275.59055118111</v>
      </c>
      <c r="V63" s="61">
        <f t="shared" si="2"/>
        <v>440.2755905511811</v>
      </c>
      <c r="W63" s="62">
        <v>42348</v>
      </c>
      <c r="X63" s="63"/>
      <c r="Y63" s="63"/>
    </row>
    <row r="64" spans="1:25" x14ac:dyDescent="0.35">
      <c r="A64" s="112">
        <v>62</v>
      </c>
      <c r="B64" s="114">
        <v>42164</v>
      </c>
      <c r="C64" s="112">
        <v>5.16E-2</v>
      </c>
      <c r="D64" s="112">
        <v>3</v>
      </c>
      <c r="E64" s="112"/>
      <c r="F64" s="14">
        <v>18.637</v>
      </c>
      <c r="G64" s="44">
        <v>60</v>
      </c>
      <c r="H64" s="14">
        <v>20</v>
      </c>
      <c r="I64" s="45">
        <f t="shared" si="6"/>
        <v>433418.60465116281</v>
      </c>
      <c r="J64" s="49">
        <f t="shared" si="7"/>
        <v>433.41860465116281</v>
      </c>
      <c r="K64" s="15">
        <v>42249</v>
      </c>
      <c r="L64" s="18">
        <v>5.9619999999999997</v>
      </c>
      <c r="M64" s="22">
        <v>200</v>
      </c>
      <c r="N64" s="18">
        <v>20</v>
      </c>
      <c r="O64" s="18">
        <f t="shared" si="8"/>
        <v>462170.54263565887</v>
      </c>
      <c r="P64" s="50">
        <f t="shared" si="9"/>
        <v>462.17054263565888</v>
      </c>
      <c r="Q64" s="19">
        <v>42268</v>
      </c>
      <c r="R64" s="59">
        <v>51.8</v>
      </c>
      <c r="S64" s="60">
        <v>20</v>
      </c>
      <c r="T64" s="59">
        <v>20</v>
      </c>
      <c r="U64" s="59">
        <f t="shared" si="5"/>
        <v>401550.38759689924</v>
      </c>
      <c r="V64" s="61">
        <f t="shared" si="2"/>
        <v>401.55038759689921</v>
      </c>
      <c r="W64" s="62">
        <v>42348</v>
      </c>
      <c r="X64" s="63"/>
      <c r="Y64" s="63"/>
    </row>
    <row r="65" spans="1:25" x14ac:dyDescent="0.35">
      <c r="A65" s="112">
        <v>63</v>
      </c>
      <c r="B65" s="114">
        <v>42165</v>
      </c>
      <c r="C65" s="112">
        <v>5.04E-2</v>
      </c>
      <c r="D65" s="112">
        <v>3</v>
      </c>
      <c r="E65" s="112"/>
      <c r="F65" s="14">
        <v>30.518999999999998</v>
      </c>
      <c r="G65" s="44">
        <v>60</v>
      </c>
      <c r="H65" s="14">
        <v>20</v>
      </c>
      <c r="I65" s="45">
        <f t="shared" si="6"/>
        <v>726642.85714285704</v>
      </c>
      <c r="J65" s="49">
        <f t="shared" si="7"/>
        <v>726.642857142857</v>
      </c>
      <c r="K65" s="15">
        <v>42249</v>
      </c>
      <c r="L65" s="18">
        <v>5.2149999999999999</v>
      </c>
      <c r="M65" s="22">
        <v>200</v>
      </c>
      <c r="N65" s="18">
        <v>20</v>
      </c>
      <c r="O65" s="18">
        <f t="shared" si="8"/>
        <v>413888.88888888888</v>
      </c>
      <c r="P65" s="50">
        <f t="shared" si="9"/>
        <v>413.88888888888886</v>
      </c>
      <c r="Q65" s="19">
        <v>42268</v>
      </c>
      <c r="R65" s="59">
        <v>52.293999999999997</v>
      </c>
      <c r="S65" s="60">
        <v>20</v>
      </c>
      <c r="T65" s="59">
        <v>20</v>
      </c>
      <c r="U65" s="59">
        <f t="shared" si="5"/>
        <v>415031.74603174598</v>
      </c>
      <c r="V65" s="61">
        <f t="shared" si="2"/>
        <v>415.03174603174597</v>
      </c>
      <c r="W65" s="62">
        <v>42348</v>
      </c>
      <c r="X65" s="63"/>
      <c r="Y65" s="63"/>
    </row>
    <row r="66" spans="1:25" x14ac:dyDescent="0.35">
      <c r="A66" s="112">
        <v>64</v>
      </c>
      <c r="B66" s="114">
        <v>42166</v>
      </c>
      <c r="C66" s="112">
        <v>4.8500000000000001E-2</v>
      </c>
      <c r="D66" s="112">
        <v>3</v>
      </c>
      <c r="E66" s="112"/>
      <c r="F66" s="14">
        <v>30.882999999999999</v>
      </c>
      <c r="G66" s="44">
        <v>60</v>
      </c>
      <c r="H66" s="14">
        <v>20</v>
      </c>
      <c r="I66" s="45">
        <f t="shared" si="6"/>
        <v>764115.46391752572</v>
      </c>
      <c r="J66" s="49">
        <f t="shared" si="7"/>
        <v>764.11546391752574</v>
      </c>
      <c r="K66" s="15">
        <v>42249</v>
      </c>
      <c r="L66" s="18">
        <v>4.0940000000000003</v>
      </c>
      <c r="M66" s="22">
        <v>180</v>
      </c>
      <c r="N66" s="18">
        <v>20</v>
      </c>
      <c r="O66" s="18">
        <f t="shared" si="8"/>
        <v>303884.53608247422</v>
      </c>
      <c r="P66" s="50">
        <f t="shared" si="9"/>
        <v>303.8845360824742</v>
      </c>
      <c r="Q66" s="19">
        <v>42268</v>
      </c>
      <c r="R66" s="59">
        <v>51.427999999999997</v>
      </c>
      <c r="S66" s="60">
        <v>20</v>
      </c>
      <c r="T66" s="59">
        <v>20</v>
      </c>
      <c r="U66" s="59">
        <f t="shared" si="5"/>
        <v>424148.45360824734</v>
      </c>
      <c r="V66" s="61">
        <f t="shared" si="2"/>
        <v>424.14845360824734</v>
      </c>
      <c r="W66" s="62">
        <v>42348</v>
      </c>
      <c r="X66" s="63"/>
      <c r="Y66" s="63"/>
    </row>
    <row r="67" spans="1:25" x14ac:dyDescent="0.35">
      <c r="A67" s="112">
        <v>65</v>
      </c>
      <c r="B67" s="114">
        <v>42167</v>
      </c>
      <c r="C67" s="112">
        <v>5.0999999999999997E-2</v>
      </c>
      <c r="D67" s="112">
        <v>3</v>
      </c>
      <c r="E67" s="112"/>
      <c r="F67" s="14">
        <v>25.36</v>
      </c>
      <c r="G67" s="44">
        <v>60</v>
      </c>
      <c r="H67" s="14">
        <v>20</v>
      </c>
      <c r="I67" s="45">
        <f t="shared" ref="I67:I85" si="10">(F67*G67*H67)/C67</f>
        <v>596705.8823529412</v>
      </c>
      <c r="J67" s="49">
        <f t="shared" ref="J67:J85" si="11">I67/1000</f>
        <v>596.70588235294122</v>
      </c>
      <c r="K67" s="15">
        <v>42249</v>
      </c>
      <c r="L67" s="18">
        <v>4.2919999999999998</v>
      </c>
      <c r="M67" s="22">
        <v>200</v>
      </c>
      <c r="N67" s="18">
        <v>20</v>
      </c>
      <c r="O67" s="18">
        <f t="shared" ref="O67:O85" si="12">(L67*M67*N67)/C67</f>
        <v>336627.45098039217</v>
      </c>
      <c r="P67" s="50">
        <f t="shared" ref="P67:P85" si="13">O67/1000</f>
        <v>336.62745098039215</v>
      </c>
      <c r="Q67" s="19">
        <v>42268</v>
      </c>
      <c r="R67" s="59">
        <v>30.97</v>
      </c>
      <c r="S67" s="60">
        <v>20</v>
      </c>
      <c r="T67" s="59">
        <v>20</v>
      </c>
      <c r="U67" s="59">
        <f t="shared" si="5"/>
        <v>242901.96078431373</v>
      </c>
      <c r="V67" s="61">
        <f t="shared" ref="V67:V85" si="14">U67/1000</f>
        <v>242.90196078431373</v>
      </c>
      <c r="W67" s="62">
        <v>42348</v>
      </c>
      <c r="X67" s="63"/>
      <c r="Y67" s="63"/>
    </row>
    <row r="68" spans="1:25" x14ac:dyDescent="0.35">
      <c r="A68" s="112">
        <v>66</v>
      </c>
      <c r="B68" s="114">
        <v>42168</v>
      </c>
      <c r="C68" s="112">
        <v>4.99E-2</v>
      </c>
      <c r="D68" s="112">
        <v>3</v>
      </c>
      <c r="E68" s="112"/>
      <c r="F68" s="14">
        <v>35.457999999999998</v>
      </c>
      <c r="G68" s="44">
        <v>60</v>
      </c>
      <c r="H68" s="14">
        <v>20</v>
      </c>
      <c r="I68" s="45">
        <f t="shared" si="10"/>
        <v>852697.39478957909</v>
      </c>
      <c r="J68" s="49">
        <f t="shared" si="11"/>
        <v>852.69739478957911</v>
      </c>
      <c r="K68" s="15">
        <v>42249</v>
      </c>
      <c r="L68" s="18">
        <v>5.2229999999999999</v>
      </c>
      <c r="M68" s="22">
        <v>200</v>
      </c>
      <c r="N68" s="18">
        <v>20</v>
      </c>
      <c r="O68" s="18">
        <f t="shared" si="12"/>
        <v>418677.35470941884</v>
      </c>
      <c r="P68" s="50">
        <f t="shared" si="13"/>
        <v>418.67735470941886</v>
      </c>
      <c r="Q68" s="19">
        <v>42268</v>
      </c>
      <c r="R68" s="59">
        <v>83.078999999999994</v>
      </c>
      <c r="S68" s="60">
        <v>20</v>
      </c>
      <c r="T68" s="59">
        <v>20</v>
      </c>
      <c r="U68" s="59">
        <f t="shared" ref="U68:U85" si="15">(R68*S68*T68)/C68</f>
        <v>665963.92785571143</v>
      </c>
      <c r="V68" s="61">
        <f t="shared" si="14"/>
        <v>665.9639278557114</v>
      </c>
      <c r="W68" s="62">
        <v>42349</v>
      </c>
      <c r="X68" s="63"/>
      <c r="Y68" s="63"/>
    </row>
    <row r="69" spans="1:25" x14ac:dyDescent="0.35">
      <c r="A69" s="112">
        <v>67</v>
      </c>
      <c r="B69" s="114">
        <v>42169</v>
      </c>
      <c r="C69" s="112">
        <v>5.0500000000000003E-2</v>
      </c>
      <c r="D69" s="112">
        <v>3</v>
      </c>
      <c r="E69" s="112"/>
      <c r="F69" s="14">
        <v>27.108000000000001</v>
      </c>
      <c r="G69" s="44">
        <v>60</v>
      </c>
      <c r="H69" s="14">
        <v>20</v>
      </c>
      <c r="I69" s="45">
        <f t="shared" si="10"/>
        <v>644150.49504950491</v>
      </c>
      <c r="J69" s="49">
        <f t="shared" si="11"/>
        <v>644.15049504950491</v>
      </c>
      <c r="K69" s="15">
        <v>42249</v>
      </c>
      <c r="L69" s="18">
        <v>4.9130000000000003</v>
      </c>
      <c r="M69" s="22">
        <v>200</v>
      </c>
      <c r="N69" s="18">
        <v>20</v>
      </c>
      <c r="O69" s="18">
        <f t="shared" si="12"/>
        <v>389148.51485148515</v>
      </c>
      <c r="P69" s="50">
        <f t="shared" si="13"/>
        <v>389.14851485148517</v>
      </c>
      <c r="Q69" s="19">
        <v>42268</v>
      </c>
      <c r="R69" s="59">
        <v>167.005</v>
      </c>
      <c r="S69" s="60">
        <v>20</v>
      </c>
      <c r="T69" s="59">
        <v>20</v>
      </c>
      <c r="U69" s="59">
        <f t="shared" si="15"/>
        <v>1322811.8811881188</v>
      </c>
      <c r="V69" s="61">
        <f t="shared" si="14"/>
        <v>1322.8118811881188</v>
      </c>
      <c r="W69" s="62">
        <v>42348</v>
      </c>
      <c r="X69" s="63"/>
      <c r="Y69" s="63"/>
    </row>
    <row r="70" spans="1:25" x14ac:dyDescent="0.35">
      <c r="A70" s="112">
        <v>68</v>
      </c>
      <c r="B70" s="114">
        <v>42170</v>
      </c>
      <c r="C70" s="112">
        <v>5.0999999999999997E-2</v>
      </c>
      <c r="D70" s="112">
        <v>3</v>
      </c>
      <c r="E70" s="112"/>
      <c r="F70" s="14">
        <v>30.579000000000001</v>
      </c>
      <c r="G70" s="44">
        <v>60</v>
      </c>
      <c r="H70" s="14">
        <v>20</v>
      </c>
      <c r="I70" s="45">
        <f t="shared" si="10"/>
        <v>719505.88235294132</v>
      </c>
      <c r="J70" s="49">
        <f t="shared" si="11"/>
        <v>719.50588235294128</v>
      </c>
      <c r="K70" s="15">
        <v>42249</v>
      </c>
      <c r="L70" s="18">
        <v>5.6280000000000001</v>
      </c>
      <c r="M70" s="22">
        <v>180</v>
      </c>
      <c r="N70" s="18">
        <v>20</v>
      </c>
      <c r="O70" s="18">
        <f t="shared" si="12"/>
        <v>397270.58823529416</v>
      </c>
      <c r="P70" s="50">
        <f t="shared" si="13"/>
        <v>397.27058823529416</v>
      </c>
      <c r="Q70" s="19">
        <v>42268</v>
      </c>
      <c r="R70" s="59">
        <v>68.944999999999993</v>
      </c>
      <c r="S70" s="60">
        <v>20</v>
      </c>
      <c r="T70" s="59">
        <v>20</v>
      </c>
      <c r="U70" s="59">
        <f t="shared" si="15"/>
        <v>540745.09803921566</v>
      </c>
      <c r="V70" s="61">
        <f t="shared" si="14"/>
        <v>540.74509803921569</v>
      </c>
      <c r="W70" s="62">
        <v>42348</v>
      </c>
      <c r="X70" s="63"/>
      <c r="Y70" s="63"/>
    </row>
    <row r="71" spans="1:25" x14ac:dyDescent="0.35">
      <c r="A71" s="112">
        <v>69</v>
      </c>
      <c r="B71" s="114">
        <v>42171</v>
      </c>
      <c r="C71" s="112">
        <v>4.9500000000000002E-2</v>
      </c>
      <c r="D71" s="112">
        <v>3</v>
      </c>
      <c r="E71" s="112"/>
      <c r="F71" s="14">
        <v>34.720999999999997</v>
      </c>
      <c r="G71" s="44">
        <v>60</v>
      </c>
      <c r="H71" s="14">
        <v>20</v>
      </c>
      <c r="I71" s="45">
        <f t="shared" si="10"/>
        <v>841721.21212121204</v>
      </c>
      <c r="J71" s="49">
        <f t="shared" si="11"/>
        <v>841.72121212121203</v>
      </c>
      <c r="K71" s="15">
        <v>42249</v>
      </c>
      <c r="L71" s="18">
        <v>4.2300000000000004</v>
      </c>
      <c r="M71" s="22">
        <v>200</v>
      </c>
      <c r="N71" s="18">
        <v>20</v>
      </c>
      <c r="O71" s="18">
        <f t="shared" si="12"/>
        <v>341818.18181818188</v>
      </c>
      <c r="P71" s="50">
        <f t="shared" si="13"/>
        <v>341.81818181818187</v>
      </c>
      <c r="Q71" s="19">
        <v>42268</v>
      </c>
      <c r="R71" s="59">
        <v>78.783000000000001</v>
      </c>
      <c r="S71" s="60">
        <v>20</v>
      </c>
      <c r="T71" s="59">
        <v>20</v>
      </c>
      <c r="U71" s="59">
        <f t="shared" si="15"/>
        <v>636630.30303030298</v>
      </c>
      <c r="V71" s="61">
        <f t="shared" si="14"/>
        <v>636.63030303030303</v>
      </c>
      <c r="W71" s="62">
        <v>42348</v>
      </c>
      <c r="X71" s="63"/>
      <c r="Y71" s="63"/>
    </row>
    <row r="72" spans="1:25" x14ac:dyDescent="0.35">
      <c r="A72" s="112">
        <v>70</v>
      </c>
      <c r="B72" s="114">
        <v>42172</v>
      </c>
      <c r="C72" s="112">
        <v>4.9799999999999997E-2</v>
      </c>
      <c r="D72" s="112">
        <v>3</v>
      </c>
      <c r="E72" s="112"/>
      <c r="F72" s="14">
        <v>26.58</v>
      </c>
      <c r="G72" s="44">
        <v>60</v>
      </c>
      <c r="H72" s="14">
        <v>20</v>
      </c>
      <c r="I72" s="45">
        <f t="shared" si="10"/>
        <v>640481.92771084339</v>
      </c>
      <c r="J72" s="49">
        <f t="shared" si="11"/>
        <v>640.48192771084337</v>
      </c>
      <c r="K72" s="15">
        <v>42249</v>
      </c>
      <c r="L72" s="18">
        <v>5.5259999999999998</v>
      </c>
      <c r="M72" s="22">
        <v>200</v>
      </c>
      <c r="N72" s="18">
        <v>20</v>
      </c>
      <c r="O72" s="18">
        <f t="shared" si="12"/>
        <v>443855.42168674699</v>
      </c>
      <c r="P72" s="50">
        <f t="shared" si="13"/>
        <v>443.85542168674698</v>
      </c>
      <c r="Q72" s="19">
        <v>42268</v>
      </c>
      <c r="R72" s="59">
        <v>52.667999999999999</v>
      </c>
      <c r="S72" s="60">
        <v>20</v>
      </c>
      <c r="T72" s="59">
        <v>20</v>
      </c>
      <c r="U72" s="59">
        <f t="shared" si="15"/>
        <v>423036.14457831322</v>
      </c>
      <c r="V72" s="61">
        <f t="shared" si="14"/>
        <v>423.03614457831321</v>
      </c>
      <c r="W72" s="62">
        <v>42349</v>
      </c>
      <c r="X72" s="63"/>
      <c r="Y72" s="63"/>
    </row>
    <row r="73" spans="1:25" x14ac:dyDescent="0.35">
      <c r="A73" s="112">
        <v>71</v>
      </c>
      <c r="B73" s="114">
        <v>42173</v>
      </c>
      <c r="C73" s="112">
        <v>4.99E-2</v>
      </c>
      <c r="D73" s="112">
        <v>3</v>
      </c>
      <c r="E73" s="112"/>
      <c r="F73" s="14">
        <v>34.183999999999997</v>
      </c>
      <c r="G73" s="44">
        <v>60</v>
      </c>
      <c r="H73" s="14">
        <v>20</v>
      </c>
      <c r="I73" s="45">
        <f t="shared" si="10"/>
        <v>822060.12024048099</v>
      </c>
      <c r="J73" s="49">
        <f t="shared" si="11"/>
        <v>822.06012024048096</v>
      </c>
      <c r="K73" s="15">
        <v>42249</v>
      </c>
      <c r="L73" s="18">
        <v>5.883</v>
      </c>
      <c r="M73" s="22">
        <v>200</v>
      </c>
      <c r="N73" s="18">
        <v>20</v>
      </c>
      <c r="O73" s="18">
        <f t="shared" si="12"/>
        <v>471583.16633266531</v>
      </c>
      <c r="P73" s="50">
        <f t="shared" si="13"/>
        <v>471.58316633266531</v>
      </c>
      <c r="Q73" s="19">
        <v>42268</v>
      </c>
      <c r="R73" s="59">
        <v>101.876</v>
      </c>
      <c r="S73" s="60">
        <v>20</v>
      </c>
      <c r="T73" s="59">
        <v>20</v>
      </c>
      <c r="U73" s="59">
        <f t="shared" si="15"/>
        <v>816641.28256513027</v>
      </c>
      <c r="V73" s="61">
        <f t="shared" si="14"/>
        <v>816.64128256513027</v>
      </c>
      <c r="W73" s="62">
        <v>42348</v>
      </c>
      <c r="X73" s="63"/>
      <c r="Y73" s="63"/>
    </row>
    <row r="74" spans="1:25" x14ac:dyDescent="0.35">
      <c r="A74" s="112">
        <v>72</v>
      </c>
      <c r="B74" s="114">
        <v>42174</v>
      </c>
      <c r="C74" s="112">
        <v>5.0900000000000001E-2</v>
      </c>
      <c r="D74" s="112">
        <v>3</v>
      </c>
      <c r="E74" s="112"/>
      <c r="F74" s="14">
        <v>39.890999999999998</v>
      </c>
      <c r="G74" s="44">
        <v>60</v>
      </c>
      <c r="H74" s="14">
        <v>20</v>
      </c>
      <c r="I74" s="45">
        <f t="shared" si="10"/>
        <v>940455.7956777995</v>
      </c>
      <c r="J74" s="49">
        <f t="shared" si="11"/>
        <v>940.45579567779953</v>
      </c>
      <c r="K74" s="15">
        <v>42249</v>
      </c>
      <c r="L74" s="18">
        <v>3.7010000000000001</v>
      </c>
      <c r="M74" s="22">
        <v>180</v>
      </c>
      <c r="N74" s="18">
        <v>20</v>
      </c>
      <c r="O74" s="18">
        <f t="shared" si="12"/>
        <v>261760.3143418468</v>
      </c>
      <c r="P74" s="50">
        <f t="shared" si="13"/>
        <v>261.76031434184682</v>
      </c>
      <c r="Q74" s="19">
        <v>42305</v>
      </c>
      <c r="R74" s="59">
        <v>47.552</v>
      </c>
      <c r="S74" s="60">
        <v>20</v>
      </c>
      <c r="T74" s="59">
        <v>20</v>
      </c>
      <c r="U74" s="59">
        <f t="shared" si="15"/>
        <v>373689.58742632612</v>
      </c>
      <c r="V74" s="61">
        <f t="shared" si="14"/>
        <v>373.68958742632611</v>
      </c>
      <c r="W74" s="62">
        <v>42348</v>
      </c>
      <c r="X74" s="63"/>
      <c r="Y74" s="63"/>
    </row>
    <row r="75" spans="1:25" x14ac:dyDescent="0.35">
      <c r="A75" s="112">
        <v>73</v>
      </c>
      <c r="B75" s="114">
        <v>42175</v>
      </c>
      <c r="C75" s="112">
        <v>5.16E-2</v>
      </c>
      <c r="D75" s="112">
        <v>3</v>
      </c>
      <c r="E75" s="112"/>
      <c r="F75" s="14">
        <v>42.423000000000002</v>
      </c>
      <c r="G75" s="44">
        <v>60</v>
      </c>
      <c r="H75" s="14">
        <v>20</v>
      </c>
      <c r="I75" s="45">
        <f t="shared" si="10"/>
        <v>986581.39534883737</v>
      </c>
      <c r="J75" s="49">
        <f t="shared" si="11"/>
        <v>986.58139534883742</v>
      </c>
      <c r="K75" s="15">
        <v>42249</v>
      </c>
      <c r="L75" s="18">
        <v>6.1210000000000004</v>
      </c>
      <c r="M75" s="22">
        <v>200</v>
      </c>
      <c r="N75" s="18">
        <v>20</v>
      </c>
      <c r="O75" s="18">
        <f t="shared" si="12"/>
        <v>474496.12403100776</v>
      </c>
      <c r="P75" s="50">
        <f t="shared" si="13"/>
        <v>474.49612403100775</v>
      </c>
      <c r="Q75" s="19">
        <v>42268</v>
      </c>
      <c r="R75" s="59">
        <v>129.911</v>
      </c>
      <c r="S75" s="60">
        <v>20</v>
      </c>
      <c r="T75" s="59">
        <v>20</v>
      </c>
      <c r="U75" s="59">
        <f t="shared" si="15"/>
        <v>1007062.0155038761</v>
      </c>
      <c r="V75" s="61">
        <f t="shared" si="14"/>
        <v>1007.0620155038762</v>
      </c>
      <c r="W75" s="62">
        <v>42349</v>
      </c>
      <c r="X75" s="63"/>
      <c r="Y75" s="63"/>
    </row>
    <row r="76" spans="1:25" x14ac:dyDescent="0.35">
      <c r="A76" s="112">
        <v>74</v>
      </c>
      <c r="B76" s="114">
        <v>42176</v>
      </c>
      <c r="C76" s="112">
        <v>4.8599999999999997E-2</v>
      </c>
      <c r="D76" s="112">
        <v>3</v>
      </c>
      <c r="E76" s="112"/>
      <c r="F76" s="14">
        <v>29.47</v>
      </c>
      <c r="G76" s="44">
        <v>60</v>
      </c>
      <c r="H76" s="14">
        <v>20</v>
      </c>
      <c r="I76" s="45">
        <f t="shared" si="10"/>
        <v>727654.32098765438</v>
      </c>
      <c r="J76" s="49">
        <f t="shared" si="11"/>
        <v>727.65432098765439</v>
      </c>
      <c r="K76" s="15">
        <v>42249</v>
      </c>
      <c r="L76" s="18">
        <v>8.6639999999999997</v>
      </c>
      <c r="M76" s="22">
        <v>200</v>
      </c>
      <c r="N76" s="18">
        <v>20</v>
      </c>
      <c r="O76" s="18">
        <f t="shared" si="12"/>
        <v>713086.4197530864</v>
      </c>
      <c r="P76" s="50">
        <f t="shared" si="13"/>
        <v>713.08641975308637</v>
      </c>
      <c r="Q76" s="19">
        <v>42268</v>
      </c>
      <c r="R76" s="59">
        <v>410.399</v>
      </c>
      <c r="S76" s="60">
        <v>20</v>
      </c>
      <c r="T76" s="59">
        <v>20</v>
      </c>
      <c r="U76" s="59">
        <f t="shared" si="15"/>
        <v>3377769.5473251026</v>
      </c>
      <c r="V76" s="61">
        <f t="shared" si="14"/>
        <v>3377.7695473251024</v>
      </c>
      <c r="W76" s="62">
        <v>42348</v>
      </c>
      <c r="X76" s="63"/>
      <c r="Y76" s="63"/>
    </row>
    <row r="77" spans="1:25" x14ac:dyDescent="0.35">
      <c r="A77" s="112">
        <v>75</v>
      </c>
      <c r="B77" s="114">
        <v>42176</v>
      </c>
      <c r="C77" s="112">
        <v>5.16E-2</v>
      </c>
      <c r="D77" s="112">
        <v>3</v>
      </c>
      <c r="E77" s="112"/>
      <c r="F77" s="14">
        <v>22.786000000000001</v>
      </c>
      <c r="G77" s="44">
        <v>60</v>
      </c>
      <c r="H77" s="14">
        <v>20</v>
      </c>
      <c r="I77" s="45">
        <f t="shared" si="10"/>
        <v>529906.97674418602</v>
      </c>
      <c r="J77" s="49">
        <f t="shared" si="11"/>
        <v>529.90697674418607</v>
      </c>
      <c r="K77" s="15">
        <v>42249</v>
      </c>
      <c r="L77" s="18">
        <v>4.1059999999999999</v>
      </c>
      <c r="M77" s="22">
        <v>200</v>
      </c>
      <c r="N77" s="18">
        <v>20</v>
      </c>
      <c r="O77" s="18">
        <f t="shared" si="12"/>
        <v>318294.57364341087</v>
      </c>
      <c r="P77" s="50">
        <f t="shared" si="13"/>
        <v>318.29457364341084</v>
      </c>
      <c r="Q77" s="19">
        <v>42268</v>
      </c>
      <c r="R77" s="59">
        <v>106.745</v>
      </c>
      <c r="S77" s="60">
        <v>20</v>
      </c>
      <c r="T77" s="59">
        <v>20</v>
      </c>
      <c r="U77" s="59">
        <f t="shared" si="15"/>
        <v>827480.62015503878</v>
      </c>
      <c r="V77" s="61">
        <f t="shared" si="14"/>
        <v>827.48062015503876</v>
      </c>
      <c r="W77" s="62">
        <v>42348</v>
      </c>
      <c r="X77" s="63"/>
      <c r="Y77" s="63"/>
    </row>
    <row r="78" spans="1:25" x14ac:dyDescent="0.35">
      <c r="A78" s="112">
        <v>76</v>
      </c>
      <c r="B78" s="114">
        <v>42177</v>
      </c>
      <c r="C78" s="112">
        <v>5.0799999999999998E-2</v>
      </c>
      <c r="D78" s="112">
        <v>3</v>
      </c>
      <c r="E78" s="112"/>
      <c r="F78" s="14">
        <v>41.201000000000001</v>
      </c>
      <c r="G78" s="44">
        <v>60</v>
      </c>
      <c r="H78" s="14">
        <v>20</v>
      </c>
      <c r="I78" s="45">
        <f t="shared" si="10"/>
        <v>973251.96850393701</v>
      </c>
      <c r="J78" s="49">
        <f t="shared" si="11"/>
        <v>973.25196850393706</v>
      </c>
      <c r="K78" s="15">
        <v>42249</v>
      </c>
      <c r="L78" s="18">
        <v>4.5190000000000001</v>
      </c>
      <c r="M78" s="22">
        <v>180</v>
      </c>
      <c r="N78" s="18">
        <v>20</v>
      </c>
      <c r="O78" s="18">
        <f t="shared" si="12"/>
        <v>320244.09448818903</v>
      </c>
      <c r="P78" s="50">
        <f t="shared" si="13"/>
        <v>320.24409448818903</v>
      </c>
      <c r="Q78" s="19">
        <v>42268</v>
      </c>
      <c r="R78" s="59">
        <v>55.832000000000001</v>
      </c>
      <c r="S78" s="60">
        <v>20</v>
      </c>
      <c r="T78" s="59">
        <v>20</v>
      </c>
      <c r="U78" s="59">
        <f t="shared" si="15"/>
        <v>439622.04724409455</v>
      </c>
      <c r="V78" s="61">
        <f t="shared" si="14"/>
        <v>439.62204724409452</v>
      </c>
      <c r="W78" s="62">
        <v>42348</v>
      </c>
      <c r="X78" s="63"/>
      <c r="Y78" s="63"/>
    </row>
    <row r="79" spans="1:25" x14ac:dyDescent="0.35">
      <c r="A79" s="112">
        <v>77</v>
      </c>
      <c r="B79" s="114">
        <v>42178</v>
      </c>
      <c r="C79" s="112">
        <v>5.0799999999999998E-2</v>
      </c>
      <c r="D79" s="112">
        <v>3</v>
      </c>
      <c r="E79" s="112"/>
      <c r="F79" s="48">
        <v>26.012</v>
      </c>
      <c r="G79" s="44">
        <v>180</v>
      </c>
      <c r="H79" s="14">
        <v>20</v>
      </c>
      <c r="I79" s="45">
        <f t="shared" si="10"/>
        <v>1843370.0787401574</v>
      </c>
      <c r="J79" s="49">
        <f t="shared" si="11"/>
        <v>1843.3700787401574</v>
      </c>
      <c r="K79" s="15">
        <v>42268</v>
      </c>
      <c r="L79" s="18">
        <v>4.5069999999999997</v>
      </c>
      <c r="M79" s="22">
        <v>200</v>
      </c>
      <c r="N79" s="18">
        <v>20</v>
      </c>
      <c r="O79" s="18">
        <f t="shared" si="12"/>
        <v>354881.88976377953</v>
      </c>
      <c r="P79" s="50">
        <f t="shared" si="13"/>
        <v>354.88188976377955</v>
      </c>
      <c r="Q79" s="19">
        <v>42268</v>
      </c>
      <c r="R79" s="59">
        <v>64.492000000000004</v>
      </c>
      <c r="S79" s="60">
        <v>20</v>
      </c>
      <c r="T79" s="59">
        <v>20</v>
      </c>
      <c r="U79" s="59">
        <f t="shared" si="15"/>
        <v>507811.02362204733</v>
      </c>
      <c r="V79" s="61">
        <f t="shared" si="14"/>
        <v>507.81102362204734</v>
      </c>
      <c r="W79" s="62">
        <v>42348</v>
      </c>
      <c r="X79" s="63"/>
      <c r="Y79" s="63"/>
    </row>
    <row r="80" spans="1:25" x14ac:dyDescent="0.35">
      <c r="A80" s="112">
        <v>78</v>
      </c>
      <c r="B80" s="114">
        <v>42179</v>
      </c>
      <c r="C80" s="112">
        <v>4.8599999999999997E-2</v>
      </c>
      <c r="D80" s="112">
        <v>3</v>
      </c>
      <c r="E80" s="112"/>
      <c r="F80" s="14">
        <v>78.308000000000007</v>
      </c>
      <c r="G80" s="44">
        <v>60</v>
      </c>
      <c r="H80" s="14">
        <v>20</v>
      </c>
      <c r="I80" s="45">
        <f t="shared" si="10"/>
        <v>1933530.864197531</v>
      </c>
      <c r="J80" s="49">
        <f t="shared" si="11"/>
        <v>1933.5308641975309</v>
      </c>
      <c r="K80" s="15">
        <v>42249</v>
      </c>
      <c r="L80" s="18">
        <v>4.1859999999999999</v>
      </c>
      <c r="M80" s="22">
        <v>200</v>
      </c>
      <c r="N80" s="18">
        <v>20</v>
      </c>
      <c r="O80" s="18">
        <f t="shared" si="12"/>
        <v>344526.74897119345</v>
      </c>
      <c r="P80" s="50">
        <f t="shared" si="13"/>
        <v>344.52674897119346</v>
      </c>
      <c r="Q80" s="19">
        <v>42268</v>
      </c>
      <c r="R80" s="59">
        <v>108.458</v>
      </c>
      <c r="S80" s="60">
        <v>20</v>
      </c>
      <c r="T80" s="59">
        <v>20</v>
      </c>
      <c r="U80" s="59">
        <f t="shared" si="15"/>
        <v>892658.43621399172</v>
      </c>
      <c r="V80" s="61">
        <f t="shared" si="14"/>
        <v>892.65843621399176</v>
      </c>
      <c r="W80" s="62">
        <v>42348</v>
      </c>
      <c r="X80" s="63"/>
      <c r="Y80" s="63"/>
    </row>
    <row r="81" spans="1:25" x14ac:dyDescent="0.35">
      <c r="A81" s="112">
        <v>79</v>
      </c>
      <c r="B81" s="114">
        <v>42180</v>
      </c>
      <c r="C81" s="112">
        <v>4.8800000000000003E-2</v>
      </c>
      <c r="D81" s="112">
        <v>3</v>
      </c>
      <c r="E81" s="112"/>
      <c r="F81" s="14">
        <v>38.368000000000002</v>
      </c>
      <c r="G81" s="44">
        <v>60</v>
      </c>
      <c r="H81" s="14">
        <v>20</v>
      </c>
      <c r="I81" s="14">
        <f t="shared" si="10"/>
        <v>943475.40983606549</v>
      </c>
      <c r="J81" s="49">
        <f t="shared" si="11"/>
        <v>943.47540983606552</v>
      </c>
      <c r="K81" s="15">
        <v>42268</v>
      </c>
      <c r="L81" s="18">
        <v>4.0380000000000003</v>
      </c>
      <c r="M81" s="22">
        <v>200</v>
      </c>
      <c r="N81" s="18">
        <v>20</v>
      </c>
      <c r="O81" s="18">
        <f t="shared" si="12"/>
        <v>330983.60655737703</v>
      </c>
      <c r="P81" s="50">
        <f t="shared" si="13"/>
        <v>330.98360655737702</v>
      </c>
      <c r="Q81" s="19">
        <v>42268</v>
      </c>
      <c r="R81" s="59">
        <v>83.387</v>
      </c>
      <c r="S81" s="60">
        <v>20</v>
      </c>
      <c r="T81" s="59">
        <v>20</v>
      </c>
      <c r="U81" s="59">
        <f t="shared" si="15"/>
        <v>683500</v>
      </c>
      <c r="V81" s="61">
        <f t="shared" si="14"/>
        <v>683.5</v>
      </c>
      <c r="W81" s="62">
        <v>42348</v>
      </c>
      <c r="X81" s="63"/>
      <c r="Y81" s="63"/>
    </row>
    <row r="82" spans="1:25" x14ac:dyDescent="0.35">
      <c r="A82" s="112">
        <v>80</v>
      </c>
      <c r="B82" s="114">
        <v>42181</v>
      </c>
      <c r="C82" s="112">
        <v>4.9200000000000001E-2</v>
      </c>
      <c r="D82" s="112">
        <v>3</v>
      </c>
      <c r="E82" s="112" t="s">
        <v>77</v>
      </c>
      <c r="F82" s="14">
        <v>86.253</v>
      </c>
      <c r="G82" s="44">
        <v>60</v>
      </c>
      <c r="H82" s="14">
        <v>20</v>
      </c>
      <c r="I82" s="14">
        <f t="shared" si="10"/>
        <v>2103731.7073170734</v>
      </c>
      <c r="J82" s="49">
        <f t="shared" si="11"/>
        <v>2103.7317073170734</v>
      </c>
      <c r="K82" s="15">
        <v>42268</v>
      </c>
      <c r="L82" s="18">
        <v>5.9749999999999996</v>
      </c>
      <c r="M82" s="22">
        <v>180</v>
      </c>
      <c r="N82" s="18">
        <v>20</v>
      </c>
      <c r="O82" s="18">
        <f t="shared" si="12"/>
        <v>437195.12195121951</v>
      </c>
      <c r="P82" s="50">
        <f t="shared" si="13"/>
        <v>437.19512195121951</v>
      </c>
      <c r="Q82" s="19">
        <v>42268</v>
      </c>
      <c r="R82" s="59">
        <v>192.642</v>
      </c>
      <c r="S82" s="60">
        <v>20</v>
      </c>
      <c r="T82" s="59">
        <v>20</v>
      </c>
      <c r="U82" s="59">
        <f t="shared" si="15"/>
        <v>1566195.1219512196</v>
      </c>
      <c r="V82" s="61">
        <f t="shared" si="14"/>
        <v>1566.1951219512196</v>
      </c>
      <c r="W82" s="62">
        <v>42348</v>
      </c>
      <c r="X82" s="63"/>
      <c r="Y82" s="63"/>
    </row>
    <row r="83" spans="1:25" x14ac:dyDescent="0.35">
      <c r="A83" s="112">
        <v>81</v>
      </c>
      <c r="B83" s="114">
        <v>42182</v>
      </c>
      <c r="C83" s="112">
        <v>5.0799999999999998E-2</v>
      </c>
      <c r="D83" s="112">
        <v>3</v>
      </c>
      <c r="E83" s="112"/>
      <c r="F83" s="14">
        <v>43.256</v>
      </c>
      <c r="G83" s="44">
        <v>60</v>
      </c>
      <c r="H83" s="14">
        <v>20</v>
      </c>
      <c r="I83" s="14">
        <f t="shared" si="10"/>
        <v>1021795.2755905513</v>
      </c>
      <c r="J83" s="49">
        <f t="shared" si="11"/>
        <v>1021.7952755905513</v>
      </c>
      <c r="K83" s="15">
        <v>42268</v>
      </c>
      <c r="L83" s="18">
        <v>3.9449999999999998</v>
      </c>
      <c r="M83" s="22">
        <v>200</v>
      </c>
      <c r="N83" s="18">
        <v>20</v>
      </c>
      <c r="O83" s="18">
        <f t="shared" si="12"/>
        <v>310629.92125984252</v>
      </c>
      <c r="P83" s="50">
        <f t="shared" si="13"/>
        <v>310.62992125984255</v>
      </c>
      <c r="Q83" s="19">
        <v>42268</v>
      </c>
      <c r="R83" s="59">
        <v>50.347000000000001</v>
      </c>
      <c r="S83" s="60">
        <v>20</v>
      </c>
      <c r="T83" s="59">
        <v>20</v>
      </c>
      <c r="U83" s="59">
        <f t="shared" si="15"/>
        <v>396433.07086614182</v>
      </c>
      <c r="V83" s="61">
        <f t="shared" si="14"/>
        <v>396.4330708661418</v>
      </c>
      <c r="W83" s="62">
        <v>42348</v>
      </c>
      <c r="X83" s="63"/>
      <c r="Y83" s="63"/>
    </row>
    <row r="84" spans="1:25" x14ac:dyDescent="0.35">
      <c r="A84" s="112">
        <v>82</v>
      </c>
      <c r="B84" s="114">
        <v>42183</v>
      </c>
      <c r="C84" s="112">
        <v>5.0900000000000001E-2</v>
      </c>
      <c r="D84" s="112">
        <v>3</v>
      </c>
      <c r="E84" s="112"/>
      <c r="F84" s="14">
        <v>63.844000000000001</v>
      </c>
      <c r="G84" s="44">
        <v>60</v>
      </c>
      <c r="H84" s="14">
        <v>20</v>
      </c>
      <c r="I84" s="14">
        <f t="shared" si="10"/>
        <v>1505163.0648330059</v>
      </c>
      <c r="J84" s="49">
        <f t="shared" si="11"/>
        <v>1505.1630648330058</v>
      </c>
      <c r="K84" s="15">
        <v>42268</v>
      </c>
      <c r="L84" s="18">
        <v>5.7830000000000004</v>
      </c>
      <c r="M84" s="22">
        <v>200</v>
      </c>
      <c r="N84" s="18">
        <v>20</v>
      </c>
      <c r="O84" s="18">
        <f t="shared" si="12"/>
        <v>454459.72495088418</v>
      </c>
      <c r="P84" s="50">
        <f t="shared" si="13"/>
        <v>454.45972495088415</v>
      </c>
      <c r="Q84" s="19">
        <v>42268</v>
      </c>
      <c r="R84" s="59">
        <v>172.62799999999999</v>
      </c>
      <c r="S84" s="60">
        <v>20</v>
      </c>
      <c r="T84" s="59">
        <v>20</v>
      </c>
      <c r="U84" s="59">
        <f t="shared" si="15"/>
        <v>1356605.1080550095</v>
      </c>
      <c r="V84" s="61">
        <f t="shared" si="14"/>
        <v>1356.6051080550094</v>
      </c>
      <c r="W84" s="62">
        <v>42348</v>
      </c>
      <c r="X84" s="63"/>
      <c r="Y84" s="63"/>
    </row>
    <row r="85" spans="1:25" x14ac:dyDescent="0.35">
      <c r="A85" s="112">
        <v>83</v>
      </c>
      <c r="B85" s="114">
        <v>42184</v>
      </c>
      <c r="C85" s="112">
        <v>0.05</v>
      </c>
      <c r="D85" s="112">
        <v>3</v>
      </c>
      <c r="E85" s="112"/>
      <c r="F85" s="14">
        <v>57.131</v>
      </c>
      <c r="G85" s="44">
        <v>60</v>
      </c>
      <c r="H85" s="14">
        <v>20</v>
      </c>
      <c r="I85" s="14">
        <f t="shared" si="10"/>
        <v>1371143.9999999998</v>
      </c>
      <c r="J85" s="13">
        <f t="shared" si="11"/>
        <v>1371.1439999999998</v>
      </c>
      <c r="K85" s="15">
        <v>42268</v>
      </c>
      <c r="L85" s="18">
        <v>6.2160000000000002</v>
      </c>
      <c r="M85" s="22">
        <v>200</v>
      </c>
      <c r="N85" s="18">
        <v>20</v>
      </c>
      <c r="O85" s="18">
        <f t="shared" si="12"/>
        <v>497280</v>
      </c>
      <c r="P85" s="50">
        <f t="shared" si="13"/>
        <v>497.28</v>
      </c>
      <c r="Q85" s="19">
        <v>42268</v>
      </c>
      <c r="R85" s="59">
        <v>311.59100000000001</v>
      </c>
      <c r="S85" s="60">
        <v>20</v>
      </c>
      <c r="T85" s="59">
        <v>20</v>
      </c>
      <c r="U85" s="59">
        <f t="shared" si="15"/>
        <v>2492727.9999999995</v>
      </c>
      <c r="V85" s="61">
        <f t="shared" si="14"/>
        <v>2492.7279999999996</v>
      </c>
      <c r="W85" s="62">
        <v>42348</v>
      </c>
      <c r="X85" s="63"/>
      <c r="Y85" s="63"/>
    </row>
    <row r="86" spans="1:25" x14ac:dyDescent="0.35">
      <c r="A86" s="112"/>
      <c r="B86" s="112"/>
      <c r="C86" s="112"/>
      <c r="D86" s="112"/>
      <c r="E86" s="112"/>
      <c r="F86" s="14"/>
      <c r="G86" s="44"/>
      <c r="H86" s="14"/>
      <c r="I86" s="14"/>
      <c r="J86" s="14"/>
      <c r="K86" s="14"/>
      <c r="L86" s="18"/>
      <c r="M86" s="22"/>
      <c r="N86" s="18"/>
      <c r="O86" s="18"/>
      <c r="P86" s="18"/>
      <c r="Q86" s="18"/>
      <c r="R86" s="59"/>
      <c r="S86" s="60"/>
      <c r="T86" s="59"/>
      <c r="U86" s="59"/>
      <c r="V86" s="59"/>
      <c r="W86" s="59"/>
    </row>
    <row r="87" spans="1:25" x14ac:dyDescent="0.35">
      <c r="A87" s="112"/>
      <c r="B87" s="112"/>
      <c r="C87" s="112"/>
      <c r="D87" s="112"/>
      <c r="E87" s="112"/>
      <c r="F87" s="14"/>
      <c r="G87" s="44"/>
      <c r="H87" s="14"/>
      <c r="I87" s="14"/>
      <c r="J87" s="14"/>
      <c r="K87" s="14"/>
      <c r="L87" s="18"/>
      <c r="M87" s="22"/>
      <c r="N87" s="18"/>
      <c r="O87" s="18"/>
      <c r="P87" s="18"/>
      <c r="Q87" s="18"/>
      <c r="R87" s="59"/>
      <c r="S87" s="60"/>
      <c r="T87" s="59"/>
      <c r="U87" s="59"/>
      <c r="V87" s="59"/>
      <c r="W87" s="59"/>
    </row>
    <row r="88" spans="1:25" x14ac:dyDescent="0.35">
      <c r="A88" s="112"/>
      <c r="B88" s="112"/>
      <c r="C88" s="112"/>
      <c r="D88" s="112"/>
      <c r="E88" s="112"/>
      <c r="F88" s="14"/>
      <c r="G88" s="44"/>
      <c r="H88" s="14"/>
      <c r="I88" s="14"/>
      <c r="J88" s="14"/>
      <c r="K88" s="14"/>
      <c r="L88" s="18"/>
      <c r="M88" s="22"/>
      <c r="N88" s="18"/>
      <c r="O88" s="18"/>
      <c r="P88" s="18"/>
      <c r="Q88" s="18"/>
      <c r="R88" s="59"/>
      <c r="S88" s="60"/>
      <c r="T88" s="59"/>
      <c r="U88" s="59"/>
      <c r="V88" s="59"/>
      <c r="W88" s="59"/>
    </row>
    <row r="89" spans="1:25" x14ac:dyDescent="0.35">
      <c r="A89" s="112"/>
      <c r="B89" s="112"/>
      <c r="C89" s="112"/>
      <c r="D89" s="112"/>
      <c r="E89" s="112"/>
      <c r="F89" s="14"/>
      <c r="G89" s="44"/>
      <c r="H89" s="14"/>
      <c r="I89" s="14"/>
      <c r="J89" s="14"/>
      <c r="K89" s="14"/>
      <c r="L89" s="18"/>
      <c r="M89" s="22"/>
      <c r="N89" s="18"/>
      <c r="O89" s="18"/>
      <c r="P89" s="18"/>
      <c r="Q89" s="18"/>
      <c r="R89" s="59"/>
      <c r="S89" s="60"/>
      <c r="T89" s="59"/>
      <c r="U89" s="59"/>
      <c r="V89" s="59"/>
      <c r="W89" s="59"/>
    </row>
    <row r="90" spans="1:25" x14ac:dyDescent="0.35">
      <c r="A90" s="112"/>
      <c r="B90" s="112"/>
      <c r="C90" s="112"/>
      <c r="D90" s="112"/>
      <c r="E90" s="112"/>
      <c r="F90" s="14"/>
      <c r="G90" s="44"/>
      <c r="H90" s="14"/>
      <c r="I90" s="14"/>
      <c r="J90" s="14"/>
      <c r="K90" s="14"/>
      <c r="L90" s="18"/>
      <c r="M90" s="22"/>
      <c r="N90" s="18"/>
      <c r="O90" s="18"/>
      <c r="P90" s="18"/>
      <c r="Q90" s="18"/>
      <c r="R90" s="59"/>
      <c r="S90" s="60"/>
      <c r="T90" s="59"/>
      <c r="U90" s="59"/>
      <c r="V90" s="59"/>
      <c r="W90" s="59"/>
    </row>
    <row r="91" spans="1:25" x14ac:dyDescent="0.35">
      <c r="A91" s="112"/>
      <c r="B91" s="112"/>
      <c r="C91" s="112"/>
      <c r="D91" s="112"/>
      <c r="E91" s="112"/>
      <c r="F91" s="14"/>
      <c r="G91" s="44"/>
      <c r="H91" s="14"/>
      <c r="I91" s="14"/>
      <c r="J91" s="14"/>
      <c r="K91" s="14"/>
      <c r="L91" s="18"/>
      <c r="M91" s="22"/>
      <c r="N91" s="18"/>
      <c r="O91" s="18"/>
      <c r="P91" s="18"/>
      <c r="Q91" s="18"/>
      <c r="R91" s="59"/>
      <c r="S91" s="60"/>
      <c r="T91" s="59"/>
      <c r="U91" s="59"/>
      <c r="V91" s="59"/>
      <c r="W91" s="59"/>
    </row>
    <row r="92" spans="1:25" x14ac:dyDescent="0.35">
      <c r="A92" s="112"/>
      <c r="B92" s="112"/>
      <c r="C92" s="112"/>
      <c r="D92" s="112"/>
      <c r="E92" s="112"/>
      <c r="F92" s="14"/>
      <c r="G92" s="44"/>
      <c r="H92" s="14"/>
      <c r="I92" s="14"/>
      <c r="J92" s="14"/>
      <c r="K92" s="14"/>
      <c r="L92" s="18"/>
      <c r="M92" s="22"/>
      <c r="N92" s="18"/>
      <c r="O92" s="18"/>
      <c r="P92" s="18"/>
      <c r="Q92" s="18"/>
      <c r="R92" s="59"/>
      <c r="S92" s="60"/>
      <c r="T92" s="59"/>
      <c r="U92" s="59"/>
      <c r="V92" s="59"/>
      <c r="W92" s="59"/>
    </row>
    <row r="93" spans="1:25" x14ac:dyDescent="0.35">
      <c r="A93" s="112"/>
      <c r="B93" s="112"/>
      <c r="C93" s="112"/>
      <c r="D93" s="112"/>
      <c r="E93" s="112"/>
      <c r="F93" s="14"/>
      <c r="G93" s="44"/>
      <c r="H93" s="14"/>
      <c r="I93" s="14"/>
      <c r="J93" s="14"/>
      <c r="K93" s="14"/>
      <c r="L93" s="18"/>
      <c r="M93" s="22"/>
      <c r="N93" s="18"/>
      <c r="O93" s="18"/>
      <c r="P93" s="18"/>
      <c r="Q93" s="18"/>
      <c r="R93" s="59"/>
      <c r="S93" s="60"/>
      <c r="T93" s="59"/>
      <c r="U93" s="59"/>
      <c r="V93" s="59"/>
      <c r="W93" s="59"/>
    </row>
    <row r="94" spans="1:25" x14ac:dyDescent="0.35">
      <c r="A94" s="112"/>
      <c r="B94" s="112"/>
      <c r="C94" s="112"/>
      <c r="D94" s="112"/>
      <c r="E94" s="112"/>
      <c r="F94" s="14"/>
      <c r="G94" s="44"/>
      <c r="H94" s="14"/>
      <c r="I94" s="14"/>
      <c r="J94" s="14"/>
      <c r="K94" s="14"/>
      <c r="L94" s="18"/>
      <c r="M94" s="22"/>
      <c r="N94" s="18"/>
      <c r="O94" s="18"/>
      <c r="P94" s="18"/>
      <c r="Q94" s="18"/>
      <c r="R94" s="59"/>
      <c r="S94" s="60"/>
      <c r="T94" s="59"/>
      <c r="U94" s="59"/>
      <c r="V94" s="59"/>
      <c r="W94" s="59"/>
    </row>
    <row r="95" spans="1:25" x14ac:dyDescent="0.35">
      <c r="A95" s="112"/>
      <c r="B95" s="112"/>
      <c r="C95" s="112"/>
      <c r="D95" s="112"/>
      <c r="E95" s="112"/>
      <c r="F95" s="14"/>
      <c r="G95" s="44"/>
      <c r="H95" s="14"/>
      <c r="I95" s="14"/>
      <c r="J95" s="14"/>
      <c r="K95" s="14"/>
      <c r="L95" s="18"/>
      <c r="M95" s="22"/>
      <c r="N95" s="18"/>
      <c r="O95" s="18"/>
      <c r="P95" s="18"/>
      <c r="Q95" s="18"/>
      <c r="R95" s="59"/>
      <c r="S95" s="60"/>
      <c r="T95" s="59"/>
      <c r="U95" s="59"/>
      <c r="V95" s="59"/>
      <c r="W95" s="59"/>
    </row>
    <row r="96" spans="1:25" x14ac:dyDescent="0.35">
      <c r="A96" s="112"/>
      <c r="B96" s="112"/>
      <c r="C96" s="112"/>
      <c r="D96" s="112"/>
      <c r="E96" s="112"/>
      <c r="F96" s="14"/>
      <c r="G96" s="44"/>
      <c r="H96" s="14"/>
      <c r="I96" s="14"/>
      <c r="J96" s="14"/>
      <c r="K96" s="14"/>
      <c r="L96" s="18"/>
      <c r="M96" s="22"/>
      <c r="N96" s="18"/>
      <c r="O96" s="18"/>
      <c r="P96" s="18"/>
      <c r="Q96" s="18"/>
      <c r="R96" s="59"/>
      <c r="S96" s="60"/>
      <c r="T96" s="59"/>
      <c r="U96" s="59"/>
      <c r="V96" s="59"/>
      <c r="W96" s="59"/>
    </row>
    <row r="97" spans="5:23" x14ac:dyDescent="0.35">
      <c r="E97" s="112"/>
      <c r="F97" s="14"/>
      <c r="G97" s="44"/>
      <c r="H97" s="14"/>
      <c r="I97" s="14"/>
      <c r="J97" s="14"/>
      <c r="K97" s="14"/>
      <c r="L97" s="18"/>
      <c r="M97" s="22"/>
      <c r="N97" s="18"/>
      <c r="O97" s="18"/>
      <c r="P97" s="18"/>
      <c r="Q97" s="18"/>
      <c r="R97" s="59"/>
      <c r="S97" s="60"/>
      <c r="T97" s="59"/>
      <c r="U97" s="59"/>
      <c r="V97" s="59"/>
      <c r="W97" s="59"/>
    </row>
    <row r="98" spans="5:23" x14ac:dyDescent="0.35">
      <c r="E98" s="112"/>
      <c r="F98" s="14"/>
      <c r="G98" s="44"/>
      <c r="H98" s="14"/>
      <c r="I98" s="14"/>
      <c r="J98" s="14"/>
      <c r="K98" s="14"/>
      <c r="L98" s="18"/>
      <c r="M98" s="22"/>
      <c r="N98" s="18"/>
      <c r="O98" s="18"/>
      <c r="P98" s="18"/>
      <c r="Q98" s="18"/>
      <c r="R98" s="59"/>
      <c r="S98" s="60"/>
      <c r="T98" s="59"/>
      <c r="U98" s="59"/>
      <c r="V98" s="59"/>
      <c r="W98" s="59"/>
    </row>
    <row r="99" spans="5:23" x14ac:dyDescent="0.35">
      <c r="E99" s="112"/>
      <c r="F99" s="14"/>
      <c r="G99" s="44"/>
      <c r="H99" s="14"/>
      <c r="I99" s="14"/>
      <c r="J99" s="14"/>
      <c r="K99" s="14"/>
      <c r="L99" s="18"/>
      <c r="M99" s="22"/>
      <c r="N99" s="18"/>
      <c r="O99" s="18"/>
      <c r="P99" s="18"/>
      <c r="Q99" s="18"/>
      <c r="R99" s="59"/>
      <c r="S99" s="60"/>
      <c r="T99" s="59"/>
      <c r="U99" s="59"/>
      <c r="V99" s="59"/>
      <c r="W99" s="59"/>
    </row>
    <row r="100" spans="5:23" x14ac:dyDescent="0.35">
      <c r="E100" s="112"/>
      <c r="F100" s="14"/>
      <c r="G100" s="44"/>
      <c r="H100" s="14"/>
      <c r="I100" s="14"/>
      <c r="J100" s="14"/>
      <c r="K100" s="14"/>
      <c r="L100" s="18"/>
      <c r="M100" s="22"/>
      <c r="N100" s="18"/>
      <c r="O100" s="18"/>
      <c r="P100" s="18"/>
      <c r="Q100" s="18"/>
      <c r="R100" s="59"/>
      <c r="S100" s="60"/>
      <c r="T100" s="59"/>
      <c r="U100" s="59"/>
      <c r="V100" s="59"/>
      <c r="W100" s="59"/>
    </row>
    <row r="101" spans="5:23" x14ac:dyDescent="0.35">
      <c r="E101" s="112"/>
      <c r="F101" s="14"/>
      <c r="G101" s="44"/>
      <c r="H101" s="14"/>
      <c r="I101" s="14"/>
      <c r="J101" s="14"/>
      <c r="K101" s="14"/>
      <c r="L101" s="18"/>
      <c r="M101" s="22"/>
      <c r="N101" s="18"/>
      <c r="O101" s="18"/>
      <c r="P101" s="18"/>
      <c r="Q101" s="18"/>
      <c r="R101" s="59"/>
      <c r="S101" s="60"/>
      <c r="T101" s="59"/>
      <c r="U101" s="59"/>
      <c r="V101" s="59"/>
      <c r="W101" s="59"/>
    </row>
    <row r="102" spans="5:23" x14ac:dyDescent="0.35">
      <c r="E102" s="112"/>
      <c r="F102" s="14"/>
      <c r="G102" s="44"/>
      <c r="H102" s="14"/>
      <c r="I102" s="14"/>
      <c r="J102" s="14"/>
      <c r="K102" s="14"/>
      <c r="L102" s="18"/>
      <c r="M102" s="22"/>
      <c r="N102" s="18"/>
      <c r="O102" s="18"/>
      <c r="P102" s="18"/>
      <c r="Q102" s="18"/>
      <c r="R102" s="59"/>
      <c r="S102" s="60"/>
      <c r="T102" s="59"/>
      <c r="U102" s="59"/>
      <c r="V102" s="59"/>
      <c r="W102" s="59"/>
    </row>
    <row r="103" spans="5:23" x14ac:dyDescent="0.35">
      <c r="E103" s="112"/>
      <c r="F103" s="14"/>
      <c r="G103" s="44"/>
      <c r="H103" s="14"/>
      <c r="I103" s="14"/>
      <c r="J103" s="14"/>
      <c r="K103" s="14"/>
      <c r="L103" s="18"/>
      <c r="M103" s="22"/>
      <c r="N103" s="18"/>
      <c r="O103" s="18"/>
      <c r="P103" s="18"/>
      <c r="Q103" s="18"/>
      <c r="R103" s="59"/>
      <c r="S103" s="60"/>
      <c r="T103" s="59"/>
      <c r="U103" s="59"/>
      <c r="V103" s="59"/>
      <c r="W103" s="59"/>
    </row>
    <row r="104" spans="5:23" x14ac:dyDescent="0.35">
      <c r="E104" s="112"/>
      <c r="F104" s="14"/>
      <c r="G104" s="44"/>
      <c r="H104" s="14"/>
      <c r="I104" s="14"/>
      <c r="J104" s="14"/>
      <c r="K104" s="14"/>
      <c r="L104" s="18"/>
      <c r="M104" s="22"/>
      <c r="N104" s="18"/>
      <c r="O104" s="18"/>
      <c r="P104" s="18"/>
      <c r="Q104" s="18"/>
      <c r="R104" s="59"/>
      <c r="S104" s="60"/>
      <c r="T104" s="59"/>
      <c r="U104" s="59"/>
      <c r="V104" s="59"/>
      <c r="W104" s="59"/>
    </row>
    <row r="105" spans="5:23" x14ac:dyDescent="0.35">
      <c r="E105" s="112"/>
      <c r="F105" s="14"/>
      <c r="G105" s="44"/>
      <c r="H105" s="14"/>
      <c r="I105" s="14"/>
      <c r="J105" s="14"/>
      <c r="K105" s="14"/>
      <c r="L105" s="18"/>
      <c r="M105" s="22"/>
      <c r="N105" s="18"/>
      <c r="O105" s="18"/>
      <c r="P105" s="18"/>
      <c r="Q105" s="18"/>
      <c r="R105" s="59"/>
      <c r="S105" s="60"/>
      <c r="T105" s="59"/>
      <c r="U105" s="59"/>
      <c r="V105" s="59"/>
      <c r="W105" s="59"/>
    </row>
    <row r="106" spans="5:23" x14ac:dyDescent="0.35">
      <c r="E106" s="112"/>
      <c r="F106" s="14"/>
      <c r="G106" s="44"/>
      <c r="H106" s="14"/>
      <c r="I106" s="14"/>
      <c r="J106" s="14"/>
      <c r="K106" s="14"/>
      <c r="L106" s="18"/>
      <c r="M106" s="22"/>
      <c r="N106" s="18"/>
      <c r="O106" s="18"/>
      <c r="P106" s="18"/>
      <c r="Q106" s="18"/>
      <c r="R106" s="59"/>
      <c r="S106" s="60"/>
      <c r="T106" s="59"/>
      <c r="U106" s="59"/>
      <c r="V106" s="59"/>
      <c r="W106" s="59"/>
    </row>
    <row r="107" spans="5:23" x14ac:dyDescent="0.35">
      <c r="E107" s="112"/>
      <c r="F107" s="14"/>
      <c r="G107" s="44"/>
      <c r="H107" s="14"/>
      <c r="I107" s="14"/>
      <c r="J107" s="14"/>
      <c r="K107" s="14"/>
      <c r="L107" s="18"/>
      <c r="M107" s="22"/>
      <c r="N107" s="18"/>
      <c r="O107" s="18"/>
      <c r="P107" s="18"/>
      <c r="Q107" s="18"/>
      <c r="R107" s="59"/>
      <c r="S107" s="60"/>
      <c r="T107" s="59"/>
      <c r="U107" s="59"/>
      <c r="V107" s="59"/>
      <c r="W107" s="59"/>
    </row>
    <row r="108" spans="5:23" x14ac:dyDescent="0.35">
      <c r="E108" s="112"/>
      <c r="F108" s="14"/>
      <c r="G108" s="44"/>
      <c r="H108" s="14"/>
      <c r="I108" s="14"/>
      <c r="J108" s="14"/>
      <c r="K108" s="14"/>
      <c r="L108" s="18"/>
      <c r="M108" s="22"/>
      <c r="N108" s="18"/>
      <c r="O108" s="18"/>
      <c r="P108" s="18"/>
      <c r="Q108" s="18"/>
      <c r="R108" s="59"/>
      <c r="S108" s="60"/>
      <c r="T108" s="59"/>
      <c r="U108" s="59"/>
      <c r="V108" s="59"/>
      <c r="W108" s="59"/>
    </row>
    <row r="109" spans="5:23" x14ac:dyDescent="0.35">
      <c r="E109" s="112"/>
      <c r="F109" s="14"/>
      <c r="G109" s="44"/>
      <c r="H109" s="14"/>
      <c r="I109" s="14"/>
      <c r="J109" s="14"/>
      <c r="K109" s="14"/>
      <c r="L109" s="18"/>
      <c r="M109" s="22"/>
      <c r="N109" s="18"/>
      <c r="O109" s="18"/>
      <c r="P109" s="18"/>
      <c r="Q109" s="18"/>
      <c r="R109" s="59"/>
      <c r="S109" s="60"/>
      <c r="T109" s="59"/>
      <c r="U109" s="59"/>
      <c r="V109" s="59"/>
      <c r="W109" s="59"/>
    </row>
    <row r="110" spans="5:23" x14ac:dyDescent="0.35">
      <c r="E110" s="112"/>
      <c r="F110" s="14"/>
      <c r="G110" s="44"/>
      <c r="H110" s="14"/>
      <c r="I110" s="14"/>
      <c r="J110" s="14"/>
      <c r="K110" s="14"/>
      <c r="L110" s="18"/>
      <c r="M110" s="22"/>
      <c r="N110" s="18"/>
      <c r="O110" s="18"/>
      <c r="P110" s="18"/>
      <c r="Q110" s="18"/>
      <c r="R110" s="59"/>
      <c r="S110" s="60"/>
      <c r="T110" s="59"/>
      <c r="U110" s="59"/>
      <c r="V110" s="59"/>
      <c r="W110" s="59"/>
    </row>
    <row r="111" spans="5:23" x14ac:dyDescent="0.35">
      <c r="E111" s="112"/>
      <c r="F111" s="14"/>
      <c r="G111" s="44"/>
      <c r="H111" s="14"/>
      <c r="I111" s="14"/>
      <c r="J111" s="14"/>
      <c r="K111" s="14"/>
      <c r="L111" s="18"/>
      <c r="M111" s="22"/>
      <c r="N111" s="18"/>
      <c r="O111" s="18"/>
      <c r="P111" s="18"/>
      <c r="Q111" s="18"/>
      <c r="R111" s="59"/>
      <c r="S111" s="60"/>
      <c r="T111" s="59"/>
      <c r="U111" s="59"/>
      <c r="V111" s="59"/>
      <c r="W111" s="59"/>
    </row>
    <row r="112" spans="5:23" x14ac:dyDescent="0.35">
      <c r="E112" s="112"/>
      <c r="F112" s="14"/>
      <c r="G112" s="44"/>
      <c r="H112" s="14"/>
      <c r="I112" s="14"/>
      <c r="J112" s="14"/>
      <c r="K112" s="14"/>
      <c r="L112" s="18"/>
      <c r="M112" s="22"/>
      <c r="N112" s="18"/>
      <c r="O112" s="18"/>
      <c r="P112" s="18"/>
      <c r="Q112" s="18"/>
      <c r="R112" s="59"/>
      <c r="S112" s="60"/>
      <c r="T112" s="59"/>
      <c r="U112" s="59"/>
      <c r="V112" s="59"/>
      <c r="W112" s="59"/>
    </row>
    <row r="113" spans="5:23" x14ac:dyDescent="0.35">
      <c r="E113" s="112"/>
      <c r="F113" s="14"/>
      <c r="G113" s="44"/>
      <c r="H113" s="14"/>
      <c r="I113" s="14"/>
      <c r="J113" s="14"/>
      <c r="K113" s="14"/>
      <c r="L113" s="18"/>
      <c r="M113" s="22"/>
      <c r="N113" s="18"/>
      <c r="O113" s="18"/>
      <c r="P113" s="18"/>
      <c r="Q113" s="18"/>
      <c r="R113" s="59"/>
      <c r="S113" s="60"/>
      <c r="T113" s="59"/>
      <c r="U113" s="59"/>
      <c r="V113" s="59"/>
      <c r="W113" s="59"/>
    </row>
    <row r="114" spans="5:23" x14ac:dyDescent="0.35">
      <c r="E114" s="112"/>
      <c r="F114" s="14"/>
      <c r="G114" s="44"/>
      <c r="H114" s="14"/>
      <c r="I114" s="14"/>
      <c r="J114" s="14"/>
      <c r="K114" s="14"/>
      <c r="L114" s="18"/>
      <c r="M114" s="22"/>
      <c r="N114" s="18"/>
      <c r="O114" s="18"/>
      <c r="P114" s="18"/>
      <c r="Q114" s="18"/>
      <c r="R114" s="59"/>
      <c r="S114" s="60"/>
      <c r="T114" s="59"/>
      <c r="U114" s="59"/>
      <c r="V114" s="59"/>
      <c r="W114" s="59"/>
    </row>
    <row r="115" spans="5:23" x14ac:dyDescent="0.35">
      <c r="E115" s="112"/>
      <c r="F115" s="14"/>
      <c r="G115" s="44"/>
      <c r="H115" s="14"/>
      <c r="I115" s="14"/>
      <c r="J115" s="14"/>
      <c r="K115" s="14"/>
      <c r="L115" s="18"/>
      <c r="M115" s="22"/>
      <c r="N115" s="18"/>
      <c r="O115" s="18"/>
      <c r="P115" s="18"/>
      <c r="Q115" s="18"/>
      <c r="R115" s="59"/>
      <c r="S115" s="60"/>
      <c r="T115" s="59"/>
      <c r="U115" s="59"/>
      <c r="V115" s="59"/>
      <c r="W115" s="59"/>
    </row>
    <row r="116" spans="5:23" x14ac:dyDescent="0.35">
      <c r="E116" s="112"/>
      <c r="F116" s="14"/>
      <c r="G116" s="44"/>
      <c r="H116" s="14"/>
      <c r="I116" s="14"/>
      <c r="J116" s="14"/>
      <c r="K116" s="14"/>
      <c r="L116" s="18"/>
      <c r="M116" s="22"/>
      <c r="N116" s="18"/>
      <c r="O116" s="18"/>
      <c r="P116" s="18"/>
      <c r="Q116" s="18"/>
      <c r="R116" s="59"/>
      <c r="S116" s="60"/>
      <c r="T116" s="59"/>
      <c r="U116" s="59"/>
      <c r="V116" s="59"/>
      <c r="W116" s="59"/>
    </row>
    <row r="117" spans="5:23" x14ac:dyDescent="0.35">
      <c r="E117" s="112"/>
      <c r="F117" s="14"/>
      <c r="G117" s="44"/>
      <c r="H117" s="14"/>
      <c r="I117" s="14"/>
      <c r="J117" s="14"/>
      <c r="K117" s="14"/>
      <c r="L117" s="18"/>
      <c r="M117" s="22"/>
      <c r="N117" s="18"/>
      <c r="O117" s="18"/>
      <c r="P117" s="18"/>
      <c r="Q117" s="18"/>
      <c r="R117" s="59"/>
      <c r="S117" s="60"/>
      <c r="T117" s="59"/>
      <c r="U117" s="59"/>
      <c r="V117" s="59"/>
      <c r="W117" s="59"/>
    </row>
    <row r="118" spans="5:23" x14ac:dyDescent="0.35">
      <c r="E118" s="112"/>
      <c r="F118" s="14"/>
      <c r="G118" s="44"/>
      <c r="H118" s="14"/>
      <c r="I118" s="14"/>
      <c r="J118" s="14"/>
      <c r="K118" s="14"/>
      <c r="L118" s="18"/>
      <c r="M118" s="22"/>
      <c r="N118" s="18"/>
      <c r="O118" s="18"/>
      <c r="P118" s="18"/>
      <c r="Q118" s="18"/>
      <c r="R118" s="59"/>
      <c r="S118" s="60"/>
      <c r="T118" s="59"/>
      <c r="U118" s="59"/>
      <c r="V118" s="59"/>
      <c r="W118" s="59"/>
    </row>
    <row r="119" spans="5:23" x14ac:dyDescent="0.35">
      <c r="E119" s="112"/>
      <c r="F119" s="14"/>
      <c r="G119" s="44"/>
      <c r="H119" s="14"/>
      <c r="I119" s="14"/>
      <c r="J119" s="14"/>
      <c r="K119" s="14"/>
      <c r="L119" s="18"/>
      <c r="M119" s="22"/>
      <c r="N119" s="18"/>
      <c r="O119" s="18"/>
      <c r="P119" s="18"/>
      <c r="Q119" s="18"/>
      <c r="R119" s="59"/>
      <c r="S119" s="60"/>
      <c r="T119" s="59"/>
      <c r="U119" s="59"/>
      <c r="V119" s="59"/>
      <c r="W119" s="59"/>
    </row>
    <row r="120" spans="5:23" x14ac:dyDescent="0.35">
      <c r="E120" s="112"/>
      <c r="F120" s="14"/>
      <c r="G120" s="44"/>
      <c r="H120" s="14"/>
      <c r="I120" s="14"/>
      <c r="J120" s="14"/>
      <c r="K120" s="14"/>
      <c r="L120" s="18"/>
      <c r="M120" s="22"/>
      <c r="N120" s="18"/>
      <c r="O120" s="18"/>
      <c r="P120" s="18"/>
      <c r="Q120" s="18"/>
      <c r="R120" s="59"/>
      <c r="S120" s="60"/>
      <c r="T120" s="59"/>
      <c r="U120" s="59"/>
      <c r="V120" s="59"/>
      <c r="W120" s="59"/>
    </row>
    <row r="121" spans="5:23" x14ac:dyDescent="0.35">
      <c r="E121" s="112"/>
      <c r="F121" s="14"/>
      <c r="G121" s="44"/>
      <c r="H121" s="14"/>
      <c r="I121" s="14"/>
      <c r="J121" s="14"/>
      <c r="K121" s="14"/>
      <c r="L121" s="18"/>
      <c r="M121" s="22"/>
      <c r="N121" s="18"/>
      <c r="O121" s="18"/>
      <c r="P121" s="18"/>
      <c r="Q121" s="18"/>
      <c r="R121" s="59"/>
      <c r="S121" s="60"/>
      <c r="T121" s="59"/>
      <c r="U121" s="59"/>
      <c r="V121" s="59"/>
      <c r="W121" s="59"/>
    </row>
    <row r="122" spans="5:23" x14ac:dyDescent="0.35">
      <c r="E122" s="112"/>
      <c r="F122" s="14"/>
      <c r="G122" s="44"/>
      <c r="H122" s="14"/>
      <c r="I122" s="14"/>
      <c r="J122" s="14"/>
      <c r="K122" s="14"/>
      <c r="L122" s="18"/>
      <c r="M122" s="22"/>
      <c r="N122" s="18"/>
      <c r="O122" s="18"/>
      <c r="P122" s="18"/>
      <c r="Q122" s="18"/>
      <c r="R122" s="59"/>
      <c r="S122" s="60"/>
      <c r="T122" s="59"/>
      <c r="U122" s="59"/>
      <c r="V122" s="59"/>
      <c r="W122" s="59"/>
    </row>
    <row r="123" spans="5:23" x14ac:dyDescent="0.35">
      <c r="E123" s="112"/>
      <c r="F123" s="14"/>
      <c r="G123" s="44"/>
      <c r="H123" s="14"/>
      <c r="I123" s="14"/>
      <c r="J123" s="14"/>
      <c r="K123" s="14"/>
      <c r="L123" s="18"/>
      <c r="M123" s="22"/>
      <c r="N123" s="18"/>
      <c r="O123" s="18"/>
      <c r="P123" s="18"/>
      <c r="Q123" s="18"/>
      <c r="R123" s="59"/>
      <c r="S123" s="60"/>
      <c r="T123" s="59"/>
      <c r="U123" s="59"/>
      <c r="V123" s="59"/>
      <c r="W123" s="59"/>
    </row>
    <row r="124" spans="5:23" x14ac:dyDescent="0.35">
      <c r="E124" s="112"/>
      <c r="F124" s="14"/>
      <c r="G124" s="44"/>
      <c r="H124" s="14"/>
      <c r="I124" s="14"/>
      <c r="J124" s="14"/>
      <c r="K124" s="14"/>
      <c r="L124" s="18"/>
      <c r="M124" s="22"/>
      <c r="N124" s="18"/>
      <c r="O124" s="18"/>
      <c r="P124" s="18"/>
      <c r="Q124" s="18"/>
      <c r="R124" s="59"/>
      <c r="S124" s="60"/>
      <c r="T124" s="59"/>
      <c r="U124" s="59"/>
      <c r="V124" s="59"/>
      <c r="W124" s="59"/>
    </row>
    <row r="125" spans="5:23" x14ac:dyDescent="0.35">
      <c r="E125" s="112"/>
      <c r="F125" s="14"/>
      <c r="G125" s="44"/>
      <c r="H125" s="14"/>
      <c r="I125" s="14"/>
      <c r="J125" s="14"/>
      <c r="K125" s="14"/>
      <c r="L125" s="18"/>
      <c r="M125" s="22"/>
      <c r="N125" s="18"/>
      <c r="O125" s="18"/>
      <c r="P125" s="18"/>
      <c r="Q125" s="18"/>
      <c r="R125" s="59"/>
      <c r="S125" s="60"/>
      <c r="T125" s="59"/>
      <c r="U125" s="59"/>
      <c r="V125" s="59"/>
      <c r="W125" s="59"/>
    </row>
    <row r="126" spans="5:23" x14ac:dyDescent="0.35">
      <c r="E126" s="112"/>
      <c r="F126" s="14"/>
      <c r="G126" s="44"/>
      <c r="H126" s="14"/>
      <c r="I126" s="14"/>
      <c r="J126" s="14"/>
      <c r="K126" s="14"/>
      <c r="L126" s="18"/>
      <c r="M126" s="22"/>
      <c r="N126" s="18"/>
      <c r="O126" s="18"/>
      <c r="P126" s="18"/>
      <c r="Q126" s="18"/>
      <c r="R126" s="59"/>
      <c r="S126" s="60"/>
      <c r="T126" s="59"/>
      <c r="U126" s="59"/>
      <c r="V126" s="59"/>
      <c r="W126" s="59"/>
    </row>
    <row r="127" spans="5:23" x14ac:dyDescent="0.35">
      <c r="E127" s="112"/>
      <c r="F127" s="14"/>
      <c r="G127" s="44"/>
      <c r="H127" s="14"/>
      <c r="I127" s="14"/>
      <c r="J127" s="14"/>
      <c r="K127" s="14"/>
      <c r="L127" s="18"/>
      <c r="M127" s="22"/>
      <c r="N127" s="18"/>
      <c r="O127" s="18"/>
      <c r="P127" s="18"/>
      <c r="Q127" s="18"/>
      <c r="R127" s="59"/>
      <c r="S127" s="60"/>
      <c r="T127" s="59"/>
      <c r="U127" s="59"/>
      <c r="V127" s="59"/>
      <c r="W127" s="59"/>
    </row>
    <row r="128" spans="5:23" x14ac:dyDescent="0.35">
      <c r="E128" s="112"/>
      <c r="F128" s="14"/>
      <c r="G128" s="44"/>
      <c r="H128" s="14"/>
      <c r="I128" s="14"/>
      <c r="J128" s="14"/>
      <c r="K128" s="14"/>
      <c r="L128" s="18"/>
      <c r="M128" s="22"/>
      <c r="N128" s="18"/>
      <c r="O128" s="18"/>
      <c r="P128" s="18"/>
      <c r="Q128" s="18"/>
      <c r="R128" s="59"/>
      <c r="S128" s="60"/>
      <c r="T128" s="59"/>
      <c r="U128" s="59"/>
      <c r="V128" s="59"/>
      <c r="W128" s="59"/>
    </row>
    <row r="129" spans="5:23" x14ac:dyDescent="0.35">
      <c r="E129" s="112"/>
      <c r="F129" s="14"/>
      <c r="G129" s="44"/>
      <c r="H129" s="14"/>
      <c r="I129" s="14"/>
      <c r="J129" s="14"/>
      <c r="K129" s="14"/>
      <c r="L129" s="18"/>
      <c r="M129" s="22"/>
      <c r="N129" s="18"/>
      <c r="O129" s="18"/>
      <c r="P129" s="18"/>
      <c r="Q129" s="18"/>
      <c r="R129" s="59"/>
      <c r="S129" s="60"/>
      <c r="T129" s="59"/>
      <c r="U129" s="59"/>
      <c r="V129" s="59"/>
      <c r="W129" s="59"/>
    </row>
    <row r="130" spans="5:23" x14ac:dyDescent="0.35">
      <c r="E130" s="112"/>
      <c r="F130" s="14"/>
      <c r="G130" s="44"/>
      <c r="H130" s="14"/>
      <c r="I130" s="14"/>
      <c r="J130" s="14"/>
      <c r="K130" s="14"/>
      <c r="L130" s="18"/>
      <c r="M130" s="22"/>
      <c r="N130" s="18"/>
      <c r="O130" s="18"/>
      <c r="P130" s="18"/>
      <c r="Q130" s="18"/>
      <c r="R130" s="59"/>
      <c r="S130" s="60"/>
      <c r="T130" s="59"/>
      <c r="U130" s="59"/>
      <c r="V130" s="59"/>
      <c r="W130" s="59"/>
    </row>
    <row r="131" spans="5:23" x14ac:dyDescent="0.35">
      <c r="E131" s="112"/>
      <c r="F131" s="14"/>
      <c r="G131" s="44"/>
      <c r="H131" s="14"/>
      <c r="I131" s="14"/>
      <c r="J131" s="14"/>
      <c r="K131" s="14"/>
      <c r="L131" s="18"/>
      <c r="M131" s="22"/>
      <c r="N131" s="18"/>
      <c r="O131" s="18"/>
      <c r="P131" s="18"/>
      <c r="Q131" s="18"/>
      <c r="R131" s="59"/>
      <c r="S131" s="60"/>
      <c r="T131" s="59"/>
      <c r="U131" s="59"/>
      <c r="V131" s="59"/>
      <c r="W131" s="59"/>
    </row>
    <row r="132" spans="5:23" x14ac:dyDescent="0.35">
      <c r="E132" s="112"/>
      <c r="F132" s="14"/>
      <c r="G132" s="44"/>
      <c r="H132" s="14"/>
      <c r="I132" s="14"/>
      <c r="J132" s="14"/>
      <c r="K132" s="14"/>
      <c r="L132" s="18"/>
      <c r="M132" s="22"/>
      <c r="N132" s="18"/>
      <c r="O132" s="18"/>
      <c r="P132" s="18"/>
      <c r="Q132" s="18"/>
      <c r="R132" s="59"/>
      <c r="S132" s="60"/>
      <c r="T132" s="59"/>
      <c r="U132" s="59"/>
      <c r="V132" s="59"/>
      <c r="W132" s="59"/>
    </row>
    <row r="133" spans="5:23" x14ac:dyDescent="0.35">
      <c r="E133" s="112"/>
      <c r="F133" s="14"/>
      <c r="G133" s="44"/>
      <c r="H133" s="14"/>
      <c r="I133" s="14"/>
      <c r="J133" s="14"/>
      <c r="K133" s="14"/>
      <c r="L133" s="18"/>
      <c r="M133" s="22"/>
      <c r="N133" s="18"/>
      <c r="O133" s="18"/>
      <c r="P133" s="18"/>
      <c r="Q133" s="18"/>
      <c r="R133" s="59"/>
      <c r="S133" s="60"/>
      <c r="T133" s="59"/>
      <c r="U133" s="59"/>
      <c r="V133" s="59"/>
      <c r="W133" s="59"/>
    </row>
    <row r="134" spans="5:23" x14ac:dyDescent="0.35">
      <c r="E134" s="112"/>
      <c r="F134" s="14"/>
      <c r="G134" s="44"/>
      <c r="H134" s="14"/>
      <c r="I134" s="14"/>
      <c r="J134" s="14"/>
      <c r="K134" s="14"/>
      <c r="L134" s="18"/>
      <c r="M134" s="22"/>
      <c r="N134" s="18"/>
      <c r="O134" s="18"/>
      <c r="P134" s="18"/>
      <c r="Q134" s="18"/>
      <c r="R134" s="59"/>
      <c r="S134" s="60"/>
      <c r="T134" s="59"/>
      <c r="U134" s="59"/>
      <c r="V134" s="59"/>
      <c r="W134" s="59"/>
    </row>
    <row r="135" spans="5:23" x14ac:dyDescent="0.35">
      <c r="E135" s="112"/>
      <c r="F135" s="14"/>
      <c r="G135" s="44"/>
      <c r="H135" s="14"/>
      <c r="I135" s="14"/>
      <c r="J135" s="14"/>
      <c r="K135" s="14"/>
      <c r="L135" s="18"/>
      <c r="M135" s="22"/>
      <c r="N135" s="18"/>
      <c r="O135" s="18"/>
      <c r="P135" s="18"/>
      <c r="Q135" s="18"/>
      <c r="R135" s="59"/>
      <c r="S135" s="60"/>
      <c r="T135" s="59"/>
      <c r="U135" s="59"/>
      <c r="V135" s="59"/>
      <c r="W135" s="59"/>
    </row>
    <row r="136" spans="5:23" x14ac:dyDescent="0.35">
      <c r="E136" s="112"/>
      <c r="F136" s="14"/>
      <c r="G136" s="44"/>
      <c r="H136" s="14"/>
      <c r="I136" s="14"/>
      <c r="J136" s="14"/>
      <c r="K136" s="14"/>
      <c r="L136" s="18"/>
      <c r="M136" s="22"/>
      <c r="N136" s="18"/>
      <c r="O136" s="18"/>
      <c r="P136" s="18"/>
      <c r="Q136" s="18"/>
      <c r="R136" s="59"/>
      <c r="S136" s="60"/>
      <c r="T136" s="59"/>
      <c r="U136" s="59"/>
      <c r="V136" s="59"/>
      <c r="W136" s="59"/>
    </row>
    <row r="137" spans="5:23" x14ac:dyDescent="0.35">
      <c r="E137" s="112"/>
      <c r="F137" s="14"/>
      <c r="G137" s="44"/>
      <c r="H137" s="14"/>
      <c r="I137" s="14"/>
      <c r="J137" s="14"/>
      <c r="K137" s="14"/>
      <c r="L137" s="18"/>
      <c r="M137" s="22"/>
      <c r="N137" s="18"/>
      <c r="O137" s="18"/>
      <c r="P137" s="18"/>
      <c r="Q137" s="18"/>
      <c r="R137" s="59"/>
      <c r="S137" s="60"/>
      <c r="T137" s="59"/>
      <c r="U137" s="59"/>
      <c r="V137" s="59"/>
      <c r="W137" s="59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"/>
  <sheetViews>
    <sheetView workbookViewId="0">
      <selection activeCell="B22" sqref="B22"/>
    </sheetView>
  </sheetViews>
  <sheetFormatPr defaultColWidth="8.81640625" defaultRowHeight="14.5" x14ac:dyDescent="0.35"/>
  <cols>
    <col min="1" max="1" width="12.453125" style="4" bestFit="1" customWidth="1"/>
    <col min="2" max="2" width="12.453125" style="4" customWidth="1"/>
    <col min="3" max="3" width="10.453125" style="4" bestFit="1" customWidth="1"/>
    <col min="4" max="4" width="8.453125" style="4" bestFit="1" customWidth="1"/>
    <col min="5" max="5" width="12.81640625" style="4" bestFit="1" customWidth="1"/>
    <col min="6" max="7" width="8.81640625" style="4"/>
    <col min="8" max="8" width="16.7265625" style="4" bestFit="1" customWidth="1"/>
    <col min="9" max="9" width="17" style="4" bestFit="1" customWidth="1"/>
    <col min="10" max="10" width="16.7265625" style="4" bestFit="1" customWidth="1"/>
    <col min="11" max="11" width="8.1796875" style="4" bestFit="1" customWidth="1"/>
    <col min="12" max="12" width="8.81640625" style="4"/>
    <col min="13" max="14" width="15.81640625" style="4" bestFit="1" customWidth="1"/>
    <col min="15" max="16384" width="8.81640625" style="4"/>
  </cols>
  <sheetData>
    <row r="1" spans="1:14" x14ac:dyDescent="0.35">
      <c r="A1" s="3" t="s">
        <v>78</v>
      </c>
      <c r="B1" s="113" t="s">
        <v>79</v>
      </c>
      <c r="F1" s="4" t="s">
        <v>80</v>
      </c>
    </row>
    <row r="2" spans="1:14" x14ac:dyDescent="0.35">
      <c r="A2" s="113" t="s">
        <v>20</v>
      </c>
      <c r="B2" s="113" t="s">
        <v>21</v>
      </c>
      <c r="C2" s="113" t="s">
        <v>22</v>
      </c>
      <c r="D2" s="113" t="s">
        <v>40</v>
      </c>
      <c r="E2" s="97" t="s">
        <v>81</v>
      </c>
      <c r="F2" s="97" t="s">
        <v>25</v>
      </c>
      <c r="G2" s="97" t="s">
        <v>26</v>
      </c>
      <c r="H2" s="97" t="s">
        <v>82</v>
      </c>
      <c r="I2" s="97" t="s">
        <v>83</v>
      </c>
      <c r="J2" s="13" t="s">
        <v>24</v>
      </c>
      <c r="K2" s="43" t="s">
        <v>25</v>
      </c>
      <c r="L2" s="13" t="s">
        <v>26</v>
      </c>
      <c r="M2" s="66" t="s">
        <v>27</v>
      </c>
      <c r="N2" s="13" t="s">
        <v>28</v>
      </c>
    </row>
    <row r="3" spans="1:14" x14ac:dyDescent="0.35">
      <c r="A3" s="4">
        <v>1</v>
      </c>
      <c r="B3" s="8">
        <v>42116</v>
      </c>
      <c r="C3" s="6">
        <v>5.1200000000000002E-2</v>
      </c>
      <c r="D3" s="4">
        <v>3</v>
      </c>
      <c r="E3" s="98">
        <v>33.905999999999999</v>
      </c>
      <c r="F3" s="98">
        <v>100</v>
      </c>
      <c r="G3" s="98">
        <v>20</v>
      </c>
      <c r="H3" s="98">
        <f>E3*F3*G3/C3</f>
        <v>1324453.125</v>
      </c>
      <c r="I3" s="98">
        <f>H3/1000</f>
        <v>1324.453125</v>
      </c>
      <c r="J3" s="12">
        <v>10.119</v>
      </c>
      <c r="K3" s="12">
        <v>60</v>
      </c>
      <c r="L3" s="12">
        <v>20</v>
      </c>
      <c r="M3" s="12">
        <f>J3*K3*L3/C3</f>
        <v>237164.06249999997</v>
      </c>
      <c r="N3" s="12">
        <f>M3/1000</f>
        <v>237.16406249999997</v>
      </c>
    </row>
    <row r="4" spans="1:14" x14ac:dyDescent="0.35">
      <c r="A4" s="4">
        <v>2</v>
      </c>
      <c r="B4" s="8">
        <v>42130</v>
      </c>
      <c r="C4" s="6">
        <v>5.1999999999999998E-2</v>
      </c>
      <c r="D4" s="4">
        <v>3</v>
      </c>
      <c r="E4" s="98">
        <v>25.568999999999999</v>
      </c>
      <c r="F4" s="98">
        <v>100</v>
      </c>
      <c r="G4" s="98">
        <v>20</v>
      </c>
      <c r="H4" s="98">
        <f t="shared" ref="H4:H10" si="0">E4*F4*G4/C4</f>
        <v>983423.07692307699</v>
      </c>
      <c r="I4" s="98">
        <f t="shared" ref="I4:I10" si="1">H4/1000</f>
        <v>983.42307692307702</v>
      </c>
      <c r="J4" s="12">
        <v>10.454000000000001</v>
      </c>
      <c r="K4" s="12">
        <v>60</v>
      </c>
      <c r="L4" s="12">
        <v>20</v>
      </c>
      <c r="M4" s="12">
        <f t="shared" ref="M4:M10" si="2">J4*K4*L4/C4</f>
        <v>241246.15384615384</v>
      </c>
      <c r="N4" s="12">
        <f t="shared" ref="N4:N10" si="3">M4/1000</f>
        <v>241.24615384615385</v>
      </c>
    </row>
    <row r="5" spans="1:14" x14ac:dyDescent="0.35">
      <c r="A5" s="4">
        <v>3</v>
      </c>
      <c r="B5" s="8">
        <v>42144</v>
      </c>
      <c r="C5" s="4">
        <v>4.9099999999999998E-2</v>
      </c>
      <c r="D5" s="4">
        <v>3</v>
      </c>
      <c r="E5" s="98">
        <v>24.477</v>
      </c>
      <c r="F5" s="98">
        <v>100</v>
      </c>
      <c r="G5" s="98">
        <v>20</v>
      </c>
      <c r="H5" s="98">
        <f t="shared" si="0"/>
        <v>997026.47657841141</v>
      </c>
      <c r="I5" s="98">
        <f t="shared" si="1"/>
        <v>997.02647657841146</v>
      </c>
      <c r="J5" s="12">
        <v>12.859</v>
      </c>
      <c r="K5" s="12">
        <v>60</v>
      </c>
      <c r="L5" s="12">
        <v>20</v>
      </c>
      <c r="M5" s="12">
        <f t="shared" si="2"/>
        <v>314272.91242362524</v>
      </c>
      <c r="N5" s="12">
        <f t="shared" si="3"/>
        <v>314.27291242362526</v>
      </c>
    </row>
    <row r="6" spans="1:14" x14ac:dyDescent="0.35">
      <c r="A6" s="6">
        <v>4</v>
      </c>
      <c r="B6" s="8">
        <v>42151</v>
      </c>
      <c r="C6" s="6">
        <v>4.82E-2</v>
      </c>
      <c r="D6" s="4">
        <v>3</v>
      </c>
      <c r="E6" s="98">
        <v>30.184000000000001</v>
      </c>
      <c r="F6" s="98">
        <v>100</v>
      </c>
      <c r="G6" s="98">
        <v>20</v>
      </c>
      <c r="H6" s="98">
        <f t="shared" si="0"/>
        <v>1252448.132780083</v>
      </c>
      <c r="I6" s="98">
        <f t="shared" si="1"/>
        <v>1252.4481327800829</v>
      </c>
      <c r="J6" s="12">
        <v>13.571</v>
      </c>
      <c r="K6" s="12">
        <v>60</v>
      </c>
      <c r="L6" s="12">
        <v>20</v>
      </c>
      <c r="M6" s="12">
        <f t="shared" si="2"/>
        <v>337867.21991701244</v>
      </c>
      <c r="N6" s="12">
        <f t="shared" si="3"/>
        <v>337.86721991701245</v>
      </c>
    </row>
    <row r="7" spans="1:14" x14ac:dyDescent="0.35">
      <c r="A7" s="6">
        <v>5</v>
      </c>
      <c r="B7" s="8">
        <v>42158</v>
      </c>
      <c r="C7" s="6">
        <v>4.8300000000000003E-2</v>
      </c>
      <c r="D7" s="4">
        <v>3</v>
      </c>
      <c r="E7" s="98">
        <v>26.771000000000001</v>
      </c>
      <c r="F7" s="98">
        <v>100</v>
      </c>
      <c r="G7" s="98">
        <v>20</v>
      </c>
      <c r="H7" s="98">
        <f t="shared" si="0"/>
        <v>1108530.0207039337</v>
      </c>
      <c r="I7" s="98">
        <f t="shared" si="1"/>
        <v>1108.5300207039336</v>
      </c>
      <c r="J7" s="12">
        <v>6.2779999999999996</v>
      </c>
      <c r="K7" s="12">
        <v>60</v>
      </c>
      <c r="L7" s="12">
        <v>20</v>
      </c>
      <c r="M7" s="12">
        <f t="shared" si="2"/>
        <v>155975.15527950306</v>
      </c>
      <c r="N7" s="12">
        <f t="shared" si="3"/>
        <v>155.97515527950307</v>
      </c>
    </row>
    <row r="8" spans="1:14" x14ac:dyDescent="0.35">
      <c r="A8" s="6">
        <v>6</v>
      </c>
      <c r="B8" s="8">
        <v>42165</v>
      </c>
      <c r="C8" s="6">
        <v>5.1999999999999998E-2</v>
      </c>
      <c r="D8" s="4">
        <v>3</v>
      </c>
      <c r="E8" s="98">
        <v>21.577999999999999</v>
      </c>
      <c r="F8" s="98">
        <v>100</v>
      </c>
      <c r="G8" s="98">
        <v>20</v>
      </c>
      <c r="H8" s="98">
        <f t="shared" si="0"/>
        <v>829923.07692307688</v>
      </c>
      <c r="I8" s="98">
        <f t="shared" si="1"/>
        <v>829.92307692307691</v>
      </c>
      <c r="J8" s="12">
        <v>12.194000000000001</v>
      </c>
      <c r="K8" s="12">
        <v>60</v>
      </c>
      <c r="L8" s="12">
        <v>20</v>
      </c>
      <c r="M8" s="12">
        <f t="shared" si="2"/>
        <v>281400.00000000006</v>
      </c>
      <c r="N8" s="12">
        <f t="shared" si="3"/>
        <v>281.40000000000003</v>
      </c>
    </row>
    <row r="9" spans="1:14" x14ac:dyDescent="0.35">
      <c r="A9" s="6">
        <v>7</v>
      </c>
      <c r="B9" s="8">
        <v>42172</v>
      </c>
      <c r="C9" s="6">
        <v>5.1900000000000002E-2</v>
      </c>
      <c r="D9" s="4">
        <v>3</v>
      </c>
      <c r="E9" s="98">
        <v>22.603000000000002</v>
      </c>
      <c r="F9" s="98">
        <v>100</v>
      </c>
      <c r="G9" s="98">
        <v>20</v>
      </c>
      <c r="H9" s="98">
        <f t="shared" si="0"/>
        <v>871021.19460500963</v>
      </c>
      <c r="I9" s="98">
        <f t="shared" si="1"/>
        <v>871.02119460500967</v>
      </c>
      <c r="J9" s="12">
        <v>14.113</v>
      </c>
      <c r="K9" s="12">
        <v>60</v>
      </c>
      <c r="L9" s="12">
        <v>20</v>
      </c>
      <c r="M9" s="12">
        <f t="shared" si="2"/>
        <v>326312.13872832368</v>
      </c>
      <c r="N9" s="12">
        <f t="shared" si="3"/>
        <v>326.3121387283237</v>
      </c>
    </row>
    <row r="10" spans="1:14" x14ac:dyDescent="0.35">
      <c r="A10" s="6">
        <v>8</v>
      </c>
      <c r="B10" s="8">
        <v>42179</v>
      </c>
      <c r="C10" s="6">
        <v>5.1299999999999998E-2</v>
      </c>
      <c r="D10" s="4">
        <v>3</v>
      </c>
      <c r="E10" s="98">
        <v>28.486999999999998</v>
      </c>
      <c r="F10" s="98">
        <v>100</v>
      </c>
      <c r="G10" s="98">
        <v>20</v>
      </c>
      <c r="H10" s="98">
        <f t="shared" si="0"/>
        <v>1110604.2884990254</v>
      </c>
      <c r="I10" s="98">
        <f t="shared" si="1"/>
        <v>1110.6042884990254</v>
      </c>
      <c r="J10" s="12">
        <v>12.811</v>
      </c>
      <c r="K10" s="12">
        <v>60</v>
      </c>
      <c r="L10" s="12">
        <v>20</v>
      </c>
      <c r="M10" s="12">
        <f t="shared" si="2"/>
        <v>299672.51461988303</v>
      </c>
      <c r="N10" s="12">
        <f t="shared" si="3"/>
        <v>299.67251461988303</v>
      </c>
    </row>
    <row r="11" spans="1:14" x14ac:dyDescent="0.35">
      <c r="A11" s="6"/>
    </row>
  </sheetData>
  <pageMargins left="0.7" right="0.7" top="0.75" bottom="0.75" header="0.3" footer="0.3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"/>
  <sheetViews>
    <sheetView workbookViewId="0">
      <selection activeCell="N2" sqref="N2:N10"/>
    </sheetView>
  </sheetViews>
  <sheetFormatPr defaultColWidth="8.81640625" defaultRowHeight="14.5" x14ac:dyDescent="0.35"/>
  <cols>
    <col min="1" max="1" width="12.453125" style="4" bestFit="1" customWidth="1"/>
    <col min="2" max="2" width="12.453125" style="4" customWidth="1"/>
    <col min="3" max="3" width="10.453125" style="4" bestFit="1" customWidth="1"/>
    <col min="4" max="4" width="8.453125" style="4" bestFit="1" customWidth="1"/>
    <col min="5" max="5" width="12.81640625" style="4" bestFit="1" customWidth="1"/>
    <col min="6" max="7" width="8.81640625" style="4"/>
    <col min="8" max="8" width="16.7265625" style="4" bestFit="1" customWidth="1"/>
    <col min="9" max="9" width="14.81640625" style="4" bestFit="1" customWidth="1"/>
    <col min="10" max="10" width="16.7265625" style="4" bestFit="1" customWidth="1"/>
    <col min="11" max="12" width="8.81640625" style="4"/>
    <col min="13" max="14" width="15.81640625" style="4" bestFit="1" customWidth="1"/>
    <col min="15" max="16384" width="8.81640625" style="4"/>
  </cols>
  <sheetData>
    <row r="1" spans="1:14" x14ac:dyDescent="0.35">
      <c r="A1" s="3" t="s">
        <v>84</v>
      </c>
      <c r="B1" s="113" t="s">
        <v>85</v>
      </c>
      <c r="F1" s="4" t="s">
        <v>80</v>
      </c>
    </row>
    <row r="2" spans="1:14" x14ac:dyDescent="0.35">
      <c r="A2" s="113" t="s">
        <v>20</v>
      </c>
      <c r="B2" s="113" t="s">
        <v>21</v>
      </c>
      <c r="C2" s="113" t="s">
        <v>22</v>
      </c>
      <c r="D2" s="113" t="s">
        <v>40</v>
      </c>
      <c r="E2" s="7" t="s">
        <v>81</v>
      </c>
      <c r="F2" s="113" t="s">
        <v>25</v>
      </c>
      <c r="G2" s="7" t="s">
        <v>26</v>
      </c>
      <c r="H2" s="7" t="s">
        <v>82</v>
      </c>
      <c r="I2" s="7" t="s">
        <v>83</v>
      </c>
      <c r="J2" s="13" t="s">
        <v>24</v>
      </c>
      <c r="K2" s="43" t="s">
        <v>25</v>
      </c>
      <c r="L2" s="13" t="s">
        <v>26</v>
      </c>
      <c r="M2" s="66" t="s">
        <v>27</v>
      </c>
      <c r="N2" s="13" t="s">
        <v>28</v>
      </c>
    </row>
    <row r="3" spans="1:14" x14ac:dyDescent="0.35">
      <c r="A3" s="6">
        <v>1</v>
      </c>
      <c r="B3" s="8">
        <v>42116</v>
      </c>
      <c r="C3" s="6">
        <v>4.9799999999999997E-2</v>
      </c>
      <c r="D3" s="4">
        <v>3</v>
      </c>
      <c r="E3" s="6">
        <v>38.835999999999999</v>
      </c>
      <c r="F3" s="6">
        <v>100</v>
      </c>
      <c r="G3" s="6">
        <v>20</v>
      </c>
      <c r="H3" s="6">
        <f>E3*F3*G3/C3</f>
        <v>1559678.7148594379</v>
      </c>
      <c r="I3" s="4">
        <f>H3/1000</f>
        <v>1559.6787148594378</v>
      </c>
      <c r="J3" s="12">
        <v>12.978999999999999</v>
      </c>
      <c r="K3" s="12">
        <v>60</v>
      </c>
      <c r="L3" s="12">
        <v>20</v>
      </c>
      <c r="M3" s="12">
        <f>J3*K3*L3/C3</f>
        <v>312746.98795180721</v>
      </c>
      <c r="N3" s="12">
        <f>M3/1000</f>
        <v>312.74698795180723</v>
      </c>
    </row>
    <row r="4" spans="1:14" x14ac:dyDescent="0.35">
      <c r="A4" s="4">
        <v>2</v>
      </c>
      <c r="B4" s="8">
        <v>42130</v>
      </c>
      <c r="C4" s="6">
        <v>5.1900000000000002E-2</v>
      </c>
      <c r="D4" s="4">
        <v>3</v>
      </c>
      <c r="E4" s="6">
        <v>14.069000000000001</v>
      </c>
      <c r="F4" s="6">
        <v>100</v>
      </c>
      <c r="G4" s="6">
        <v>20</v>
      </c>
      <c r="H4" s="6">
        <f t="shared" ref="H4:H10" si="0">E4*F4*G4/C4</f>
        <v>542157.99614643538</v>
      </c>
      <c r="I4" s="4">
        <f t="shared" ref="I4:I10" si="1">H4/1000</f>
        <v>542.15799614643538</v>
      </c>
      <c r="J4" s="12">
        <v>6.4790000000000001</v>
      </c>
      <c r="K4" s="12">
        <v>60</v>
      </c>
      <c r="L4" s="12">
        <v>20</v>
      </c>
      <c r="M4" s="12">
        <f t="shared" ref="M4:M10" si="2">J4*K4*L4/C4</f>
        <v>149803.4682080925</v>
      </c>
      <c r="N4" s="12">
        <f t="shared" ref="N4:N10" si="3">M4/1000</f>
        <v>149.80346820809251</v>
      </c>
    </row>
    <row r="5" spans="1:14" x14ac:dyDescent="0.35">
      <c r="A5" s="6">
        <v>3</v>
      </c>
      <c r="B5" s="8">
        <v>42144</v>
      </c>
      <c r="C5" s="6">
        <v>4.9000000000000002E-2</v>
      </c>
      <c r="D5" s="4">
        <v>3</v>
      </c>
      <c r="E5" s="6">
        <v>12.157</v>
      </c>
      <c r="F5" s="6">
        <v>100</v>
      </c>
      <c r="G5" s="6">
        <v>20</v>
      </c>
      <c r="H5" s="6">
        <f t="shared" si="0"/>
        <v>496204.08163265302</v>
      </c>
      <c r="I5" s="4">
        <f t="shared" si="1"/>
        <v>496.20408163265301</v>
      </c>
      <c r="J5" s="12">
        <v>6.2629999999999999</v>
      </c>
      <c r="K5" s="12">
        <v>60</v>
      </c>
      <c r="L5" s="12">
        <v>20</v>
      </c>
      <c r="M5" s="12">
        <f t="shared" si="2"/>
        <v>153379.59183673467</v>
      </c>
      <c r="N5" s="12">
        <f t="shared" si="3"/>
        <v>153.37959183673468</v>
      </c>
    </row>
    <row r="6" spans="1:14" x14ac:dyDescent="0.35">
      <c r="A6" s="6">
        <v>4</v>
      </c>
      <c r="B6" s="8">
        <v>42151</v>
      </c>
      <c r="C6" s="6">
        <v>4.8500000000000001E-2</v>
      </c>
      <c r="D6" s="4">
        <v>3</v>
      </c>
      <c r="E6" s="6">
        <v>8.0459999999999994</v>
      </c>
      <c r="F6" s="6">
        <v>100</v>
      </c>
      <c r="G6" s="6">
        <v>20</v>
      </c>
      <c r="H6" s="6">
        <f t="shared" si="0"/>
        <v>331793.81443298963</v>
      </c>
      <c r="I6" s="4">
        <f t="shared" si="1"/>
        <v>331.79381443298962</v>
      </c>
      <c r="J6" s="12">
        <v>3.1339999999999999</v>
      </c>
      <c r="K6" s="12">
        <v>60</v>
      </c>
      <c r="L6" s="12">
        <v>20</v>
      </c>
      <c r="M6" s="12">
        <f t="shared" si="2"/>
        <v>77542.268041237112</v>
      </c>
      <c r="N6" s="12">
        <f t="shared" si="3"/>
        <v>77.542268041237108</v>
      </c>
    </row>
    <row r="7" spans="1:14" x14ac:dyDescent="0.35">
      <c r="A7" s="6">
        <v>5</v>
      </c>
      <c r="B7" s="8">
        <v>42158</v>
      </c>
      <c r="C7" s="6">
        <v>4.9799999999999997E-2</v>
      </c>
      <c r="D7" s="4">
        <v>3</v>
      </c>
      <c r="E7" s="6">
        <v>12.494999999999999</v>
      </c>
      <c r="F7" s="6">
        <v>100</v>
      </c>
      <c r="G7" s="6">
        <v>20</v>
      </c>
      <c r="H7" s="6">
        <f t="shared" si="0"/>
        <v>501807.22891566268</v>
      </c>
      <c r="I7" s="4">
        <f t="shared" si="1"/>
        <v>501.80722891566268</v>
      </c>
      <c r="J7" s="12">
        <v>1.413</v>
      </c>
      <c r="K7" s="12">
        <v>60</v>
      </c>
      <c r="L7" s="12">
        <v>20</v>
      </c>
      <c r="M7" s="12">
        <f t="shared" si="2"/>
        <v>34048.192771084337</v>
      </c>
      <c r="N7" s="12">
        <f t="shared" si="3"/>
        <v>34.048192771084338</v>
      </c>
    </row>
    <row r="8" spans="1:14" x14ac:dyDescent="0.35">
      <c r="A8" s="6">
        <v>6</v>
      </c>
      <c r="B8" s="8">
        <v>42165</v>
      </c>
      <c r="C8" s="6">
        <v>5.0200000000000002E-2</v>
      </c>
      <c r="D8" s="4">
        <v>3</v>
      </c>
      <c r="E8" s="6">
        <v>15.163</v>
      </c>
      <c r="F8" s="6">
        <v>100</v>
      </c>
      <c r="G8" s="6">
        <v>20</v>
      </c>
      <c r="H8" s="6">
        <f t="shared" si="0"/>
        <v>604103.58565737051</v>
      </c>
      <c r="I8" s="4">
        <f t="shared" si="1"/>
        <v>604.10358565737056</v>
      </c>
      <c r="J8" s="12">
        <v>3.2069999999999999</v>
      </c>
      <c r="K8" s="12">
        <v>60</v>
      </c>
      <c r="L8" s="12">
        <v>20</v>
      </c>
      <c r="M8" s="12">
        <f t="shared" si="2"/>
        <v>76661.354581673295</v>
      </c>
      <c r="N8" s="12">
        <f t="shared" si="3"/>
        <v>76.661354581673294</v>
      </c>
    </row>
    <row r="9" spans="1:14" x14ac:dyDescent="0.35">
      <c r="A9" s="6">
        <v>7</v>
      </c>
      <c r="B9" s="8">
        <v>42172</v>
      </c>
      <c r="C9" s="6">
        <v>4.9200000000000001E-2</v>
      </c>
      <c r="D9" s="4">
        <v>3</v>
      </c>
      <c r="E9" s="6">
        <v>13.914999999999999</v>
      </c>
      <c r="F9" s="6">
        <v>100</v>
      </c>
      <c r="G9" s="6">
        <v>20</v>
      </c>
      <c r="H9" s="6">
        <f t="shared" si="0"/>
        <v>565650.40650406503</v>
      </c>
      <c r="I9" s="4">
        <f t="shared" si="1"/>
        <v>565.65040650406502</v>
      </c>
      <c r="J9" s="12">
        <v>8.5329999999999995</v>
      </c>
      <c r="K9" s="12">
        <v>60</v>
      </c>
      <c r="L9" s="12">
        <v>20</v>
      </c>
      <c r="M9" s="12">
        <f t="shared" si="2"/>
        <v>208121.95121951215</v>
      </c>
      <c r="N9" s="12">
        <f t="shared" si="3"/>
        <v>208.12195121951214</v>
      </c>
    </row>
    <row r="10" spans="1:14" x14ac:dyDescent="0.35">
      <c r="A10" s="6">
        <v>8</v>
      </c>
      <c r="B10" s="8">
        <v>42179</v>
      </c>
      <c r="C10" s="6">
        <v>4.8399999999999999E-2</v>
      </c>
      <c r="D10" s="4">
        <v>3</v>
      </c>
      <c r="E10" s="6">
        <v>13.945</v>
      </c>
      <c r="F10" s="6">
        <v>100</v>
      </c>
      <c r="G10" s="6">
        <v>20</v>
      </c>
      <c r="H10" s="6">
        <f t="shared" si="0"/>
        <v>576239.6694214876</v>
      </c>
      <c r="I10" s="4">
        <f t="shared" si="1"/>
        <v>576.23966942148763</v>
      </c>
      <c r="J10" s="12">
        <v>6.7759999999999998</v>
      </c>
      <c r="K10" s="12">
        <v>60</v>
      </c>
      <c r="L10" s="12">
        <v>20</v>
      </c>
      <c r="M10" s="12">
        <f t="shared" si="2"/>
        <v>168000</v>
      </c>
      <c r="N10" s="12">
        <f t="shared" si="3"/>
        <v>168</v>
      </c>
    </row>
  </sheetData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1"/>
  <sheetViews>
    <sheetView workbookViewId="0">
      <selection activeCell="B21" sqref="B21"/>
    </sheetView>
  </sheetViews>
  <sheetFormatPr defaultColWidth="8.81640625" defaultRowHeight="14.5" x14ac:dyDescent="0.35"/>
  <cols>
    <col min="1" max="1" width="12.453125" style="4" bestFit="1" customWidth="1"/>
    <col min="2" max="2" width="12" style="4" customWidth="1"/>
    <col min="3" max="3" width="10.453125" style="4" bestFit="1" customWidth="1"/>
    <col min="4" max="4" width="8.453125" style="4" bestFit="1" customWidth="1"/>
    <col min="5" max="5" width="12.81640625" style="4" bestFit="1" customWidth="1"/>
    <col min="6" max="6" width="8.81640625" style="4"/>
    <col min="7" max="7" width="6.453125" style="4" customWidth="1"/>
    <col min="8" max="8" width="16.7265625" style="4" bestFit="1" customWidth="1"/>
    <col min="9" max="9" width="14.81640625" style="4" bestFit="1" customWidth="1"/>
    <col min="10" max="10" width="16.7265625" style="4" bestFit="1" customWidth="1"/>
    <col min="11" max="12" width="8.81640625" style="4"/>
    <col min="13" max="14" width="15.81640625" style="4" bestFit="1" customWidth="1"/>
    <col min="15" max="16384" width="8.81640625" style="4"/>
  </cols>
  <sheetData>
    <row r="1" spans="1:14" x14ac:dyDescent="0.35">
      <c r="A1" s="3" t="s">
        <v>86</v>
      </c>
      <c r="B1" s="113" t="s">
        <v>87</v>
      </c>
      <c r="F1" s="4" t="s">
        <v>80</v>
      </c>
    </row>
    <row r="2" spans="1:14" x14ac:dyDescent="0.35">
      <c r="A2" s="113" t="s">
        <v>20</v>
      </c>
      <c r="B2" s="113" t="s">
        <v>21</v>
      </c>
      <c r="C2" s="113" t="s">
        <v>22</v>
      </c>
      <c r="D2" s="113" t="s">
        <v>40</v>
      </c>
      <c r="E2" s="7" t="s">
        <v>81</v>
      </c>
      <c r="F2" s="113" t="s">
        <v>25</v>
      </c>
      <c r="G2" s="7" t="s">
        <v>26</v>
      </c>
      <c r="H2" s="7" t="s">
        <v>82</v>
      </c>
      <c r="I2" s="7" t="s">
        <v>83</v>
      </c>
      <c r="J2" s="13" t="s">
        <v>24</v>
      </c>
      <c r="K2" s="43" t="s">
        <v>25</v>
      </c>
      <c r="L2" s="13" t="s">
        <v>26</v>
      </c>
      <c r="M2" s="66" t="s">
        <v>27</v>
      </c>
      <c r="N2" s="13" t="s">
        <v>28</v>
      </c>
    </row>
    <row r="3" spans="1:14" x14ac:dyDescent="0.35">
      <c r="A3" s="4">
        <v>1</v>
      </c>
      <c r="B3" s="8">
        <v>42116</v>
      </c>
      <c r="C3" s="4">
        <v>5.1900000000000002E-2</v>
      </c>
      <c r="D3" s="4">
        <v>3</v>
      </c>
      <c r="E3" s="6">
        <v>29.803999999999998</v>
      </c>
      <c r="F3" s="6">
        <v>100</v>
      </c>
      <c r="G3" s="6">
        <v>20</v>
      </c>
      <c r="H3" s="6">
        <f>E3*F3*G3/C3</f>
        <v>1148516.3776493254</v>
      </c>
      <c r="I3" s="4">
        <f>H3/1000</f>
        <v>1148.5163776493255</v>
      </c>
      <c r="J3" s="12">
        <v>4.6550000000000002</v>
      </c>
      <c r="K3" s="12">
        <v>60</v>
      </c>
      <c r="L3" s="12">
        <v>20</v>
      </c>
      <c r="M3" s="12">
        <f>J3*K3*L3/C3</f>
        <v>107630.05780346821</v>
      </c>
      <c r="N3" s="12">
        <f>M3/1000</f>
        <v>107.6300578034682</v>
      </c>
    </row>
    <row r="4" spans="1:14" x14ac:dyDescent="0.35">
      <c r="A4" s="4">
        <v>2</v>
      </c>
      <c r="B4" s="8">
        <v>42130</v>
      </c>
      <c r="C4" s="4">
        <v>5.0299999999999997E-2</v>
      </c>
      <c r="D4" s="4">
        <v>3</v>
      </c>
      <c r="E4" s="6">
        <v>27.606000000000002</v>
      </c>
      <c r="F4" s="6">
        <v>100</v>
      </c>
      <c r="G4" s="6">
        <v>20</v>
      </c>
      <c r="H4" s="6">
        <f t="shared" ref="H4:H10" si="0">E4*F4*G4/C4</f>
        <v>1097654.0755467198</v>
      </c>
      <c r="I4" s="4">
        <f t="shared" ref="I4:I10" si="1">H4/1000</f>
        <v>1097.6540755467199</v>
      </c>
      <c r="J4" s="12">
        <v>10.989000000000001</v>
      </c>
      <c r="K4" s="12">
        <v>60</v>
      </c>
      <c r="L4" s="12">
        <v>20</v>
      </c>
      <c r="M4" s="12">
        <f t="shared" ref="M4:M10" si="2">J4*K4*L4/C4</f>
        <v>262163.0218687873</v>
      </c>
      <c r="N4" s="12">
        <f t="shared" ref="N4:N10" si="3">M4/1000</f>
        <v>262.16302186878733</v>
      </c>
    </row>
    <row r="5" spans="1:14" x14ac:dyDescent="0.35">
      <c r="A5" s="4">
        <v>3</v>
      </c>
      <c r="B5" s="8">
        <v>42144</v>
      </c>
      <c r="C5" s="4">
        <v>5.04E-2</v>
      </c>
      <c r="D5" s="4">
        <v>3</v>
      </c>
      <c r="E5" s="6">
        <v>34.957999999999998</v>
      </c>
      <c r="F5" s="6">
        <v>100</v>
      </c>
      <c r="G5" s="6">
        <v>20</v>
      </c>
      <c r="H5" s="6">
        <f t="shared" si="0"/>
        <v>1387222.2222222222</v>
      </c>
      <c r="I5" s="4">
        <f t="shared" si="1"/>
        <v>1387.2222222222222</v>
      </c>
      <c r="J5" s="12">
        <v>12.794</v>
      </c>
      <c r="K5" s="12">
        <v>60</v>
      </c>
      <c r="L5" s="12">
        <v>20</v>
      </c>
      <c r="M5" s="12">
        <f t="shared" si="2"/>
        <v>304619.04761904757</v>
      </c>
      <c r="N5" s="12">
        <f t="shared" si="3"/>
        <v>304.61904761904759</v>
      </c>
    </row>
    <row r="6" spans="1:14" x14ac:dyDescent="0.35">
      <c r="A6" s="6">
        <v>4</v>
      </c>
      <c r="B6" s="8">
        <v>42151</v>
      </c>
      <c r="C6" s="6">
        <v>5.0799999999999998E-2</v>
      </c>
      <c r="D6" s="4">
        <v>3</v>
      </c>
      <c r="E6" s="6">
        <v>15.379</v>
      </c>
      <c r="F6" s="6">
        <v>100</v>
      </c>
      <c r="G6" s="6">
        <v>20</v>
      </c>
      <c r="H6" s="6">
        <f t="shared" si="0"/>
        <v>605472.44094488188</v>
      </c>
      <c r="I6" s="4">
        <f t="shared" si="1"/>
        <v>605.4724409448819</v>
      </c>
      <c r="J6" s="12">
        <v>5.5090000000000003</v>
      </c>
      <c r="K6" s="12">
        <v>60</v>
      </c>
      <c r="L6" s="12">
        <v>20</v>
      </c>
      <c r="M6" s="12">
        <f t="shared" si="2"/>
        <v>130133.85826771654</v>
      </c>
      <c r="N6" s="12">
        <f t="shared" si="3"/>
        <v>130.13385826771653</v>
      </c>
    </row>
    <row r="7" spans="1:14" x14ac:dyDescent="0.35">
      <c r="A7" s="6">
        <v>5</v>
      </c>
      <c r="B7" s="8">
        <v>42158</v>
      </c>
      <c r="C7" s="6">
        <v>4.9399999999999999E-2</v>
      </c>
      <c r="D7" s="4">
        <v>3</v>
      </c>
      <c r="E7" s="6">
        <v>58.201999999999998</v>
      </c>
      <c r="F7" s="6">
        <v>100</v>
      </c>
      <c r="G7" s="6">
        <v>20</v>
      </c>
      <c r="H7" s="6">
        <f t="shared" si="0"/>
        <v>2356356.2753036437</v>
      </c>
      <c r="I7" s="4">
        <f t="shared" si="1"/>
        <v>2356.3562753036435</v>
      </c>
      <c r="J7" s="12">
        <v>11.932</v>
      </c>
      <c r="K7" s="12">
        <v>60</v>
      </c>
      <c r="L7" s="12">
        <v>20</v>
      </c>
      <c r="M7" s="12">
        <f t="shared" si="2"/>
        <v>289846.15384615387</v>
      </c>
      <c r="N7" s="12">
        <f t="shared" si="3"/>
        <v>289.84615384615387</v>
      </c>
    </row>
    <row r="8" spans="1:14" x14ac:dyDescent="0.35">
      <c r="A8" s="6">
        <v>6</v>
      </c>
      <c r="B8" s="8">
        <v>42165</v>
      </c>
      <c r="C8" s="6">
        <v>5.16E-2</v>
      </c>
      <c r="D8" s="4">
        <v>3</v>
      </c>
      <c r="E8" s="6">
        <v>25.475000000000001</v>
      </c>
      <c r="F8" s="6">
        <v>100</v>
      </c>
      <c r="G8" s="6">
        <v>20</v>
      </c>
      <c r="H8" s="6">
        <f t="shared" si="0"/>
        <v>987403.10077519377</v>
      </c>
      <c r="I8" s="4">
        <f t="shared" si="1"/>
        <v>987.40310077519382</v>
      </c>
      <c r="J8" s="12">
        <v>8.0069999999999997</v>
      </c>
      <c r="K8" s="12">
        <v>60</v>
      </c>
      <c r="L8" s="12">
        <v>20</v>
      </c>
      <c r="M8" s="12">
        <f t="shared" si="2"/>
        <v>186209.30232558138</v>
      </c>
      <c r="N8" s="12">
        <f t="shared" si="3"/>
        <v>186.20930232558138</v>
      </c>
    </row>
    <row r="9" spans="1:14" x14ac:dyDescent="0.35">
      <c r="A9" s="6">
        <v>7</v>
      </c>
      <c r="B9" s="8">
        <v>42172</v>
      </c>
      <c r="C9" s="6">
        <v>4.99E-2</v>
      </c>
      <c r="D9" s="4">
        <v>3</v>
      </c>
      <c r="E9" s="6">
        <v>18.463999999999999</v>
      </c>
      <c r="F9" s="6">
        <v>100</v>
      </c>
      <c r="G9" s="6">
        <v>20</v>
      </c>
      <c r="H9" s="6">
        <f t="shared" si="0"/>
        <v>740040.08016032062</v>
      </c>
      <c r="I9" s="4">
        <f t="shared" si="1"/>
        <v>740.0400801603206</v>
      </c>
      <c r="J9" s="12">
        <v>4.8940000000000001</v>
      </c>
      <c r="K9" s="12">
        <v>60</v>
      </c>
      <c r="L9" s="12">
        <v>20</v>
      </c>
      <c r="M9" s="12">
        <f t="shared" si="2"/>
        <v>117691.38276553105</v>
      </c>
      <c r="N9" s="12">
        <f t="shared" si="3"/>
        <v>117.69138276553105</v>
      </c>
    </row>
    <row r="10" spans="1:14" x14ac:dyDescent="0.35">
      <c r="A10" s="6">
        <v>8</v>
      </c>
      <c r="B10" s="8">
        <v>42179</v>
      </c>
      <c r="C10" s="6">
        <v>5.1999999999999998E-2</v>
      </c>
      <c r="D10" s="4">
        <v>3</v>
      </c>
      <c r="E10" s="6">
        <v>17.683</v>
      </c>
      <c r="F10" s="6">
        <v>100</v>
      </c>
      <c r="G10" s="6">
        <v>20</v>
      </c>
      <c r="H10" s="6">
        <f t="shared" si="0"/>
        <v>680115.38461538462</v>
      </c>
      <c r="I10" s="4">
        <f t="shared" si="1"/>
        <v>680.11538461538464</v>
      </c>
      <c r="J10" s="12">
        <v>3.6840000000000002</v>
      </c>
      <c r="K10" s="12">
        <v>60</v>
      </c>
      <c r="L10" s="12">
        <v>20</v>
      </c>
      <c r="M10" s="12">
        <f t="shared" si="2"/>
        <v>85015.384615384624</v>
      </c>
      <c r="N10" s="12">
        <f t="shared" si="3"/>
        <v>85.015384615384619</v>
      </c>
    </row>
    <row r="11" spans="1:14" x14ac:dyDescent="0.35">
      <c r="B11" s="8"/>
    </row>
  </sheetData>
  <pageMargins left="0.7" right="0.7" top="0.75" bottom="0.75" header="0.3" footer="0.3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151"/>
  <sheetViews>
    <sheetView tabSelected="1" topLeftCell="K1" workbookViewId="0">
      <selection activeCell="P41" sqref="P41:P93"/>
    </sheetView>
  </sheetViews>
  <sheetFormatPr defaultRowHeight="14.5" x14ac:dyDescent="0.35"/>
  <cols>
    <col min="1" max="1" width="12.7265625" style="2" customWidth="1"/>
    <col min="2" max="2" width="14.54296875" bestFit="1" customWidth="1"/>
    <col min="3" max="3" width="19.81640625" bestFit="1" customWidth="1"/>
    <col min="4" max="4" width="19.81640625" customWidth="1"/>
    <col min="6" max="6" width="12.1796875" bestFit="1" customWidth="1"/>
    <col min="7" max="7" width="14.453125" bestFit="1" customWidth="1"/>
    <col min="8" max="8" width="19.7265625" bestFit="1" customWidth="1"/>
    <col min="9" max="9" width="15.26953125" bestFit="1" customWidth="1"/>
    <col min="11" max="11" width="12.1796875" bestFit="1" customWidth="1"/>
    <col min="12" max="12" width="14.54296875" bestFit="1" customWidth="1"/>
    <col min="13" max="13" width="19.7265625" bestFit="1" customWidth="1"/>
    <col min="14" max="14" width="15.26953125" bestFit="1" customWidth="1"/>
    <col min="15" max="15" width="17" style="118" bestFit="1" customWidth="1"/>
    <col min="16" max="16" width="15.26953125" style="118" customWidth="1"/>
    <col min="17" max="17" width="16.81640625" style="118" bestFit="1" customWidth="1"/>
    <col min="18" max="18" width="12.1796875" bestFit="1" customWidth="1"/>
    <col min="22" max="22" width="12.1796875" bestFit="1" customWidth="1"/>
    <col min="26" max="26" width="12.1796875" bestFit="1" customWidth="1"/>
  </cols>
  <sheetData>
    <row r="1" spans="1:28" x14ac:dyDescent="0.35">
      <c r="A1" s="74" t="s">
        <v>21</v>
      </c>
      <c r="B1" s="75" t="s">
        <v>88</v>
      </c>
      <c r="C1" s="75" t="s">
        <v>89</v>
      </c>
      <c r="D1" s="76" t="s">
        <v>90</v>
      </c>
      <c r="E1" s="111"/>
      <c r="F1" s="113" t="s">
        <v>21</v>
      </c>
      <c r="G1" s="82" t="s">
        <v>91</v>
      </c>
      <c r="H1" s="82" t="s">
        <v>92</v>
      </c>
      <c r="I1" s="82" t="s">
        <v>93</v>
      </c>
      <c r="J1" s="111"/>
      <c r="K1" s="92" t="s">
        <v>21</v>
      </c>
      <c r="L1" s="92" t="s">
        <v>94</v>
      </c>
      <c r="M1" s="92" t="s">
        <v>95</v>
      </c>
      <c r="N1" s="92" t="s">
        <v>96</v>
      </c>
      <c r="O1" s="7" t="s">
        <v>97</v>
      </c>
      <c r="P1" s="7" t="s">
        <v>98</v>
      </c>
      <c r="Q1" s="7" t="s">
        <v>99</v>
      </c>
      <c r="R1" s="113" t="s">
        <v>21</v>
      </c>
      <c r="S1" s="111" t="s">
        <v>100</v>
      </c>
      <c r="T1" s="111" t="s">
        <v>101</v>
      </c>
      <c r="U1" s="111"/>
      <c r="V1" s="113" t="s">
        <v>21</v>
      </c>
      <c r="W1" s="111" t="s">
        <v>102</v>
      </c>
      <c r="X1" s="111" t="s">
        <v>103</v>
      </c>
      <c r="Y1" s="111"/>
      <c r="Z1" s="113" t="s">
        <v>21</v>
      </c>
      <c r="AA1" s="111" t="s">
        <v>104</v>
      </c>
      <c r="AB1" s="111" t="s">
        <v>105</v>
      </c>
    </row>
    <row r="2" spans="1:28" x14ac:dyDescent="0.35">
      <c r="A2" s="77">
        <v>42097</v>
      </c>
      <c r="B2" s="4">
        <v>639.61943319838053</v>
      </c>
      <c r="C2" s="4">
        <v>427.4493927125506</v>
      </c>
      <c r="D2" s="78">
        <v>363.35222672064776</v>
      </c>
      <c r="E2" s="111"/>
      <c r="F2" s="114">
        <v>42097</v>
      </c>
      <c r="G2" s="111">
        <v>682.29600000000005</v>
      </c>
      <c r="H2" s="111">
        <v>3305.8080000000004</v>
      </c>
      <c r="I2" s="111">
        <v>691.74</v>
      </c>
      <c r="J2" s="111"/>
      <c r="K2" s="83">
        <v>42097</v>
      </c>
      <c r="L2" s="84">
        <v>460.95652173913049</v>
      </c>
      <c r="M2" s="84">
        <v>270.99604743083</v>
      </c>
      <c r="N2" s="85">
        <v>673.65612648221349</v>
      </c>
      <c r="O2" s="117"/>
      <c r="P2" s="117"/>
      <c r="R2" s="8">
        <v>42116</v>
      </c>
      <c r="S2" s="111">
        <v>1324.453125</v>
      </c>
      <c r="T2" s="111">
        <v>237.16406249999997</v>
      </c>
      <c r="U2" s="111"/>
      <c r="V2" s="8">
        <v>42116</v>
      </c>
      <c r="W2" s="111">
        <v>1559.6787148594378</v>
      </c>
      <c r="X2" s="111">
        <v>312.74698795180723</v>
      </c>
      <c r="Y2" s="111"/>
      <c r="Z2" s="8">
        <v>42116</v>
      </c>
      <c r="AA2" s="111">
        <v>1148.5163776493255</v>
      </c>
      <c r="AB2" s="111">
        <v>107.6300578034682</v>
      </c>
    </row>
    <row r="3" spans="1:28" x14ac:dyDescent="0.35">
      <c r="A3" s="77">
        <v>42098</v>
      </c>
      <c r="B3" s="4">
        <v>643.4032258064517</v>
      </c>
      <c r="C3" s="4">
        <v>388.54838709677421</v>
      </c>
      <c r="D3" s="78">
        <v>574.44354838709671</v>
      </c>
      <c r="E3" s="111"/>
      <c r="F3" s="114">
        <v>42098</v>
      </c>
      <c r="G3" s="111">
        <v>283.52795031055899</v>
      </c>
      <c r="H3" s="111">
        <v>1209.7639751552795</v>
      </c>
      <c r="I3" s="111">
        <v>1805.942028985507</v>
      </c>
      <c r="J3" s="111"/>
      <c r="K3" s="86">
        <v>42098</v>
      </c>
      <c r="L3" s="87">
        <v>386.0584795321638</v>
      </c>
      <c r="M3" s="87">
        <v>175.71929824561408</v>
      </c>
      <c r="N3" s="88">
        <v>354.17153996101365</v>
      </c>
      <c r="O3" s="117"/>
      <c r="P3" s="117"/>
      <c r="R3" s="8">
        <v>42130</v>
      </c>
      <c r="S3" s="111">
        <v>983.42307692307702</v>
      </c>
      <c r="T3" s="111">
        <v>241.24615384615385</v>
      </c>
      <c r="U3" s="111"/>
      <c r="V3" s="8">
        <v>42130</v>
      </c>
      <c r="W3" s="111">
        <v>542.15799614643538</v>
      </c>
      <c r="X3" s="111">
        <v>149.80346820809251</v>
      </c>
      <c r="Y3" s="111"/>
      <c r="Z3" s="8">
        <v>42130</v>
      </c>
      <c r="AA3" s="111">
        <v>1097.6540755467199</v>
      </c>
      <c r="AB3" s="111">
        <v>262.16302186878733</v>
      </c>
    </row>
    <row r="4" spans="1:28" x14ac:dyDescent="0.35">
      <c r="A4" s="77">
        <v>42099</v>
      </c>
      <c r="B4" s="4">
        <v>2565.1309771309775</v>
      </c>
      <c r="C4" s="4">
        <v>521.24740124740129</v>
      </c>
      <c r="D4" s="78">
        <v>1180.8898128898129</v>
      </c>
      <c r="E4" s="111"/>
      <c r="F4" s="114">
        <v>42099</v>
      </c>
      <c r="G4" s="111">
        <v>158.43243243243245</v>
      </c>
      <c r="H4" s="111">
        <v>1690.679536679537</v>
      </c>
      <c r="I4" s="111">
        <v>504.07335907335909</v>
      </c>
      <c r="J4" s="111"/>
      <c r="K4" s="86">
        <v>42099</v>
      </c>
      <c r="L4" s="87">
        <v>439.65392354124742</v>
      </c>
      <c r="M4" s="87">
        <v>201.15090543259558</v>
      </c>
      <c r="N4" s="88">
        <v>647.26358148893337</v>
      </c>
      <c r="O4" s="117"/>
      <c r="P4" s="117"/>
      <c r="R4" s="8">
        <v>42144</v>
      </c>
      <c r="S4" s="111">
        <v>997.02647657841146</v>
      </c>
      <c r="T4" s="111">
        <v>314.27291242362526</v>
      </c>
      <c r="U4" s="111"/>
      <c r="V4" s="8">
        <v>42144</v>
      </c>
      <c r="W4" s="111">
        <v>496.20408163265301</v>
      </c>
      <c r="X4" s="111">
        <v>153.37959183673468</v>
      </c>
      <c r="Y4" s="111"/>
      <c r="Z4" s="8">
        <v>42144</v>
      </c>
      <c r="AA4" s="111">
        <v>1387.2222222222222</v>
      </c>
      <c r="AB4" s="111">
        <v>304.61904761904759</v>
      </c>
    </row>
    <row r="5" spans="1:28" x14ac:dyDescent="0.35">
      <c r="A5" s="77">
        <v>42100</v>
      </c>
      <c r="B5" s="4">
        <v>658.34563106796122</v>
      </c>
      <c r="C5" s="4">
        <v>428.08543689320391</v>
      </c>
      <c r="D5" s="78">
        <v>587.17669902912621</v>
      </c>
      <c r="E5" s="111"/>
      <c r="F5" s="114">
        <v>42100</v>
      </c>
      <c r="G5" s="111">
        <v>344.39516129032262</v>
      </c>
      <c r="H5" s="111">
        <v>2832.8951612903229</v>
      </c>
      <c r="I5" s="111">
        <v>786.22983870967744</v>
      </c>
      <c r="J5" s="111"/>
      <c r="K5" s="86">
        <v>42100</v>
      </c>
      <c r="L5" s="87">
        <v>560.29133858267733</v>
      </c>
      <c r="M5" s="87">
        <v>206.85826771653544</v>
      </c>
      <c r="N5" s="88">
        <v>979.35039370078744</v>
      </c>
      <c r="O5" s="117"/>
      <c r="P5" s="117"/>
      <c r="R5" s="8">
        <v>42151</v>
      </c>
      <c r="S5" s="111">
        <v>1252.4481327800829</v>
      </c>
      <c r="T5" s="111">
        <v>337.86721991701245</v>
      </c>
      <c r="U5" s="111"/>
      <c r="V5" s="8">
        <v>42151</v>
      </c>
      <c r="W5" s="111">
        <v>331.79381443298962</v>
      </c>
      <c r="X5" s="111">
        <v>77.542268041237108</v>
      </c>
      <c r="Y5" s="111"/>
      <c r="Z5" s="8">
        <v>42151</v>
      </c>
      <c r="AA5" s="111">
        <v>605.4724409448819</v>
      </c>
      <c r="AB5" s="111">
        <v>130.13385826771653</v>
      </c>
    </row>
    <row r="6" spans="1:28" x14ac:dyDescent="0.35">
      <c r="A6" s="77">
        <v>42101</v>
      </c>
      <c r="B6" s="4">
        <v>632.57485029940119</v>
      </c>
      <c r="C6" s="4">
        <v>386.42714570858283</v>
      </c>
      <c r="D6" s="78">
        <v>399.37724550898207</v>
      </c>
      <c r="E6" s="111"/>
      <c r="F6" s="114">
        <v>42101</v>
      </c>
      <c r="G6" s="111">
        <v>461.65407554671964</v>
      </c>
      <c r="H6" s="111">
        <v>2649.4711729622263</v>
      </c>
      <c r="I6" s="111">
        <v>1270.497017892644</v>
      </c>
      <c r="J6" s="111"/>
      <c r="K6" s="86">
        <v>42101</v>
      </c>
      <c r="L6" s="87">
        <v>414.38247011952194</v>
      </c>
      <c r="M6" s="87">
        <v>238.37450199203181</v>
      </c>
      <c r="N6" s="88">
        <v>556.39442231075702</v>
      </c>
      <c r="O6" s="117"/>
      <c r="P6" s="117"/>
      <c r="R6" s="8">
        <v>42158</v>
      </c>
      <c r="S6" s="111">
        <v>1108.5300207039336</v>
      </c>
      <c r="T6" s="111">
        <v>155.97515527950307</v>
      </c>
      <c r="U6" s="111"/>
      <c r="V6" s="8">
        <v>42158</v>
      </c>
      <c r="W6" s="111">
        <v>501.80722891566268</v>
      </c>
      <c r="X6" s="111">
        <v>34.048192771084338</v>
      </c>
      <c r="Y6" s="111"/>
      <c r="Z6" s="8">
        <v>42158</v>
      </c>
      <c r="AA6" s="111">
        <v>2356.3562753036435</v>
      </c>
      <c r="AB6" s="111">
        <v>289.84615384615387</v>
      </c>
    </row>
    <row r="7" spans="1:28" x14ac:dyDescent="0.35">
      <c r="A7" s="77">
        <v>42102</v>
      </c>
      <c r="B7" s="4">
        <v>967.03869653767822</v>
      </c>
      <c r="C7" s="4">
        <v>448.87983706720985</v>
      </c>
      <c r="D7" s="78">
        <v>937.37678207739327</v>
      </c>
      <c r="E7" s="111"/>
      <c r="F7" s="114">
        <v>42102</v>
      </c>
      <c r="G7" s="111">
        <v>429.41803278688514</v>
      </c>
      <c r="H7" s="111">
        <v>2180.2131147540981</v>
      </c>
      <c r="I7" s="111">
        <v>663.23770491803259</v>
      </c>
      <c r="J7" s="111"/>
      <c r="K7" s="86">
        <v>42102</v>
      </c>
      <c r="L7" s="87">
        <v>880.95906432748541</v>
      </c>
      <c r="M7" s="87">
        <v>232.49122807017548</v>
      </c>
      <c r="N7" s="88">
        <v>719.98050682261214</v>
      </c>
      <c r="O7" s="117"/>
      <c r="P7" s="117"/>
      <c r="R7" s="8">
        <v>42165</v>
      </c>
      <c r="S7" s="111">
        <v>829.92307692307691</v>
      </c>
      <c r="T7" s="111">
        <v>281.40000000000003</v>
      </c>
      <c r="U7" s="111"/>
      <c r="V7" s="8">
        <v>42165</v>
      </c>
      <c r="W7" s="111">
        <v>604.10358565737056</v>
      </c>
      <c r="X7" s="111">
        <v>76.661354581673294</v>
      </c>
      <c r="Y7" s="111"/>
      <c r="Z7" s="8">
        <v>42165</v>
      </c>
      <c r="AA7" s="111">
        <v>987.40310077519382</v>
      </c>
      <c r="AB7" s="111">
        <v>186.20930232558138</v>
      </c>
    </row>
    <row r="8" spans="1:28" x14ac:dyDescent="0.35">
      <c r="A8" s="77">
        <v>42103</v>
      </c>
      <c r="B8" s="4">
        <v>825.73038229376266</v>
      </c>
      <c r="C8" s="4">
        <v>393.80281690140845</v>
      </c>
      <c r="D8" s="78">
        <v>437.6579476861167</v>
      </c>
      <c r="E8" s="111"/>
      <c r="F8" s="114">
        <v>42103</v>
      </c>
      <c r="G8" s="111">
        <v>300.69599999999997</v>
      </c>
      <c r="H8" s="111">
        <v>1968.6959999999997</v>
      </c>
      <c r="I8" s="111">
        <v>2067.84</v>
      </c>
      <c r="J8" s="111"/>
      <c r="K8" s="86">
        <v>42103</v>
      </c>
      <c r="L8" s="87">
        <v>434.13599999999997</v>
      </c>
      <c r="M8" s="87">
        <v>198.43199999999999</v>
      </c>
      <c r="N8" s="88">
        <v>492.14</v>
      </c>
      <c r="O8" s="117"/>
      <c r="P8" s="117"/>
      <c r="R8" s="8">
        <v>42172</v>
      </c>
      <c r="S8" s="111">
        <v>871.02119460500967</v>
      </c>
      <c r="T8" s="111">
        <v>326.3121387283237</v>
      </c>
      <c r="U8" s="111"/>
      <c r="V8" s="8">
        <v>42172</v>
      </c>
      <c r="W8" s="111">
        <v>565.65040650406502</v>
      </c>
      <c r="X8" s="111">
        <v>208.12195121951214</v>
      </c>
      <c r="Y8" s="111"/>
      <c r="Z8" s="8">
        <v>42172</v>
      </c>
      <c r="AA8" s="111">
        <v>740.0400801603206</v>
      </c>
      <c r="AB8" s="111">
        <v>117.69138276553105</v>
      </c>
    </row>
    <row r="9" spans="1:28" x14ac:dyDescent="0.35">
      <c r="A9" s="77">
        <v>42104</v>
      </c>
      <c r="B9" s="4">
        <v>660.30952380952374</v>
      </c>
      <c r="C9" s="4">
        <v>428.71428571428567</v>
      </c>
      <c r="D9" s="78">
        <v>440.6111111111112</v>
      </c>
      <c r="E9" s="111"/>
      <c r="F9" s="114">
        <v>42104</v>
      </c>
      <c r="G9" s="111">
        <v>380.50193050193053</v>
      </c>
      <c r="H9" s="111">
        <v>2664.3474903474907</v>
      </c>
      <c r="I9" s="111">
        <v>651.10038610038612</v>
      </c>
      <c r="J9" s="111"/>
      <c r="K9" s="86">
        <v>42104</v>
      </c>
      <c r="L9" s="87">
        <v>525.33870967741939</v>
      </c>
      <c r="M9" s="87">
        <v>156.7741935483871</v>
      </c>
      <c r="N9" s="88">
        <v>366.65322580645164</v>
      </c>
      <c r="O9" s="117"/>
      <c r="P9" s="117"/>
      <c r="R9" s="8">
        <v>42179</v>
      </c>
      <c r="S9" s="111">
        <v>1110.6042884990254</v>
      </c>
      <c r="T9" s="111">
        <v>299.67251461988303</v>
      </c>
      <c r="U9" s="111"/>
      <c r="V9" s="8">
        <v>42179</v>
      </c>
      <c r="W9" s="111">
        <v>576.23966942148763</v>
      </c>
      <c r="X9" s="111">
        <v>168</v>
      </c>
      <c r="Y9" s="111"/>
      <c r="Z9" s="8">
        <v>42179</v>
      </c>
      <c r="AA9" s="111">
        <v>680.11538461538464</v>
      </c>
      <c r="AB9" s="111">
        <v>85.015384615384619</v>
      </c>
    </row>
    <row r="10" spans="1:28" x14ac:dyDescent="0.35">
      <c r="A10" s="77">
        <v>42105</v>
      </c>
      <c r="B10" s="4">
        <v>538.88976377952747</v>
      </c>
      <c r="C10" s="4">
        <v>311.10236220472439</v>
      </c>
      <c r="D10" s="78">
        <v>220.21259842519683</v>
      </c>
      <c r="E10" s="111"/>
      <c r="F10" s="114">
        <v>42105</v>
      </c>
      <c r="G10" s="111">
        <v>236.32997987927564</v>
      </c>
      <c r="H10" s="111">
        <v>1968.8450704225354</v>
      </c>
      <c r="I10" s="111">
        <v>402.67605633802822</v>
      </c>
      <c r="J10" s="111"/>
      <c r="K10" s="86">
        <v>42105</v>
      </c>
      <c r="L10" s="87">
        <v>552.36960985626285</v>
      </c>
      <c r="M10" s="87">
        <v>268.78028747433268</v>
      </c>
      <c r="N10" s="88">
        <v>727.98767967145784</v>
      </c>
      <c r="O10" s="117"/>
      <c r="P10" s="117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</row>
    <row r="11" spans="1:28" x14ac:dyDescent="0.35">
      <c r="A11" s="77">
        <v>42106</v>
      </c>
      <c r="B11" s="4">
        <v>653.25153374233128</v>
      </c>
      <c r="C11" s="4">
        <v>368.58895705521473</v>
      </c>
      <c r="D11" s="78">
        <v>438.29856850715754</v>
      </c>
      <c r="E11" s="111"/>
      <c r="F11" s="114">
        <v>42106</v>
      </c>
      <c r="G11" s="111">
        <v>153.85185185185188</v>
      </c>
      <c r="H11" s="111">
        <v>1563.4814814814815</v>
      </c>
      <c r="I11" s="111">
        <v>688.27160493827171</v>
      </c>
      <c r="J11" s="111"/>
      <c r="K11" s="86">
        <v>42106</v>
      </c>
      <c r="L11" s="87">
        <v>549.11538461538464</v>
      </c>
      <c r="M11" s="87">
        <v>204.09230769230768</v>
      </c>
      <c r="N11" s="88">
        <v>661.61538461538464</v>
      </c>
      <c r="O11" s="117"/>
      <c r="P11" s="117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</row>
    <row r="12" spans="1:28" x14ac:dyDescent="0.35">
      <c r="A12" s="77">
        <v>42107</v>
      </c>
      <c r="B12" s="4">
        <v>960.91935483870986</v>
      </c>
      <c r="C12" s="4">
        <v>457.25806451612902</v>
      </c>
      <c r="D12" s="78">
        <v>487.33870967741939</v>
      </c>
      <c r="E12" s="111"/>
      <c r="F12" s="114">
        <v>42107</v>
      </c>
      <c r="G12" s="111">
        <v>295.5</v>
      </c>
      <c r="H12" s="111">
        <v>1068.9230769230769</v>
      </c>
      <c r="I12" s="111">
        <v>820.53846153846166</v>
      </c>
      <c r="J12" s="111"/>
      <c r="K12" s="86">
        <v>42107</v>
      </c>
      <c r="L12" s="87">
        <v>544.27237354085594</v>
      </c>
      <c r="M12" s="87">
        <v>267.05836575875492</v>
      </c>
      <c r="N12" s="88">
        <v>790.68093385214013</v>
      </c>
      <c r="O12" s="117"/>
      <c r="P12" s="117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</row>
    <row r="13" spans="1:28" x14ac:dyDescent="0.35">
      <c r="A13" s="77">
        <v>42109</v>
      </c>
      <c r="B13" s="4">
        <v>706.81853281853273</v>
      </c>
      <c r="C13" s="4">
        <v>345.54440154440152</v>
      </c>
      <c r="D13" s="78">
        <v>262.03861003861005</v>
      </c>
      <c r="E13" s="111"/>
      <c r="F13" s="114">
        <v>42108</v>
      </c>
      <c r="G13" s="111">
        <v>304.18257261410793</v>
      </c>
      <c r="H13" s="111">
        <v>1984.7800829875521</v>
      </c>
      <c r="I13" s="111">
        <v>986.99170124481327</v>
      </c>
      <c r="J13" s="111"/>
      <c r="K13" s="86">
        <v>42108</v>
      </c>
      <c r="L13" s="87">
        <v>544.28056112224442</v>
      </c>
      <c r="M13" s="87">
        <v>199.69539078156313</v>
      </c>
      <c r="N13" s="88">
        <v>585.8116232464929</v>
      </c>
      <c r="O13" s="117"/>
      <c r="P13" s="117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</row>
    <row r="14" spans="1:28" x14ac:dyDescent="0.35">
      <c r="A14" s="77">
        <v>42111</v>
      </c>
      <c r="B14" s="4">
        <v>629.04382470119526</v>
      </c>
      <c r="C14" s="4">
        <v>450.75697211155375</v>
      </c>
      <c r="D14" s="78">
        <v>391.56175298804777</v>
      </c>
      <c r="E14" s="111"/>
      <c r="F14" s="114">
        <v>42109</v>
      </c>
      <c r="G14" s="111">
        <v>525.19691119691129</v>
      </c>
      <c r="H14" s="111"/>
      <c r="I14" s="111">
        <v>801.3899613899614</v>
      </c>
      <c r="J14" s="111"/>
      <c r="K14" s="86">
        <v>42109</v>
      </c>
      <c r="L14" s="87">
        <v>389.90399999999994</v>
      </c>
      <c r="M14" s="87">
        <v>228.6</v>
      </c>
      <c r="N14" s="88">
        <v>804.7199999999998</v>
      </c>
      <c r="O14" s="117"/>
      <c r="P14" s="117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</row>
    <row r="15" spans="1:28" x14ac:dyDescent="0.35">
      <c r="A15" s="77">
        <v>42112</v>
      </c>
      <c r="B15" s="4">
        <v>1047.3053892215569</v>
      </c>
      <c r="C15" s="4">
        <v>407.02594810379242</v>
      </c>
      <c r="D15" s="78">
        <v>805.24550898203586</v>
      </c>
      <c r="E15" s="111"/>
      <c r="F15" s="114">
        <v>42111</v>
      </c>
      <c r="G15" s="111">
        <v>302.92913385826773</v>
      </c>
      <c r="H15" s="111">
        <v>1229.7401574803152</v>
      </c>
      <c r="I15" s="111">
        <v>1170.6299212598428</v>
      </c>
      <c r="J15" s="111"/>
      <c r="K15" s="86">
        <v>42111</v>
      </c>
      <c r="L15" s="87">
        <v>1117.9074446680081</v>
      </c>
      <c r="M15" s="87">
        <v>290.17303822937623</v>
      </c>
      <c r="N15" s="88">
        <v>960.3420523138833</v>
      </c>
      <c r="O15" s="117"/>
      <c r="P15" s="117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</row>
    <row r="16" spans="1:28" x14ac:dyDescent="0.35">
      <c r="A16" s="77">
        <v>42113</v>
      </c>
      <c r="B16" s="4">
        <v>969.33333333333337</v>
      </c>
      <c r="C16" s="4">
        <v>405.84362139917698</v>
      </c>
      <c r="D16" s="78">
        <v>540.82304526748965</v>
      </c>
      <c r="E16" s="111"/>
      <c r="F16" s="114">
        <v>42112</v>
      </c>
      <c r="G16" s="111">
        <v>565.07535641547861</v>
      </c>
      <c r="H16" s="111">
        <v>2615.4623217922604</v>
      </c>
      <c r="I16" s="111">
        <v>772.21995926680256</v>
      </c>
      <c r="J16" s="111"/>
      <c r="K16" s="86">
        <v>42112</v>
      </c>
      <c r="L16" s="87">
        <v>454.37328094302546</v>
      </c>
      <c r="M16" s="87">
        <v>314.38113948919448</v>
      </c>
      <c r="N16" s="88">
        <v>1567.2102161100197</v>
      </c>
      <c r="O16" s="117"/>
      <c r="P16" s="117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</row>
    <row r="17" spans="1:16" x14ac:dyDescent="0.35">
      <c r="A17" s="77">
        <v>42114</v>
      </c>
      <c r="B17" s="4">
        <v>760.41067761806983</v>
      </c>
      <c r="C17" s="4">
        <v>295.54004106776176</v>
      </c>
      <c r="D17" s="78">
        <v>268.20533880903491</v>
      </c>
      <c r="E17" s="111"/>
      <c r="F17" s="114">
        <v>42113</v>
      </c>
      <c r="G17" s="111">
        <v>362.95857988165682</v>
      </c>
      <c r="H17" s="111">
        <v>2769.3727810650885</v>
      </c>
      <c r="I17" s="111">
        <v>515.52268244575941</v>
      </c>
      <c r="J17" s="111"/>
      <c r="K17" s="86">
        <v>42113</v>
      </c>
      <c r="L17" s="87">
        <v>363.8780487804878</v>
      </c>
      <c r="M17" s="87">
        <v>250.90243902439019</v>
      </c>
      <c r="N17" s="88">
        <v>1819.5934959349593</v>
      </c>
      <c r="O17" s="117"/>
      <c r="P17" s="117"/>
    </row>
    <row r="18" spans="1:16" x14ac:dyDescent="0.35">
      <c r="A18" s="77">
        <v>42115</v>
      </c>
      <c r="B18" s="4">
        <v>481.02380952380958</v>
      </c>
      <c r="C18" s="4">
        <v>297.38095238095235</v>
      </c>
      <c r="D18" s="78">
        <v>224.35714285714286</v>
      </c>
      <c r="E18" s="111"/>
      <c r="F18" s="114">
        <v>42114</v>
      </c>
      <c r="G18" s="111">
        <v>578.60355029585799</v>
      </c>
      <c r="H18" s="111">
        <v>3626.6272189349115</v>
      </c>
      <c r="I18" s="111">
        <v>1294.043392504931</v>
      </c>
      <c r="J18" s="111"/>
      <c r="K18" s="86">
        <v>42114</v>
      </c>
      <c r="L18" s="87">
        <v>340.23121387283237</v>
      </c>
      <c r="M18" s="87">
        <v>189.50289017341041</v>
      </c>
      <c r="N18" s="88">
        <v>696.45472061657028</v>
      </c>
      <c r="O18" s="117"/>
      <c r="P18" s="117"/>
    </row>
    <row r="19" spans="1:16" x14ac:dyDescent="0.35">
      <c r="A19" s="77">
        <v>42116</v>
      </c>
      <c r="B19" s="4">
        <v>779.86127167630059</v>
      </c>
      <c r="C19" s="4">
        <v>388.28516377649322</v>
      </c>
      <c r="D19" s="78">
        <v>588.21579961464352</v>
      </c>
      <c r="E19" s="111"/>
      <c r="F19" s="114">
        <v>42115</v>
      </c>
      <c r="G19" s="111">
        <v>624.69135802469134</v>
      </c>
      <c r="H19" s="111">
        <v>2900.2962962962961</v>
      </c>
      <c r="I19" s="111">
        <v>2774.9588477366256</v>
      </c>
      <c r="J19" s="111"/>
      <c r="K19" s="86">
        <v>42115</v>
      </c>
      <c r="L19" s="87">
        <v>637.97938144329896</v>
      </c>
      <c r="M19" s="87">
        <v>362.59793814432987</v>
      </c>
      <c r="N19" s="88">
        <v>789.58762886597947</v>
      </c>
      <c r="O19" s="117"/>
      <c r="P19" s="117"/>
    </row>
    <row r="20" spans="1:16" x14ac:dyDescent="0.35">
      <c r="A20" s="77">
        <v>42117</v>
      </c>
      <c r="B20" s="4">
        <v>911.34146341463406</v>
      </c>
      <c r="C20" s="4">
        <v>428.9430894308943</v>
      </c>
      <c r="D20" s="78">
        <v>818.61788617886168</v>
      </c>
      <c r="E20" s="111"/>
      <c r="F20" s="114">
        <v>42116</v>
      </c>
      <c r="G20" s="111">
        <v>346.06759443339962</v>
      </c>
      <c r="H20" s="111"/>
      <c r="I20" s="111">
        <v>1388.0119284294235</v>
      </c>
      <c r="J20" s="111"/>
      <c r="K20" s="86">
        <v>42116</v>
      </c>
      <c r="L20" s="87">
        <v>452.08264462809922</v>
      </c>
      <c r="M20" s="87">
        <v>205.80991735537194</v>
      </c>
      <c r="N20" s="88">
        <v>1222.7272727272727</v>
      </c>
      <c r="O20" s="117"/>
      <c r="P20" s="117"/>
    </row>
    <row r="21" spans="1:16" x14ac:dyDescent="0.35">
      <c r="A21" s="77">
        <v>42118</v>
      </c>
      <c r="B21" s="4">
        <v>487.71929824561403</v>
      </c>
      <c r="C21" s="4">
        <v>263.15789473684214</v>
      </c>
      <c r="D21" s="78">
        <v>208.30409356725147</v>
      </c>
      <c r="E21" s="111"/>
      <c r="F21" s="114">
        <v>42117</v>
      </c>
      <c r="G21" s="111">
        <v>470.20408163265301</v>
      </c>
      <c r="H21" s="111">
        <v>1991.5346938775513</v>
      </c>
      <c r="I21" s="111">
        <v>1418.7755102040817</v>
      </c>
      <c r="J21" s="111"/>
      <c r="K21" s="86">
        <v>42117</v>
      </c>
      <c r="L21" s="87">
        <v>503.61600000000004</v>
      </c>
      <c r="M21" s="87">
        <v>219.09599999999998</v>
      </c>
      <c r="N21" s="88">
        <v>735.6</v>
      </c>
      <c r="O21" s="117"/>
      <c r="P21" s="117"/>
    </row>
    <row r="22" spans="1:16" x14ac:dyDescent="0.35">
      <c r="A22" s="77">
        <v>42119</v>
      </c>
      <c r="B22" s="4">
        <v>740.80776699029127</v>
      </c>
      <c r="C22" s="4">
        <v>380.116504854369</v>
      </c>
      <c r="D22" s="78">
        <v>585.84854368932031</v>
      </c>
      <c r="E22" s="111"/>
      <c r="F22" s="114">
        <v>42118</v>
      </c>
      <c r="G22" s="111">
        <v>429.57198443579767</v>
      </c>
      <c r="H22" s="111">
        <v>1617.0583657587547</v>
      </c>
      <c r="I22" s="111">
        <v>1116.5564202334629</v>
      </c>
      <c r="J22" s="111"/>
      <c r="K22" s="86">
        <v>42118</v>
      </c>
      <c r="L22" s="87">
        <v>661.92499999999995</v>
      </c>
      <c r="M22" s="87">
        <v>288.67500000000001</v>
      </c>
      <c r="N22" s="88">
        <v>876.5</v>
      </c>
      <c r="O22" s="117"/>
      <c r="P22" s="117"/>
    </row>
    <row r="23" spans="1:16" x14ac:dyDescent="0.35">
      <c r="A23" s="77">
        <v>42120</v>
      </c>
      <c r="B23" s="4">
        <v>667.96780684104635</v>
      </c>
      <c r="C23" s="4">
        <v>407.00201207243458</v>
      </c>
      <c r="D23" s="78">
        <v>702.25352112676057</v>
      </c>
      <c r="E23" s="111"/>
      <c r="F23" s="114">
        <v>42119</v>
      </c>
      <c r="G23" s="111">
        <v>653.00970873786412</v>
      </c>
      <c r="H23" s="111">
        <v>2257.2349514563102</v>
      </c>
      <c r="I23" s="111">
        <v>1712.2330097087379</v>
      </c>
      <c r="J23" s="111"/>
      <c r="K23" s="86">
        <v>42119</v>
      </c>
      <c r="L23" s="87">
        <v>407.25600000000009</v>
      </c>
      <c r="M23" s="87">
        <v>214.48800000000003</v>
      </c>
      <c r="N23" s="88">
        <v>1300.08</v>
      </c>
      <c r="O23" s="117"/>
      <c r="P23" s="117"/>
    </row>
    <row r="24" spans="1:16" x14ac:dyDescent="0.35">
      <c r="A24" s="77">
        <v>42121</v>
      </c>
      <c r="B24" s="4">
        <v>554.07058823529405</v>
      </c>
      <c r="C24" s="4">
        <v>331.37254901960779</v>
      </c>
      <c r="D24" s="78">
        <v>248.18823529411767</v>
      </c>
      <c r="E24" s="111"/>
      <c r="F24" s="114">
        <v>42120</v>
      </c>
      <c r="G24" s="111">
        <v>411.42187499999994</v>
      </c>
      <c r="H24" s="111"/>
      <c r="I24" s="111">
        <v>504.04296875</v>
      </c>
      <c r="J24" s="111"/>
      <c r="K24" s="86">
        <v>42120</v>
      </c>
      <c r="L24" s="87">
        <v>400.52964426877475</v>
      </c>
      <c r="M24" s="87">
        <v>253.3517786561265</v>
      </c>
      <c r="N24" s="88">
        <v>766.18577075098813</v>
      </c>
      <c r="O24" s="117"/>
      <c r="P24" s="117"/>
    </row>
    <row r="25" spans="1:16" x14ac:dyDescent="0.35">
      <c r="A25" s="77">
        <v>42122</v>
      </c>
      <c r="B25" s="4">
        <v>884.89068825910931</v>
      </c>
      <c r="C25" s="4">
        <v>485.99999999999994</v>
      </c>
      <c r="D25" s="78">
        <v>471.37651821862352</v>
      </c>
      <c r="E25" s="111"/>
      <c r="F25" s="114">
        <v>42121</v>
      </c>
      <c r="G25" s="111">
        <v>202.95029821073558</v>
      </c>
      <c r="H25" s="111">
        <v>1332.1431411530816</v>
      </c>
      <c r="I25" s="111">
        <v>1018.548707753479</v>
      </c>
      <c r="J25" s="111"/>
      <c r="K25" s="86">
        <v>42121</v>
      </c>
      <c r="L25" s="87">
        <v>393.14851485148517</v>
      </c>
      <c r="M25" s="87">
        <v>188.69702970297027</v>
      </c>
      <c r="N25" s="88">
        <v>734.0792079207921</v>
      </c>
      <c r="O25" s="117"/>
      <c r="P25" s="117"/>
    </row>
    <row r="26" spans="1:16" x14ac:dyDescent="0.35">
      <c r="A26" s="77">
        <v>42125</v>
      </c>
      <c r="B26" s="4">
        <v>721.79527559055134</v>
      </c>
      <c r="C26" s="4">
        <v>357.79527559055123</v>
      </c>
      <c r="D26" s="78">
        <v>368.15748031496065</v>
      </c>
      <c r="E26" s="111"/>
      <c r="F26" s="114">
        <v>42122</v>
      </c>
      <c r="G26" s="111">
        <v>600.75294117647059</v>
      </c>
      <c r="H26" s="111">
        <v>2501.294117647059</v>
      </c>
      <c r="I26" s="111">
        <v>902.50980392156862</v>
      </c>
      <c r="J26" s="111"/>
      <c r="K26" s="86">
        <v>42122</v>
      </c>
      <c r="L26" s="87">
        <v>540.36585365853671</v>
      </c>
      <c r="M26" s="87">
        <v>252.29268292682926</v>
      </c>
      <c r="N26" s="88">
        <v>535.36585365853648</v>
      </c>
      <c r="O26" s="117"/>
      <c r="P26" s="117"/>
    </row>
    <row r="27" spans="1:16" x14ac:dyDescent="0.35">
      <c r="A27" s="77">
        <v>42126</v>
      </c>
      <c r="B27" s="4">
        <v>1091.7354709418839</v>
      </c>
      <c r="C27" s="4">
        <v>532.2645290581163</v>
      </c>
      <c r="D27" s="78">
        <v>1442.4529058116232</v>
      </c>
      <c r="E27" s="111"/>
      <c r="F27" s="114">
        <v>42125</v>
      </c>
      <c r="G27" s="111">
        <v>278.56809338521407</v>
      </c>
      <c r="H27" s="111">
        <v>747.87548638132296</v>
      </c>
      <c r="I27" s="111">
        <v>301.24513618677042</v>
      </c>
      <c r="J27" s="111"/>
      <c r="K27" s="86">
        <v>42125</v>
      </c>
      <c r="L27" s="87">
        <v>405.46379647749507</v>
      </c>
      <c r="M27" s="87">
        <v>228.18786692759295</v>
      </c>
      <c r="N27" s="88">
        <v>1237.6516634050881</v>
      </c>
      <c r="O27" s="117"/>
      <c r="P27" s="117"/>
    </row>
    <row r="28" spans="1:16" x14ac:dyDescent="0.35">
      <c r="A28" s="77">
        <v>42127</v>
      </c>
      <c r="B28" s="4">
        <v>863.18762088974859</v>
      </c>
      <c r="C28" s="4">
        <v>337.25338491295935</v>
      </c>
      <c r="D28" s="78">
        <v>545.37717601547388</v>
      </c>
      <c r="E28" s="111"/>
      <c r="F28" s="114">
        <v>42126</v>
      </c>
      <c r="G28" s="111">
        <v>285.12676056338029</v>
      </c>
      <c r="H28" s="111">
        <v>1194.7364185110664</v>
      </c>
      <c r="I28" s="111">
        <v>777.82696177062394</v>
      </c>
      <c r="J28" s="111"/>
      <c r="K28" s="86">
        <v>42126</v>
      </c>
      <c r="L28" s="87">
        <v>593.68032786885237</v>
      </c>
      <c r="M28" s="87">
        <v>262.77049180327862</v>
      </c>
      <c r="N28" s="88">
        <v>847.68442622950806</v>
      </c>
      <c r="O28" s="117"/>
      <c r="P28" s="117"/>
    </row>
    <row r="29" spans="1:16" x14ac:dyDescent="0.35">
      <c r="A29" s="77">
        <v>42128</v>
      </c>
      <c r="B29" s="4">
        <v>1284.2109375</v>
      </c>
      <c r="C29" s="4">
        <v>332.71875</v>
      </c>
      <c r="D29" s="78">
        <v>302.78125</v>
      </c>
      <c r="E29" s="111"/>
      <c r="F29" s="114">
        <v>42127</v>
      </c>
      <c r="G29" s="111">
        <v>380.0764818355641</v>
      </c>
      <c r="H29" s="111">
        <v>1814.1108986615677</v>
      </c>
      <c r="I29" s="111">
        <v>1382.8871892925431</v>
      </c>
      <c r="J29" s="111"/>
      <c r="K29" s="86">
        <v>42127</v>
      </c>
      <c r="L29" s="87">
        <v>673.41035856573706</v>
      </c>
      <c r="M29" s="87">
        <v>389.83266932270914</v>
      </c>
      <c r="N29" s="88">
        <v>1228.4661354581672</v>
      </c>
      <c r="O29" s="117"/>
      <c r="P29" s="117"/>
    </row>
    <row r="30" spans="1:16" x14ac:dyDescent="0.35">
      <c r="A30" s="77">
        <v>42129</v>
      </c>
      <c r="B30" s="4">
        <v>1140.6936416184969</v>
      </c>
      <c r="C30" s="4">
        <v>344.27745664739882</v>
      </c>
      <c r="D30" s="78">
        <v>281.02504816955684</v>
      </c>
      <c r="E30" s="111"/>
      <c r="F30" s="114">
        <v>42128</v>
      </c>
      <c r="G30" s="111">
        <v>357.79922779922782</v>
      </c>
      <c r="H30" s="111">
        <v>1783.3204633204634</v>
      </c>
      <c r="I30" s="111">
        <v>705.21235521235531</v>
      </c>
      <c r="J30" s="111"/>
      <c r="K30" s="86">
        <v>42156</v>
      </c>
      <c r="L30" s="87">
        <v>567.57551020408152</v>
      </c>
      <c r="M30" s="87">
        <v>310.84897959183667</v>
      </c>
      <c r="N30" s="88">
        <v>1403.7755102040812</v>
      </c>
      <c r="O30" s="117"/>
      <c r="P30" s="117"/>
    </row>
    <row r="31" spans="1:16" x14ac:dyDescent="0.35">
      <c r="A31" s="77">
        <v>42130</v>
      </c>
      <c r="B31" s="4">
        <v>636.09815950920245</v>
      </c>
      <c r="C31" s="4">
        <v>516.64621676891613</v>
      </c>
      <c r="D31" s="78">
        <v>930.10224948875259</v>
      </c>
      <c r="E31" s="111"/>
      <c r="F31" s="114">
        <v>42129</v>
      </c>
      <c r="G31" s="111">
        <v>408.6237006237007</v>
      </c>
      <c r="H31" s="111">
        <v>2290.8274428274431</v>
      </c>
      <c r="I31" s="111">
        <v>2502.0374220374224</v>
      </c>
      <c r="J31" s="111"/>
      <c r="K31" s="86">
        <v>42128</v>
      </c>
      <c r="L31" s="87">
        <v>750.96385542168673</v>
      </c>
      <c r="M31" s="87">
        <v>354.36144578313258</v>
      </c>
      <c r="N31" s="88">
        <v>458.43373493975906</v>
      </c>
      <c r="O31" s="117"/>
      <c r="P31" s="117"/>
    </row>
    <row r="32" spans="1:16" x14ac:dyDescent="0.35">
      <c r="A32" s="77">
        <v>42131</v>
      </c>
      <c r="B32" s="4">
        <v>1002.3170731707316</v>
      </c>
      <c r="C32" s="4">
        <v>733.98373983739839</v>
      </c>
      <c r="D32" s="78">
        <v>1740.4308943089432</v>
      </c>
      <c r="E32" s="111"/>
      <c r="F32" s="114">
        <v>42130</v>
      </c>
      <c r="G32" s="111">
        <v>383.30721649484542</v>
      </c>
      <c r="H32" s="111">
        <v>1828.7257731958762</v>
      </c>
      <c r="I32" s="111">
        <v>801.73195876288662</v>
      </c>
      <c r="J32" s="111"/>
      <c r="K32" s="86">
        <v>42129</v>
      </c>
      <c r="L32" s="87">
        <v>372.27906976744185</v>
      </c>
      <c r="M32" s="87">
        <v>390.41860465116275</v>
      </c>
      <c r="N32" s="88">
        <v>997.46124031007764</v>
      </c>
      <c r="O32" s="117"/>
      <c r="P32" s="117"/>
    </row>
    <row r="33" spans="1:17" x14ac:dyDescent="0.35">
      <c r="A33" s="77">
        <v>42132</v>
      </c>
      <c r="B33" s="4">
        <v>951.01796407185611</v>
      </c>
      <c r="C33" s="4">
        <v>442.20359281437129</v>
      </c>
      <c r="D33" s="78">
        <v>516.23153692614778</v>
      </c>
      <c r="E33" s="111"/>
      <c r="F33" s="114">
        <v>42131</v>
      </c>
      <c r="G33" s="111">
        <v>322.71595330739297</v>
      </c>
      <c r="H33" s="111">
        <v>1192.2023346303499</v>
      </c>
      <c r="I33" s="111">
        <v>682.04280155642039</v>
      </c>
      <c r="J33" s="111"/>
      <c r="K33" s="86">
        <v>42130</v>
      </c>
      <c r="L33" s="87">
        <v>605.54601226993861</v>
      </c>
      <c r="M33" s="87">
        <v>237.34969325153378</v>
      </c>
      <c r="N33" s="88">
        <v>586.42126789366057</v>
      </c>
      <c r="O33" s="117"/>
      <c r="P33" s="117"/>
    </row>
    <row r="34" spans="1:17" x14ac:dyDescent="0.35">
      <c r="A34" s="77">
        <v>42133</v>
      </c>
      <c r="B34" s="4">
        <v>866.53488372093034</v>
      </c>
      <c r="C34" s="4">
        <v>481.55038759689916</v>
      </c>
      <c r="D34" s="78">
        <v>892.31782945736427</v>
      </c>
      <c r="E34" s="111"/>
      <c r="F34" s="114">
        <v>42132</v>
      </c>
      <c r="G34" s="111">
        <v>444.81481481481484</v>
      </c>
      <c r="H34" s="111">
        <v>2432.666666666667</v>
      </c>
      <c r="I34" s="111">
        <v>705.12345679012344</v>
      </c>
      <c r="J34" s="111"/>
      <c r="K34" s="86">
        <v>42131</v>
      </c>
      <c r="L34" s="87">
        <v>504.60000000000008</v>
      </c>
      <c r="M34" s="87">
        <v>282.87692307692311</v>
      </c>
      <c r="N34" s="88">
        <v>950.98076923076928</v>
      </c>
      <c r="O34" s="117"/>
      <c r="P34" s="117"/>
    </row>
    <row r="35" spans="1:17" x14ac:dyDescent="0.35">
      <c r="A35" s="77">
        <v>42134</v>
      </c>
      <c r="B35" s="4">
        <v>993.77419354838707</v>
      </c>
      <c r="C35" s="4">
        <v>457.09677419354847</v>
      </c>
      <c r="D35" s="78">
        <v>531.25</v>
      </c>
      <c r="E35" s="111"/>
      <c r="F35" s="114">
        <v>42133</v>
      </c>
      <c r="G35" s="111">
        <v>700.36580516898618</v>
      </c>
      <c r="H35" s="111">
        <v>2545.0497017892644</v>
      </c>
      <c r="I35" s="111">
        <v>1329.403578528827</v>
      </c>
      <c r="J35" s="111"/>
      <c r="K35" s="86">
        <v>42132</v>
      </c>
      <c r="L35" s="87">
        <v>5369.8153846153846</v>
      </c>
      <c r="M35" s="87">
        <v>531.76153846153852</v>
      </c>
      <c r="N35" s="88">
        <v>2202.8846153846157</v>
      </c>
      <c r="O35" s="117"/>
      <c r="P35" s="117"/>
    </row>
    <row r="36" spans="1:17" x14ac:dyDescent="0.35">
      <c r="A36" s="77">
        <v>42135</v>
      </c>
      <c r="B36" s="4">
        <v>1246.714285714286</v>
      </c>
      <c r="C36" s="4">
        <v>502.53968253968247</v>
      </c>
      <c r="D36" s="78">
        <v>484.99206349206355</v>
      </c>
      <c r="E36" s="111"/>
      <c r="F36" s="114">
        <v>42134</v>
      </c>
      <c r="G36" s="111">
        <v>312.73846153846154</v>
      </c>
      <c r="H36" s="111">
        <v>1580.0538461538463</v>
      </c>
      <c r="I36" s="111">
        <v>338.15384615384619</v>
      </c>
      <c r="J36" s="111"/>
      <c r="K36" s="86">
        <v>42133</v>
      </c>
      <c r="L36" s="87">
        <v>553.03846153846166</v>
      </c>
      <c r="M36" s="87">
        <v>380.63076923076926</v>
      </c>
      <c r="N36" s="88">
        <v>939.42307692307702</v>
      </c>
      <c r="O36" s="117"/>
      <c r="P36" s="117"/>
    </row>
    <row r="37" spans="1:17" x14ac:dyDescent="0.35">
      <c r="A37" s="77">
        <v>42136</v>
      </c>
      <c r="B37" s="4">
        <v>1218.0618556701029</v>
      </c>
      <c r="C37" s="4">
        <v>351.31546391752579</v>
      </c>
      <c r="D37" s="78">
        <v>196.1731958762887</v>
      </c>
      <c r="E37" s="111"/>
      <c r="F37" s="114">
        <v>42135</v>
      </c>
      <c r="G37" s="111">
        <v>425.95102040816317</v>
      </c>
      <c r="H37" s="111">
        <v>1691.8530612244897</v>
      </c>
      <c r="I37" s="111">
        <v>567.85714285714289</v>
      </c>
      <c r="J37" s="111"/>
      <c r="K37" s="86">
        <v>42134</v>
      </c>
      <c r="L37" s="87">
        <v>729.216374269006</v>
      </c>
      <c r="M37" s="87">
        <v>370.73684210526318</v>
      </c>
      <c r="N37" s="88">
        <v>2360.779727095517</v>
      </c>
      <c r="O37" s="117"/>
      <c r="P37" s="117"/>
    </row>
    <row r="38" spans="1:17" x14ac:dyDescent="0.35">
      <c r="A38" s="77">
        <v>42138</v>
      </c>
      <c r="B38" s="4">
        <v>864.6227544910181</v>
      </c>
      <c r="C38" s="4">
        <v>405.10978043912178</v>
      </c>
      <c r="D38" s="78">
        <v>438.69061876247508</v>
      </c>
      <c r="E38" s="111"/>
      <c r="F38" s="114">
        <v>42136</v>
      </c>
      <c r="G38" s="111">
        <v>787.00967117988375</v>
      </c>
      <c r="H38" s="111">
        <v>4585.9264990328811</v>
      </c>
      <c r="I38" s="111">
        <v>1793.9458413926498</v>
      </c>
      <c r="J38" s="111"/>
      <c r="K38" s="86">
        <v>42135</v>
      </c>
      <c r="L38" s="87">
        <v>542.74148296593171</v>
      </c>
      <c r="M38" s="87">
        <v>371.32665330661325</v>
      </c>
      <c r="N38" s="88">
        <v>1133.9278557114226</v>
      </c>
      <c r="O38" s="117"/>
      <c r="P38" s="117"/>
    </row>
    <row r="39" spans="1:17" x14ac:dyDescent="0.35">
      <c r="A39" s="77">
        <v>42139</v>
      </c>
      <c r="B39" s="4">
        <v>955.98377281947273</v>
      </c>
      <c r="C39" s="4">
        <v>450.62880324543613</v>
      </c>
      <c r="D39" s="78">
        <v>680.33265720081147</v>
      </c>
      <c r="E39" s="111"/>
      <c r="F39" s="114">
        <v>42138</v>
      </c>
      <c r="G39" s="111">
        <v>421.39534883720927</v>
      </c>
      <c r="H39" s="111">
        <v>2720.0232558139537</v>
      </c>
      <c r="I39" s="111">
        <v>2729.2635658914737</v>
      </c>
      <c r="J39" s="111"/>
      <c r="K39" s="86">
        <v>42136</v>
      </c>
      <c r="L39" s="87">
        <v>660.25384615384621</v>
      </c>
      <c r="M39" s="87">
        <v>370.31538461538469</v>
      </c>
      <c r="N39" s="88">
        <v>1418.9038461538462</v>
      </c>
      <c r="O39" s="117"/>
      <c r="P39" s="117"/>
    </row>
    <row r="40" spans="1:17" x14ac:dyDescent="0.35">
      <c r="A40" s="77">
        <v>42140</v>
      </c>
      <c r="B40" s="4">
        <v>892.41717791411031</v>
      </c>
      <c r="C40" s="4">
        <v>375.46012269938649</v>
      </c>
      <c r="D40" s="78">
        <v>323.26380368098165</v>
      </c>
      <c r="E40" s="111"/>
      <c r="F40" s="114">
        <v>42139</v>
      </c>
      <c r="G40" s="111">
        <v>527.99999999999989</v>
      </c>
      <c r="H40" s="111">
        <v>2099.3793103448274</v>
      </c>
      <c r="I40" s="111">
        <v>788.77394636015322</v>
      </c>
      <c r="J40" s="111"/>
      <c r="K40" s="86">
        <v>42138</v>
      </c>
      <c r="L40" s="87">
        <v>985.93023255813966</v>
      </c>
      <c r="M40" s="87">
        <v>469.18604651162792</v>
      </c>
      <c r="N40" s="88">
        <v>2151.3759689922476</v>
      </c>
      <c r="O40" s="117"/>
      <c r="P40" s="117"/>
    </row>
    <row r="41" spans="1:17" x14ac:dyDescent="0.35">
      <c r="A41" s="77">
        <v>42141</v>
      </c>
      <c r="B41" s="4">
        <v>951.2109375</v>
      </c>
      <c r="C41" s="4">
        <v>377.578125</v>
      </c>
      <c r="D41" s="78">
        <v>300.07031249999994</v>
      </c>
      <c r="E41" s="111"/>
      <c r="F41" s="114">
        <v>42140</v>
      </c>
      <c r="G41" s="111">
        <v>561.39644970414201</v>
      </c>
      <c r="H41" s="111">
        <v>2315.9999999999995</v>
      </c>
      <c r="I41" s="111">
        <v>1410.0986193293884</v>
      </c>
      <c r="J41" s="111"/>
      <c r="K41" s="86">
        <v>42139</v>
      </c>
      <c r="L41" s="87">
        <v>329.050193050193</v>
      </c>
      <c r="M41" s="87">
        <v>282.44015444015446</v>
      </c>
      <c r="N41" s="88">
        <v>995.32818532818544</v>
      </c>
      <c r="O41" s="118">
        <v>0</v>
      </c>
      <c r="P41" s="118">
        <v>2</v>
      </c>
      <c r="Q41" s="118">
        <v>2</v>
      </c>
    </row>
    <row r="42" spans="1:17" x14ac:dyDescent="0.35">
      <c r="A42" s="77">
        <v>42142</v>
      </c>
      <c r="B42" s="4">
        <v>1522.1965317919073</v>
      </c>
      <c r="C42" s="4">
        <v>337.26396917148361</v>
      </c>
      <c r="D42" s="78">
        <v>363.14450867052022</v>
      </c>
      <c r="E42" s="111"/>
      <c r="F42" s="114">
        <v>42141</v>
      </c>
      <c r="G42" s="111">
        <v>424.79513184584181</v>
      </c>
      <c r="H42" s="111"/>
      <c r="I42" s="111">
        <v>1096.7342799188643</v>
      </c>
      <c r="J42" s="111"/>
      <c r="K42" s="86">
        <v>42140</v>
      </c>
      <c r="L42" s="87">
        <v>1061.175</v>
      </c>
      <c r="M42" s="87">
        <v>300.60000000000002</v>
      </c>
      <c r="N42" s="88">
        <v>1200.7083333333333</v>
      </c>
      <c r="O42" s="118">
        <v>0</v>
      </c>
      <c r="P42" s="118">
        <v>0</v>
      </c>
      <c r="Q42" s="118">
        <v>0</v>
      </c>
    </row>
    <row r="43" spans="1:17" x14ac:dyDescent="0.35">
      <c r="A43" s="77">
        <v>42143</v>
      </c>
      <c r="B43" s="4">
        <v>1210.3261296660119</v>
      </c>
      <c r="C43" s="4">
        <v>428.52652259332029</v>
      </c>
      <c r="D43" s="78">
        <v>505.89390962671905</v>
      </c>
      <c r="E43" s="111"/>
      <c r="F43" s="114">
        <v>42142</v>
      </c>
      <c r="G43" s="111">
        <v>344.67692307692312</v>
      </c>
      <c r="H43" s="111">
        <v>1956.2538461538466</v>
      </c>
      <c r="I43" s="111">
        <v>1109.6538461538462</v>
      </c>
      <c r="J43" s="111"/>
      <c r="K43" s="86">
        <v>42141</v>
      </c>
      <c r="L43" s="87">
        <v>295.19999999999993</v>
      </c>
      <c r="M43" s="87">
        <v>203.01030927835049</v>
      </c>
      <c r="N43" s="88">
        <v>731.01030927835041</v>
      </c>
      <c r="O43" s="118">
        <v>1</v>
      </c>
      <c r="P43" s="118">
        <v>1</v>
      </c>
      <c r="Q43" s="118">
        <v>0</v>
      </c>
    </row>
    <row r="44" spans="1:17" x14ac:dyDescent="0.35">
      <c r="A44" s="77">
        <v>42144</v>
      </c>
      <c r="B44" s="4">
        <v>1095.3757225433526</v>
      </c>
      <c r="C44" s="4">
        <v>450.8670520231214</v>
      </c>
      <c r="D44" s="78">
        <v>153.7649325626204</v>
      </c>
      <c r="E44" s="111"/>
      <c r="F44" s="114">
        <v>42143</v>
      </c>
      <c r="G44" s="111">
        <v>543.95000000000005</v>
      </c>
      <c r="H44" s="111">
        <v>1923.2249999999997</v>
      </c>
      <c r="I44" s="111">
        <v>916.79166666666663</v>
      </c>
      <c r="J44" s="111"/>
      <c r="K44" s="86">
        <v>42142</v>
      </c>
      <c r="L44" s="87">
        <v>602.78529980657629</v>
      </c>
      <c r="M44" s="87">
        <v>279.15667311411994</v>
      </c>
      <c r="N44" s="88">
        <v>1232.9787234042551</v>
      </c>
      <c r="O44" s="118">
        <v>0</v>
      </c>
      <c r="P44" s="118">
        <v>0</v>
      </c>
      <c r="Q44" s="118">
        <v>0</v>
      </c>
    </row>
    <row r="45" spans="1:17" x14ac:dyDescent="0.35">
      <c r="A45" s="77">
        <v>42145</v>
      </c>
      <c r="B45" s="4">
        <v>889.68047337278108</v>
      </c>
      <c r="C45" s="4">
        <v>376.18934911242599</v>
      </c>
      <c r="D45" s="78">
        <v>375.58185404339247</v>
      </c>
      <c r="E45" s="111"/>
      <c r="F45" s="114">
        <v>42144</v>
      </c>
      <c r="G45" s="111">
        <v>471</v>
      </c>
      <c r="H45" s="111">
        <v>2158.8046875</v>
      </c>
      <c r="I45" s="111">
        <v>692.12890625</v>
      </c>
      <c r="J45" s="111"/>
      <c r="K45" s="86">
        <v>42143</v>
      </c>
      <c r="L45" s="87">
        <v>615.27485380116968</v>
      </c>
      <c r="M45" s="87">
        <v>303.92982456140356</v>
      </c>
      <c r="N45" s="88">
        <v>1755.3606237816764</v>
      </c>
      <c r="O45" s="118">
        <v>0</v>
      </c>
      <c r="P45" s="118">
        <v>0</v>
      </c>
      <c r="Q45" s="118">
        <v>0</v>
      </c>
    </row>
    <row r="46" spans="1:17" x14ac:dyDescent="0.35">
      <c r="A46" s="77">
        <v>42146</v>
      </c>
      <c r="B46" s="4">
        <v>1208.1428571428573</v>
      </c>
      <c r="C46" s="4">
        <v>486.34920634920633</v>
      </c>
      <c r="D46" s="78">
        <v>829.84126984126988</v>
      </c>
      <c r="E46" s="111"/>
      <c r="F46" s="114">
        <v>42145</v>
      </c>
      <c r="G46" s="111">
        <v>270.55841584158412</v>
      </c>
      <c r="H46" s="111">
        <v>1003.1524752475246</v>
      </c>
      <c r="I46" s="111">
        <v>457.80198019801975</v>
      </c>
      <c r="J46" s="111"/>
      <c r="K46" s="86">
        <v>42144</v>
      </c>
      <c r="L46" s="87">
        <v>654.5</v>
      </c>
      <c r="M46" s="87">
        <v>256.99999999999994</v>
      </c>
      <c r="N46" s="88">
        <v>1111.3095238095239</v>
      </c>
      <c r="O46" s="118">
        <v>1</v>
      </c>
      <c r="P46" s="118">
        <v>1</v>
      </c>
      <c r="Q46" s="118">
        <v>0</v>
      </c>
    </row>
    <row r="47" spans="1:17" x14ac:dyDescent="0.35">
      <c r="A47" s="77">
        <v>42147</v>
      </c>
      <c r="B47" s="4">
        <v>731.85513078470831</v>
      </c>
      <c r="C47" s="4">
        <v>563.38028169014081</v>
      </c>
      <c r="D47" s="78">
        <v>1099.726358148893</v>
      </c>
      <c r="E47" s="111"/>
      <c r="F47" s="114">
        <v>42146</v>
      </c>
      <c r="G47" s="111">
        <v>268.44186046511629</v>
      </c>
      <c r="H47" s="111">
        <v>1924.8837209302326</v>
      </c>
      <c r="I47" s="111">
        <v>786.99612403100775</v>
      </c>
      <c r="J47" s="111"/>
      <c r="K47" s="86">
        <v>42145</v>
      </c>
      <c r="L47" s="87">
        <v>435</v>
      </c>
      <c r="M47" s="87">
        <v>272.36065573770486</v>
      </c>
      <c r="N47" s="88">
        <v>862.21311475409834</v>
      </c>
      <c r="O47" s="118">
        <v>1</v>
      </c>
      <c r="P47" s="118">
        <v>4</v>
      </c>
      <c r="Q47" s="118">
        <v>0</v>
      </c>
    </row>
    <row r="48" spans="1:17" x14ac:dyDescent="0.35">
      <c r="A48" s="77">
        <v>42148</v>
      </c>
      <c r="B48" s="4">
        <v>1577.3809523809525</v>
      </c>
      <c r="C48" s="4">
        <v>458.49206349206349</v>
      </c>
      <c r="D48" s="78">
        <v>1046.9285714285716</v>
      </c>
      <c r="E48" s="111"/>
      <c r="F48" s="114">
        <v>42147</v>
      </c>
      <c r="G48" s="111">
        <v>462.82031249999994</v>
      </c>
      <c r="H48" s="111">
        <v>2028.515625</v>
      </c>
      <c r="I48" s="111">
        <v>608.5546875</v>
      </c>
      <c r="J48" s="111"/>
      <c r="K48" s="86">
        <v>42146</v>
      </c>
      <c r="L48" s="87">
        <v>697.37475728155346</v>
      </c>
      <c r="M48" s="87">
        <v>283.31650485436893</v>
      </c>
      <c r="N48" s="88">
        <v>774.75728155339812</v>
      </c>
      <c r="O48" s="118">
        <v>1</v>
      </c>
      <c r="P48" s="118">
        <v>1</v>
      </c>
      <c r="Q48" s="118">
        <v>0</v>
      </c>
    </row>
    <row r="49" spans="1:17" x14ac:dyDescent="0.35">
      <c r="A49" s="77">
        <v>42149</v>
      </c>
      <c r="B49" s="4">
        <v>1969.5551257253385</v>
      </c>
      <c r="C49" s="4">
        <v>361.88007736943905</v>
      </c>
      <c r="D49" s="78">
        <v>345.01353965183762</v>
      </c>
      <c r="E49" s="111"/>
      <c r="F49" s="114">
        <v>42148</v>
      </c>
      <c r="G49" s="111">
        <v>591.37131630648321</v>
      </c>
      <c r="H49" s="111">
        <v>2424.3772102161101</v>
      </c>
      <c r="I49" s="111">
        <v>882.43614931237721</v>
      </c>
      <c r="J49" s="111"/>
      <c r="K49" s="86">
        <v>42147</v>
      </c>
      <c r="L49" s="87">
        <v>588.74844074844077</v>
      </c>
      <c r="M49" s="87">
        <v>352.21621621621625</v>
      </c>
      <c r="N49" s="88">
        <v>1130.8523908523907</v>
      </c>
      <c r="O49" s="118">
        <v>1</v>
      </c>
      <c r="P49" s="118">
        <v>1</v>
      </c>
      <c r="Q49" s="118">
        <v>0</v>
      </c>
    </row>
    <row r="50" spans="1:17" x14ac:dyDescent="0.35">
      <c r="A50" s="77">
        <v>42150</v>
      </c>
      <c r="B50" s="4">
        <v>738.9386138613861</v>
      </c>
      <c r="C50" s="4">
        <v>356.03960396039605</v>
      </c>
      <c r="D50" s="78">
        <v>448.95049504950492</v>
      </c>
      <c r="E50" s="111"/>
      <c r="F50" s="114">
        <v>42149</v>
      </c>
      <c r="G50" s="111">
        <v>679.17623762376229</v>
      </c>
      <c r="H50" s="111">
        <v>2026.6217821782175</v>
      </c>
      <c r="I50" s="111">
        <v>694.75247524752467</v>
      </c>
      <c r="J50" s="111"/>
      <c r="K50" s="86">
        <v>42148</v>
      </c>
      <c r="L50" s="87">
        <v>621.33590733590734</v>
      </c>
      <c r="M50" s="87">
        <v>344.01544401544402</v>
      </c>
      <c r="N50" s="88">
        <v>1354.1698841698842</v>
      </c>
      <c r="O50" s="118">
        <v>1</v>
      </c>
      <c r="P50" s="118">
        <v>1</v>
      </c>
      <c r="Q50" s="118">
        <v>0</v>
      </c>
    </row>
    <row r="51" spans="1:17" x14ac:dyDescent="0.35">
      <c r="A51" s="77">
        <v>42151</v>
      </c>
      <c r="B51" s="4">
        <v>1948.4691358024691</v>
      </c>
      <c r="C51" s="4">
        <v>797.69547325102883</v>
      </c>
      <c r="D51" s="78">
        <v>1756.5432098765434</v>
      </c>
      <c r="E51" s="111"/>
      <c r="F51" s="114">
        <v>42150</v>
      </c>
      <c r="G51" s="111">
        <v>304.40080160320645</v>
      </c>
      <c r="H51" s="111">
        <v>1920.8416833667334</v>
      </c>
      <c r="I51" s="111">
        <v>667.45490981963917</v>
      </c>
      <c r="J51" s="111"/>
      <c r="K51" s="86">
        <v>42149</v>
      </c>
      <c r="L51" s="87">
        <v>391.04247104247105</v>
      </c>
      <c r="M51" s="87">
        <v>279.03474903474898</v>
      </c>
      <c r="N51" s="88">
        <v>829.74903474903476</v>
      </c>
      <c r="O51" s="118">
        <v>0</v>
      </c>
      <c r="P51" s="118">
        <v>4</v>
      </c>
      <c r="Q51" s="118">
        <v>0</v>
      </c>
    </row>
    <row r="52" spans="1:17" x14ac:dyDescent="0.35">
      <c r="A52" s="77">
        <v>42152</v>
      </c>
      <c r="B52" s="4">
        <v>1277.6498054474707</v>
      </c>
      <c r="C52" s="4">
        <v>422.33463035019446</v>
      </c>
      <c r="D52" s="78">
        <v>375.16731517509731</v>
      </c>
      <c r="E52" s="111"/>
      <c r="F52" s="114">
        <v>42151</v>
      </c>
      <c r="G52" s="111">
        <v>401.68421052631578</v>
      </c>
      <c r="H52" s="111">
        <v>974.17543859649129</v>
      </c>
      <c r="I52" s="111">
        <v>404.69785575048735</v>
      </c>
      <c r="J52" s="111"/>
      <c r="K52" s="86">
        <v>42145</v>
      </c>
      <c r="L52" s="87">
        <v>813.46201232032854</v>
      </c>
      <c r="M52" s="87">
        <v>300.71457905544145</v>
      </c>
      <c r="N52" s="88">
        <v>970.36960985626285</v>
      </c>
      <c r="O52" s="118">
        <v>0</v>
      </c>
      <c r="P52" s="118">
        <v>1</v>
      </c>
      <c r="Q52" s="118">
        <v>0</v>
      </c>
    </row>
    <row r="53" spans="1:17" x14ac:dyDescent="0.35">
      <c r="A53" s="77">
        <v>42153</v>
      </c>
      <c r="B53" s="4">
        <v>937.62295081967204</v>
      </c>
      <c r="C53" s="4">
        <v>629.99999999999989</v>
      </c>
      <c r="D53" s="78">
        <v>510.68852459016392</v>
      </c>
      <c r="E53" s="111"/>
      <c r="F53" s="114">
        <v>42152</v>
      </c>
      <c r="G53" s="111">
        <v>274.16634429400381</v>
      </c>
      <c r="H53" s="111">
        <v>1304.007736943907</v>
      </c>
      <c r="I53" s="111">
        <v>343.4429400386847</v>
      </c>
      <c r="J53" s="111"/>
      <c r="K53" s="86">
        <v>42151</v>
      </c>
      <c r="L53" s="87">
        <v>427.63200000000001</v>
      </c>
      <c r="M53" s="87">
        <v>300.81599999999992</v>
      </c>
      <c r="N53" s="88">
        <v>909.5</v>
      </c>
      <c r="O53" s="118">
        <v>0</v>
      </c>
      <c r="P53" s="118">
        <v>1</v>
      </c>
      <c r="Q53" s="118">
        <v>0</v>
      </c>
    </row>
    <row r="54" spans="1:17" x14ac:dyDescent="0.35">
      <c r="A54" s="77">
        <v>42154</v>
      </c>
      <c r="B54" s="4">
        <v>603.84489795918364</v>
      </c>
      <c r="C54" s="4">
        <v>579.67346938775506</v>
      </c>
      <c r="D54" s="78">
        <v>674.23673469387757</v>
      </c>
      <c r="E54" s="111"/>
      <c r="F54" s="114">
        <v>42153</v>
      </c>
      <c r="G54" s="111">
        <v>687.47619047619037</v>
      </c>
      <c r="H54" s="111">
        <v>3465.571428571428</v>
      </c>
      <c r="I54" s="111">
        <v>1421.5079365079366</v>
      </c>
      <c r="J54" s="111"/>
      <c r="K54" s="86">
        <v>42152</v>
      </c>
      <c r="L54" s="87">
        <v>675.37572254335259</v>
      </c>
      <c r="M54" s="87">
        <v>291.05202312138721</v>
      </c>
      <c r="N54" s="88">
        <v>756.95568400770708</v>
      </c>
      <c r="O54" s="118">
        <v>0</v>
      </c>
      <c r="P54" s="118">
        <v>1</v>
      </c>
      <c r="Q54" s="118">
        <v>1</v>
      </c>
    </row>
    <row r="55" spans="1:17" x14ac:dyDescent="0.35">
      <c r="A55" s="77">
        <v>42155</v>
      </c>
      <c r="B55" s="4">
        <v>730.7578125</v>
      </c>
      <c r="C55" s="4">
        <v>626.25</v>
      </c>
      <c r="D55" s="78">
        <v>513.41406249999989</v>
      </c>
      <c r="E55" s="111"/>
      <c r="F55" s="114">
        <v>42154</v>
      </c>
      <c r="G55" s="111">
        <v>329.3279022403259</v>
      </c>
      <c r="H55" s="111">
        <v>2432.969450101833</v>
      </c>
      <c r="I55" s="111">
        <v>1054.8268839103871</v>
      </c>
      <c r="J55" s="111"/>
      <c r="K55" s="86">
        <v>42153</v>
      </c>
      <c r="L55" s="87">
        <v>392.11904761904771</v>
      </c>
      <c r="M55" s="87">
        <v>190.21428571428572</v>
      </c>
      <c r="N55" s="88">
        <v>497.53968253968253</v>
      </c>
      <c r="O55" s="118">
        <v>1</v>
      </c>
      <c r="P55" s="118">
        <v>1</v>
      </c>
      <c r="Q55" s="118">
        <v>0</v>
      </c>
    </row>
    <row r="56" spans="1:17" x14ac:dyDescent="0.35">
      <c r="A56" s="77">
        <v>42156</v>
      </c>
      <c r="B56" s="4">
        <v>499.98406374501991</v>
      </c>
      <c r="C56" s="4">
        <v>444.54183266932267</v>
      </c>
      <c r="D56" s="78">
        <v>844.87649402390434</v>
      </c>
      <c r="E56" s="111"/>
      <c r="F56" s="114">
        <v>42155</v>
      </c>
      <c r="G56" s="111">
        <v>418.24615384615373</v>
      </c>
      <c r="H56" s="111">
        <v>1994.815384615385</v>
      </c>
      <c r="I56" s="111">
        <v>1024.1923076923078</v>
      </c>
      <c r="J56" s="111"/>
      <c r="K56" s="86">
        <v>42154</v>
      </c>
      <c r="L56" s="87">
        <v>503.1411992263055</v>
      </c>
      <c r="M56" s="87">
        <v>199.91489361702125</v>
      </c>
      <c r="N56" s="88">
        <v>697.65957446808522</v>
      </c>
      <c r="O56" s="118">
        <v>0</v>
      </c>
      <c r="P56" s="118">
        <v>0</v>
      </c>
      <c r="Q56" s="118">
        <v>0</v>
      </c>
    </row>
    <row r="57" spans="1:17" x14ac:dyDescent="0.35">
      <c r="A57" s="77">
        <v>42158</v>
      </c>
      <c r="B57" s="4">
        <v>685.64754098360652</v>
      </c>
      <c r="C57" s="4">
        <v>646.55737704918033</v>
      </c>
      <c r="D57" s="78">
        <v>446.81967213114751</v>
      </c>
      <c r="E57" s="111"/>
      <c r="F57" s="114">
        <v>42156</v>
      </c>
      <c r="G57" s="111">
        <v>179.65503080082138</v>
      </c>
      <c r="H57" s="111">
        <v>961.87268993839837</v>
      </c>
      <c r="I57" s="111">
        <v>235.523613963039</v>
      </c>
      <c r="J57" s="111"/>
      <c r="K57" s="86">
        <v>42158</v>
      </c>
      <c r="L57" s="87">
        <v>417.41832669322713</v>
      </c>
      <c r="M57" s="87">
        <v>215.99999999999997</v>
      </c>
      <c r="N57" s="88">
        <v>836.43426294820711</v>
      </c>
      <c r="O57" s="118">
        <v>1</v>
      </c>
      <c r="P57" s="118">
        <v>5</v>
      </c>
      <c r="Q57" s="118">
        <v>0</v>
      </c>
    </row>
    <row r="58" spans="1:17" x14ac:dyDescent="0.35">
      <c r="A58" s="77">
        <v>42159</v>
      </c>
      <c r="B58" s="4">
        <v>1274.4191616766466</v>
      </c>
      <c r="C58" s="4">
        <v>616.36726546906186</v>
      </c>
      <c r="D58" s="78">
        <v>607.89620758483034</v>
      </c>
      <c r="E58" s="111"/>
      <c r="F58" s="114">
        <v>42158</v>
      </c>
      <c r="G58" s="111">
        <v>567.23168316831686</v>
      </c>
      <c r="H58" s="111">
        <v>2294.5900990099008</v>
      </c>
      <c r="I58" s="111">
        <v>2446.970297029703</v>
      </c>
      <c r="J58" s="111"/>
      <c r="K58" s="86">
        <v>42159</v>
      </c>
      <c r="L58" s="87">
        <v>481.38461538461542</v>
      </c>
      <c r="M58" s="87">
        <v>177.36923076923074</v>
      </c>
      <c r="N58" s="88">
        <v>736.90384615384642</v>
      </c>
      <c r="O58" s="118">
        <v>0</v>
      </c>
      <c r="P58" s="118">
        <v>5</v>
      </c>
      <c r="Q58" s="118">
        <v>3</v>
      </c>
    </row>
    <row r="59" spans="1:17" x14ac:dyDescent="0.35">
      <c r="A59" s="77">
        <v>42160</v>
      </c>
      <c r="B59" s="4">
        <v>760.71604938271616</v>
      </c>
      <c r="C59" s="4">
        <v>536.21399176954731</v>
      </c>
      <c r="D59" s="78">
        <v>263.45679012345676</v>
      </c>
      <c r="E59" s="111"/>
      <c r="F59" s="114">
        <v>42159</v>
      </c>
      <c r="G59" s="111">
        <v>515.16167664670661</v>
      </c>
      <c r="H59" s="111">
        <v>2020.8143712574852</v>
      </c>
      <c r="I59" s="111">
        <v>1179.5808383233534</v>
      </c>
      <c r="J59" s="111"/>
      <c r="K59" s="86">
        <v>42160</v>
      </c>
      <c r="L59" s="87">
        <v>624.0474308300395</v>
      </c>
      <c r="M59" s="87">
        <v>253.70750988142294</v>
      </c>
      <c r="N59" s="88">
        <v>694.20948616600811</v>
      </c>
      <c r="O59" s="118">
        <v>1</v>
      </c>
      <c r="P59" s="118">
        <v>1</v>
      </c>
      <c r="Q59" s="118">
        <v>0</v>
      </c>
    </row>
    <row r="60" spans="1:17" x14ac:dyDescent="0.35">
      <c r="A60" s="77">
        <v>42161</v>
      </c>
      <c r="B60" s="4">
        <v>1057.1510204081633</v>
      </c>
      <c r="C60" s="4">
        <v>769.55102040816314</v>
      </c>
      <c r="D60" s="78">
        <v>426.36734693877548</v>
      </c>
      <c r="E60" s="111"/>
      <c r="F60" s="114">
        <v>42160</v>
      </c>
      <c r="G60" s="111">
        <v>329.82926829268297</v>
      </c>
      <c r="H60" s="111">
        <v>949.60975609756099</v>
      </c>
      <c r="I60" s="111">
        <v>547.35772357723567</v>
      </c>
      <c r="J60" s="111"/>
      <c r="K60" s="86">
        <v>42161</v>
      </c>
      <c r="L60" s="87">
        <v>603.39669421487599</v>
      </c>
      <c r="M60" s="87">
        <v>265.31404958677689</v>
      </c>
      <c r="N60" s="88">
        <v>617.56198347107443</v>
      </c>
      <c r="O60" s="118">
        <v>0</v>
      </c>
      <c r="P60" s="118">
        <v>5</v>
      </c>
      <c r="Q60" s="118">
        <v>2</v>
      </c>
    </row>
    <row r="61" spans="1:17" x14ac:dyDescent="0.35">
      <c r="A61" s="77">
        <v>42162</v>
      </c>
      <c r="B61" s="4">
        <v>920.74074074074076</v>
      </c>
      <c r="C61" s="4">
        <v>619.92592592592598</v>
      </c>
      <c r="D61" s="78">
        <v>379.81893004115227</v>
      </c>
      <c r="E61" s="111"/>
      <c r="F61" s="114">
        <v>42161</v>
      </c>
      <c r="G61" s="111">
        <v>280.40864440078587</v>
      </c>
      <c r="H61" s="111">
        <v>1482.7897838899803</v>
      </c>
      <c r="I61" s="111">
        <v>446.6797642436149</v>
      </c>
      <c r="J61" s="111"/>
      <c r="K61" s="86">
        <v>42162</v>
      </c>
      <c r="L61" s="87">
        <v>13301.810276679844</v>
      </c>
      <c r="M61" s="87">
        <v>485.78656126482213</v>
      </c>
      <c r="N61" s="88">
        <v>1584.9407114624505</v>
      </c>
      <c r="O61" s="118">
        <v>3</v>
      </c>
      <c r="P61" s="118">
        <v>6</v>
      </c>
      <c r="Q61" s="118">
        <v>0</v>
      </c>
    </row>
    <row r="62" spans="1:17" x14ac:dyDescent="0.35">
      <c r="A62" s="77">
        <v>42163</v>
      </c>
      <c r="B62" s="4">
        <v>946.32283464566933</v>
      </c>
      <c r="C62" s="4">
        <v>324.25196850393701</v>
      </c>
      <c r="D62" s="78">
        <v>440.2755905511811</v>
      </c>
      <c r="E62" s="111"/>
      <c r="F62" s="114">
        <v>42162</v>
      </c>
      <c r="G62" s="111">
        <v>718.9826589595375</v>
      </c>
      <c r="H62" s="111">
        <v>2028.8323699421965</v>
      </c>
      <c r="I62" s="111">
        <v>1797.3217726396915</v>
      </c>
      <c r="J62" s="111"/>
      <c r="K62" s="86">
        <v>42163</v>
      </c>
      <c r="L62" s="87">
        <v>961.32500000000016</v>
      </c>
      <c r="M62" s="87">
        <v>441.44999999999993</v>
      </c>
      <c r="N62" s="88">
        <v>2816.6875</v>
      </c>
      <c r="O62" s="118">
        <v>1</v>
      </c>
      <c r="P62" s="118">
        <v>6</v>
      </c>
      <c r="Q62" s="118">
        <v>3</v>
      </c>
    </row>
    <row r="63" spans="1:17" x14ac:dyDescent="0.35">
      <c r="A63" s="77">
        <v>42164</v>
      </c>
      <c r="B63" s="4">
        <v>433.41860465116281</v>
      </c>
      <c r="C63" s="4">
        <v>462.17054263565888</v>
      </c>
      <c r="D63" s="78">
        <v>401.55038759689921</v>
      </c>
      <c r="E63" s="111"/>
      <c r="F63" s="114">
        <v>42163</v>
      </c>
      <c r="G63" s="111">
        <v>665.32053742802293</v>
      </c>
      <c r="H63" s="111">
        <v>2040.0460652591169</v>
      </c>
      <c r="I63" s="111">
        <v>1459.5969289827256</v>
      </c>
      <c r="J63" s="111"/>
      <c r="K63" s="86">
        <v>42164</v>
      </c>
      <c r="L63" s="87">
        <v>469.22699386503069</v>
      </c>
      <c r="M63" s="87">
        <v>303.82822085889575</v>
      </c>
      <c r="N63" s="88">
        <v>1024.887525562372</v>
      </c>
      <c r="O63" s="118">
        <v>0</v>
      </c>
      <c r="P63" s="118">
        <v>1</v>
      </c>
      <c r="Q63" s="118">
        <v>0</v>
      </c>
    </row>
    <row r="64" spans="1:17" x14ac:dyDescent="0.35">
      <c r="A64" s="77">
        <v>42165</v>
      </c>
      <c r="B64" s="4">
        <v>726.642857142857</v>
      </c>
      <c r="C64" s="4">
        <v>413.88888888888886</v>
      </c>
      <c r="D64" s="78">
        <v>415.03174603174597</v>
      </c>
      <c r="E64" s="111"/>
      <c r="F64" s="114">
        <v>42164</v>
      </c>
      <c r="G64" s="111">
        <v>578.85493230174075</v>
      </c>
      <c r="H64" s="111">
        <v>2571.110251450677</v>
      </c>
      <c r="I64" s="111">
        <v>1023.384912959381</v>
      </c>
      <c r="J64" s="111"/>
      <c r="K64" s="86">
        <v>42165</v>
      </c>
      <c r="L64" s="87">
        <v>329.17500000000001</v>
      </c>
      <c r="M64" s="87">
        <v>226.42500000000004</v>
      </c>
      <c r="N64" s="88">
        <v>773.97916666666674</v>
      </c>
      <c r="O64" s="118">
        <v>1</v>
      </c>
      <c r="P64" s="118">
        <v>1</v>
      </c>
      <c r="Q64" s="118">
        <v>0</v>
      </c>
    </row>
    <row r="65" spans="1:17" x14ac:dyDescent="0.35">
      <c r="A65" s="77">
        <v>42166</v>
      </c>
      <c r="B65" s="4">
        <v>764.11546391752574</v>
      </c>
      <c r="C65" s="4">
        <v>303.8845360824742</v>
      </c>
      <c r="D65" s="78">
        <v>424.14845360824734</v>
      </c>
      <c r="E65" s="111"/>
      <c r="F65" s="114">
        <v>42165</v>
      </c>
      <c r="G65" s="111">
        <v>437.75147928994079</v>
      </c>
      <c r="H65" s="111">
        <v>2544.7810650887573</v>
      </c>
      <c r="I65" s="111">
        <v>1251.992110453649</v>
      </c>
      <c r="J65" s="111"/>
      <c r="K65" s="86">
        <v>42166</v>
      </c>
      <c r="L65" s="87">
        <v>449.88819875776392</v>
      </c>
      <c r="M65" s="87">
        <v>314.75776397515523</v>
      </c>
      <c r="N65" s="88">
        <v>1144.0993788819874</v>
      </c>
      <c r="O65" s="118">
        <v>3</v>
      </c>
      <c r="P65" s="118">
        <v>6</v>
      </c>
      <c r="Q65" s="118">
        <v>0</v>
      </c>
    </row>
    <row r="66" spans="1:17" x14ac:dyDescent="0.35">
      <c r="A66" s="77">
        <v>42167</v>
      </c>
      <c r="B66" s="4">
        <v>596.70588235294122</v>
      </c>
      <c r="C66" s="4">
        <v>336.62745098039215</v>
      </c>
      <c r="D66" s="78">
        <v>242.90196078431373</v>
      </c>
      <c r="E66" s="111"/>
      <c r="F66" s="114">
        <v>42166</v>
      </c>
      <c r="G66" s="111">
        <v>614.296875</v>
      </c>
      <c r="H66" s="111"/>
      <c r="I66" s="111">
        <v>821.50390625</v>
      </c>
      <c r="J66" s="111"/>
      <c r="K66" s="86">
        <v>42167</v>
      </c>
      <c r="L66" s="87">
        <v>813.37662337662334</v>
      </c>
      <c r="M66" s="87">
        <v>288.15584415584414</v>
      </c>
      <c r="N66" s="88">
        <v>1076.5367965367966</v>
      </c>
      <c r="O66" s="118">
        <v>0</v>
      </c>
      <c r="P66" s="118">
        <v>5</v>
      </c>
      <c r="Q66" s="118">
        <v>4</v>
      </c>
    </row>
    <row r="67" spans="1:17" x14ac:dyDescent="0.35">
      <c r="A67" s="77">
        <v>42168</v>
      </c>
      <c r="B67" s="4">
        <v>852.69739478957911</v>
      </c>
      <c r="C67" s="4">
        <v>418.67735470941886</v>
      </c>
      <c r="D67" s="78">
        <v>665.9639278557114</v>
      </c>
      <c r="E67" s="111"/>
      <c r="F67" s="114">
        <v>42167</v>
      </c>
      <c r="G67" s="111">
        <v>787.92592592592609</v>
      </c>
      <c r="H67" s="111">
        <v>3132.7407407407413</v>
      </c>
      <c r="I67" s="111">
        <v>849.62962962962968</v>
      </c>
      <c r="J67" s="111"/>
      <c r="K67" s="86">
        <v>42168</v>
      </c>
      <c r="L67" s="87">
        <v>383.85</v>
      </c>
      <c r="M67" s="87">
        <v>329.02499999999992</v>
      </c>
      <c r="N67" s="88">
        <v>750.77083333333337</v>
      </c>
      <c r="O67" s="118">
        <v>1</v>
      </c>
      <c r="P67" s="118">
        <v>1</v>
      </c>
      <c r="Q67" s="118">
        <v>0</v>
      </c>
    </row>
    <row r="68" spans="1:17" x14ac:dyDescent="0.35">
      <c r="A68" s="77">
        <v>42169</v>
      </c>
      <c r="B68" s="4">
        <v>644.15049504950491</v>
      </c>
      <c r="C68" s="4">
        <v>389.14851485148517</v>
      </c>
      <c r="D68" s="78">
        <v>1322.8118811881188</v>
      </c>
      <c r="E68" s="111"/>
      <c r="F68" s="114">
        <v>42168</v>
      </c>
      <c r="G68" s="111">
        <v>762.3359999999999</v>
      </c>
      <c r="H68" s="111">
        <v>2480.7600000000002</v>
      </c>
      <c r="I68" s="111">
        <v>1214.98</v>
      </c>
      <c r="J68" s="111"/>
      <c r="K68" s="86">
        <v>42169</v>
      </c>
      <c r="L68" s="87">
        <v>227.04651162790697</v>
      </c>
      <c r="M68" s="87">
        <v>172.11627906976744</v>
      </c>
      <c r="N68" s="88">
        <v>430.25193798449612</v>
      </c>
      <c r="O68" s="118">
        <v>0</v>
      </c>
      <c r="P68" s="118">
        <v>1</v>
      </c>
      <c r="Q68" s="118">
        <v>0</v>
      </c>
    </row>
    <row r="69" spans="1:17" x14ac:dyDescent="0.35">
      <c r="A69" s="77">
        <v>42170</v>
      </c>
      <c r="B69" s="4">
        <v>719.50588235294128</v>
      </c>
      <c r="C69" s="4">
        <v>397.27058823529416</v>
      </c>
      <c r="D69" s="78">
        <v>540.74509803921569</v>
      </c>
      <c r="E69" s="111"/>
      <c r="F69" s="114">
        <v>42169</v>
      </c>
      <c r="G69" s="111">
        <v>739.0020120724347</v>
      </c>
      <c r="H69" s="111">
        <v>1755.3802816901407</v>
      </c>
      <c r="I69" s="111">
        <v>667.68611670020118</v>
      </c>
      <c r="J69" s="111"/>
      <c r="K69" s="86">
        <v>42170</v>
      </c>
      <c r="L69" s="87">
        <v>641.8780487804878</v>
      </c>
      <c r="M69" s="87">
        <v>414.65853658536577</v>
      </c>
      <c r="N69" s="88">
        <v>1209.7154471544716</v>
      </c>
      <c r="O69" s="118">
        <v>1</v>
      </c>
      <c r="P69" s="118">
        <v>2</v>
      </c>
      <c r="Q69" s="118">
        <v>1</v>
      </c>
    </row>
    <row r="70" spans="1:17" x14ac:dyDescent="0.35">
      <c r="A70" s="77">
        <v>42171</v>
      </c>
      <c r="B70" s="4">
        <v>841.72121212121203</v>
      </c>
      <c r="C70" s="4">
        <v>341.81818181818187</v>
      </c>
      <c r="D70" s="78">
        <v>636.63030303030303</v>
      </c>
      <c r="E70" s="111"/>
      <c r="F70" s="114">
        <v>42170</v>
      </c>
      <c r="G70" s="111">
        <v>1106.3907156673113</v>
      </c>
      <c r="H70" s="111">
        <v>2794.5609284332691</v>
      </c>
      <c r="I70" s="111">
        <v>1202.6692456479689</v>
      </c>
      <c r="J70" s="111"/>
      <c r="K70" s="86">
        <v>42171</v>
      </c>
      <c r="L70" s="87">
        <v>588.85039370078744</v>
      </c>
      <c r="M70" s="87">
        <v>358.72440944881896</v>
      </c>
      <c r="N70" s="88">
        <v>1430.1181102362204</v>
      </c>
      <c r="O70" s="118">
        <v>0</v>
      </c>
      <c r="P70" s="118">
        <v>6</v>
      </c>
      <c r="Q70" s="118">
        <v>2</v>
      </c>
    </row>
    <row r="71" spans="1:17" x14ac:dyDescent="0.35">
      <c r="A71" s="77">
        <v>42172</v>
      </c>
      <c r="B71" s="4">
        <v>640.48192771084337</v>
      </c>
      <c r="C71" s="4">
        <v>443.85542168674698</v>
      </c>
      <c r="D71" s="78">
        <v>423.03614457831321</v>
      </c>
      <c r="E71" s="111"/>
      <c r="F71" s="114">
        <v>42171</v>
      </c>
      <c r="G71" s="111">
        <v>983.65573770491812</v>
      </c>
      <c r="H71" s="111">
        <v>1792.844262295082</v>
      </c>
      <c r="I71" s="111">
        <v>319.07786885245901</v>
      </c>
      <c r="J71" s="111"/>
      <c r="K71" s="86">
        <v>42172</v>
      </c>
      <c r="L71" s="87">
        <v>1196.4823284823287</v>
      </c>
      <c r="M71" s="87">
        <v>288.8981288981289</v>
      </c>
      <c r="N71" s="88">
        <v>1308.2328482328483</v>
      </c>
      <c r="O71" s="118">
        <v>0</v>
      </c>
      <c r="P71" s="118">
        <v>1</v>
      </c>
      <c r="Q71" s="118">
        <v>0</v>
      </c>
    </row>
    <row r="72" spans="1:17" x14ac:dyDescent="0.35">
      <c r="A72" s="77">
        <v>42173</v>
      </c>
      <c r="B72" s="4">
        <v>822.06012024048096</v>
      </c>
      <c r="C72" s="4">
        <v>471.58316633266531</v>
      </c>
      <c r="D72" s="78">
        <v>816.64128256513027</v>
      </c>
      <c r="E72" s="111"/>
      <c r="F72" s="114">
        <v>42172</v>
      </c>
      <c r="G72" s="111">
        <v>833.8780487804878</v>
      </c>
      <c r="H72" s="111"/>
      <c r="I72" s="111">
        <v>566.19918699186996</v>
      </c>
      <c r="J72" s="111"/>
      <c r="K72" s="86">
        <v>42173</v>
      </c>
      <c r="L72" s="87">
        <v>540.36923076923074</v>
      </c>
      <c r="M72" s="87">
        <v>280.73076923076923</v>
      </c>
      <c r="N72" s="88">
        <v>1456.5384615384614</v>
      </c>
      <c r="O72" s="118">
        <v>1</v>
      </c>
      <c r="P72" s="118">
        <v>3</v>
      </c>
      <c r="Q72" s="118">
        <v>2</v>
      </c>
    </row>
    <row r="73" spans="1:17" x14ac:dyDescent="0.35">
      <c r="A73" s="77">
        <v>42174</v>
      </c>
      <c r="B73" s="4">
        <v>940.45579567779953</v>
      </c>
      <c r="C73" s="4">
        <v>261.76031434184682</v>
      </c>
      <c r="D73" s="78">
        <v>373.68958742632611</v>
      </c>
      <c r="E73" s="111"/>
      <c r="F73" s="114">
        <v>42173</v>
      </c>
      <c r="G73" s="111">
        <v>656.23121387283231</v>
      </c>
      <c r="H73" s="111">
        <v>1904.184971098266</v>
      </c>
      <c r="I73" s="111">
        <v>723.71868978805401</v>
      </c>
      <c r="J73" s="111"/>
      <c r="K73" s="86">
        <v>42174</v>
      </c>
      <c r="L73" s="87">
        <v>374.35394456289981</v>
      </c>
      <c r="M73" s="87">
        <v>256.45202558635395</v>
      </c>
      <c r="N73" s="88">
        <v>906.56716417910445</v>
      </c>
      <c r="O73" s="118">
        <v>0</v>
      </c>
      <c r="P73" s="118">
        <v>2</v>
      </c>
      <c r="Q73" s="118">
        <v>1</v>
      </c>
    </row>
    <row r="74" spans="1:17" x14ac:dyDescent="0.35">
      <c r="A74" s="77">
        <v>42175</v>
      </c>
      <c r="B74" s="4">
        <v>986.58139534883742</v>
      </c>
      <c r="C74" s="4">
        <v>474.49612403100775</v>
      </c>
      <c r="D74" s="78">
        <v>1007.0620155038762</v>
      </c>
      <c r="E74" s="111"/>
      <c r="F74" s="114">
        <v>42174</v>
      </c>
      <c r="G74" s="111">
        <v>643.22862823061632</v>
      </c>
      <c r="H74" s="111">
        <v>1368.2862823061628</v>
      </c>
      <c r="I74" s="111">
        <v>434.6123260437376</v>
      </c>
      <c r="J74" s="111"/>
      <c r="K74" s="86">
        <v>42175</v>
      </c>
      <c r="L74" s="87">
        <v>457.84989858012176</v>
      </c>
      <c r="M74" s="87">
        <v>292.60040567951324</v>
      </c>
      <c r="N74" s="88">
        <v>1382.9817444219068</v>
      </c>
      <c r="O74" s="118">
        <v>0</v>
      </c>
      <c r="P74" s="118">
        <v>3</v>
      </c>
      <c r="Q74" s="118">
        <v>1</v>
      </c>
    </row>
    <row r="75" spans="1:17" x14ac:dyDescent="0.35">
      <c r="A75" s="77">
        <v>42176</v>
      </c>
      <c r="B75" s="4">
        <v>727.65432098765439</v>
      </c>
      <c r="C75" s="4">
        <v>713.08641975308637</v>
      </c>
      <c r="D75" s="78">
        <v>3377.7695473251024</v>
      </c>
      <c r="E75" s="111"/>
      <c r="F75" s="114">
        <v>42176</v>
      </c>
      <c r="G75" s="111">
        <v>558.4208416833668</v>
      </c>
      <c r="H75" s="111">
        <v>1881.0180360721442</v>
      </c>
      <c r="I75" s="111">
        <v>737.81563126252513</v>
      </c>
      <c r="J75" s="111"/>
      <c r="K75" s="86">
        <v>42176</v>
      </c>
      <c r="L75" s="87">
        <v>324.33599999999996</v>
      </c>
      <c r="M75" s="87">
        <v>254.88</v>
      </c>
      <c r="N75" s="88">
        <v>965.56</v>
      </c>
      <c r="O75" s="118">
        <v>0</v>
      </c>
      <c r="P75" s="118">
        <v>1</v>
      </c>
      <c r="Q75" s="118">
        <v>0</v>
      </c>
    </row>
    <row r="76" spans="1:17" x14ac:dyDescent="0.35">
      <c r="A76" s="77">
        <v>42176</v>
      </c>
      <c r="B76" s="4">
        <v>529.90697674418607</v>
      </c>
      <c r="C76" s="4">
        <v>318.29457364341084</v>
      </c>
      <c r="D76" s="78">
        <v>827.48062015503876</v>
      </c>
      <c r="E76" s="111"/>
      <c r="F76" s="114">
        <v>42176</v>
      </c>
      <c r="G76" s="111">
        <v>504.96969696969694</v>
      </c>
      <c r="H76" s="111">
        <v>1935.9272727272726</v>
      </c>
      <c r="I76" s="111">
        <v>555.69696969696975</v>
      </c>
      <c r="J76" s="111"/>
      <c r="K76" s="86">
        <v>42176</v>
      </c>
      <c r="L76" s="87">
        <v>667.26129666011775</v>
      </c>
      <c r="M76" s="87">
        <v>241.74459724950884</v>
      </c>
      <c r="N76" s="88">
        <v>886.52259332023573</v>
      </c>
      <c r="O76" s="118">
        <v>1</v>
      </c>
      <c r="P76" s="118">
        <v>2</v>
      </c>
      <c r="Q76" s="118">
        <v>0</v>
      </c>
    </row>
    <row r="77" spans="1:17" x14ac:dyDescent="0.35">
      <c r="A77" s="77">
        <v>42177</v>
      </c>
      <c r="B77" s="4">
        <v>973.25196850393706</v>
      </c>
      <c r="C77" s="4">
        <v>320.24409448818903</v>
      </c>
      <c r="D77" s="78">
        <v>439.62204724409452</v>
      </c>
      <c r="E77" s="111"/>
      <c r="F77" s="114">
        <v>42177</v>
      </c>
      <c r="G77" s="111">
        <v>662.17741935483878</v>
      </c>
      <c r="H77" s="111">
        <v>2340.7258064516132</v>
      </c>
      <c r="I77" s="111">
        <v>1101.4314516129029</v>
      </c>
      <c r="J77" s="111"/>
      <c r="K77" s="86">
        <v>42177</v>
      </c>
      <c r="L77" s="87">
        <v>633.57170923379169</v>
      </c>
      <c r="M77" s="87">
        <v>289.69744597249507</v>
      </c>
      <c r="N77" s="88">
        <v>1558.7229862475442</v>
      </c>
      <c r="O77" s="118">
        <v>0</v>
      </c>
      <c r="P77" s="118">
        <v>1</v>
      </c>
      <c r="Q77" s="118">
        <v>1</v>
      </c>
    </row>
    <row r="78" spans="1:17" x14ac:dyDescent="0.35">
      <c r="A78" s="77">
        <v>42178</v>
      </c>
      <c r="B78" s="4">
        <v>1843.3700787401574</v>
      </c>
      <c r="C78" s="4">
        <v>354.88188976377955</v>
      </c>
      <c r="D78" s="78">
        <v>507.81102362204734</v>
      </c>
      <c r="E78" s="111"/>
      <c r="F78" s="114">
        <v>42178</v>
      </c>
      <c r="G78" s="111">
        <v>440.6320166320167</v>
      </c>
      <c r="H78" s="111">
        <v>1552.4158004158005</v>
      </c>
      <c r="I78" s="111">
        <v>556.008316008316</v>
      </c>
      <c r="J78" s="111"/>
      <c r="K78" s="86">
        <v>42178</v>
      </c>
      <c r="L78" s="87">
        <v>652.23387096774195</v>
      </c>
      <c r="M78" s="87">
        <v>287.41935483870969</v>
      </c>
      <c r="N78" s="88">
        <v>1604.4556451612905</v>
      </c>
      <c r="O78" s="118">
        <v>1</v>
      </c>
      <c r="P78" s="118">
        <v>2</v>
      </c>
      <c r="Q78" s="118">
        <v>1</v>
      </c>
    </row>
    <row r="79" spans="1:17" x14ac:dyDescent="0.35">
      <c r="A79" s="77">
        <v>42179</v>
      </c>
      <c r="B79" s="4">
        <v>1933.5308641975309</v>
      </c>
      <c r="C79" s="4">
        <v>344.52674897119346</v>
      </c>
      <c r="D79" s="78">
        <v>892.65843621399176</v>
      </c>
      <c r="E79" s="111"/>
      <c r="F79" s="114">
        <v>42179</v>
      </c>
      <c r="G79" s="111">
        <v>632.625</v>
      </c>
      <c r="H79" s="111">
        <v>1707.9</v>
      </c>
      <c r="I79" s="111">
        <v>617.52083333333326</v>
      </c>
      <c r="J79" s="111"/>
      <c r="K79" s="86">
        <v>42179</v>
      </c>
      <c r="L79" s="87">
        <v>468.24948024948014</v>
      </c>
      <c r="M79" s="87">
        <v>233.73804573804574</v>
      </c>
      <c r="N79" s="88">
        <v>892.80665280665301</v>
      </c>
      <c r="O79" s="118">
        <v>3</v>
      </c>
      <c r="P79" s="118">
        <v>3</v>
      </c>
      <c r="Q79" s="118">
        <v>0</v>
      </c>
    </row>
    <row r="80" spans="1:17" x14ac:dyDescent="0.35">
      <c r="A80" s="77">
        <v>42180</v>
      </c>
      <c r="B80" s="4">
        <v>943.47540983606552</v>
      </c>
      <c r="C80" s="4">
        <v>330.98360655737702</v>
      </c>
      <c r="D80" s="78">
        <v>683.5</v>
      </c>
      <c r="E80" s="111"/>
      <c r="F80" s="114">
        <v>42180</v>
      </c>
      <c r="G80" s="111">
        <v>365.57647058823534</v>
      </c>
      <c r="H80" s="111">
        <v>1381.2705882352943</v>
      </c>
      <c r="I80" s="111">
        <v>837.70588235294122</v>
      </c>
      <c r="J80" s="111"/>
      <c r="K80" s="86">
        <v>42180</v>
      </c>
      <c r="L80" s="87">
        <v>550.35</v>
      </c>
      <c r="M80" s="87">
        <v>197.4</v>
      </c>
      <c r="N80" s="88">
        <v>643.125</v>
      </c>
      <c r="O80" s="118">
        <v>0</v>
      </c>
      <c r="P80" s="118">
        <v>0</v>
      </c>
      <c r="Q80" s="118">
        <v>0</v>
      </c>
    </row>
    <row r="81" spans="1:17" x14ac:dyDescent="0.35">
      <c r="A81" s="77">
        <v>42181</v>
      </c>
      <c r="B81" s="4">
        <v>2103.7317073170734</v>
      </c>
      <c r="C81" s="4">
        <v>437.19512195121951</v>
      </c>
      <c r="D81" s="78">
        <v>1566.1951219512196</v>
      </c>
      <c r="E81" s="111"/>
      <c r="F81" s="114">
        <v>42180</v>
      </c>
      <c r="G81" s="111">
        <v>240.53801169590645</v>
      </c>
      <c r="H81" s="111">
        <v>1534.2456140350878</v>
      </c>
      <c r="I81" s="111">
        <v>816.15984405458084</v>
      </c>
      <c r="J81" s="111"/>
      <c r="K81" s="86">
        <v>42181</v>
      </c>
      <c r="L81" s="87">
        <v>534.8271844660195</v>
      </c>
      <c r="M81" s="87">
        <v>352.8699029126214</v>
      </c>
      <c r="N81" s="88">
        <v>981.47572815533988</v>
      </c>
      <c r="O81" s="118">
        <v>0</v>
      </c>
      <c r="P81" s="118">
        <v>1</v>
      </c>
      <c r="Q81" s="118">
        <v>0</v>
      </c>
    </row>
    <row r="82" spans="1:17" x14ac:dyDescent="0.35">
      <c r="A82" s="77">
        <v>42182</v>
      </c>
      <c r="B82" s="4">
        <v>1021.7952755905513</v>
      </c>
      <c r="C82" s="4">
        <v>310.62992125984255</v>
      </c>
      <c r="D82" s="78">
        <v>396.4330708661418</v>
      </c>
      <c r="E82" s="111"/>
      <c r="F82" s="114">
        <v>42181</v>
      </c>
      <c r="G82" s="111">
        <v>442.62576687116564</v>
      </c>
      <c r="H82" s="111">
        <v>1487.0429447852762</v>
      </c>
      <c r="I82" s="111">
        <v>746.01226993865021</v>
      </c>
      <c r="J82" s="111"/>
      <c r="K82" s="86">
        <v>42182</v>
      </c>
      <c r="L82" s="87">
        <v>537.66990291262141</v>
      </c>
      <c r="M82" s="87">
        <v>253.53786407766992</v>
      </c>
      <c r="N82" s="88">
        <v>491.02912621359224</v>
      </c>
      <c r="O82" s="118">
        <v>1</v>
      </c>
      <c r="P82" s="118">
        <v>3</v>
      </c>
      <c r="Q82" s="118">
        <v>0</v>
      </c>
    </row>
    <row r="83" spans="1:17" x14ac:dyDescent="0.35">
      <c r="A83" s="77">
        <v>42183</v>
      </c>
      <c r="B83" s="4">
        <v>1505.1630648330058</v>
      </c>
      <c r="C83" s="4">
        <v>454.45972495088415</v>
      </c>
      <c r="D83" s="78">
        <v>1356.6051080550094</v>
      </c>
      <c r="E83" s="111"/>
      <c r="F83" s="114">
        <v>42182</v>
      </c>
      <c r="G83" s="111">
        <v>141.3795918367347</v>
      </c>
      <c r="H83" s="111">
        <v>1286.0081632653062</v>
      </c>
      <c r="I83" s="111">
        <v>573.91836734693879</v>
      </c>
      <c r="J83" s="111"/>
      <c r="K83" s="86">
        <v>42183</v>
      </c>
      <c r="L83" s="87">
        <v>565.84795321637432</v>
      </c>
      <c r="M83" s="87">
        <v>223.29824561403512</v>
      </c>
      <c r="N83" s="88">
        <v>944.3664717348928</v>
      </c>
      <c r="O83" s="118">
        <v>0</v>
      </c>
      <c r="P83" s="118">
        <v>8</v>
      </c>
      <c r="Q83" s="118">
        <v>2</v>
      </c>
    </row>
    <row r="84" spans="1:17" ht="15" thickBot="1" x14ac:dyDescent="0.4">
      <c r="A84" s="79">
        <v>42184</v>
      </c>
      <c r="B84" s="80">
        <v>1371.1439999999998</v>
      </c>
      <c r="C84" s="80">
        <v>497.28</v>
      </c>
      <c r="D84" s="81">
        <v>2492.7279999999996</v>
      </c>
      <c r="E84" s="111"/>
      <c r="F84" s="114">
        <v>42183</v>
      </c>
      <c r="G84" s="111">
        <v>598.79999999999984</v>
      </c>
      <c r="H84" s="111">
        <v>1905.9428571428573</v>
      </c>
      <c r="I84" s="111">
        <v>963.48979591836735</v>
      </c>
      <c r="J84" s="111"/>
      <c r="K84" s="86">
        <v>42184</v>
      </c>
      <c r="L84" s="87">
        <v>1585.625</v>
      </c>
      <c r="M84" s="87">
        <v>361.5</v>
      </c>
      <c r="N84" s="88">
        <v>1248.0416666666665</v>
      </c>
      <c r="O84" s="118">
        <v>0</v>
      </c>
      <c r="P84" s="118">
        <v>4</v>
      </c>
      <c r="Q84" s="118">
        <v>2</v>
      </c>
    </row>
    <row r="85" spans="1:17" ht="15" thickBot="1" x14ac:dyDescent="0.4">
      <c r="A85" s="93" t="s">
        <v>106</v>
      </c>
      <c r="B85" s="94">
        <f>AVERAGE(B2:B84)</f>
        <v>958.48821780169635</v>
      </c>
      <c r="C85" s="94">
        <f>AVERAGE(C2:C84)</f>
        <v>434.63385047416654</v>
      </c>
      <c r="D85" s="94">
        <f>AVERAGE(D2:D84)</f>
        <v>655.11858252471984</v>
      </c>
      <c r="E85" s="111"/>
      <c r="F85" s="114">
        <v>42184</v>
      </c>
      <c r="G85" s="111">
        <v>410.08284023668637</v>
      </c>
      <c r="H85" s="111">
        <v>1998.603550295858</v>
      </c>
      <c r="I85" s="111">
        <v>962.50493096646937</v>
      </c>
      <c r="J85" s="111"/>
      <c r="K85" s="86">
        <v>42185</v>
      </c>
      <c r="L85" s="87">
        <v>647.92668024439911</v>
      </c>
      <c r="M85" s="87">
        <v>326.27291242362531</v>
      </c>
      <c r="N85" s="88">
        <v>1617.0061099796335</v>
      </c>
      <c r="O85" s="118">
        <v>0</v>
      </c>
      <c r="P85" s="118">
        <v>1</v>
      </c>
      <c r="Q85" s="118">
        <v>1</v>
      </c>
    </row>
    <row r="86" spans="1:17" ht="15" thickBot="1" x14ac:dyDescent="0.4">
      <c r="A86" s="93" t="s">
        <v>107</v>
      </c>
      <c r="B86" s="94">
        <f>COUNT(B2:B84)</f>
        <v>83</v>
      </c>
      <c r="C86" s="94">
        <f>COUNT(C2:C84)</f>
        <v>83</v>
      </c>
      <c r="D86" s="94">
        <f>COUNT(D2:D84)</f>
        <v>83</v>
      </c>
      <c r="E86" s="111"/>
      <c r="F86" s="93" t="s">
        <v>106</v>
      </c>
      <c r="G86" s="94">
        <f>AVERAGE(G2:G85)</f>
        <v>471.09724870514862</v>
      </c>
      <c r="H86" s="94">
        <f>AVERAGE(H2:H85)</f>
        <v>2018.2556331841693</v>
      </c>
      <c r="I86" s="94">
        <f>AVERAGE(I2:I85)</f>
        <v>968.60603891705409</v>
      </c>
      <c r="J86" s="111"/>
      <c r="K86" s="86">
        <v>42186</v>
      </c>
      <c r="L86" s="87">
        <v>499.32530120481937</v>
      </c>
      <c r="M86" s="87">
        <v>232.91566265060243</v>
      </c>
      <c r="N86" s="88">
        <v>1069.0361445783133</v>
      </c>
      <c r="O86" s="118">
        <v>1</v>
      </c>
      <c r="P86" s="118">
        <v>3</v>
      </c>
      <c r="Q86" s="118">
        <v>2</v>
      </c>
    </row>
    <row r="87" spans="1:17" ht="15" thickBot="1" x14ac:dyDescent="0.4">
      <c r="A87" s="93" t="s">
        <v>108</v>
      </c>
      <c r="B87" s="94">
        <f>STDEV(B2:B84)</f>
        <v>399.41688698919108</v>
      </c>
      <c r="C87" s="94">
        <f>STDEV(C2:C84)</f>
        <v>112.31099167764928</v>
      </c>
      <c r="D87" s="94">
        <f>STDEV(D2:D84)</f>
        <v>504.54430260328752</v>
      </c>
      <c r="E87" s="111"/>
      <c r="F87" s="93" t="s">
        <v>107</v>
      </c>
      <c r="G87" s="94">
        <f>COUNT(G2:G85)</f>
        <v>84</v>
      </c>
      <c r="H87" s="94">
        <f>COUNT(H2:H85)</f>
        <v>78</v>
      </c>
      <c r="I87" s="94">
        <f>COUNT(I2:I85)</f>
        <v>84</v>
      </c>
      <c r="J87" s="111"/>
      <c r="K87" s="86">
        <v>42187</v>
      </c>
      <c r="L87" s="87">
        <v>503.73547094188376</v>
      </c>
      <c r="M87" s="87">
        <v>414.10821643286573</v>
      </c>
      <c r="N87" s="88">
        <v>788.01603206412824</v>
      </c>
      <c r="O87" s="118">
        <v>0</v>
      </c>
      <c r="P87" s="118">
        <v>2</v>
      </c>
      <c r="Q87" s="118">
        <v>2</v>
      </c>
    </row>
    <row r="88" spans="1:17" ht="15" thickBot="1" x14ac:dyDescent="0.4">
      <c r="A88" s="93" t="s">
        <v>109</v>
      </c>
      <c r="B88" s="94">
        <f>SQRT(B86)</f>
        <v>9.1104335791442992</v>
      </c>
      <c r="C88" s="94">
        <f>SQRT(C86)</f>
        <v>9.1104335791442992</v>
      </c>
      <c r="D88" s="94">
        <f>SQRT(D86)</f>
        <v>9.1104335791442992</v>
      </c>
      <c r="E88" s="111"/>
      <c r="F88" s="93" t="s">
        <v>108</v>
      </c>
      <c r="G88" s="94">
        <f>STDEV(G2:G85)</f>
        <v>189.18364330125738</v>
      </c>
      <c r="H88" s="94">
        <f>STDEV(H2:H85)</f>
        <v>672.51762724572211</v>
      </c>
      <c r="I88" s="94">
        <f>STDEV(I2:I85)</f>
        <v>532.84504452398198</v>
      </c>
      <c r="J88" s="111"/>
      <c r="K88" s="86">
        <v>42188</v>
      </c>
      <c r="L88" s="87">
        <v>301.97292069632493</v>
      </c>
      <c r="M88" s="87">
        <v>198.8704061895551</v>
      </c>
      <c r="N88" s="88">
        <v>721.48936170212767</v>
      </c>
      <c r="O88" s="118">
        <v>0</v>
      </c>
      <c r="P88" s="118">
        <v>1</v>
      </c>
      <c r="Q88" s="118">
        <v>0</v>
      </c>
    </row>
    <row r="89" spans="1:17" ht="15" thickBot="1" x14ac:dyDescent="0.4">
      <c r="A89" s="93" t="s">
        <v>110</v>
      </c>
      <c r="B89" s="94">
        <f>(B87/B88)</f>
        <v>43.841699027754338</v>
      </c>
      <c r="C89" s="94">
        <f>(C87/C88)</f>
        <v>12.327732890205445</v>
      </c>
      <c r="D89" s="94">
        <f>(D87/D88)</f>
        <v>55.380932007264249</v>
      </c>
      <c r="E89" s="111"/>
      <c r="F89" s="93" t="s">
        <v>109</v>
      </c>
      <c r="G89" s="94">
        <f>SQRT(G87)</f>
        <v>9.1651513899116797</v>
      </c>
      <c r="H89" s="94">
        <f>SQRT(H87)</f>
        <v>8.8317608663278477</v>
      </c>
      <c r="I89" s="94">
        <f>SQRT(I87)</f>
        <v>9.1651513899116797</v>
      </c>
      <c r="J89" s="111"/>
      <c r="K89" s="86">
        <v>42189</v>
      </c>
      <c r="L89" s="87">
        <v>542.86746987951813</v>
      </c>
      <c r="M89" s="87">
        <v>235.44578313253012</v>
      </c>
      <c r="N89" s="88">
        <v>970.94377510040169</v>
      </c>
      <c r="O89" s="118">
        <v>2</v>
      </c>
      <c r="P89" s="118">
        <v>1</v>
      </c>
      <c r="Q89" s="118">
        <v>1</v>
      </c>
    </row>
    <row r="90" spans="1:17" ht="15" thickBot="1" x14ac:dyDescent="0.4">
      <c r="A90" s="93" t="s">
        <v>111</v>
      </c>
      <c r="B90" s="94">
        <f>MIN(B2:B84)</f>
        <v>433.41860465116281</v>
      </c>
      <c r="C90" s="94">
        <f>MIN(C2:C84)</f>
        <v>261.76031434184682</v>
      </c>
      <c r="D90" s="94">
        <f>MIN(D2:D84)</f>
        <v>153.7649325626204</v>
      </c>
      <c r="E90" s="111"/>
      <c r="F90" s="93" t="s">
        <v>110</v>
      </c>
      <c r="G90" s="94">
        <f>(G88/G89)</f>
        <v>20.64162775417946</v>
      </c>
      <c r="H90" s="94">
        <f>(H88/H89)</f>
        <v>76.147626438774694</v>
      </c>
      <c r="I90" s="94">
        <f>(I88/I89)</f>
        <v>58.138160719363391</v>
      </c>
      <c r="J90" s="111"/>
      <c r="K90" s="86">
        <v>42190</v>
      </c>
      <c r="L90" s="87">
        <v>280.12877263581487</v>
      </c>
      <c r="M90" s="87">
        <v>162.25352112676057</v>
      </c>
      <c r="N90" s="88">
        <v>386.61971830985914</v>
      </c>
      <c r="O90" s="118">
        <v>0</v>
      </c>
      <c r="P90" s="118">
        <v>3</v>
      </c>
      <c r="Q90" s="118">
        <v>0</v>
      </c>
    </row>
    <row r="91" spans="1:17" ht="15" thickBot="1" x14ac:dyDescent="0.4">
      <c r="A91" s="93" t="s">
        <v>112</v>
      </c>
      <c r="B91" s="94">
        <f>MAX(B2:B84)</f>
        <v>2565.1309771309775</v>
      </c>
      <c r="C91" s="94">
        <f>MAX(C2:C84)</f>
        <v>797.69547325102883</v>
      </c>
      <c r="D91" s="94">
        <f>MAX(D2:D84)</f>
        <v>3377.7695473251024</v>
      </c>
      <c r="E91" s="111"/>
      <c r="F91" s="93" t="s">
        <v>111</v>
      </c>
      <c r="G91" s="94">
        <f>MIN(G2:G85)</f>
        <v>141.3795918367347</v>
      </c>
      <c r="H91" s="94">
        <f>MIN(H2:H85)</f>
        <v>747.87548638132296</v>
      </c>
      <c r="I91" s="94">
        <f>MIN(I2:I85)</f>
        <v>235.523613963039</v>
      </c>
      <c r="J91" s="111"/>
      <c r="K91" s="86">
        <v>42191</v>
      </c>
      <c r="L91" s="87">
        <v>362.089068825911</v>
      </c>
      <c r="M91" s="87">
        <v>346.80971659919032</v>
      </c>
      <c r="N91" s="88">
        <v>1270.6477732793524</v>
      </c>
      <c r="O91" s="118">
        <v>2</v>
      </c>
      <c r="P91" s="118">
        <v>2</v>
      </c>
      <c r="Q91" s="118">
        <v>0</v>
      </c>
    </row>
    <row r="92" spans="1:17" ht="15" thickBot="1" x14ac:dyDescent="0.4">
      <c r="A92" s="112"/>
      <c r="B92" s="111"/>
      <c r="C92" s="111"/>
      <c r="D92" s="111"/>
      <c r="E92" s="111"/>
      <c r="F92" s="93" t="s">
        <v>112</v>
      </c>
      <c r="G92" s="94">
        <f>MAX(G2:G85)</f>
        <v>1106.3907156673113</v>
      </c>
      <c r="H92" s="94">
        <f>MAX(H2:H85)</f>
        <v>4585.9264990328811</v>
      </c>
      <c r="I92" s="94">
        <f>MAX(I2:I85)</f>
        <v>2774.9588477366256</v>
      </c>
      <c r="J92" s="111"/>
      <c r="K92" s="86">
        <v>42192</v>
      </c>
      <c r="L92" s="87">
        <v>436.62427745664735</v>
      </c>
      <c r="M92" s="87">
        <v>141.15606936416185</v>
      </c>
      <c r="N92" s="88">
        <v>715.60693641618502</v>
      </c>
      <c r="O92" s="118">
        <v>1</v>
      </c>
      <c r="P92" s="118">
        <v>3</v>
      </c>
      <c r="Q92" s="118">
        <v>1</v>
      </c>
    </row>
    <row r="93" spans="1:17" x14ac:dyDescent="0.35">
      <c r="A93" s="112"/>
      <c r="B93" s="111"/>
      <c r="C93" s="111"/>
      <c r="D93" s="111"/>
      <c r="E93" s="111"/>
      <c r="F93" s="111"/>
      <c r="G93" s="111"/>
      <c r="H93" s="111"/>
      <c r="I93" s="111"/>
      <c r="J93" s="111"/>
      <c r="K93" s="86">
        <v>42193</v>
      </c>
      <c r="L93" s="87">
        <v>465.55731225296455</v>
      </c>
      <c r="M93" s="87">
        <v>138.30830039525694</v>
      </c>
      <c r="N93" s="88">
        <v>457.2529644268775</v>
      </c>
      <c r="O93" s="118">
        <v>3</v>
      </c>
      <c r="P93" s="118">
        <v>4</v>
      </c>
      <c r="Q93" s="118">
        <v>1</v>
      </c>
    </row>
    <row r="94" spans="1:17" x14ac:dyDescent="0.35">
      <c r="A94" s="112"/>
      <c r="B94" s="111"/>
      <c r="C94" s="111"/>
      <c r="D94" s="111"/>
      <c r="E94" s="111"/>
      <c r="F94" s="111"/>
      <c r="G94" s="111"/>
      <c r="H94" s="111"/>
      <c r="I94" s="111"/>
      <c r="J94" s="111"/>
      <c r="K94" s="86">
        <v>42194</v>
      </c>
      <c r="L94" s="87">
        <v>398.37647058823535</v>
      </c>
      <c r="M94" s="87">
        <v>279.24705882352947</v>
      </c>
      <c r="N94" s="88">
        <v>584.62745098039215</v>
      </c>
      <c r="O94" s="117"/>
      <c r="P94" s="117"/>
    </row>
    <row r="95" spans="1:17" x14ac:dyDescent="0.35">
      <c r="A95" s="112"/>
      <c r="B95" s="111"/>
      <c r="C95" s="111"/>
      <c r="D95" s="111"/>
      <c r="E95" s="111"/>
      <c r="F95" s="111"/>
      <c r="G95" s="111"/>
      <c r="H95" s="111"/>
      <c r="I95" s="111"/>
      <c r="J95" s="111"/>
      <c r="K95" s="86">
        <v>42195</v>
      </c>
      <c r="L95" s="87">
        <v>921.48349514563097</v>
      </c>
      <c r="M95" s="87">
        <v>363.56504854368933</v>
      </c>
      <c r="N95" s="88">
        <v>1346.485436893204</v>
      </c>
      <c r="O95" s="117"/>
      <c r="P95" s="117"/>
    </row>
    <row r="96" spans="1:17" x14ac:dyDescent="0.35">
      <c r="A96" s="112"/>
      <c r="B96" s="111"/>
      <c r="C96" s="111"/>
      <c r="D96" s="111"/>
      <c r="E96" s="111"/>
      <c r="F96" s="111"/>
      <c r="G96" s="111"/>
      <c r="H96" s="111"/>
      <c r="I96" s="111"/>
      <c r="J96" s="111"/>
      <c r="K96" s="86">
        <v>42196</v>
      </c>
      <c r="L96" s="87">
        <v>568.93686354378815</v>
      </c>
      <c r="M96" s="87">
        <v>295.69857433808562</v>
      </c>
      <c r="N96" s="88">
        <v>943.44195519348273</v>
      </c>
      <c r="O96" s="117"/>
      <c r="P96" s="117"/>
    </row>
    <row r="97" spans="11:16" x14ac:dyDescent="0.35">
      <c r="K97" s="86">
        <v>42197</v>
      </c>
      <c r="L97" s="87">
        <v>783.77952755905517</v>
      </c>
      <c r="M97" s="87">
        <v>305.99999999999994</v>
      </c>
      <c r="N97" s="88">
        <v>1929.3110236220473</v>
      </c>
      <c r="O97" s="117"/>
      <c r="P97" s="117"/>
    </row>
    <row r="98" spans="11:16" x14ac:dyDescent="0.35">
      <c r="K98" s="86">
        <v>42198</v>
      </c>
      <c r="L98" s="87">
        <v>598.93700787401576</v>
      </c>
      <c r="M98" s="87">
        <v>263.26771653543301</v>
      </c>
      <c r="N98" s="88">
        <v>1307.696850393701</v>
      </c>
      <c r="O98" s="117"/>
      <c r="P98" s="117"/>
    </row>
    <row r="99" spans="11:16" x14ac:dyDescent="0.35">
      <c r="K99" s="86">
        <v>42199</v>
      </c>
      <c r="L99" s="87">
        <v>737.11199999999985</v>
      </c>
      <c r="M99" s="87">
        <v>316.36799999999999</v>
      </c>
      <c r="N99" s="88">
        <v>909.5999999999998</v>
      </c>
      <c r="O99" s="117"/>
      <c r="P99" s="117"/>
    </row>
    <row r="100" spans="11:16" x14ac:dyDescent="0.35">
      <c r="K100" s="86">
        <v>42200</v>
      </c>
      <c r="L100" s="87">
        <v>534.06211180124217</v>
      </c>
      <c r="M100" s="87">
        <v>270.70807453416148</v>
      </c>
      <c r="N100" s="88">
        <v>878.73706004140774</v>
      </c>
      <c r="O100" s="117"/>
      <c r="P100" s="117"/>
    </row>
    <row r="101" spans="11:16" x14ac:dyDescent="0.35">
      <c r="K101" s="86">
        <v>42201</v>
      </c>
      <c r="L101" s="87">
        <v>623.51631477927072</v>
      </c>
      <c r="M101" s="87">
        <v>267.40882917466411</v>
      </c>
      <c r="N101" s="88">
        <v>1087.5623800383876</v>
      </c>
      <c r="O101" s="117"/>
      <c r="P101" s="117"/>
    </row>
    <row r="102" spans="11:16" x14ac:dyDescent="0.35">
      <c r="K102" s="86">
        <v>42202</v>
      </c>
      <c r="L102" s="87">
        <v>1022.5959183673469</v>
      </c>
      <c r="M102" s="87">
        <v>265.95918367346934</v>
      </c>
      <c r="N102" s="88">
        <v>1052.9591836734696</v>
      </c>
      <c r="O102" s="117"/>
      <c r="P102" s="117"/>
    </row>
    <row r="103" spans="11:16" x14ac:dyDescent="0.35">
      <c r="K103" s="86">
        <v>42203</v>
      </c>
      <c r="L103" s="87">
        <v>960.26774847870183</v>
      </c>
      <c r="M103" s="87">
        <v>425.57403651115618</v>
      </c>
      <c r="N103" s="88">
        <v>859.65517241379314</v>
      </c>
      <c r="O103" s="117"/>
      <c r="P103" s="117"/>
    </row>
    <row r="104" spans="11:16" x14ac:dyDescent="0.35">
      <c r="K104" s="86">
        <v>42204</v>
      </c>
      <c r="L104" s="87">
        <v>621.28346456692918</v>
      </c>
      <c r="M104" s="87">
        <v>242.14960629921259</v>
      </c>
      <c r="N104" s="88">
        <v>1111.2204724409451</v>
      </c>
      <c r="O104" s="117"/>
      <c r="P104" s="117"/>
    </row>
    <row r="105" spans="11:16" x14ac:dyDescent="0.35">
      <c r="K105" s="86">
        <v>42205</v>
      </c>
      <c r="L105" s="87">
        <v>764.80160320641278</v>
      </c>
      <c r="M105" s="87">
        <v>284.39278557114227</v>
      </c>
      <c r="N105" s="88">
        <v>985.07014028056119</v>
      </c>
      <c r="O105" s="117"/>
      <c r="P105" s="117"/>
    </row>
    <row r="106" spans="11:16" x14ac:dyDescent="0.35">
      <c r="K106" s="86">
        <v>42206</v>
      </c>
      <c r="L106" s="87">
        <v>913.14741035856571</v>
      </c>
      <c r="M106" s="87">
        <v>263.97609561752989</v>
      </c>
      <c r="N106" s="88">
        <v>1112.011952191235</v>
      </c>
      <c r="O106" s="117"/>
      <c r="P106" s="117"/>
    </row>
    <row r="107" spans="11:16" x14ac:dyDescent="0.35">
      <c r="K107" s="86">
        <v>42207</v>
      </c>
      <c r="L107" s="87">
        <v>623.71199999999988</v>
      </c>
      <c r="M107" s="87">
        <v>219.09599999999998</v>
      </c>
      <c r="N107" s="88">
        <v>1125.96</v>
      </c>
      <c r="O107" s="117"/>
      <c r="P107" s="117"/>
    </row>
    <row r="108" spans="11:16" x14ac:dyDescent="0.35">
      <c r="K108" s="86">
        <v>42209</v>
      </c>
      <c r="L108" s="87">
        <v>1483.1411042944787</v>
      </c>
      <c r="M108" s="87">
        <v>360.80981595092021</v>
      </c>
      <c r="N108" s="88">
        <v>873.92638036809819</v>
      </c>
      <c r="O108" s="117"/>
      <c r="P108" s="117"/>
    </row>
    <row r="109" spans="11:16" x14ac:dyDescent="0.35">
      <c r="K109" s="86">
        <v>42210</v>
      </c>
      <c r="L109" s="87">
        <v>786.77647058823538</v>
      </c>
      <c r="M109" s="87">
        <v>271.05882352941177</v>
      </c>
      <c r="N109" s="88">
        <v>761.07843137254906</v>
      </c>
      <c r="O109" s="117"/>
      <c r="P109" s="117"/>
    </row>
    <row r="110" spans="11:16" x14ac:dyDescent="0.35">
      <c r="K110" s="86">
        <v>42211</v>
      </c>
      <c r="L110" s="87">
        <v>682.17964071856295</v>
      </c>
      <c r="M110" s="87">
        <v>175.54491017964071</v>
      </c>
      <c r="N110" s="88">
        <v>1187.245508982036</v>
      </c>
      <c r="O110" s="117"/>
      <c r="P110" s="117"/>
    </row>
    <row r="111" spans="11:16" x14ac:dyDescent="0.35">
      <c r="K111" s="86">
        <v>42212</v>
      </c>
      <c r="L111" s="87">
        <v>907.18618042226512</v>
      </c>
      <c r="M111" s="87">
        <v>337.8886756238004</v>
      </c>
      <c r="N111" s="88">
        <v>668.23416506717854</v>
      </c>
      <c r="O111" s="117"/>
      <c r="P111" s="117"/>
    </row>
    <row r="112" spans="11:16" x14ac:dyDescent="0.35">
      <c r="K112" s="86">
        <v>42213</v>
      </c>
      <c r="L112" s="87">
        <v>771.80672268907563</v>
      </c>
      <c r="M112" s="87">
        <v>283.91596638655466</v>
      </c>
      <c r="N112" s="88">
        <v>385.98739495798316</v>
      </c>
      <c r="O112" s="117"/>
      <c r="P112" s="117"/>
    </row>
    <row r="113" spans="11:16" x14ac:dyDescent="0.35">
      <c r="K113" s="86">
        <v>42214</v>
      </c>
      <c r="L113" s="87">
        <v>837.56660039761425</v>
      </c>
      <c r="M113" s="87">
        <v>302.45725646123259</v>
      </c>
      <c r="N113" s="88">
        <v>712.26640159045735</v>
      </c>
      <c r="O113" s="117"/>
      <c r="P113" s="117"/>
    </row>
    <row r="114" spans="11:16" x14ac:dyDescent="0.35">
      <c r="K114" s="86">
        <v>42215</v>
      </c>
      <c r="L114" s="87">
        <v>917.84242424242416</v>
      </c>
      <c r="M114" s="87">
        <v>283.34545454545452</v>
      </c>
      <c r="N114" s="88">
        <v>1069.0101010101009</v>
      </c>
      <c r="O114" s="117"/>
      <c r="P114" s="117"/>
    </row>
    <row r="115" spans="11:16" x14ac:dyDescent="0.35">
      <c r="K115" s="86">
        <v>42216</v>
      </c>
      <c r="L115" s="87">
        <v>888.4990099009899</v>
      </c>
      <c r="M115" s="87">
        <v>299.54851485148515</v>
      </c>
      <c r="N115" s="88">
        <v>849.80198019801981</v>
      </c>
      <c r="O115" s="117"/>
      <c r="P115" s="117"/>
    </row>
    <row r="116" spans="11:16" x14ac:dyDescent="0.35">
      <c r="K116" s="86">
        <v>42217</v>
      </c>
      <c r="L116" s="87">
        <v>740.60818713450305</v>
      </c>
      <c r="M116" s="87">
        <v>217.19298245614036</v>
      </c>
      <c r="N116" s="88">
        <v>964.05458089668628</v>
      </c>
      <c r="O116" s="117"/>
      <c r="P116" s="117"/>
    </row>
    <row r="117" spans="11:16" x14ac:dyDescent="0.35">
      <c r="K117" s="86">
        <v>42218</v>
      </c>
      <c r="L117" s="87">
        <v>873.3410404624276</v>
      </c>
      <c r="M117" s="87">
        <v>304.99421965317919</v>
      </c>
      <c r="N117" s="88">
        <v>764.06551059730248</v>
      </c>
      <c r="O117" s="117"/>
      <c r="P117" s="117"/>
    </row>
    <row r="118" spans="11:16" x14ac:dyDescent="0.35">
      <c r="K118" s="86">
        <v>42219</v>
      </c>
      <c r="L118" s="87">
        <v>565.79999999999995</v>
      </c>
      <c r="M118" s="87">
        <v>222.82499999999996</v>
      </c>
      <c r="N118" s="88">
        <v>1242.375</v>
      </c>
      <c r="O118" s="117"/>
      <c r="P118" s="117"/>
    </row>
    <row r="119" spans="11:16" x14ac:dyDescent="0.35">
      <c r="K119" s="86">
        <v>42221</v>
      </c>
      <c r="L119" s="87">
        <v>739.35</v>
      </c>
      <c r="M119" s="87">
        <v>169.49999999999997</v>
      </c>
      <c r="N119" s="88">
        <v>959.8125</v>
      </c>
      <c r="O119" s="117"/>
      <c r="P119" s="117"/>
    </row>
    <row r="120" spans="11:16" x14ac:dyDescent="0.35">
      <c r="K120" s="86">
        <v>42222</v>
      </c>
      <c r="L120" s="87">
        <v>589.10204081632651</v>
      </c>
      <c r="M120" s="87">
        <v>217.10204081632651</v>
      </c>
      <c r="N120" s="88">
        <v>1057.081632653061</v>
      </c>
      <c r="O120" s="117"/>
      <c r="P120" s="117"/>
    </row>
    <row r="121" spans="11:16" x14ac:dyDescent="0.35">
      <c r="K121" s="86">
        <v>42223</v>
      </c>
      <c r="L121" s="87">
        <v>505.91304347826082</v>
      </c>
      <c r="M121" s="87">
        <v>208.99378881987576</v>
      </c>
      <c r="N121" s="88">
        <v>1006.6873706004138</v>
      </c>
      <c r="O121" s="117"/>
      <c r="P121" s="117"/>
    </row>
    <row r="122" spans="11:16" x14ac:dyDescent="0.35">
      <c r="K122" s="86">
        <v>42224</v>
      </c>
      <c r="L122" s="87">
        <v>738.05917159763305</v>
      </c>
      <c r="M122" s="87">
        <v>261.94082840236683</v>
      </c>
      <c r="N122" s="88">
        <v>809.50690335305717</v>
      </c>
      <c r="O122" s="117"/>
      <c r="P122" s="117"/>
    </row>
    <row r="123" spans="11:16" x14ac:dyDescent="0.35">
      <c r="K123" s="86">
        <v>42225</v>
      </c>
      <c r="L123" s="87">
        <v>329.67499999999995</v>
      </c>
      <c r="M123" s="87">
        <v>217.72499999999997</v>
      </c>
      <c r="N123" s="88">
        <v>992.58333333333326</v>
      </c>
      <c r="O123" s="117"/>
      <c r="P123" s="117"/>
    </row>
    <row r="124" spans="11:16" x14ac:dyDescent="0.35">
      <c r="K124" s="86">
        <v>42226</v>
      </c>
      <c r="L124" s="87">
        <v>524.85365853658527</v>
      </c>
      <c r="M124" s="87">
        <v>67.682926829268297</v>
      </c>
      <c r="N124" s="88">
        <v>1247.7439024390244</v>
      </c>
      <c r="O124" s="117"/>
      <c r="P124" s="117"/>
    </row>
    <row r="125" spans="11:16" x14ac:dyDescent="0.35">
      <c r="K125" s="86">
        <v>42227</v>
      </c>
      <c r="L125" s="87">
        <v>513.06776180698148</v>
      </c>
      <c r="M125" s="87">
        <v>258.94866529774123</v>
      </c>
      <c r="N125" s="88">
        <v>1061.3963039014375</v>
      </c>
      <c r="O125" s="117"/>
      <c r="P125" s="117"/>
    </row>
    <row r="126" spans="11:16" x14ac:dyDescent="0.35">
      <c r="K126" s="86">
        <v>42228</v>
      </c>
      <c r="L126" s="87">
        <v>11413.372093023256</v>
      </c>
      <c r="M126" s="87">
        <v>340.25581395348837</v>
      </c>
      <c r="N126" s="88">
        <v>909.88372093023258</v>
      </c>
      <c r="O126" s="117"/>
      <c r="P126" s="117"/>
    </row>
    <row r="127" spans="11:16" x14ac:dyDescent="0.35">
      <c r="K127" s="86">
        <v>42229</v>
      </c>
      <c r="L127" s="87">
        <v>421.49407114624506</v>
      </c>
      <c r="M127" s="87">
        <v>248.01581027667984</v>
      </c>
      <c r="N127" s="88">
        <v>3923.0830039525699</v>
      </c>
      <c r="O127" s="117"/>
      <c r="P127" s="117"/>
    </row>
    <row r="128" spans="11:16" x14ac:dyDescent="0.35">
      <c r="K128" s="86">
        <v>42230</v>
      </c>
      <c r="L128" s="87">
        <v>1010.3023255813953</v>
      </c>
      <c r="M128" s="87">
        <v>415.53488372093028</v>
      </c>
      <c r="N128" s="88">
        <v>609.08914728682157</v>
      </c>
      <c r="O128" s="117"/>
      <c r="P128" s="117"/>
    </row>
    <row r="129" spans="11:16" x14ac:dyDescent="0.35">
      <c r="K129" s="86">
        <v>42231</v>
      </c>
      <c r="L129" s="87">
        <v>392.32653061224494</v>
      </c>
      <c r="M129" s="87">
        <v>160.53061224489795</v>
      </c>
      <c r="N129" s="88">
        <v>445.34693877551018</v>
      </c>
      <c r="O129" s="117"/>
      <c r="P129" s="117"/>
    </row>
    <row r="130" spans="11:16" x14ac:dyDescent="0.35">
      <c r="K130" s="86">
        <v>42232</v>
      </c>
      <c r="L130" s="87">
        <v>237.85971943887776</v>
      </c>
      <c r="M130" s="87">
        <v>89.603206412825642</v>
      </c>
      <c r="N130" s="88">
        <v>765.97194388777552</v>
      </c>
      <c r="O130" s="117"/>
      <c r="P130" s="117"/>
    </row>
    <row r="131" spans="11:16" x14ac:dyDescent="0.35">
      <c r="K131" s="86">
        <v>42233</v>
      </c>
      <c r="L131" s="87">
        <v>512.56431535269701</v>
      </c>
      <c r="M131" s="87">
        <v>252.29875518672196</v>
      </c>
      <c r="N131" s="88">
        <v>1684.045643153527</v>
      </c>
      <c r="O131" s="117"/>
      <c r="P131" s="117"/>
    </row>
    <row r="132" spans="11:16" x14ac:dyDescent="0.35">
      <c r="K132" s="86">
        <v>42234</v>
      </c>
      <c r="L132" s="87">
        <v>643.33471933471935</v>
      </c>
      <c r="M132" s="87">
        <v>248.48232848232851</v>
      </c>
      <c r="N132" s="88">
        <v>1174.8024948024949</v>
      </c>
      <c r="O132" s="117"/>
      <c r="P132" s="117"/>
    </row>
    <row r="133" spans="11:16" x14ac:dyDescent="0.35">
      <c r="K133" s="86">
        <v>42235</v>
      </c>
      <c r="L133" s="87">
        <v>910.63529411764694</v>
      </c>
      <c r="M133" s="87">
        <v>331.69411764705882</v>
      </c>
      <c r="N133" s="88">
        <v>624.05882352941194</v>
      </c>
      <c r="O133" s="117"/>
      <c r="P133" s="117"/>
    </row>
    <row r="134" spans="11:16" x14ac:dyDescent="0.35">
      <c r="K134" s="86">
        <v>42236</v>
      </c>
      <c r="L134" s="87">
        <v>412.77575757575755</v>
      </c>
      <c r="M134" s="87">
        <v>169.52727272727273</v>
      </c>
      <c r="N134" s="88">
        <v>1060.3232323232323</v>
      </c>
      <c r="O134" s="117"/>
      <c r="P134" s="117"/>
    </row>
    <row r="135" spans="11:16" x14ac:dyDescent="0.35">
      <c r="K135" s="86">
        <v>42237</v>
      </c>
      <c r="L135" s="87">
        <v>462.38669438669439</v>
      </c>
      <c r="M135" s="87">
        <v>226.32848232848238</v>
      </c>
      <c r="N135" s="88">
        <v>539.95841995842011</v>
      </c>
      <c r="O135" s="117"/>
      <c r="P135" s="117"/>
    </row>
    <row r="136" spans="11:16" x14ac:dyDescent="0.35">
      <c r="K136" s="86">
        <v>42238</v>
      </c>
      <c r="L136" s="87">
        <v>752.57841140529536</v>
      </c>
      <c r="M136" s="87">
        <v>191.43788187372709</v>
      </c>
      <c r="N136" s="88">
        <v>482.21995926680245</v>
      </c>
      <c r="O136" s="117"/>
      <c r="P136" s="117"/>
    </row>
    <row r="137" spans="11:16" x14ac:dyDescent="0.35">
      <c r="K137" s="86">
        <v>42239</v>
      </c>
      <c r="L137" s="87">
        <v>531.25581395348843</v>
      </c>
      <c r="M137" s="87">
        <v>203.23255813953486</v>
      </c>
      <c r="N137" s="88">
        <v>470.34883720930236</v>
      </c>
      <c r="O137" s="117"/>
      <c r="P137" s="117"/>
    </row>
    <row r="138" spans="11:16" x14ac:dyDescent="0.35">
      <c r="K138" s="86">
        <v>42241</v>
      </c>
      <c r="L138" s="87">
        <v>519.66666666666663</v>
      </c>
      <c r="M138" s="87">
        <v>122.28571428571426</v>
      </c>
      <c r="N138" s="88">
        <v>687.61904761904759</v>
      </c>
      <c r="O138" s="117"/>
      <c r="P138" s="117"/>
    </row>
    <row r="139" spans="11:16" x14ac:dyDescent="0.35">
      <c r="K139" s="86">
        <v>42242</v>
      </c>
      <c r="L139" s="87">
        <v>396.45059288537556</v>
      </c>
      <c r="M139" s="87">
        <v>140.08695652173913</v>
      </c>
      <c r="N139" s="88">
        <v>882.66798418972337</v>
      </c>
      <c r="O139" s="117"/>
      <c r="P139" s="117"/>
    </row>
    <row r="140" spans="11:16" x14ac:dyDescent="0.35">
      <c r="K140" s="86">
        <v>42243</v>
      </c>
      <c r="L140" s="87">
        <v>439.44147843942505</v>
      </c>
      <c r="M140" s="87">
        <v>209.12525667351133</v>
      </c>
      <c r="N140" s="88">
        <v>801.66324435318268</v>
      </c>
      <c r="O140" s="117"/>
      <c r="P140" s="117"/>
    </row>
    <row r="141" spans="11:16" x14ac:dyDescent="0.35">
      <c r="K141" s="86">
        <v>42244</v>
      </c>
      <c r="L141" s="87">
        <v>531.46462715105167</v>
      </c>
      <c r="M141" s="87">
        <v>245.73613766730404</v>
      </c>
      <c r="N141" s="88">
        <v>1114.8183556405352</v>
      </c>
      <c r="O141" s="117"/>
      <c r="P141" s="117"/>
    </row>
    <row r="142" spans="11:16" x14ac:dyDescent="0.35">
      <c r="K142" s="86">
        <v>42245</v>
      </c>
      <c r="L142" s="87">
        <v>517.31174089068827</v>
      </c>
      <c r="M142" s="87">
        <v>170.01619433198383</v>
      </c>
      <c r="N142" s="88">
        <v>1484.6963562753037</v>
      </c>
      <c r="O142" s="117"/>
      <c r="P142" s="117"/>
    </row>
    <row r="143" spans="11:16" x14ac:dyDescent="0.35">
      <c r="K143" s="86">
        <v>42246</v>
      </c>
      <c r="L143" s="87">
        <v>410.52882703777334</v>
      </c>
      <c r="M143" s="87">
        <v>172.91451292246521</v>
      </c>
      <c r="N143" s="88">
        <v>2255.8846918489066</v>
      </c>
      <c r="O143" s="117"/>
      <c r="P143" s="117"/>
    </row>
    <row r="144" spans="11:16" ht="15" thickBot="1" x14ac:dyDescent="0.4">
      <c r="K144" s="89">
        <v>42247</v>
      </c>
      <c r="L144" s="90">
        <v>704.31311154598825</v>
      </c>
      <c r="M144" s="90">
        <v>326.46575342465758</v>
      </c>
      <c r="N144" s="91">
        <v>2110.7436399217222</v>
      </c>
      <c r="O144" s="119"/>
      <c r="P144" s="119"/>
    </row>
    <row r="145" spans="11:16" ht="15" thickBot="1" x14ac:dyDescent="0.4">
      <c r="K145" s="93" t="s">
        <v>106</v>
      </c>
      <c r="L145" s="94">
        <f>AVERAGE(L2:L144)</f>
        <v>793.57702834455461</v>
      </c>
      <c r="M145" s="94">
        <f>AVERAGE(M2:M144)</f>
        <v>267.94455088951349</v>
      </c>
      <c r="N145" s="94">
        <f>AVERAGE(N2:N144)</f>
        <v>1023.5059250781549</v>
      </c>
      <c r="O145" s="119"/>
      <c r="P145" s="119"/>
    </row>
    <row r="146" spans="11:16" ht="15" thickBot="1" x14ac:dyDescent="0.4">
      <c r="K146" s="93" t="s">
        <v>107</v>
      </c>
      <c r="L146" s="94">
        <f>COUNT(L2:L144)</f>
        <v>143</v>
      </c>
      <c r="M146" s="94">
        <f>COUNT(M2:M144)</f>
        <v>143</v>
      </c>
      <c r="N146" s="94">
        <f>COUNT(N2:N144)</f>
        <v>143</v>
      </c>
      <c r="O146" s="119"/>
      <c r="P146" s="119"/>
    </row>
    <row r="147" spans="11:16" ht="15" thickBot="1" x14ac:dyDescent="0.4">
      <c r="K147" s="93" t="s">
        <v>108</v>
      </c>
      <c r="L147" s="94">
        <f>STDEV(L2:L144)</f>
        <v>1459.6169751402722</v>
      </c>
      <c r="M147" s="94">
        <f>STDEV(M2:M144)</f>
        <v>77.319444012353017</v>
      </c>
      <c r="N147" s="94">
        <f>STDEV(N2:N144)</f>
        <v>490.79936164743498</v>
      </c>
      <c r="O147" s="119"/>
      <c r="P147" s="119"/>
    </row>
    <row r="148" spans="11:16" ht="15" thickBot="1" x14ac:dyDescent="0.4">
      <c r="K148" s="93" t="s">
        <v>109</v>
      </c>
      <c r="L148" s="94">
        <f>SQRT(L146)</f>
        <v>11.958260743101398</v>
      </c>
      <c r="M148" s="94">
        <f>SQRT(M146)</f>
        <v>11.958260743101398</v>
      </c>
      <c r="N148" s="94">
        <f>SQRT(N146)</f>
        <v>11.958260743101398</v>
      </c>
      <c r="O148" s="119"/>
      <c r="P148" s="119"/>
    </row>
    <row r="149" spans="11:16" ht="15" thickBot="1" x14ac:dyDescent="0.4">
      <c r="K149" s="93" t="s">
        <v>110</v>
      </c>
      <c r="L149" s="94">
        <f>(L147/L148)</f>
        <v>122.0593033131771</v>
      </c>
      <c r="M149" s="94">
        <f>(M147/M148)</f>
        <v>6.4657767273520808</v>
      </c>
      <c r="N149" s="94">
        <f>(N147/N148)</f>
        <v>41.042704469424805</v>
      </c>
      <c r="O149" s="119"/>
      <c r="P149" s="119"/>
    </row>
    <row r="150" spans="11:16" ht="15" thickBot="1" x14ac:dyDescent="0.4">
      <c r="K150" s="93" t="s">
        <v>111</v>
      </c>
      <c r="L150" s="94">
        <f>MIN(L2:L144)</f>
        <v>227.04651162790697</v>
      </c>
      <c r="M150" s="94">
        <f>MIN(M2:M144)</f>
        <v>67.682926829268297</v>
      </c>
      <c r="N150" s="94">
        <f>MIN(N2:N144)</f>
        <v>354.17153996101365</v>
      </c>
      <c r="O150" s="119"/>
      <c r="P150" s="119"/>
    </row>
    <row r="151" spans="11:16" ht="15" thickBot="1" x14ac:dyDescent="0.4">
      <c r="K151" s="93" t="s">
        <v>112</v>
      </c>
      <c r="L151" s="94">
        <f>MAX(L2:L144)</f>
        <v>13301.810276679844</v>
      </c>
      <c r="M151" s="94">
        <f>MAX(M2:M144)</f>
        <v>531.76153846153852</v>
      </c>
      <c r="N151" s="94">
        <f>MAX(N2:N144)</f>
        <v>3923.0830039525699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E1DE-7830-4C0C-9031-7EEDD9B71DED}">
  <dimension ref="A1"/>
  <sheetViews>
    <sheetView topLeftCell="D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11</vt:i4>
      </vt:variant>
    </vt:vector>
  </HeadingPairs>
  <TitlesOfParts>
    <vt:vector size="27" baseType="lpstr">
      <vt:lpstr>Labels</vt:lpstr>
      <vt:lpstr>Merrill</vt:lpstr>
      <vt:lpstr>Spruce-fecal sample</vt:lpstr>
      <vt:lpstr>Pinyon</vt:lpstr>
      <vt:lpstr>Graham</vt:lpstr>
      <vt:lpstr>Al</vt:lpstr>
      <vt:lpstr>Bob</vt:lpstr>
      <vt:lpstr>graph data</vt:lpstr>
      <vt:lpstr>Sheet1</vt:lpstr>
      <vt:lpstr>Bob&amp; Merrill</vt:lpstr>
      <vt:lpstr>Al &amp; Merrill</vt:lpstr>
      <vt:lpstr> </vt:lpstr>
      <vt:lpstr>behavior and physio b+m</vt:lpstr>
      <vt:lpstr>merrill estradiol bob agression</vt:lpstr>
      <vt:lpstr>fy16-17-fecal  merrill</vt:lpstr>
      <vt:lpstr>fy16-17 fecal Spruce</vt:lpstr>
      <vt:lpstr>Male Testo graph</vt:lpstr>
      <vt:lpstr>Male Cort graph</vt:lpstr>
      <vt:lpstr>Pinyon cort graph</vt:lpstr>
      <vt:lpstr>Pinyon P graph</vt:lpstr>
      <vt:lpstr>Pinyon P4 &amp; E2 graph </vt:lpstr>
      <vt:lpstr>Merrill cort graph</vt:lpstr>
      <vt:lpstr>Merrill P4 &amp; E2 graph</vt:lpstr>
      <vt:lpstr>Merrill P4 graph</vt:lpstr>
      <vt:lpstr>spruce cort graph</vt:lpstr>
      <vt:lpstr>Spruce P4 &amp; E2 graph</vt:lpstr>
      <vt:lpstr>Spruce P4 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Fowler</dc:creator>
  <cp:keywords/>
  <dc:description/>
  <cp:lastModifiedBy>stuart wells</cp:lastModifiedBy>
  <cp:revision/>
  <dcterms:created xsi:type="dcterms:W3CDTF">2015-07-15T18:23:02Z</dcterms:created>
  <dcterms:modified xsi:type="dcterms:W3CDTF">2021-09-24T17:44:57Z</dcterms:modified>
  <cp:category/>
  <cp:contentStatus/>
</cp:coreProperties>
</file>