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eb9d6245dd91f4/bbd-projects/mfg_operation_model/"/>
    </mc:Choice>
  </mc:AlternateContent>
  <xr:revisionPtr revIDLastSave="215" documentId="8_{75D9F24D-93DC-5642-8A99-6245ED5757F3}" xr6:coauthVersionLast="47" xr6:coauthVersionMax="47" xr10:uidLastSave="{853F2F3B-A4AC-1E4E-9043-D6CD4BC5A4CC}"/>
  <bookViews>
    <workbookView xWindow="0" yWindow="760" windowWidth="30240" windowHeight="17500" activeTab="2" xr2:uid="{B3B95FA7-394E-7F46-AB89-572E402EEB77}"/>
  </bookViews>
  <sheets>
    <sheet name="市场情况" sheetId="1" r:id="rId1"/>
    <sheet name="产品及销量" sheetId="2" r:id="rId2"/>
    <sheet name="产线配置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3" l="1"/>
  <c r="H13" i="3" s="1"/>
  <c r="I13" i="3" s="1"/>
  <c r="K13" i="3" s="1"/>
  <c r="L13" i="3" s="1"/>
  <c r="F12" i="3"/>
  <c r="H12" i="3" s="1"/>
  <c r="I12" i="3" s="1"/>
  <c r="K12" i="3" s="1"/>
  <c r="L12" i="3" s="1"/>
  <c r="F11" i="3"/>
  <c r="H11" i="3" s="1"/>
  <c r="I11" i="3" s="1"/>
  <c r="K11" i="3" s="1"/>
  <c r="L11" i="3" s="1"/>
  <c r="F10" i="3"/>
  <c r="H10" i="3" s="1"/>
  <c r="I10" i="3" s="1"/>
  <c r="K10" i="3" s="1"/>
  <c r="L10" i="3" s="1"/>
  <c r="F5" i="3"/>
  <c r="H5" i="3" s="1"/>
  <c r="I5" i="3" s="1"/>
  <c r="K5" i="3" s="1"/>
  <c r="L5" i="3" s="1"/>
  <c r="F4" i="3"/>
  <c r="H4" i="3" s="1"/>
  <c r="I4" i="3" s="1"/>
  <c r="K4" i="3" s="1"/>
  <c r="L4" i="3" s="1"/>
  <c r="F3" i="3"/>
  <c r="H3" i="3" s="1"/>
  <c r="I3" i="3" s="1"/>
  <c r="K3" i="3" s="1"/>
  <c r="L3" i="3" s="1"/>
  <c r="F2" i="3"/>
  <c r="H2" i="3" s="1"/>
  <c r="I2" i="3" s="1"/>
  <c r="K2" i="3" s="1"/>
  <c r="L2" i="3" s="1"/>
  <c r="F11" i="2"/>
  <c r="E11" i="2"/>
  <c r="D11" i="2"/>
  <c r="C11" i="2"/>
  <c r="B11" i="2"/>
  <c r="B12" i="2"/>
  <c r="B13" i="2" s="1"/>
  <c r="C12" i="2"/>
  <c r="C13" i="2" s="1"/>
  <c r="D12" i="2"/>
  <c r="D13" i="2" s="1"/>
  <c r="E12" i="2"/>
  <c r="E13" i="2" s="1"/>
  <c r="F12" i="2"/>
  <c r="F13" i="2" s="1"/>
  <c r="B17" i="1"/>
  <c r="B18" i="1"/>
  <c r="B19" i="1"/>
  <c r="B20" i="1"/>
  <c r="B16" i="1"/>
</calcChain>
</file>

<file path=xl/sharedStrings.xml><?xml version="1.0" encoding="utf-8"?>
<sst xmlns="http://schemas.openxmlformats.org/spreadsheetml/2006/main" count="53" uniqueCount="26">
  <si>
    <t>产品</t>
  </si>
  <si>
    <t>扫地机器人市场规模</t>
  </si>
  <si>
    <t>万台</t>
  </si>
  <si>
    <t>企业市场占有率</t>
  </si>
  <si>
    <t>A</t>
  </si>
  <si>
    <t>B</t>
  </si>
  <si>
    <t>C</t>
  </si>
  <si>
    <t>D</t>
  </si>
  <si>
    <t>年度营业额</t>
  </si>
  <si>
    <t>年度总销量</t>
  </si>
  <si>
    <t>年度营业额（亿元）</t>
  </si>
  <si>
    <t>销量</t>
  </si>
  <si>
    <t>生产节拍秒</t>
  </si>
  <si>
    <t>每天工作时长</t>
  </si>
  <si>
    <t>每天产量</t>
  </si>
  <si>
    <t>每月产量</t>
  </si>
  <si>
    <t>每月工作天数</t>
  </si>
  <si>
    <t>最大需求产能</t>
  </si>
  <si>
    <t>年度最大产量</t>
  </si>
  <si>
    <t>实际产量</t>
  </si>
  <si>
    <t>需要产线数量</t>
  </si>
  <si>
    <t>实际产线数量</t>
  </si>
  <si>
    <t>生产线类型</t>
  </si>
  <si>
    <t>自动</t>
  </si>
  <si>
    <t>手动</t>
  </si>
  <si>
    <t>实际OEE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</si>
</sst>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FA861-275E-7341-A277-4C79AAA940D3}">
  <dimension ref="A1:C20"/>
  <sheetViews>
    <sheetView zoomScale="135" workbookViewId="0">
      <selection activeCell="F3" sqref="F3:L10"/>
    </sheetView>
  </sheetViews>
  <sheetFormatPr baseColWidth="10" defaultRowHeight="16" x14ac:dyDescent="0.2"/>
  <sheetData>
    <row r="1" spans="1:3" x14ac:dyDescent="0.2">
      <c r="A1" t="s">
        <v>0</v>
      </c>
    </row>
    <row r="3" spans="1:3" x14ac:dyDescent="0.2">
      <c r="A3" t="s">
        <v>1</v>
      </c>
    </row>
    <row r="4" spans="1:3" x14ac:dyDescent="0.2">
      <c r="A4">
        <v>2019</v>
      </c>
      <c r="B4">
        <v>300</v>
      </c>
      <c r="C4" t="s">
        <v>2</v>
      </c>
    </row>
    <row r="5" spans="1:3" x14ac:dyDescent="0.2">
      <c r="A5">
        <v>2020</v>
      </c>
      <c r="B5">
        <v>500</v>
      </c>
    </row>
    <row r="6" spans="1:3" x14ac:dyDescent="0.2">
      <c r="A6">
        <v>2021</v>
      </c>
      <c r="B6">
        <v>900</v>
      </c>
      <c r="C6" t="s">
        <v>2</v>
      </c>
    </row>
    <row r="7" spans="1:3" x14ac:dyDescent="0.2">
      <c r="A7">
        <v>2022</v>
      </c>
      <c r="B7">
        <v>1500</v>
      </c>
    </row>
    <row r="8" spans="1:3" x14ac:dyDescent="0.2">
      <c r="A8">
        <v>2023</v>
      </c>
      <c r="B8">
        <v>2200</v>
      </c>
      <c r="C8" t="s">
        <v>2</v>
      </c>
    </row>
    <row r="9" spans="1:3" x14ac:dyDescent="0.2">
      <c r="A9">
        <v>2024</v>
      </c>
    </row>
    <row r="12" spans="1:3" x14ac:dyDescent="0.2">
      <c r="A12" t="s">
        <v>3</v>
      </c>
    </row>
    <row r="13" spans="1:3" x14ac:dyDescent="0.2">
      <c r="A13">
        <v>0.05</v>
      </c>
    </row>
    <row r="16" spans="1:3" x14ac:dyDescent="0.2">
      <c r="A16">
        <v>2019</v>
      </c>
      <c r="B16">
        <f>$A$13*B4</f>
        <v>15</v>
      </c>
      <c r="C16" t="s">
        <v>2</v>
      </c>
    </row>
    <row r="17" spans="1:3" x14ac:dyDescent="0.2">
      <c r="A17">
        <v>2020</v>
      </c>
      <c r="B17">
        <f t="shared" ref="B17:B20" si="0">$A$13*B5</f>
        <v>25</v>
      </c>
      <c r="C17" t="s">
        <v>2</v>
      </c>
    </row>
    <row r="18" spans="1:3" x14ac:dyDescent="0.2">
      <c r="A18">
        <v>2021</v>
      </c>
      <c r="B18">
        <f t="shared" si="0"/>
        <v>45</v>
      </c>
      <c r="C18" t="s">
        <v>2</v>
      </c>
    </row>
    <row r="19" spans="1:3" x14ac:dyDescent="0.2">
      <c r="A19">
        <v>2022</v>
      </c>
      <c r="B19">
        <f t="shared" si="0"/>
        <v>75</v>
      </c>
      <c r="C19" t="s">
        <v>2</v>
      </c>
    </row>
    <row r="20" spans="1:3" x14ac:dyDescent="0.2">
      <c r="A20">
        <v>2023</v>
      </c>
      <c r="B20">
        <f t="shared" si="0"/>
        <v>110</v>
      </c>
      <c r="C20" t="s">
        <v>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4BA2A-3258-7B43-91BF-A50DFE943E7D}">
  <dimension ref="A1:F13"/>
  <sheetViews>
    <sheetView zoomScale="136" workbookViewId="0">
      <selection activeCell="A16" sqref="A16"/>
    </sheetView>
  </sheetViews>
  <sheetFormatPr baseColWidth="10" defaultRowHeight="16" x14ac:dyDescent="0.2"/>
  <cols>
    <col min="1" max="1" width="26.5" customWidth="1"/>
  </cols>
  <sheetData>
    <row r="1" spans="1:6" x14ac:dyDescent="0.2">
      <c r="A1" t="s">
        <v>0</v>
      </c>
      <c r="B1">
        <v>2018</v>
      </c>
      <c r="C1">
        <v>2019</v>
      </c>
      <c r="D1">
        <v>2020</v>
      </c>
      <c r="E1">
        <v>2021</v>
      </c>
      <c r="F1">
        <v>2022</v>
      </c>
    </row>
    <row r="2" spans="1:6" x14ac:dyDescent="0.2">
      <c r="A2" t="s">
        <v>4</v>
      </c>
      <c r="B2">
        <v>1500</v>
      </c>
      <c r="C2">
        <v>1500</v>
      </c>
      <c r="D2">
        <v>1500</v>
      </c>
      <c r="E2">
        <v>1500</v>
      </c>
      <c r="F2">
        <v>1500</v>
      </c>
    </row>
    <row r="3" spans="1:6" x14ac:dyDescent="0.2">
      <c r="A3" t="s">
        <v>5</v>
      </c>
      <c r="C3">
        <v>2000</v>
      </c>
      <c r="D3">
        <v>2000</v>
      </c>
      <c r="E3">
        <v>2000</v>
      </c>
      <c r="F3">
        <v>2000</v>
      </c>
    </row>
    <row r="4" spans="1:6" x14ac:dyDescent="0.2">
      <c r="A4" t="s">
        <v>6</v>
      </c>
      <c r="E4">
        <v>3000</v>
      </c>
      <c r="F4">
        <v>3000</v>
      </c>
    </row>
    <row r="5" spans="1:6" x14ac:dyDescent="0.2">
      <c r="A5" t="s">
        <v>7</v>
      </c>
      <c r="F5">
        <v>4500</v>
      </c>
    </row>
    <row r="6" spans="1:6" x14ac:dyDescent="0.2">
      <c r="A6" t="s">
        <v>11</v>
      </c>
      <c r="B6">
        <v>2018</v>
      </c>
      <c r="C6">
        <v>2019</v>
      </c>
      <c r="D6">
        <v>2020</v>
      </c>
      <c r="E6">
        <v>2021</v>
      </c>
      <c r="F6">
        <v>2022</v>
      </c>
    </row>
    <row r="7" spans="1:6" x14ac:dyDescent="0.2">
      <c r="A7" t="s">
        <v>4</v>
      </c>
      <c r="B7">
        <v>20000</v>
      </c>
      <c r="C7">
        <v>40000</v>
      </c>
      <c r="D7">
        <v>80000</v>
      </c>
      <c r="E7">
        <v>100000</v>
      </c>
      <c r="F7">
        <v>120000</v>
      </c>
    </row>
    <row r="8" spans="1:6" x14ac:dyDescent="0.2">
      <c r="A8" t="s">
        <v>5</v>
      </c>
      <c r="C8">
        <v>70000</v>
      </c>
      <c r="D8">
        <v>100000</v>
      </c>
      <c r="E8">
        <v>150000</v>
      </c>
      <c r="F8">
        <v>230000</v>
      </c>
    </row>
    <row r="9" spans="1:6" x14ac:dyDescent="0.2">
      <c r="A9" t="s">
        <v>6</v>
      </c>
      <c r="E9">
        <v>15000</v>
      </c>
      <c r="F9">
        <v>50000</v>
      </c>
    </row>
    <row r="10" spans="1:6" x14ac:dyDescent="0.2">
      <c r="A10" t="s">
        <v>7</v>
      </c>
      <c r="F10">
        <v>35000</v>
      </c>
    </row>
    <row r="11" spans="1:6" x14ac:dyDescent="0.2">
      <c r="A11" t="s">
        <v>9</v>
      </c>
      <c r="B11">
        <f>SUM(B7:B10)</f>
        <v>20000</v>
      </c>
      <c r="C11">
        <f t="shared" ref="C11:F11" si="0">SUM(C7:C10)</f>
        <v>110000</v>
      </c>
      <c r="D11">
        <f t="shared" si="0"/>
        <v>180000</v>
      </c>
      <c r="E11">
        <f t="shared" si="0"/>
        <v>265000</v>
      </c>
      <c r="F11">
        <f t="shared" si="0"/>
        <v>435000</v>
      </c>
    </row>
    <row r="12" spans="1:6" x14ac:dyDescent="0.2">
      <c r="A12" t="s">
        <v>8</v>
      </c>
      <c r="B12">
        <f>SUMPRODUCT(B2:B5,B7:B10)</f>
        <v>30000000</v>
      </c>
      <c r="C12">
        <f>SUMPRODUCT(C2:C5,C7:C10)</f>
        <v>200000000</v>
      </c>
      <c r="D12">
        <f>SUMPRODUCT(D2:D5,D7:D10)</f>
        <v>320000000</v>
      </c>
      <c r="E12">
        <f>SUMPRODUCT(E2:E5,E7:E10)</f>
        <v>495000000</v>
      </c>
      <c r="F12">
        <f>SUMPRODUCT(F2:F5,F7:F10)</f>
        <v>947500000</v>
      </c>
    </row>
    <row r="13" spans="1:6" x14ac:dyDescent="0.2">
      <c r="A13" t="s">
        <v>10</v>
      </c>
      <c r="B13">
        <f>B12/100000000</f>
        <v>0.3</v>
      </c>
      <c r="C13">
        <f t="shared" ref="C13:F13" si="1">C12/100000000</f>
        <v>2</v>
      </c>
      <c r="D13">
        <f t="shared" si="1"/>
        <v>3.2</v>
      </c>
      <c r="E13">
        <f t="shared" si="1"/>
        <v>4.95</v>
      </c>
      <c r="F13">
        <f t="shared" si="1"/>
        <v>9.4749999999999996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8B161-8434-6C48-A10B-2F38BD492220}">
  <dimension ref="A1:M13"/>
  <sheetViews>
    <sheetView tabSelected="1" zoomScale="132" workbookViewId="0">
      <selection activeCell="J2" sqref="J2"/>
    </sheetView>
  </sheetViews>
  <sheetFormatPr baseColWidth="10" defaultRowHeight="16" x14ac:dyDescent="0.2"/>
  <cols>
    <col min="2" max="3" width="14.6640625" customWidth="1"/>
    <col min="5" max="5" width="16.6640625" customWidth="1"/>
    <col min="6" max="6" width="13.83203125" customWidth="1"/>
    <col min="7" max="7" width="15.1640625" customWidth="1"/>
    <col min="9" max="9" width="16" customWidth="1"/>
    <col min="11" max="11" width="12.83203125" customWidth="1"/>
    <col min="12" max="12" width="17.5" customWidth="1"/>
    <col min="13" max="13" width="18.33203125" customWidth="1"/>
  </cols>
  <sheetData>
    <row r="1" spans="1:13" x14ac:dyDescent="0.2">
      <c r="A1" t="s">
        <v>0</v>
      </c>
      <c r="B1" t="s">
        <v>17</v>
      </c>
      <c r="C1" t="s">
        <v>22</v>
      </c>
      <c r="D1" t="s">
        <v>12</v>
      </c>
      <c r="E1" t="s">
        <v>13</v>
      </c>
      <c r="F1" t="s">
        <v>14</v>
      </c>
      <c r="G1" t="s">
        <v>16</v>
      </c>
      <c r="H1" t="s">
        <v>15</v>
      </c>
      <c r="I1" t="s">
        <v>18</v>
      </c>
      <c r="J1" t="s">
        <v>25</v>
      </c>
      <c r="K1" t="s">
        <v>19</v>
      </c>
      <c r="L1" t="s">
        <v>20</v>
      </c>
      <c r="M1" t="s">
        <v>21</v>
      </c>
    </row>
    <row r="2" spans="1:13" x14ac:dyDescent="0.2">
      <c r="A2" t="s">
        <v>4</v>
      </c>
      <c r="B2">
        <v>120000</v>
      </c>
      <c r="C2" t="s">
        <v>23</v>
      </c>
      <c r="D2">
        <v>60</v>
      </c>
      <c r="E2">
        <v>10</v>
      </c>
      <c r="F2">
        <f>E2*3600/D2</f>
        <v>600</v>
      </c>
      <c r="G2">
        <v>25</v>
      </c>
      <c r="H2">
        <f>F2*G2</f>
        <v>15000</v>
      </c>
      <c r="I2">
        <f>H2*12</f>
        <v>180000</v>
      </c>
      <c r="J2">
        <v>0.6</v>
      </c>
      <c r="K2">
        <f>I2*J2</f>
        <v>108000</v>
      </c>
      <c r="L2">
        <f>B2/K2</f>
        <v>1.1111111111111112</v>
      </c>
      <c r="M2">
        <v>1</v>
      </c>
    </row>
    <row r="3" spans="1:13" x14ac:dyDescent="0.2">
      <c r="A3" t="s">
        <v>5</v>
      </c>
      <c r="B3">
        <v>230000</v>
      </c>
      <c r="C3" t="s">
        <v>23</v>
      </c>
      <c r="D3">
        <v>60</v>
      </c>
      <c r="E3">
        <v>10</v>
      </c>
      <c r="F3">
        <f>E3*3600/D3</f>
        <v>600</v>
      </c>
      <c r="G3">
        <v>25</v>
      </c>
      <c r="H3">
        <f>F3*G3</f>
        <v>15000</v>
      </c>
      <c r="I3">
        <f>H3*12</f>
        <v>180000</v>
      </c>
      <c r="J3">
        <v>0.6</v>
      </c>
      <c r="K3">
        <f>I3*J3</f>
        <v>108000</v>
      </c>
      <c r="L3">
        <f>B3/K3</f>
        <v>2.1296296296296298</v>
      </c>
      <c r="M3">
        <v>2</v>
      </c>
    </row>
    <row r="4" spans="1:13" x14ac:dyDescent="0.2">
      <c r="A4" t="s">
        <v>6</v>
      </c>
      <c r="B4">
        <v>100000</v>
      </c>
      <c r="C4" t="s">
        <v>23</v>
      </c>
      <c r="D4">
        <v>75</v>
      </c>
      <c r="E4">
        <v>10</v>
      </c>
      <c r="F4">
        <f>E4*3600/D4</f>
        <v>480</v>
      </c>
      <c r="G4">
        <v>25</v>
      </c>
      <c r="H4">
        <f>F4*G4</f>
        <v>12000</v>
      </c>
      <c r="I4">
        <f>H4*12</f>
        <v>144000</v>
      </c>
      <c r="J4">
        <v>0.6</v>
      </c>
      <c r="K4">
        <f>I4*J4</f>
        <v>86400</v>
      </c>
      <c r="L4">
        <f>B4/K4</f>
        <v>1.1574074074074074</v>
      </c>
      <c r="M4">
        <v>1</v>
      </c>
    </row>
    <row r="5" spans="1:13" x14ac:dyDescent="0.2">
      <c r="A5" t="s">
        <v>7</v>
      </c>
      <c r="B5">
        <v>50000</v>
      </c>
      <c r="C5" t="s">
        <v>23</v>
      </c>
      <c r="D5">
        <v>80</v>
      </c>
      <c r="E5">
        <v>10</v>
      </c>
      <c r="F5">
        <f>E5*3600/D5</f>
        <v>450</v>
      </c>
      <c r="G5">
        <v>25</v>
      </c>
      <c r="H5">
        <f>F5*G5</f>
        <v>11250</v>
      </c>
      <c r="I5">
        <f>H5*12</f>
        <v>135000</v>
      </c>
      <c r="J5">
        <v>0.6</v>
      </c>
      <c r="K5">
        <f>I5*J5</f>
        <v>81000</v>
      </c>
      <c r="L5">
        <f>B5/K5</f>
        <v>0.61728395061728392</v>
      </c>
      <c r="M5">
        <v>1</v>
      </c>
    </row>
    <row r="10" spans="1:13" x14ac:dyDescent="0.2">
      <c r="A10" t="s">
        <v>4</v>
      </c>
      <c r="B10">
        <v>120000</v>
      </c>
      <c r="C10" t="s">
        <v>24</v>
      </c>
      <c r="D10">
        <v>300</v>
      </c>
      <c r="E10">
        <v>10</v>
      </c>
      <c r="F10">
        <f>E10*3600/D10</f>
        <v>120</v>
      </c>
      <c r="G10">
        <v>25</v>
      </c>
      <c r="H10">
        <f>F10*G10</f>
        <v>3000</v>
      </c>
      <c r="I10">
        <f>H10*12</f>
        <v>36000</v>
      </c>
      <c r="J10">
        <v>0.6</v>
      </c>
      <c r="K10">
        <f>I10*J10</f>
        <v>21600</v>
      </c>
      <c r="L10">
        <f>B10/K10</f>
        <v>5.5555555555555554</v>
      </c>
      <c r="M10">
        <v>1</v>
      </c>
    </row>
    <row r="11" spans="1:13" x14ac:dyDescent="0.2">
      <c r="A11" t="s">
        <v>5</v>
      </c>
      <c r="B11">
        <v>230000</v>
      </c>
      <c r="C11" t="s">
        <v>24</v>
      </c>
      <c r="D11">
        <v>300</v>
      </c>
      <c r="E11">
        <v>10</v>
      </c>
      <c r="F11">
        <f>E11*3600/D11</f>
        <v>120</v>
      </c>
      <c r="G11">
        <v>25</v>
      </c>
      <c r="H11">
        <f>F11*G11</f>
        <v>3000</v>
      </c>
      <c r="I11">
        <f>H11*12</f>
        <v>36000</v>
      </c>
      <c r="J11">
        <v>0.6</v>
      </c>
      <c r="K11">
        <f>I11*J11</f>
        <v>21600</v>
      </c>
      <c r="L11">
        <f>B11/K11</f>
        <v>10.648148148148149</v>
      </c>
      <c r="M11">
        <v>2</v>
      </c>
    </row>
    <row r="12" spans="1:13" x14ac:dyDescent="0.2">
      <c r="A12" t="s">
        <v>6</v>
      </c>
      <c r="B12">
        <v>100000</v>
      </c>
      <c r="C12" t="s">
        <v>24</v>
      </c>
      <c r="D12">
        <v>400</v>
      </c>
      <c r="E12">
        <v>10</v>
      </c>
      <c r="F12">
        <f>E12*3600/D12</f>
        <v>90</v>
      </c>
      <c r="G12">
        <v>25</v>
      </c>
      <c r="H12">
        <f>F12*G12</f>
        <v>2250</v>
      </c>
      <c r="I12">
        <f>H12*12</f>
        <v>27000</v>
      </c>
      <c r="J12">
        <v>0.6</v>
      </c>
      <c r="K12">
        <f>I12*J12</f>
        <v>16200</v>
      </c>
      <c r="L12">
        <f>B12/K12</f>
        <v>6.1728395061728394</v>
      </c>
      <c r="M12">
        <v>1</v>
      </c>
    </row>
    <row r="13" spans="1:13" x14ac:dyDescent="0.2">
      <c r="A13" t="s">
        <v>7</v>
      </c>
      <c r="B13">
        <v>50000</v>
      </c>
      <c r="C13" t="s">
        <v>24</v>
      </c>
      <c r="D13">
        <v>600</v>
      </c>
      <c r="E13">
        <v>10</v>
      </c>
      <c r="F13">
        <f>E13*3600/D13</f>
        <v>60</v>
      </c>
      <c r="G13">
        <v>25</v>
      </c>
      <c r="H13">
        <f>F13*G13</f>
        <v>1500</v>
      </c>
      <c r="I13">
        <f>H13*12</f>
        <v>18000</v>
      </c>
      <c r="J13">
        <v>0.6</v>
      </c>
      <c r="K13">
        <f>I13*J13</f>
        <v>10800</v>
      </c>
      <c r="L13">
        <f>B13/K13</f>
        <v>4.6296296296296298</v>
      </c>
      <c r="M13">
        <v>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市场情况</vt:lpstr>
      <vt:lpstr>产品及销量</vt:lpstr>
      <vt:lpstr>产线配置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Zhitao Gao</dc:creator>
  <cp:lastModifiedBy>Gao Zhitao</cp:lastModifiedBy>
  <dcterms:created xsi:type="dcterms:W3CDTF">2023-01-27T11:34:46Z</dcterms:created>
  <dcterms:modified xsi:type="dcterms:W3CDTF">2023-02-04T15:39:01Z</dcterms:modified>
</cp:coreProperties>
</file>