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rascott/Desktop/School/Marymount/SU25/DATA 546/Activity 6/"/>
    </mc:Choice>
  </mc:AlternateContent>
  <xr:revisionPtr revIDLastSave="0" documentId="8_{C34D5A7E-3AA8-DC4B-881C-BB2F74B6EEC9}" xr6:coauthVersionLast="47" xr6:coauthVersionMax="47" xr10:uidLastSave="{00000000-0000-0000-0000-000000000000}"/>
  <bookViews>
    <workbookView xWindow="0" yWindow="500" windowWidth="25600" windowHeight="12520" activeTab="2" xr2:uid="{00000000-000D-0000-FFFF-FFFF00000000}"/>
  </bookViews>
  <sheets>
    <sheet name="US 2012" sheetId="4" r:id="rId1"/>
    <sheet name="US 2011" sheetId="5" r:id="rId2"/>
    <sheet name="US 2010" sheetId="6" r:id="rId3"/>
  </sheets>
  <definedNames>
    <definedName name="_xlnm._FilterDatabase" localSheetId="1" hidden="1">'US 2011'!$A$1:$V$145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0" i="6" l="1"/>
  <c r="M140" i="6" s="1"/>
  <c r="M139" i="6"/>
  <c r="K139" i="6"/>
  <c r="M138" i="6"/>
  <c r="K138" i="6"/>
  <c r="M137" i="6"/>
  <c r="K137" i="6"/>
  <c r="K136" i="6"/>
  <c r="M136" i="6" s="1"/>
  <c r="K135" i="6"/>
  <c r="M135" i="6" s="1"/>
  <c r="K134" i="6"/>
  <c r="M133" i="6"/>
  <c r="K133" i="6"/>
  <c r="M132" i="6"/>
  <c r="K132" i="6"/>
  <c r="K131" i="6"/>
  <c r="M131" i="6" s="1"/>
  <c r="M130" i="6"/>
  <c r="K130" i="6"/>
  <c r="K129" i="6"/>
  <c r="M129" i="6" s="1"/>
  <c r="M128" i="6"/>
  <c r="K128" i="6"/>
  <c r="M127" i="6"/>
  <c r="K127" i="6"/>
  <c r="K126" i="6"/>
  <c r="M126" i="6" s="1"/>
  <c r="M125" i="6"/>
  <c r="K125" i="6"/>
  <c r="K124" i="6"/>
  <c r="M124" i="6" s="1"/>
  <c r="K123" i="6"/>
  <c r="M123" i="6" s="1"/>
  <c r="M122" i="6"/>
  <c r="K122" i="6"/>
  <c r="K121" i="6"/>
  <c r="M121" i="6" s="1"/>
  <c r="K120" i="6"/>
  <c r="K119" i="6"/>
  <c r="M119" i="6" s="1"/>
  <c r="M118" i="6"/>
  <c r="K118" i="6"/>
  <c r="K117" i="6"/>
  <c r="M117" i="6" s="1"/>
  <c r="M116" i="6"/>
  <c r="K116" i="6"/>
  <c r="K115" i="6"/>
  <c r="M115" i="6" s="1"/>
  <c r="K114" i="6"/>
  <c r="M114" i="6" s="1"/>
  <c r="M113" i="6"/>
  <c r="K113" i="6"/>
  <c r="K112" i="6"/>
  <c r="M112" i="6" s="1"/>
  <c r="M111" i="6"/>
  <c r="K111" i="6"/>
  <c r="M110" i="6"/>
  <c r="K110" i="6"/>
  <c r="K109" i="6"/>
  <c r="M109" i="6" s="1"/>
  <c r="K108" i="6"/>
  <c r="M108" i="6" s="1"/>
  <c r="M107" i="6"/>
  <c r="K107" i="6"/>
  <c r="M106" i="6"/>
  <c r="K106" i="6"/>
  <c r="M105" i="6"/>
  <c r="K105" i="6"/>
  <c r="K104" i="6"/>
  <c r="M104" i="6" s="1"/>
  <c r="M103" i="6"/>
  <c r="K103" i="6"/>
  <c r="M102" i="6"/>
  <c r="K102" i="6"/>
  <c r="M101" i="6"/>
  <c r="K101" i="6"/>
  <c r="K100" i="6"/>
  <c r="M100" i="6" s="1"/>
  <c r="K99" i="6"/>
  <c r="M99" i="6" s="1"/>
  <c r="K98" i="6"/>
  <c r="M98" i="6" s="1"/>
  <c r="K97" i="6"/>
  <c r="M97" i="6" s="1"/>
  <c r="M96" i="6"/>
  <c r="K96" i="6"/>
  <c r="K95" i="6"/>
  <c r="M95" i="6" s="1"/>
  <c r="K94" i="6"/>
  <c r="M94" i="6" s="1"/>
  <c r="M93" i="6"/>
  <c r="K93" i="6"/>
  <c r="M92" i="6"/>
  <c r="K92" i="6"/>
  <c r="M91" i="6"/>
  <c r="K91" i="6"/>
  <c r="K90" i="6"/>
  <c r="M90" i="6" s="1"/>
  <c r="K89" i="6"/>
  <c r="M89" i="6" s="1"/>
  <c r="M88" i="6"/>
  <c r="K88" i="6"/>
  <c r="K87" i="6"/>
  <c r="M87" i="6" s="1"/>
  <c r="M86" i="6"/>
  <c r="K86" i="6"/>
  <c r="M85" i="6"/>
  <c r="K85" i="6"/>
  <c r="K84" i="6"/>
  <c r="M84" i="6" s="1"/>
  <c r="K83" i="6"/>
  <c r="M83" i="6" s="1"/>
  <c r="M82" i="6"/>
  <c r="K82" i="6"/>
  <c r="M81" i="6"/>
  <c r="K81" i="6"/>
  <c r="M80" i="6"/>
  <c r="K80" i="6"/>
  <c r="M79" i="6"/>
  <c r="K79" i="6"/>
  <c r="K78" i="6"/>
  <c r="M78" i="6" s="1"/>
  <c r="M77" i="6"/>
  <c r="K77" i="6"/>
  <c r="M76" i="6"/>
  <c r="K76" i="6"/>
  <c r="M75" i="6"/>
  <c r="K75" i="6"/>
  <c r="M74" i="6"/>
  <c r="K74" i="6"/>
  <c r="K73" i="6"/>
  <c r="M73" i="6" s="1"/>
  <c r="K72" i="6"/>
  <c r="K71" i="6"/>
  <c r="M71" i="6" s="1"/>
  <c r="K70" i="6"/>
  <c r="M70" i="6" s="1"/>
  <c r="M69" i="6"/>
  <c r="K69" i="6"/>
  <c r="K68" i="6"/>
  <c r="M68" i="6" s="1"/>
  <c r="K67" i="6"/>
  <c r="M67" i="6" s="1"/>
  <c r="M66" i="6"/>
  <c r="K66" i="6"/>
  <c r="K65" i="6"/>
  <c r="M65" i="6" s="1"/>
  <c r="M64" i="6"/>
  <c r="K64" i="6"/>
  <c r="K63" i="6"/>
  <c r="M63" i="6" s="1"/>
  <c r="M62" i="6"/>
  <c r="K62" i="6"/>
  <c r="M61" i="6"/>
  <c r="M60" i="6"/>
  <c r="K60" i="6"/>
  <c r="M59" i="6"/>
  <c r="K59" i="6"/>
  <c r="K58" i="6"/>
  <c r="M58" i="6" s="1"/>
  <c r="K57" i="6"/>
  <c r="M57" i="6" s="1"/>
  <c r="M56" i="6"/>
  <c r="K56" i="6"/>
  <c r="M55" i="6"/>
  <c r="K55" i="6"/>
  <c r="M54" i="6"/>
  <c r="K54" i="6"/>
  <c r="K53" i="6"/>
  <c r="M53" i="6" s="1"/>
  <c r="M52" i="6"/>
  <c r="K52" i="6"/>
  <c r="M51" i="6"/>
  <c r="K51" i="6"/>
  <c r="M50" i="6"/>
  <c r="K50" i="6"/>
  <c r="K49" i="6"/>
  <c r="M49" i="6" s="1"/>
  <c r="K48" i="6"/>
  <c r="M48" i="6" s="1"/>
  <c r="K47" i="6"/>
  <c r="M47" i="6" s="1"/>
  <c r="K46" i="6"/>
  <c r="M46" i="6" s="1"/>
  <c r="M45" i="6"/>
  <c r="K45" i="6"/>
  <c r="K44" i="6"/>
  <c r="M44" i="6" s="1"/>
  <c r="K43" i="6"/>
  <c r="M43" i="6" s="1"/>
  <c r="K42" i="6"/>
  <c r="K41" i="6"/>
  <c r="M41" i="6" s="1"/>
  <c r="K40" i="6"/>
  <c r="M40" i="6" s="1"/>
  <c r="K39" i="6"/>
  <c r="M39" i="6" s="1"/>
  <c r="M38" i="6"/>
  <c r="K38" i="6"/>
  <c r="K37" i="6"/>
  <c r="M37" i="6" s="1"/>
  <c r="M36" i="6"/>
  <c r="K36" i="6"/>
  <c r="M35" i="6"/>
  <c r="K35" i="6"/>
  <c r="K34" i="6"/>
  <c r="M34" i="6" s="1"/>
  <c r="M33" i="6"/>
  <c r="K33" i="6"/>
  <c r="K32" i="6"/>
  <c r="M32" i="6" s="1"/>
  <c r="M31" i="6"/>
  <c r="K31" i="6"/>
  <c r="K30" i="6"/>
  <c r="M30" i="6" s="1"/>
  <c r="K29" i="6"/>
  <c r="M29" i="6" s="1"/>
  <c r="M28" i="6"/>
  <c r="K28" i="6"/>
  <c r="K27" i="6"/>
  <c r="M27" i="6" s="1"/>
  <c r="K26" i="6"/>
  <c r="M26" i="6" s="1"/>
  <c r="M25" i="6"/>
  <c r="K25" i="6"/>
  <c r="K24" i="6"/>
  <c r="M24" i="6" s="1"/>
  <c r="M23" i="6"/>
  <c r="K23" i="6"/>
  <c r="M22" i="6"/>
  <c r="K22" i="6"/>
  <c r="K21" i="6"/>
  <c r="M21" i="6" s="1"/>
  <c r="M20" i="6"/>
  <c r="K20" i="6"/>
  <c r="K19" i="6"/>
  <c r="M19" i="6" s="1"/>
  <c r="M18" i="6"/>
  <c r="K18" i="6"/>
  <c r="M17" i="6"/>
  <c r="K17" i="6"/>
  <c r="K16" i="6"/>
  <c r="M16" i="6" s="1"/>
  <c r="K15" i="6"/>
  <c r="M15" i="6" s="1"/>
  <c r="K14" i="6"/>
  <c r="M14" i="6" s="1"/>
  <c r="M13" i="6"/>
  <c r="K13" i="6"/>
  <c r="K12" i="6"/>
  <c r="M12" i="6" s="1"/>
  <c r="M11" i="6"/>
  <c r="K11" i="6"/>
  <c r="K10" i="6"/>
  <c r="M10" i="6" s="1"/>
  <c r="K9" i="6"/>
  <c r="M9" i="6" s="1"/>
  <c r="M8" i="6"/>
  <c r="K8" i="6"/>
  <c r="M7" i="6"/>
  <c r="K7" i="6"/>
  <c r="M6" i="6"/>
  <c r="K6" i="6"/>
  <c r="K5" i="6"/>
  <c r="M5" i="6" s="1"/>
  <c r="K4" i="6"/>
  <c r="M4" i="6" s="1"/>
  <c r="N3" i="6"/>
  <c r="L3" i="6"/>
  <c r="J3" i="6"/>
  <c r="I3" i="6"/>
  <c r="H3" i="6"/>
  <c r="G3" i="6"/>
  <c r="D3" i="6"/>
  <c r="C3" i="6"/>
  <c r="M144" i="5"/>
  <c r="K144" i="5"/>
  <c r="M143" i="5"/>
  <c r="K143" i="5"/>
  <c r="M142" i="5"/>
  <c r="K142" i="5"/>
  <c r="M141" i="5"/>
  <c r="K141" i="5"/>
  <c r="K140" i="5"/>
  <c r="M140" i="5" s="1"/>
  <c r="M139" i="5"/>
  <c r="K139" i="5"/>
  <c r="M138" i="5"/>
  <c r="K138" i="5"/>
  <c r="K137" i="5"/>
  <c r="M137" i="5" s="1"/>
  <c r="K136" i="5"/>
  <c r="M136" i="5" s="1"/>
  <c r="K135" i="5"/>
  <c r="M135" i="5" s="1"/>
  <c r="M134" i="5"/>
  <c r="K134" i="5"/>
  <c r="K133" i="5"/>
  <c r="M133" i="5" s="1"/>
  <c r="M132" i="5"/>
  <c r="K132" i="5"/>
  <c r="M131" i="5"/>
  <c r="K131" i="5"/>
  <c r="K130" i="5"/>
  <c r="M130" i="5" s="1"/>
  <c r="M129" i="5"/>
  <c r="K129" i="5"/>
  <c r="K128" i="5"/>
  <c r="M128" i="5" s="1"/>
  <c r="M127" i="5"/>
  <c r="K127" i="5"/>
  <c r="K126" i="5"/>
  <c r="M126" i="5" s="1"/>
  <c r="K125" i="5"/>
  <c r="M125" i="5" s="1"/>
  <c r="M124" i="5"/>
  <c r="K124" i="5"/>
  <c r="K123" i="5"/>
  <c r="M123" i="5" s="1"/>
  <c r="K122" i="5"/>
  <c r="M122" i="5" s="1"/>
  <c r="M121" i="5"/>
  <c r="K121" i="5"/>
  <c r="K120" i="5"/>
  <c r="M120" i="5" s="1"/>
  <c r="M119" i="5"/>
  <c r="K119" i="5"/>
  <c r="M118" i="5"/>
  <c r="K118" i="5"/>
  <c r="K117" i="5"/>
  <c r="M117" i="5" s="1"/>
  <c r="M116" i="5"/>
  <c r="K116" i="5"/>
  <c r="K115" i="5"/>
  <c r="M115" i="5" s="1"/>
  <c r="M114" i="5"/>
  <c r="K114" i="5"/>
  <c r="M113" i="5"/>
  <c r="K113" i="5"/>
  <c r="K112" i="5"/>
  <c r="M112" i="5" s="1"/>
  <c r="K111" i="5"/>
  <c r="M111" i="5" s="1"/>
  <c r="K110" i="5"/>
  <c r="M110" i="5" s="1"/>
  <c r="M109" i="5"/>
  <c r="K109" i="5"/>
  <c r="K108" i="5"/>
  <c r="M108" i="5" s="1"/>
  <c r="M107" i="5"/>
  <c r="K107" i="5"/>
  <c r="K106" i="5"/>
  <c r="M106" i="5" s="1"/>
  <c r="K105" i="5"/>
  <c r="M105" i="5" s="1"/>
  <c r="M104" i="5"/>
  <c r="K104" i="5"/>
  <c r="M103" i="5"/>
  <c r="K103" i="5"/>
  <c r="M102" i="5"/>
  <c r="K102" i="5"/>
  <c r="K101" i="5"/>
  <c r="M101" i="5" s="1"/>
  <c r="K100" i="5"/>
  <c r="M100" i="5" s="1"/>
  <c r="M99" i="5"/>
  <c r="K99" i="5"/>
  <c r="K98" i="5"/>
  <c r="M98" i="5" s="1"/>
  <c r="K97" i="5"/>
  <c r="M97" i="5" s="1"/>
  <c r="M96" i="5"/>
  <c r="K96" i="5"/>
  <c r="K95" i="5"/>
  <c r="M95" i="5" s="1"/>
  <c r="M94" i="5"/>
  <c r="K94" i="5"/>
  <c r="M93" i="5"/>
  <c r="K93" i="5"/>
  <c r="M92" i="5"/>
  <c r="K92" i="5"/>
  <c r="M91" i="5"/>
  <c r="K91" i="5"/>
  <c r="K90" i="5"/>
  <c r="M90" i="5" s="1"/>
  <c r="M89" i="5"/>
  <c r="K89" i="5"/>
  <c r="M88" i="5"/>
  <c r="K88" i="5"/>
  <c r="K87" i="5"/>
  <c r="M87" i="5" s="1"/>
  <c r="K86" i="5"/>
  <c r="M86" i="5" s="1"/>
  <c r="K85" i="5"/>
  <c r="M85" i="5" s="1"/>
  <c r="M84" i="5"/>
  <c r="K84" i="5"/>
  <c r="K83" i="5"/>
  <c r="M83" i="5" s="1"/>
  <c r="M82" i="5"/>
  <c r="K82" i="5"/>
  <c r="M81" i="5"/>
  <c r="K81" i="5"/>
  <c r="K80" i="5"/>
  <c r="M80" i="5" s="1"/>
  <c r="M79" i="5"/>
  <c r="K79" i="5"/>
  <c r="K78" i="5"/>
  <c r="M78" i="5" s="1"/>
  <c r="M77" i="5"/>
  <c r="K77" i="5"/>
  <c r="K76" i="5"/>
  <c r="M76" i="5" s="1"/>
  <c r="K75" i="5"/>
  <c r="M75" i="5" s="1"/>
  <c r="M74" i="5"/>
  <c r="K74" i="5"/>
  <c r="K73" i="5"/>
  <c r="M73" i="5" s="1"/>
  <c r="K72" i="5"/>
  <c r="M72" i="5" s="1"/>
  <c r="M71" i="5"/>
  <c r="K71" i="5"/>
  <c r="K70" i="5"/>
  <c r="M70" i="5" s="1"/>
  <c r="M69" i="5"/>
  <c r="K69" i="5"/>
  <c r="M68" i="5"/>
  <c r="K68" i="5"/>
  <c r="K67" i="5"/>
  <c r="M67" i="5" s="1"/>
  <c r="M66" i="5"/>
  <c r="K66" i="5"/>
  <c r="K65" i="5"/>
  <c r="M65" i="5" s="1"/>
  <c r="M64" i="5"/>
  <c r="K64" i="5"/>
  <c r="M63" i="5"/>
  <c r="K63" i="5"/>
  <c r="K62" i="5"/>
  <c r="M62" i="5" s="1"/>
  <c r="K61" i="5"/>
  <c r="M61" i="5" s="1"/>
  <c r="K60" i="5"/>
  <c r="M60" i="5" s="1"/>
  <c r="M59" i="5"/>
  <c r="K59" i="5"/>
  <c r="K58" i="5"/>
  <c r="M58" i="5" s="1"/>
  <c r="M57" i="5"/>
  <c r="K57" i="5"/>
  <c r="K56" i="5"/>
  <c r="K55" i="5"/>
  <c r="M55" i="5" s="1"/>
  <c r="M54" i="5"/>
  <c r="K54" i="5"/>
  <c r="M53" i="5"/>
  <c r="K53" i="5"/>
  <c r="M52" i="5"/>
  <c r="K52" i="5"/>
  <c r="K51" i="5"/>
  <c r="M51" i="5" s="1"/>
  <c r="K50" i="5"/>
  <c r="M50" i="5" s="1"/>
  <c r="M49" i="5"/>
  <c r="K49" i="5"/>
  <c r="M48" i="5"/>
  <c r="K48" i="5"/>
  <c r="M47" i="5"/>
  <c r="K47" i="5"/>
  <c r="K46" i="5"/>
  <c r="M46" i="5" s="1"/>
  <c r="K45" i="5"/>
  <c r="M45" i="5" s="1"/>
  <c r="M44" i="5"/>
  <c r="K44" i="5"/>
  <c r="M43" i="5"/>
  <c r="K43" i="5"/>
  <c r="M42" i="5"/>
  <c r="K42" i="5"/>
  <c r="K41" i="5"/>
  <c r="M41" i="5" s="1"/>
  <c r="K40" i="5"/>
  <c r="K13" i="5" s="1"/>
  <c r="M13" i="5" s="1"/>
  <c r="M39" i="5"/>
  <c r="K39" i="5"/>
  <c r="M38" i="5"/>
  <c r="K38" i="5"/>
  <c r="M37" i="5"/>
  <c r="K37" i="5"/>
  <c r="M36" i="5"/>
  <c r="K35" i="5"/>
  <c r="M35" i="5" s="1"/>
  <c r="M34" i="5"/>
  <c r="K34" i="5"/>
  <c r="K33" i="5"/>
  <c r="M33" i="5" s="1"/>
  <c r="K32" i="5"/>
  <c r="M32" i="5" s="1"/>
  <c r="M31" i="5"/>
  <c r="K31" i="5"/>
  <c r="K30" i="5"/>
  <c r="M30" i="5" s="1"/>
  <c r="M29" i="5"/>
  <c r="K29" i="5"/>
  <c r="K28" i="5"/>
  <c r="M28" i="5" s="1"/>
  <c r="K27" i="5"/>
  <c r="M27" i="5" s="1"/>
  <c r="M26" i="5"/>
  <c r="K26" i="5"/>
  <c r="K25" i="5"/>
  <c r="M25" i="5" s="1"/>
  <c r="M24" i="5"/>
  <c r="K24" i="5"/>
  <c r="K23" i="5"/>
  <c r="M23" i="5" s="1"/>
  <c r="K22" i="5"/>
  <c r="M22" i="5" s="1"/>
  <c r="M21" i="5"/>
  <c r="K21" i="5"/>
  <c r="K20" i="5"/>
  <c r="M20" i="5" s="1"/>
  <c r="M19" i="5"/>
  <c r="K19" i="5"/>
  <c r="K18" i="5"/>
  <c r="M18" i="5" s="1"/>
  <c r="K17" i="5"/>
  <c r="M17" i="5" s="1"/>
  <c r="M16" i="5"/>
  <c r="K16" i="5"/>
  <c r="K15" i="5"/>
  <c r="M15" i="5" s="1"/>
  <c r="M14" i="5"/>
  <c r="K14" i="5"/>
  <c r="N13" i="5"/>
  <c r="L13" i="5"/>
  <c r="J13" i="5"/>
  <c r="I13" i="5"/>
  <c r="H13" i="5"/>
  <c r="G13" i="5"/>
  <c r="D13" i="5"/>
  <c r="C13" i="5"/>
  <c r="K12" i="5"/>
  <c r="M12" i="5" s="1"/>
  <c r="K11" i="5"/>
  <c r="M11" i="5" s="1"/>
  <c r="M10" i="5"/>
  <c r="K10" i="5"/>
  <c r="K9" i="5"/>
  <c r="M9" i="5" s="1"/>
  <c r="M8" i="5"/>
  <c r="K8" i="5"/>
  <c r="K7" i="5"/>
  <c r="M7" i="5" s="1"/>
  <c r="K6" i="5"/>
  <c r="M6" i="5" s="1"/>
  <c r="M5" i="5"/>
  <c r="K5" i="5"/>
  <c r="K4" i="5"/>
  <c r="M4" i="5" s="1"/>
  <c r="M3" i="5"/>
  <c r="K3" i="5"/>
  <c r="M165" i="4"/>
  <c r="H165" i="4"/>
  <c r="H164" i="4"/>
  <c r="M163" i="4"/>
  <c r="H163" i="4"/>
  <c r="M162" i="4"/>
  <c r="H162" i="4"/>
  <c r="H161" i="4"/>
  <c r="M160" i="4"/>
  <c r="H160" i="4"/>
  <c r="M159" i="4"/>
  <c r="H159" i="4"/>
  <c r="M158" i="4"/>
  <c r="H158" i="4"/>
  <c r="M157" i="4"/>
  <c r="H157" i="4"/>
  <c r="M156" i="4"/>
  <c r="H156" i="4"/>
  <c r="M155" i="4"/>
  <c r="H155" i="4"/>
  <c r="M154" i="4"/>
  <c r="H154" i="4"/>
  <c r="M153" i="4"/>
  <c r="H153" i="4"/>
  <c r="M152" i="4"/>
  <c r="H152" i="4"/>
  <c r="H151" i="4"/>
  <c r="H150" i="4"/>
  <c r="H149" i="4"/>
  <c r="M148" i="4"/>
  <c r="H148" i="4"/>
  <c r="M147" i="4"/>
  <c r="H147" i="4"/>
  <c r="M146" i="4"/>
  <c r="H146" i="4"/>
  <c r="M145" i="4"/>
  <c r="H145" i="4"/>
  <c r="M144" i="4"/>
  <c r="H144" i="4"/>
  <c r="M143" i="4"/>
  <c r="H143" i="4"/>
  <c r="M142" i="4"/>
  <c r="H142" i="4"/>
  <c r="M141" i="4"/>
  <c r="H141" i="4"/>
  <c r="M140" i="4"/>
  <c r="H140" i="4"/>
  <c r="M139" i="4"/>
  <c r="H139" i="4"/>
  <c r="M138" i="4"/>
  <c r="H138" i="4"/>
  <c r="M137" i="4"/>
  <c r="H137" i="4"/>
  <c r="M136" i="4"/>
  <c r="H136" i="4"/>
  <c r="M135" i="4"/>
  <c r="H135" i="4"/>
  <c r="M134" i="4"/>
  <c r="H134" i="4"/>
  <c r="H133" i="4"/>
  <c r="H132" i="4"/>
  <c r="H131" i="4"/>
  <c r="H130" i="4"/>
  <c r="M129" i="4"/>
  <c r="H129" i="4"/>
  <c r="M128" i="4"/>
  <c r="H128" i="4"/>
  <c r="M127" i="4"/>
  <c r="H127" i="4"/>
  <c r="H126" i="4"/>
  <c r="M125" i="4"/>
  <c r="H125" i="4"/>
  <c r="M124" i="4"/>
  <c r="H124" i="4"/>
  <c r="M123" i="4"/>
  <c r="H123" i="4"/>
  <c r="H122" i="4"/>
  <c r="M121" i="4"/>
  <c r="H121" i="4"/>
  <c r="M120" i="4"/>
  <c r="H120" i="4"/>
  <c r="M119" i="4"/>
  <c r="H119" i="4"/>
  <c r="M118" i="4"/>
  <c r="H118" i="4"/>
  <c r="H117" i="4"/>
  <c r="M116" i="4"/>
  <c r="H116" i="4"/>
  <c r="M115" i="4"/>
  <c r="H115" i="4"/>
  <c r="H114" i="4"/>
  <c r="M113" i="4"/>
  <c r="H113" i="4"/>
  <c r="M112" i="4"/>
  <c r="H112" i="4"/>
  <c r="H111" i="4"/>
  <c r="H110" i="4"/>
  <c r="M109" i="4"/>
  <c r="H109" i="4"/>
  <c r="H108" i="4"/>
  <c r="M107" i="4"/>
  <c r="H107" i="4"/>
  <c r="H106" i="4"/>
  <c r="M105" i="4"/>
  <c r="H105" i="4"/>
  <c r="M104" i="4"/>
  <c r="H104" i="4"/>
  <c r="H103" i="4"/>
  <c r="H102" i="4"/>
  <c r="M101" i="4"/>
  <c r="H101" i="4"/>
  <c r="H100" i="4"/>
  <c r="M99" i="4"/>
  <c r="H99" i="4"/>
  <c r="M98" i="4"/>
  <c r="H98" i="4"/>
  <c r="M97" i="4"/>
  <c r="H97" i="4"/>
  <c r="M96" i="4"/>
  <c r="H96" i="4"/>
  <c r="H95" i="4"/>
  <c r="H94" i="4"/>
  <c r="M93" i="4"/>
  <c r="H93" i="4"/>
  <c r="M92" i="4"/>
  <c r="H92" i="4"/>
  <c r="M91" i="4"/>
  <c r="H91" i="4"/>
  <c r="M90" i="4"/>
  <c r="H90" i="4"/>
  <c r="M89" i="4"/>
  <c r="H89" i="4"/>
  <c r="M88" i="4"/>
  <c r="H88" i="4"/>
  <c r="H87" i="4"/>
  <c r="H86" i="4"/>
  <c r="M85" i="4"/>
  <c r="H85" i="4"/>
  <c r="H84" i="4"/>
  <c r="M83" i="4"/>
  <c r="H83" i="4"/>
  <c r="M82" i="4"/>
  <c r="H82" i="4"/>
  <c r="M81" i="4"/>
  <c r="H81" i="4"/>
  <c r="H80" i="4"/>
  <c r="M79" i="4"/>
  <c r="H79" i="4"/>
  <c r="M78" i="4"/>
  <c r="H78" i="4"/>
  <c r="M77" i="4"/>
  <c r="H77" i="4"/>
  <c r="M76" i="4"/>
  <c r="H76" i="4"/>
  <c r="M75" i="4"/>
  <c r="H75" i="4"/>
  <c r="M74" i="4"/>
  <c r="H74" i="4"/>
  <c r="M73" i="4"/>
  <c r="H73" i="4"/>
  <c r="M72" i="4"/>
  <c r="H72" i="4"/>
  <c r="H71" i="4"/>
  <c r="M70" i="4"/>
  <c r="H70" i="4"/>
  <c r="H69" i="4"/>
  <c r="H68" i="4"/>
  <c r="M67" i="4"/>
  <c r="H67" i="4"/>
  <c r="M66" i="4"/>
  <c r="H66" i="4"/>
  <c r="M65" i="4"/>
  <c r="H65" i="4"/>
  <c r="H64" i="4"/>
  <c r="H63" i="4"/>
  <c r="M62" i="4"/>
  <c r="H62" i="4"/>
  <c r="H61" i="4"/>
  <c r="M60" i="4"/>
  <c r="H60" i="4"/>
  <c r="H59" i="4"/>
  <c r="H58" i="4"/>
  <c r="H57" i="4"/>
  <c r="M56" i="4"/>
  <c r="H56" i="4"/>
  <c r="M55" i="4"/>
  <c r="H55" i="4"/>
  <c r="M54" i="4"/>
  <c r="H54" i="4"/>
  <c r="H53" i="4"/>
  <c r="M52" i="4"/>
  <c r="H52" i="4"/>
  <c r="H51" i="4"/>
  <c r="H50" i="4"/>
  <c r="M49" i="4"/>
  <c r="H49" i="4"/>
  <c r="H48" i="4"/>
  <c r="M47" i="4"/>
  <c r="H47" i="4"/>
  <c r="H46" i="4"/>
  <c r="H45" i="4"/>
  <c r="M44" i="4"/>
  <c r="H44" i="4"/>
  <c r="H43" i="4"/>
  <c r="H42" i="4"/>
  <c r="M41" i="4"/>
  <c r="H41" i="4"/>
  <c r="H40" i="4"/>
  <c r="M39" i="4"/>
  <c r="H39" i="4"/>
  <c r="M38" i="4"/>
  <c r="H38" i="4"/>
  <c r="M37" i="4"/>
  <c r="H37" i="4"/>
  <c r="M36" i="4"/>
  <c r="H36" i="4"/>
  <c r="M35" i="4"/>
  <c r="H35" i="4"/>
  <c r="H34" i="4"/>
  <c r="H33" i="4"/>
  <c r="M32" i="4"/>
  <c r="H32" i="4"/>
  <c r="M31" i="4"/>
  <c r="H31" i="4"/>
  <c r="M30" i="4"/>
  <c r="H30" i="4"/>
  <c r="M29" i="4"/>
  <c r="H29" i="4"/>
  <c r="H28" i="4"/>
  <c r="H27" i="4"/>
  <c r="H26" i="4"/>
  <c r="H25" i="4"/>
  <c r="H24" i="4"/>
  <c r="M23" i="4"/>
  <c r="H23" i="4"/>
  <c r="M22" i="4"/>
  <c r="H22" i="4"/>
  <c r="M21" i="4"/>
  <c r="H21" i="4"/>
  <c r="M20" i="4"/>
  <c r="H20" i="4"/>
  <c r="H19" i="4"/>
  <c r="H18" i="4"/>
  <c r="H17" i="4"/>
  <c r="M16" i="4"/>
  <c r="H16" i="4"/>
  <c r="M15" i="4"/>
  <c r="H15" i="4"/>
  <c r="M14" i="4"/>
  <c r="H14" i="4"/>
  <c r="H13" i="4"/>
  <c r="M12" i="4"/>
  <c r="H12" i="4"/>
  <c r="H11" i="4"/>
  <c r="H10" i="4"/>
  <c r="H9" i="4"/>
  <c r="M8" i="4"/>
  <c r="H8" i="4"/>
  <c r="H7" i="4"/>
  <c r="H6" i="4"/>
  <c r="M5" i="4"/>
  <c r="H5" i="4"/>
  <c r="H4" i="4"/>
  <c r="M40" i="5" l="1"/>
  <c r="K3" i="6"/>
  <c r="M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10"/>
            <color rgb="FF000000"/>
            <rFont val="Arial"/>
          </rPr>
          <t>'Want to see' --dan.hampson01 Wed Dec 14 15:19:25 2011</t>
        </r>
      </text>
    </comment>
    <comment ref="D54" authorId="0" shapeId="0" xr:uid="{00000000-0006-0000-0400-000002000000}">
      <text>
        <r>
          <rPr>
            <sz val="10"/>
            <color rgb="FF000000"/>
            <rFont val="Arial"/>
          </rPr>
          <t>'want to see' --dan.hampson01 Thu Dec 15 14:05:45 2011</t>
        </r>
      </text>
    </comment>
    <comment ref="D55" authorId="0" shapeId="0" xr:uid="{00000000-0006-0000-0400-000003000000}">
      <text>
        <r>
          <rPr>
            <sz val="10"/>
            <color rgb="FF000000"/>
            <rFont val="Arial"/>
          </rPr>
          <t>'want to see' --dan.hampson01 Thu Dec 15 14:07:18 2011</t>
        </r>
      </text>
    </comment>
    <comment ref="D64" authorId="0" shapeId="0" xr:uid="{00000000-0006-0000-0400-000004000000}">
      <text>
        <r>
          <rPr>
            <sz val="10"/>
            <color rgb="FF000000"/>
            <rFont val="Arial"/>
          </rPr>
          <t>'want to see' --dan.hampson01 Thu Dec 15 14:23:55 2011</t>
        </r>
      </text>
    </comment>
    <comment ref="D75" authorId="0" shapeId="0" xr:uid="{00000000-0006-0000-0400-000005000000}">
      <text>
        <r>
          <rPr>
            <sz val="10"/>
            <color rgb="FF000000"/>
            <rFont val="Arial"/>
          </rPr>
          <t>'want to see' --dan.hampson01 Thu Dec 15 14:44:45 2011</t>
        </r>
      </text>
    </comment>
    <comment ref="D105" authorId="0" shapeId="0" xr:uid="{00000000-0006-0000-0400-000006000000}">
      <text>
        <r>
          <rPr>
            <sz val="10"/>
            <color rgb="FF000000"/>
            <rFont val="Arial"/>
          </rPr>
          <t>'want to see' --dan.hampson01 Thu Dec 15 15:28:09 2011</t>
        </r>
      </text>
    </comment>
    <comment ref="D110" authorId="0" shapeId="0" xr:uid="{00000000-0006-0000-0400-000007000000}">
      <text>
        <r>
          <rPr>
            <sz val="10"/>
            <color rgb="FF000000"/>
            <rFont val="Arial"/>
          </rPr>
          <t>'want to see' --dan.hampson01 Thu Dec 15 15:31:24 2011</t>
        </r>
      </text>
    </comment>
    <comment ref="D121" authorId="0" shapeId="0" xr:uid="{00000000-0006-0000-0400-000008000000}">
      <text>
        <r>
          <rPr>
            <sz val="10"/>
            <color rgb="FF000000"/>
            <rFont val="Arial"/>
          </rPr>
          <t>'want to see' --dan.hampson01 Thu Dec 15 15:37:10 2011</t>
        </r>
      </text>
    </comment>
  </commentList>
</comments>
</file>

<file path=xl/sharedStrings.xml><?xml version="1.0" encoding="utf-8"?>
<sst xmlns="http://schemas.openxmlformats.org/spreadsheetml/2006/main" count="1739" uniqueCount="773">
  <si>
    <t>Rotten Tomatoes</t>
  </si>
  <si>
    <t xml:space="preserve">Film </t>
  </si>
  <si>
    <t>Story</t>
  </si>
  <si>
    <t>Genre</t>
  </si>
  <si>
    <t>Opening Weekend</t>
  </si>
  <si>
    <t>Number of Theatres in US Opening Weekend</t>
  </si>
  <si>
    <t>Box Office Average per US Cinema (Opening Weekend)</t>
  </si>
  <si>
    <t>Domestic Gross</t>
  </si>
  <si>
    <t>Foreign Gross</t>
  </si>
  <si>
    <t>Worldwide Gross</t>
  </si>
  <si>
    <t>Budget</t>
  </si>
  <si>
    <t>Profitability</t>
  </si>
  <si>
    <t>Oscar</t>
  </si>
  <si>
    <t>Bafta</t>
  </si>
  <si>
    <t>Notes</t>
  </si>
  <si>
    <t>Source</t>
  </si>
  <si>
    <t>http://www.rottentomatoes.com/</t>
  </si>
  <si>
    <t>own calc</t>
  </si>
  <si>
    <t>http://www.boxofficemojo.com/</t>
  </si>
  <si>
    <t>Universal</t>
  </si>
  <si>
    <t>-</t>
  </si>
  <si>
    <t>CBS</t>
  </si>
  <si>
    <t>Sony</t>
  </si>
  <si>
    <t>IMDB estimated budget</t>
  </si>
  <si>
    <t>Warner Bros</t>
  </si>
  <si>
    <t>Fox</t>
  </si>
  <si>
    <t>n/a</t>
  </si>
  <si>
    <t>Lionsgate</t>
  </si>
  <si>
    <t>Paramount</t>
  </si>
  <si>
    <t>Relativity</t>
  </si>
  <si>
    <t>IFC</t>
  </si>
  <si>
    <t>Weinstein Company</t>
  </si>
  <si>
    <t xml:space="preserve">Rotten Tomatoes </t>
  </si>
  <si>
    <t xml:space="preserve">Audience  score </t>
  </si>
  <si>
    <t>%</t>
  </si>
  <si>
    <t>($)</t>
  </si>
  <si>
    <t>($m)</t>
  </si>
  <si>
    <t>% of budget recovered</t>
  </si>
  <si>
    <t>Wein.</t>
  </si>
  <si>
    <t>WB</t>
  </si>
  <si>
    <t>BV</t>
  </si>
  <si>
    <t>WB (NL)</t>
  </si>
  <si>
    <t>Par.</t>
  </si>
  <si>
    <t>Uni.</t>
  </si>
  <si>
    <t>LGF</t>
  </si>
  <si>
    <t>TriS</t>
  </si>
  <si>
    <t>LG/S</t>
  </si>
  <si>
    <t>FD</t>
  </si>
  <si>
    <t>SGem</t>
  </si>
  <si>
    <t>Rela.</t>
  </si>
  <si>
    <t>ORF</t>
  </si>
  <si>
    <t>Focus</t>
  </si>
  <si>
    <t>SPC</t>
  </si>
  <si>
    <t>FoxS</t>
  </si>
  <si>
    <t>Yash</t>
  </si>
  <si>
    <t>UTV</t>
  </si>
  <si>
    <t>Gold.</t>
  </si>
  <si>
    <t>Eros</t>
  </si>
  <si>
    <t>RAtt.</t>
  </si>
  <si>
    <t>Relbig.</t>
  </si>
  <si>
    <t>Shrts.</t>
  </si>
  <si>
    <t>LD</t>
  </si>
  <si>
    <t>Magn.</t>
  </si>
  <si>
    <t>Cohen</t>
  </si>
  <si>
    <t>Lead Studio</t>
  </si>
  <si>
    <t>http://www.boxofficemojo.com/yearly/chart/?page=1&amp;view=releasedate&amp;view2=domestic&amp;yr=2012&amp;p=.htm</t>
  </si>
  <si>
    <t xml:space="preserve">if different </t>
  </si>
  <si>
    <t>2012 Oscar Nominated Short Films</t>
  </si>
  <si>
    <t>21 Jump Street</t>
  </si>
  <si>
    <t>A Late Quartet</t>
  </si>
  <si>
    <t>EOne</t>
  </si>
  <si>
    <t>A Royal Affair</t>
  </si>
  <si>
    <t>Abraham Lincoln: Vampire Hunter</t>
  </si>
  <si>
    <t>Agneepath</t>
  </si>
  <si>
    <t>Air Racers 3D</t>
  </si>
  <si>
    <t>3D</t>
  </si>
  <si>
    <t>N/A</t>
  </si>
  <si>
    <t>Albert Nobbs</t>
  </si>
  <si>
    <t>American Reunion</t>
  </si>
  <si>
    <t>Amour</t>
  </si>
  <si>
    <t>Anna Karenina</t>
  </si>
  <si>
    <t>budget reported in The Telegraph</t>
  </si>
  <si>
    <t>http://www.telegraph.co.uk/culture/film/starsandstories/9529142/Anna-Karenina-back-from-the-brink.html</t>
  </si>
  <si>
    <t>Arbitrage</t>
  </si>
  <si>
    <t>http://www.imdb.com/title/tt1764183/?ref_=nv_sr_1</t>
  </si>
  <si>
    <t>Argo</t>
  </si>
  <si>
    <t>Atlas Shrugged: Part II</t>
  </si>
  <si>
    <t>ADC</t>
  </si>
  <si>
    <t>Barfi!</t>
  </si>
  <si>
    <t>Batman Begins (2012 re-release)</t>
  </si>
  <si>
    <t>Battleship</t>
  </si>
  <si>
    <t>Beasts of the Southern Wild</t>
  </si>
  <si>
    <t>http://www.imdb.com/title/tt2125435/?ref_=nv_sr_1</t>
  </si>
  <si>
    <t>Big Miracle</t>
  </si>
  <si>
    <t>Brave</t>
  </si>
  <si>
    <t xml:space="preserve">301,700,000           </t>
  </si>
  <si>
    <t xml:space="preserve">538,983,207        </t>
  </si>
  <si>
    <t>Bully (PG-13)</t>
  </si>
  <si>
    <t>Casa De Mi Padre</t>
  </si>
  <si>
    <t>Celeste and Jesse Forever</t>
  </si>
  <si>
    <t>Chasing Ice</t>
  </si>
  <si>
    <t>SD</t>
  </si>
  <si>
    <t>Chasing Mavericks</t>
  </si>
  <si>
    <t>Chernobyl Diaries</t>
  </si>
  <si>
    <t xml:space="preserve">19,038,008        </t>
  </si>
  <si>
    <t xml:space="preserve">budget cost 'reported' </t>
  </si>
  <si>
    <t>http://cinemanerdz.com/weekend-box-office-men-in-black-iii-leads-memorial-day-pack/</t>
  </si>
  <si>
    <t>Chronicle (2012)</t>
  </si>
  <si>
    <t>Cloud Atlas</t>
  </si>
  <si>
    <t>http://www.imdb.com/title/tt1371111/?ref_=nv_sr_1</t>
  </si>
  <si>
    <t>Contraband</t>
  </si>
  <si>
    <t>Crooked Arrows</t>
  </si>
  <si>
    <t>BPE</t>
  </si>
  <si>
    <t>Dabangg 2</t>
  </si>
  <si>
    <t>Dark Shadows</t>
  </si>
  <si>
    <t>Diary of a Wimpy Kid: Dog Days</t>
  </si>
  <si>
    <t>Django Unchained</t>
  </si>
  <si>
    <t>Dr. Seuss' The Lorax</t>
  </si>
  <si>
    <t>Dredd</t>
  </si>
  <si>
    <t>Ek Tha Tiger</t>
  </si>
  <si>
    <t>End of Watch</t>
  </si>
  <si>
    <t>English Vinglish</t>
  </si>
  <si>
    <t>Farewell My Queen</t>
  </si>
  <si>
    <t>Flight</t>
  </si>
  <si>
    <t xml:space="preserve">161,772,375         </t>
  </si>
  <si>
    <t>Footnote</t>
  </si>
  <si>
    <t>For Greater Glory</t>
  </si>
  <si>
    <t>ArcEnt</t>
  </si>
  <si>
    <t>Frankenweenie</t>
  </si>
  <si>
    <t>Friends with Kids</t>
  </si>
  <si>
    <t>Ghost Rider: Spirit of Vengeance</t>
  </si>
  <si>
    <t>Girl in Progress</t>
  </si>
  <si>
    <t>Goon</t>
  </si>
  <si>
    <t>Haywire</t>
  </si>
  <si>
    <t>Hitchcock</t>
  </si>
  <si>
    <t>Hope Springs</t>
  </si>
  <si>
    <t>http://www.imdb.com/title/tt1535438/</t>
  </si>
  <si>
    <t>Hotel Transylvania</t>
  </si>
  <si>
    <t>House at the End of The Street</t>
  </si>
  <si>
    <t>Housefull 2</t>
  </si>
  <si>
    <t>Hyde Park on Hudson</t>
  </si>
  <si>
    <t>Hysteria</t>
  </si>
  <si>
    <t>Ice Age: Continental Drift</t>
  </si>
  <si>
    <t>Jab Tak Hai Jaan</t>
  </si>
  <si>
    <t>Jack Reacher</t>
  </si>
  <si>
    <t>Jeff, Who Lives at Home</t>
  </si>
  <si>
    <t>ParV</t>
  </si>
  <si>
    <t>Jiro Dreams of Sushi</t>
  </si>
  <si>
    <t>John Carter</t>
  </si>
  <si>
    <t>Journey 2: The Mysterious Island</t>
  </si>
  <si>
    <t>Katy Perry: Part of Me</t>
  </si>
  <si>
    <t>Kid With a Bike</t>
  </si>
  <si>
    <t>Killer Joe</t>
  </si>
  <si>
    <t>Killing Them Softly</t>
  </si>
  <si>
    <t>Last Ounce of Courage</t>
  </si>
  <si>
    <t>RM</t>
  </si>
  <si>
    <t>Lawless</t>
  </si>
  <si>
    <t>http://www.imdb.com/title/tt1212450/?ref_=nv_sr_1</t>
  </si>
  <si>
    <t>Les Miserables (2012)</t>
  </si>
  <si>
    <t>Life of Pi</t>
  </si>
  <si>
    <t>Lincoln</t>
  </si>
  <si>
    <t>Looper</t>
  </si>
  <si>
    <t>Madagascar 3: Europe's Most Wanted</t>
  </si>
  <si>
    <t>P/DW</t>
  </si>
  <si>
    <t xml:space="preserve">530,529,792        </t>
  </si>
  <si>
    <t xml:space="preserve">746,921,274         </t>
  </si>
  <si>
    <t>Magic Mike</t>
  </si>
  <si>
    <t>Man on a Ledge</t>
  </si>
  <si>
    <t>Marley</t>
  </si>
  <si>
    <t>Marvel's The Avengers</t>
  </si>
  <si>
    <t>MIB 3</t>
  </si>
  <si>
    <t>Mirror Mirror</t>
  </si>
  <si>
    <t>Monsieur Lazhar (U.S.-only)</t>
  </si>
  <si>
    <t>MBox</t>
  </si>
  <si>
    <t>Moonrise Kingdom</t>
  </si>
  <si>
    <t>Nitro Circus the Movie 3D</t>
  </si>
  <si>
    <t>October Baby (2012)</t>
  </si>
  <si>
    <t>Paranormal Activity 4</t>
  </si>
  <si>
    <t>ParaNorman</t>
  </si>
  <si>
    <t>Parental Guidance</t>
  </si>
  <si>
    <t>Pitch Perfect</t>
  </si>
  <si>
    <t>Premium Rush</t>
  </si>
  <si>
    <t>Prometheus</t>
  </si>
  <si>
    <t>Promised Land (2012)</t>
  </si>
  <si>
    <t>Raiders of the Lost Ark (IMAX)</t>
  </si>
  <si>
    <t>Red Dawn (2012)</t>
  </si>
  <si>
    <t>Red Tails</t>
  </si>
  <si>
    <t>Resident Evil: Retribution</t>
  </si>
  <si>
    <t>Rise of the Guardians</t>
  </si>
  <si>
    <t>Robot &amp; Frank</t>
  </si>
  <si>
    <t>Rock of Ages</t>
  </si>
  <si>
    <t>Ruby Sparks</t>
  </si>
  <si>
    <t>Rust and Bone</t>
  </si>
  <si>
    <t>Safe (2012)</t>
  </si>
  <si>
    <t>http://www.imdb.com/title/tt1656190/?ref_=fn_al_tt_1</t>
  </si>
  <si>
    <t>Safe House</t>
  </si>
  <si>
    <t>Safety Not Guaranteed</t>
  </si>
  <si>
    <t>Salmon Fishing in the Yemen</t>
  </si>
  <si>
    <t>budget reported in Variety</t>
  </si>
  <si>
    <t>http://variety.com/2012/film/news/lionsgate-u-k-keeps-it-local-1118053909/</t>
  </si>
  <si>
    <t>Samsara</t>
  </si>
  <si>
    <t>Osci.</t>
  </si>
  <si>
    <t>Savages (2012)</t>
  </si>
  <si>
    <t>Searching for Sugar Man</t>
  </si>
  <si>
    <t>Seeking a Friend for the End of the World</t>
  </si>
  <si>
    <t>Seven Psychopaths</t>
  </si>
  <si>
    <t>Silver Linings Playbook</t>
  </si>
  <si>
    <t>Singin' In the Rain (2012 re-release)</t>
  </si>
  <si>
    <t>Sinister</t>
  </si>
  <si>
    <t>Skyfall</t>
  </si>
  <si>
    <t>Sleepwalk with Me</t>
  </si>
  <si>
    <t>Snow White and the Huntsman</t>
  </si>
  <si>
    <t>Sparkle (2012)</t>
  </si>
  <si>
    <t>Step Up Revolution</t>
  </si>
  <si>
    <t>Taken 2</t>
  </si>
  <si>
    <t>Talaash</t>
  </si>
  <si>
    <t>Ted</t>
  </si>
  <si>
    <t xml:space="preserve">549,368,315         </t>
  </si>
  <si>
    <t>That's My Boy</t>
  </si>
  <si>
    <t>The Amazing Spider-Man</t>
  </si>
  <si>
    <t>The Apparition</t>
  </si>
  <si>
    <t>The Best Exotic Marigold Hotel</t>
  </si>
  <si>
    <t>The Bourne Legacy</t>
  </si>
  <si>
    <t>The Cabin in the Woods</t>
  </si>
  <si>
    <t>http://www.imdb.com/title/tt1259521/?ref_=nv_sr_1</t>
  </si>
  <si>
    <t>The Campaign</t>
  </si>
  <si>
    <t>budget figure not available</t>
  </si>
  <si>
    <t>The Cold Light of Day</t>
  </si>
  <si>
    <t>The Collection</t>
  </si>
  <si>
    <t>The Dark Knight (2012 re-release)</t>
  </si>
  <si>
    <t>The Dark Knight Rises</t>
  </si>
  <si>
    <t>The Devil Inside</t>
  </si>
  <si>
    <t>The Dictator</t>
  </si>
  <si>
    <t>The Expendables 2</t>
  </si>
  <si>
    <t>The Five-Year Engagement</t>
  </si>
  <si>
    <t>The Grey</t>
  </si>
  <si>
    <t>The Guilt Trip</t>
  </si>
  <si>
    <t>The Hobbit: An Unexpected Journey</t>
  </si>
  <si>
    <t>Budget is reported, from a 'studio source.' From HollywoodReporter</t>
  </si>
  <si>
    <t>http://www.hollywoodreporter.com/news/hobbit-peter-jackson-warner-bros-379301</t>
  </si>
  <si>
    <t>The Hunger Games</t>
  </si>
  <si>
    <t>The Impossible</t>
  </si>
  <si>
    <t>http://www.imdb.com/title/tt1649419/?ref_=nv_sr_1</t>
  </si>
  <si>
    <t>The Lucky One</t>
  </si>
  <si>
    <t>http://www.imdb.com/title/tt1327194/?ref_=nv_sr_1</t>
  </si>
  <si>
    <t>The Master</t>
  </si>
  <si>
    <t>http://www.imdb.com/title/tt1560747/?ref_=nv_sr_1</t>
  </si>
  <si>
    <t>The Perks of Being a Wallflower</t>
  </si>
  <si>
    <t>http://www.imdb.com/title/tt1659337/?ref_=nv_sr_1</t>
  </si>
  <si>
    <t>The Pirates! Band of Misfits</t>
  </si>
  <si>
    <t>The Possession</t>
  </si>
  <si>
    <t>The Queen of Versailles</t>
  </si>
  <si>
    <t>The Raid: Redemption</t>
  </si>
  <si>
    <t>The Sessions</t>
  </si>
  <si>
    <t>The Three Stooges</t>
  </si>
  <si>
    <t>The Twilight Saga: Breaking Dawn Part 2</t>
  </si>
  <si>
    <t>The Vow</t>
  </si>
  <si>
    <t>The Watch</t>
  </si>
  <si>
    <t>The Woman in Black</t>
  </si>
  <si>
    <t>http://www.imdb.com/title/tt1596365/?ref_=nv_sr_1</t>
  </si>
  <si>
    <t>This Is 40</t>
  </si>
  <si>
    <t>Total Recall (2012)</t>
  </si>
  <si>
    <t>Underworld Awakening</t>
  </si>
  <si>
    <t>What to Expect When You're Expecting</t>
  </si>
  <si>
    <t>Won't Back Down</t>
  </si>
  <si>
    <t>Wrath of the Titans</t>
  </si>
  <si>
    <t>Wreck-It Ralph</t>
  </si>
  <si>
    <t>Your Sister's Sister</t>
  </si>
  <si>
    <t>Zero Dark Thirty</t>
  </si>
  <si>
    <t>30 Minutes or Less</t>
  </si>
  <si>
    <t>Independent</t>
  </si>
  <si>
    <t>Comedy</t>
  </si>
  <si>
    <t>http://boxofficemojo.com/movies/?id=30minutesorless.htm</t>
  </si>
  <si>
    <t>50/50</t>
  </si>
  <si>
    <t>Discovery</t>
  </si>
  <si>
    <t>http://boxofficemojo.com/movies/?id=50fifty.htm</t>
  </si>
  <si>
    <t>A Dangerous Method</t>
  </si>
  <si>
    <t>Love</t>
  </si>
  <si>
    <t>Drama</t>
  </si>
  <si>
    <t>http://boxofficemojo.com/movies/?id=dangerousmethod.htm</t>
  </si>
  <si>
    <t>A Very Harold and Kumar Christmas</t>
  </si>
  <si>
    <t>http://boxofficemojo.com/movies/?id=haroldandkumar3.htm</t>
  </si>
  <si>
    <t>Abduction</t>
  </si>
  <si>
    <t>Vertigo Entertainment</t>
  </si>
  <si>
    <t>Maturation</t>
  </si>
  <si>
    <t>Action</t>
  </si>
  <si>
    <t>http://boxofficemojo.com/movies/?id=abduction11.htm</t>
  </si>
  <si>
    <t>Anonymous</t>
  </si>
  <si>
    <t>Relativity Media</t>
  </si>
  <si>
    <t>Tragedy</t>
  </si>
  <si>
    <t>http://boxofficemojo.com/movies/?id=anonymous.htm</t>
  </si>
  <si>
    <t>Another Earth</t>
  </si>
  <si>
    <t>Temptation</t>
  </si>
  <si>
    <t>Fantasy</t>
  </si>
  <si>
    <t>http://boxofficemojo.com/movies/?id=anotherearth.htm</t>
  </si>
  <si>
    <t>Apollo 18</t>
  </si>
  <si>
    <t>Monster Force</t>
  </si>
  <si>
    <t>Horror</t>
  </si>
  <si>
    <t>http://boxofficemojo.com/movies/?id=apollo18.htm</t>
  </si>
  <si>
    <t>Arthur</t>
  </si>
  <si>
    <t>Sacrifice</t>
  </si>
  <si>
    <t>http://boxofficemojo.com/movies/?id=arthur2011.htm</t>
  </si>
  <si>
    <t>Arthur Christmas</t>
  </si>
  <si>
    <t>Aardman Animations</t>
  </si>
  <si>
    <t>Journey and Return</t>
  </si>
  <si>
    <t>Animation</t>
  </si>
  <si>
    <t>http://latimesblogs.latimes.com/entertainmentnewsbuzz/2011/11/muppets-arthur-christmas-hugo-box-office.html</t>
  </si>
  <si>
    <t>Average</t>
  </si>
  <si>
    <t>Bad Teacher</t>
  </si>
  <si>
    <t>http://boxofficemojo.com/movies/?id=badteacher.htm</t>
  </si>
  <si>
    <t>Battle: Los Angeles</t>
  </si>
  <si>
    <t>http://boxofficemojo.com/movies/?id=battlelosangeles.htm</t>
  </si>
  <si>
    <t>Beastly</t>
  </si>
  <si>
    <t>CBS Films</t>
  </si>
  <si>
    <t>Metamorphosis</t>
  </si>
  <si>
    <t>Romance</t>
  </si>
  <si>
    <t>http://boxofficemojo.com/movies/?id=beastly.htm</t>
  </si>
  <si>
    <t>Beginners</t>
  </si>
  <si>
    <t>supporting actor</t>
  </si>
  <si>
    <t>http://boxofficemojo.com/movies/?id=beginners.htm</t>
  </si>
  <si>
    <t>Bridesmaids</t>
  </si>
  <si>
    <t>Rivalry</t>
  </si>
  <si>
    <t>http://boxofficemojo.com/movies/?id=wiigapatow.htm</t>
  </si>
  <si>
    <t>Captain America: The First Avenger</t>
  </si>
  <si>
    <t>Disney</t>
  </si>
  <si>
    <t>http://boxofficemojo.com/movies/?id=captainamerica.htm</t>
  </si>
  <si>
    <t>Cars 2</t>
  </si>
  <si>
    <t>Pixar</t>
  </si>
  <si>
    <t>Fish Out Of Water</t>
  </si>
  <si>
    <t>http://boxofficemojo.com/movies/?id=cars2.htm</t>
  </si>
  <si>
    <t>Cedar Rapids</t>
  </si>
  <si>
    <t>20th Century Fox</t>
  </si>
  <si>
    <t>http://qctimes.com/news/local/article_b7491eb8-3d68-11e0-b394-001cc4c03286.html</t>
  </si>
  <si>
    <t>Colombiana</t>
  </si>
  <si>
    <t>Revenge</t>
  </si>
  <si>
    <t>http://boxofficemojo.com/movies/?id=colombiana.htm</t>
  </si>
  <si>
    <t>Conan the Barbarian</t>
  </si>
  <si>
    <t>Quest</t>
  </si>
  <si>
    <t>http://boxofficemojo.com/movies/?id=conan3d.htm</t>
  </si>
  <si>
    <t>Contagion</t>
  </si>
  <si>
    <t>The Riddle</t>
  </si>
  <si>
    <t>Thriller</t>
  </si>
  <si>
    <t>http://boxofficemojo.com/movies/?id=contagion.htm</t>
  </si>
  <si>
    <t>Cowboys and Aliens</t>
  </si>
  <si>
    <t>http://boxofficemojo.com/movies/?id=cowboysandaliens.htm</t>
  </si>
  <si>
    <t>Crazy, Stupid, Love</t>
  </si>
  <si>
    <t>http://boxofficemojo.com/movies/?id=crazystupidlove.htm</t>
  </si>
  <si>
    <t>Diary of a Wimpy Kid 2: Rodrick Rules</t>
  </si>
  <si>
    <t>http://boxofficemojo.com/movies/?id=diaryofawimpykid2.htm</t>
  </si>
  <si>
    <t>Dolphin Tale</t>
  </si>
  <si>
    <t>http://boxofficemojo.com/movies/?id=dolphintale.htm</t>
  </si>
  <si>
    <t>Don't Be Afraid Of The Dark</t>
  </si>
  <si>
    <t>Miramax Films</t>
  </si>
  <si>
    <t>http://boxofficemojo.com/movies/?id=dontbeafraidofthedark.htm</t>
  </si>
  <si>
    <t>Dream House</t>
  </si>
  <si>
    <t>Morgan Creek Productions</t>
  </si>
  <si>
    <t>http://boxofficemojo.com/movies/?id=dreamhouse.htm</t>
  </si>
  <si>
    <t>Drive</t>
  </si>
  <si>
    <t>http://boxofficemojo.com/movies/?id=drive2011.htm</t>
  </si>
  <si>
    <t>Drive Angry</t>
  </si>
  <si>
    <t>Rescue</t>
  </si>
  <si>
    <t>http://latimesblogs.latimes.com/entertainmentnewsbuzz/2011/02/movie-projector-hall-pass-farrelly-brothers-drive-angry-nicolas-cage.html</t>
  </si>
  <si>
    <t>Dylan Dog: Dead of Night</t>
  </si>
  <si>
    <t>http://boxofficemojo.com/movies/?id=dylandog.htm</t>
  </si>
  <si>
    <t>Everything Must Go</t>
  </si>
  <si>
    <t>Reliance Entertainment</t>
  </si>
  <si>
    <t>http://boxofficemojo.com/movies/?id=everythingmustgo.htm</t>
  </si>
  <si>
    <t>Extremely Loud and Incredibly Close</t>
  </si>
  <si>
    <t>Warner Bros.</t>
  </si>
  <si>
    <t>http://boxofficemojo.com/movies/?id=extremelyloud.htm</t>
  </si>
  <si>
    <t>Fast Five</t>
  </si>
  <si>
    <t>Escape</t>
  </si>
  <si>
    <t>Final Destination 5</t>
  </si>
  <si>
    <t>New Line Cinema</t>
  </si>
  <si>
    <t>http://boxofficemojo.com/movies/?id=finaldestination5.htm</t>
  </si>
  <si>
    <t>Footloose</t>
  </si>
  <si>
    <t>Spyglass Entertainment</t>
  </si>
  <si>
    <t>Transformation</t>
  </si>
  <si>
    <t>http://boxofficemojo.com/movies/?id=footloose2010.htm</t>
  </si>
  <si>
    <t>Friends With Benefits</t>
  </si>
  <si>
    <t>http://boxofficemojo.com/movies/?id=friendswithbenefits10.htm</t>
  </si>
  <si>
    <t>Fright Night</t>
  </si>
  <si>
    <t>DreamWorks</t>
  </si>
  <si>
    <t>http://boxofficemojo.com/movies/?id=frightnight2011.htm</t>
  </si>
  <si>
    <t>Gnomeo and Juliet</t>
  </si>
  <si>
    <t>http://www.imdb.com/title/tt0377981/</t>
  </si>
  <si>
    <t>Green Lantern</t>
  </si>
  <si>
    <t>http://boxofficemojo.com/movies/?id=greenlantern.htm</t>
  </si>
  <si>
    <t>Hall Pass</t>
  </si>
  <si>
    <t>http://boxofficemojo.com/movies/?id=hallpass.htm</t>
  </si>
  <si>
    <t>Hanna</t>
  </si>
  <si>
    <t>http://boxofficemojo.com/movies/?id=hanna.htm</t>
  </si>
  <si>
    <t>Happy Feet 2</t>
  </si>
  <si>
    <t>Village Roadshow Pictures</t>
  </si>
  <si>
    <t>http://boxofficemojo.com/movies/?id=happyfeet2.htm</t>
  </si>
  <si>
    <t>Harry Potter and the Deathly Hallows Part 2</t>
  </si>
  <si>
    <t>http://boxofficemojo.com/movies/?id=harrypotter72.htm</t>
  </si>
  <si>
    <t>Hop</t>
  </si>
  <si>
    <t>http://boxofficemojo.com/movies/?id=ihop.htm</t>
  </si>
  <si>
    <t>Horrible Bosses</t>
  </si>
  <si>
    <t>http://boxofficemojo.com/movies/?id=horriblebosses.htm</t>
  </si>
  <si>
    <t>Hugo</t>
  </si>
  <si>
    <t>Adventure</t>
  </si>
  <si>
    <t>I Am Number Four</t>
  </si>
  <si>
    <t>http://boxofficemojo.com/movies/?id=iamnumberfour.htm</t>
  </si>
  <si>
    <t>Immortals</t>
  </si>
  <si>
    <t>http://boxofficemojo.com/movies/?id=warofgods.htm</t>
  </si>
  <si>
    <t>In Time</t>
  </si>
  <si>
    <t>Regency Enterprises</t>
  </si>
  <si>
    <t>http://boxofficemojo.com/movies/?id=now.htm</t>
  </si>
  <si>
    <t>Insidious</t>
  </si>
  <si>
    <t>http://boxofficemojo.com/movies/?id=insidious.htm</t>
  </si>
  <si>
    <t>J.Edgar</t>
  </si>
  <si>
    <t>Wretched Excess</t>
  </si>
  <si>
    <t>http://boxofficemojo.com/movies/?id=jedgar.htm</t>
  </si>
  <si>
    <t>Jack and Jill</t>
  </si>
  <si>
    <t>Happy Madison</t>
  </si>
  <si>
    <t>http://boxofficemojo.com/movies/?id=jackandjill.htm</t>
  </si>
  <si>
    <t>Jane Eyre</t>
  </si>
  <si>
    <t>Johnny English Reborn</t>
  </si>
  <si>
    <t>http://boxofficemojo.com/movies/?id=johnnyenglish2.htm</t>
  </si>
  <si>
    <t>Just Go With It</t>
  </si>
  <si>
    <t>http://boxofficemojo.com/movies/?id=thepretendwife.htm</t>
  </si>
  <si>
    <t>Killer Elite</t>
  </si>
  <si>
    <t>http://boxofficemojo.com/movies/?id=killerelite.htm</t>
  </si>
  <si>
    <t>Kung Fu Panda 2</t>
  </si>
  <si>
    <t>DreamWorks Animation</t>
  </si>
  <si>
    <t>http://boxofficemojo.com/movies/?id=kungfupanda2.htm</t>
  </si>
  <si>
    <t>Larry Crowne</t>
  </si>
  <si>
    <t>http://boxofficemojo.com/movies/?id=larrycrowne.htm</t>
  </si>
  <si>
    <t>Limitless</t>
  </si>
  <si>
    <t>Virgin</t>
  </si>
  <si>
    <t>http://boxofficemojo.com/movies/?id=darkfields.htm</t>
  </si>
  <si>
    <t>Machine Gun Preacher</t>
  </si>
  <si>
    <t>http://boxofficemojo.com/movies/?id=machinegunpreacher.htm</t>
  </si>
  <si>
    <t>Margin Call</t>
  </si>
  <si>
    <t>http://boxofficemojo.com/movies/?id=margincall.htm</t>
  </si>
  <si>
    <t>Mars Needs Moms</t>
  </si>
  <si>
    <t>http://boxofficemojo.com/movies/?id=marsneedsmoms.htm</t>
  </si>
  <si>
    <t>Midnight in Paris</t>
  </si>
  <si>
    <t>orig. screenplay</t>
  </si>
  <si>
    <t>http://boxofficemojo.com/movies/?id=midnightinparis.htm</t>
  </si>
  <si>
    <t>Mission Impossible 4</t>
  </si>
  <si>
    <t>Pursuit</t>
  </si>
  <si>
    <t>http://boxofficemojo.com/movies/?id=mi4.htm</t>
  </si>
  <si>
    <t>Moneyball</t>
  </si>
  <si>
    <t>Columbia</t>
  </si>
  <si>
    <t>Underdog</t>
  </si>
  <si>
    <t>http://boxofficemojo.com/movies/?id=moneyball.htm</t>
  </si>
  <si>
    <t>Monte Carlo</t>
  </si>
  <si>
    <t>http://boxofficemojo.com/movies/?id=montecarlo.htm</t>
  </si>
  <si>
    <t>Mr. Popper's Penguins</t>
  </si>
  <si>
    <t>http://boxofficemojo.com/movies/?id=mrpopperspenguins.htm</t>
  </si>
  <si>
    <t>My Week with Marilyn</t>
  </si>
  <si>
    <t>The Weinstein Company</t>
  </si>
  <si>
    <t>New Year's Eve</t>
  </si>
  <si>
    <t>http://boxofficemojo.com/movies/?id=newyearseve.htm</t>
  </si>
  <si>
    <t>No Strings Attached</t>
  </si>
  <si>
    <t>http://boxofficemojo.com/movies/?id=friendswithbenefits.htm</t>
  </si>
  <si>
    <t>One Day</t>
  </si>
  <si>
    <t>http://boxofficemojo.com/movies/?id=oneday.htm</t>
  </si>
  <si>
    <t>Our Idiot Brother</t>
  </si>
  <si>
    <t>http://boxofficemojo.com/movies/?id=ouridiotbrother.htm</t>
  </si>
  <si>
    <t>Paranormal Activity 3</t>
  </si>
  <si>
    <t>http://boxofficemojo.com/movies/?id=paranormalactivity3.htm</t>
  </si>
  <si>
    <t>Paul</t>
  </si>
  <si>
    <t>http://boxofficemojo.com/movies/?id=paul.htm</t>
  </si>
  <si>
    <t>Pirates of the Caribbean:
On Stranger Tides</t>
  </si>
  <si>
    <t>http://boxofficemojo.com/movies/?id=piratesofthecaribbean4.htm</t>
  </si>
  <si>
    <t>Priest</t>
  </si>
  <si>
    <t>http://boxofficemojo.com/movies/?id=priest07.htm</t>
  </si>
  <si>
    <t>Puss In Boots</t>
  </si>
  <si>
    <t>http://boxofficemojo.com/movies/?id=pussinboots12.htm</t>
  </si>
  <si>
    <t>Rango</t>
  </si>
  <si>
    <t>http://boxofficemojo.com/movies/?id=rango.htm</t>
  </si>
  <si>
    <t>Real Steel</t>
  </si>
  <si>
    <t>DreamWorks Pictures</t>
  </si>
  <si>
    <t>http://latimesblogs.latimes.com/entertainmentnewsbuzz/2011/10/movie-projector-real-steel-ides-of-march.html</t>
  </si>
  <si>
    <t>Red Riding Hood</t>
  </si>
  <si>
    <t>http://boxofficemojo.com/movies/?id=redridinghood.htm</t>
  </si>
  <si>
    <t>Red State</t>
  </si>
  <si>
    <t>?</t>
  </si>
  <si>
    <t>http://www.movieline.com/2011/04/how-kevin-smiths-red-state-earned-back-its-budget-six-months-before-release.php</t>
  </si>
  <si>
    <t>Rio</t>
  </si>
  <si>
    <t>http://boxofficemojo.com/movies/?id=rio.htm</t>
  </si>
  <si>
    <t>Rise of the Planet of the Apes</t>
  </si>
  <si>
    <t>http://boxofficemojo.com/movies/?id=riseoftheapes.htm</t>
  </si>
  <si>
    <t>Sanctum</t>
  </si>
  <si>
    <t>http://boxofficemojo.com/movies/?id=sanctum.htm</t>
  </si>
  <si>
    <t>Scream 4</t>
  </si>
  <si>
    <t>http://boxofficemojo.com/movies/?id=scream4.htm</t>
  </si>
  <si>
    <t>Season Of The Witch</t>
  </si>
  <si>
    <t xml:space="preserve">Relativity </t>
  </si>
  <si>
    <t>http://boxofficemojo.com/movies/?page=main&amp;id=seasonofthewitch.htm</t>
  </si>
  <si>
    <t>Shame</t>
  </si>
  <si>
    <t>http://boxofficemojo.com/movies/?id=shame.htm</t>
  </si>
  <si>
    <t>Shark Night 3D</t>
  </si>
  <si>
    <t>http://boxofficemojo.com/movies/?id=shark3d.htm</t>
  </si>
  <si>
    <t>Sherlock Holmes 2</t>
  </si>
  <si>
    <t>Something Borrowed</t>
  </si>
  <si>
    <t>http://boxofficemojo.com/movies/?id=somethingborrowed.htm</t>
  </si>
  <si>
    <t>Soul Surfer</t>
  </si>
  <si>
    <t>http://boxofficemojo.com/movies/?id=soulsurfer.htm</t>
  </si>
  <si>
    <t>Source Code</t>
  </si>
  <si>
    <t>Summit Entertainment</t>
  </si>
  <si>
    <t>http://boxofficemojo.com/movies/?id=sourcecode.htm</t>
  </si>
  <si>
    <t>Spy Kids: All The Time in the World</t>
  </si>
  <si>
    <t>http://boxofficemojo.com/movies/?id=spykids4.htm</t>
  </si>
  <si>
    <t>Sucker Punch</t>
  </si>
  <si>
    <t>Legendary Pictures</t>
  </si>
  <si>
    <t>http://boxofficemojo.com/movies/?id=suckerpunch.htm</t>
  </si>
  <si>
    <t xml:space="preserve">Super 8 </t>
  </si>
  <si>
    <t>http://boxofficemojo.com/movies/?id=super8.htm</t>
  </si>
  <si>
    <t>Take Me Home Tonight</t>
  </si>
  <si>
    <t>http://goforamovie.com/tag/take-me-home-tonight-budget/</t>
  </si>
  <si>
    <t>Take Shelter</t>
  </si>
  <si>
    <t>http://boxofficemojo.com/movies/?id=takeshelter.htm</t>
  </si>
  <si>
    <t>The Adjustment Bureau</t>
  </si>
  <si>
    <t>http://boxofficemojo.com/movies/?id=adjustmentbureau.htm</t>
  </si>
  <si>
    <t>The Adventures of Tintin</t>
  </si>
  <si>
    <t>http://boxofficemojo.com/movies/?id=tintin.htm</t>
  </si>
  <si>
    <t>The Artist</t>
  </si>
  <si>
    <t>Picture, Actor, Director</t>
  </si>
  <si>
    <t>http://boxofficemojo.com/movies/?id=artist.htm</t>
  </si>
  <si>
    <t>The Beaver</t>
  </si>
  <si>
    <t>http://boxofficemojo.com/movies/?id=beaver.htm</t>
  </si>
  <si>
    <t>The Big Year</t>
  </si>
  <si>
    <t>http://boxofficemojo.com/movies/?id=bigyear.htm</t>
  </si>
  <si>
    <t>The Change Up</t>
  </si>
  <si>
    <t>http://boxofficemojo.com/movies/?id=changeup.htm</t>
  </si>
  <si>
    <t>The Company Men</t>
  </si>
  <si>
    <t>http://boxofficemojo.com/movies/?id=companymen.htm</t>
  </si>
  <si>
    <t>The Conspirator</t>
  </si>
  <si>
    <t>http://boxofficemojo.com/movies/?id=conspirator.htm</t>
  </si>
  <si>
    <t>The Debt</t>
  </si>
  <si>
    <t>http://boxofficemojo.com/movies/?id=debt.htm</t>
  </si>
  <si>
    <t>The Descendants</t>
  </si>
  <si>
    <t>http://www.timryansreelhawaii.com/?p=2387</t>
  </si>
  <si>
    <t>The Dilemma</t>
  </si>
  <si>
    <t>http://boxofficemojo.com/movies/?id=howardvaughnjames.htm</t>
  </si>
  <si>
    <t>The Eagle</t>
  </si>
  <si>
    <t>http://boxofficemojo.com/movies/?id=eagleoftheninth.htm</t>
  </si>
  <si>
    <t>The Girl With The Dragon Tattoo</t>
  </si>
  <si>
    <t>http://boxofficemojo.com/movies/?id=girldragontattoo11.htm</t>
  </si>
  <si>
    <t>The Green Hornet</t>
  </si>
  <si>
    <t>http://boxofficemojo.com/movies/?id=greenhornet.htm</t>
  </si>
  <si>
    <t>The Hangover Part II</t>
  </si>
  <si>
    <t>http://boxofficemojo.com/movies/?id=hangover2.htm</t>
  </si>
  <si>
    <t>The Help</t>
  </si>
  <si>
    <t>supporting actress</t>
  </si>
  <si>
    <t>http://boxofficemojo.com/movies/?id=help2011.htm</t>
  </si>
  <si>
    <t>The Ides of March</t>
  </si>
  <si>
    <t>The Iron Lady</t>
  </si>
  <si>
    <t>http://boxofficemojo.com/movies/?id=ironlady.htm</t>
  </si>
  <si>
    <t>The Lincoln Lawyer</t>
  </si>
  <si>
    <t>http://boxofficemojo.com/movies/?id=lincolnlawyer.htm</t>
  </si>
  <si>
    <t>The Mechanic</t>
  </si>
  <si>
    <t>http://boxofficemojo.com/movies/?id=mechanic.htm</t>
  </si>
  <si>
    <t>The Muppets</t>
  </si>
  <si>
    <t>http://boxofficemojo.com/movies/?id=themuppets.htm</t>
  </si>
  <si>
    <t>The Rite</t>
  </si>
  <si>
    <t xml:space="preserve">http://boxofficemojo.com/movies/?id=rite.htm </t>
  </si>
  <si>
    <t>The Roommate</t>
  </si>
  <si>
    <t>http://boxofficemojo.com/movies/?id=roommate10.htm</t>
  </si>
  <si>
    <t>The Rum Diary</t>
  </si>
  <si>
    <t>http://boxofficemojo.com/movies/?id=rumdiary.htm</t>
  </si>
  <si>
    <t>The Sitter</t>
  </si>
  <si>
    <t>http://boxofficemojo.com/movies/?id=sitter.htm</t>
  </si>
  <si>
    <t>The Smurfs</t>
  </si>
  <si>
    <t>Sony Pictures Animation</t>
  </si>
  <si>
    <t>http://boxofficemojo.com/movies/?id=smurfs.htm</t>
  </si>
  <si>
    <t>The Thing</t>
  </si>
  <si>
    <t>http://boxofficemojo.com/movies/?id=thing11.htm</t>
  </si>
  <si>
    <t>The Three Musketeers</t>
  </si>
  <si>
    <t>http://boxofficemojo.com/movies/?id=threemusketeers11.htm</t>
  </si>
  <si>
    <t>The Tree Of Life</t>
  </si>
  <si>
    <t>http://boxofficemojo.com/movies/?id=treeoflife.htm</t>
  </si>
  <si>
    <t>Thor</t>
  </si>
  <si>
    <t>http://boxofficemojo.com/movies/?id=thor.htm</t>
  </si>
  <si>
    <t>Tinker Tailor Soldier Spy</t>
  </si>
  <si>
    <t>http://boxofficemojo.com/movies/?id=tinkertailorsoldierspy.htm</t>
  </si>
  <si>
    <t>Tower Heist</t>
  </si>
  <si>
    <t>http://boxofficemojo.com/movies/?id=towerheist.htm</t>
  </si>
  <si>
    <t>Transformers: Dark of the Moon</t>
  </si>
  <si>
    <t>http://boxofficemojo.com/movies/?id=transformers3.htm</t>
  </si>
  <si>
    <t>Twilight: Breaking Dawn</t>
  </si>
  <si>
    <t>http://boxofficemojo.com/movies/?id=breakingdawn.htm</t>
  </si>
  <si>
    <t>Unknown</t>
  </si>
  <si>
    <t>http://boxofficemojo.com/movies/?id=unknownwhitemale11.htm</t>
  </si>
  <si>
    <t>War Horse</t>
  </si>
  <si>
    <t>http://boxofficemojo.com/movies/?id=warhorse.htm</t>
  </si>
  <si>
    <t>Warrior</t>
  </si>
  <si>
    <t>http://boxofficemojo.com/movies/?id=warrior10.htm</t>
  </si>
  <si>
    <t>Water For Elephants</t>
  </si>
  <si>
    <t>http://boxofficemojo.com/movies/?id=waterforelephants.htm</t>
  </si>
  <si>
    <t>We Bought a Zoo</t>
  </si>
  <si>
    <t>http://boxofficemojo.com/movies/?id=weboughtazoo.htm</t>
  </si>
  <si>
    <t>What's Your Number</t>
  </si>
  <si>
    <t>http://boxofficemojo.com/movies/?id=whatsyournumber.htm</t>
  </si>
  <si>
    <t>Winnie The Pooh</t>
  </si>
  <si>
    <t>http://boxofficemojo.com/movies/?id=winniethepooh.htm</t>
  </si>
  <si>
    <t>X-Men: First Class</t>
  </si>
  <si>
    <t>http://boxofficemojo.com/movies/?id=xmenfirstclass.htm</t>
  </si>
  <si>
    <t>Your Highness</t>
  </si>
  <si>
    <t>http://boxofficemojo.com/movies/?id=yourhighness.htm</t>
  </si>
  <si>
    <t>Zookeeper</t>
  </si>
  <si>
    <t>Happy Madison Productions</t>
  </si>
  <si>
    <t>http://boxofficemojo.com/movies/?id=zookeeper.htm</t>
  </si>
  <si>
    <t>Audience  score</t>
  </si>
  <si>
    <t>Number of Theatres in Opening Weekend (US)</t>
  </si>
  <si>
    <t>Proftitability</t>
  </si>
  <si>
    <t>127 Hours</t>
  </si>
  <si>
    <t>http://boxofficemojo.com/movies/?id=127hours.htm</t>
  </si>
  <si>
    <t>A Nightmare on Elm Street</t>
  </si>
  <si>
    <t>Alice in Wonderland</t>
  </si>
  <si>
    <t xml:space="preserve">All About Steve </t>
  </si>
  <si>
    <t>http://www.the-numbers.com/movies/2009/ABSTV.php</t>
  </si>
  <si>
    <t>Alpha and Omega</t>
  </si>
  <si>
    <t>Crest</t>
  </si>
  <si>
    <t xml:space="preserve">Black Swan        </t>
  </si>
  <si>
    <t>Best Actress</t>
  </si>
  <si>
    <t>Brooklyn's Finest</t>
  </si>
  <si>
    <t>http://boxofficemojo.com/movies</t>
  </si>
  <si>
    <t>Buried</t>
  </si>
  <si>
    <t>Burlesque</t>
  </si>
  <si>
    <t>Rags to Riches</t>
  </si>
  <si>
    <t>http://boxofficemojo.com/movies/?id=burlesque.htm</t>
  </si>
  <si>
    <t>Case 39</t>
  </si>
  <si>
    <t>Cats &amp; Dogs: The Revenge of Kitty Galore</t>
  </si>
  <si>
    <t xml:space="preserve">Charlie St. Cloud	</t>
  </si>
  <si>
    <t>City Island</t>
  </si>
  <si>
    <t>Clash of the Titans</t>
  </si>
  <si>
    <t>Conviction</t>
  </si>
  <si>
    <t>Biography</t>
  </si>
  <si>
    <t>Cop Out</t>
  </si>
  <si>
    <t>Country Strong</t>
  </si>
  <si>
    <t>Cyrus</t>
  </si>
  <si>
    <t>Date Night</t>
  </si>
  <si>
    <t xml:space="preserve">Daybreakers	</t>
  </si>
  <si>
    <t>Dear John</t>
  </si>
  <si>
    <t>Death at a Funeral</t>
  </si>
  <si>
    <t>Despicable Me</t>
  </si>
  <si>
    <t>Devil</t>
  </si>
  <si>
    <t>Diary of a Wimpy Kid</t>
  </si>
  <si>
    <t>Dinner for Schmucks</t>
  </si>
  <si>
    <t>Due Date</t>
  </si>
  <si>
    <t>http://boxofficemojo.com/movies/?id=duedate.htm</t>
  </si>
  <si>
    <t>Easy A</t>
  </si>
  <si>
    <t xml:space="preserve">Eat Pray Love	</t>
  </si>
  <si>
    <t>Edge of Darkness</t>
  </si>
  <si>
    <t>Crime</t>
  </si>
  <si>
    <t xml:space="preserve">Extraordinary Measures	</t>
  </si>
  <si>
    <t xml:space="preserve">Faster	</t>
  </si>
  <si>
    <t>For Colored Girls</t>
  </si>
  <si>
    <t>From Paris with Love</t>
  </si>
  <si>
    <t xml:space="preserve">Furry Vengeance	</t>
  </si>
  <si>
    <t>Summit</t>
  </si>
  <si>
    <t>Get Him to the Greek</t>
  </si>
  <si>
    <t>Going the Distance</t>
  </si>
  <si>
    <t>Green Zone</t>
  </si>
  <si>
    <t>Greenberg</t>
  </si>
  <si>
    <t xml:space="preserve">Grown Ups	</t>
  </si>
  <si>
    <t>Gulliver's Travels</t>
  </si>
  <si>
    <t>Harry Potter and the Deathly Hallows Part 1</t>
  </si>
  <si>
    <t>Hot Tub Time Machine</t>
  </si>
  <si>
    <t>MGM</t>
  </si>
  <si>
    <t>How to Train Your Dragon</t>
  </si>
  <si>
    <t>I Love You Phillip Morris</t>
  </si>
  <si>
    <t>Inception</t>
  </si>
  <si>
    <t>Iron Man 2</t>
  </si>
  <si>
    <t>Jackass 3-D</t>
  </si>
  <si>
    <t>Documentary</t>
  </si>
  <si>
    <t>Jonah Hex</t>
  </si>
  <si>
    <t>Just Wright</t>
  </si>
  <si>
    <t>http://forum.blu-ray.com/movies/141938-just-wright-review-thread-use-spoiler-tags.html. *NB unofficial budget figure - see links for sources</t>
  </si>
  <si>
    <t>http://www.shadowandact.com/?p=23430</t>
  </si>
  <si>
    <t>Kick-Ass</t>
  </si>
  <si>
    <t>Killers</t>
  </si>
  <si>
    <t>Knight and Day</t>
  </si>
  <si>
    <t>Leap Year</t>
  </si>
  <si>
    <t>Legend of the Guardians: The Owls of Ga'Hoole</t>
  </si>
  <si>
    <t>Legion</t>
  </si>
  <si>
    <t>Letters to Juliet</t>
  </si>
  <si>
    <t>Life as We Know It</t>
  </si>
  <si>
    <t>Little Fockers</t>
  </si>
  <si>
    <t>Love &amp; Other Drugs</t>
  </si>
  <si>
    <t>MacGruber</t>
  </si>
  <si>
    <t>Machete</t>
  </si>
  <si>
    <t>Marmaduke</t>
  </si>
  <si>
    <t>Megamind</t>
  </si>
  <si>
    <t>Morning Glory</t>
  </si>
  <si>
    <t>My Soul to Take</t>
  </si>
  <si>
    <t>Nanny McPhee Returns</t>
  </si>
  <si>
    <t>Never Let Me Go</t>
  </si>
  <si>
    <t>Our Family Wedding</t>
  </si>
  <si>
    <t>Paranormal Activity 2</t>
  </si>
  <si>
    <t>http://boxofficemojo.com/movies/?id=paranormalactivity2.htm</t>
  </si>
  <si>
    <t>Percy Jackson &amp; the Olympians: The Lightning Thief</t>
  </si>
  <si>
    <t>Piranha 3-D</t>
  </si>
  <si>
    <t>Please Give</t>
  </si>
  <si>
    <t>Predators</t>
  </si>
  <si>
    <t>Prince of Persia: The Sands of Time</t>
  </si>
  <si>
    <t>Red</t>
  </si>
  <si>
    <t>Remember Me</t>
  </si>
  <si>
    <t>Repo Men</t>
  </si>
  <si>
    <t>Resident Evil: Afterlife</t>
  </si>
  <si>
    <t>Highlight Communications</t>
  </si>
  <si>
    <t>Robin Hood</t>
  </si>
  <si>
    <t>Salt</t>
  </si>
  <si>
    <t>Saw 3-D</t>
  </si>
  <si>
    <t>Scott Pilgrim vs. the World</t>
  </si>
  <si>
    <t>Sex and the City 2</t>
  </si>
  <si>
    <t>She's Out of My League</t>
  </si>
  <si>
    <t>Shrek Forever After</t>
  </si>
  <si>
    <t>Shutter Island</t>
  </si>
  <si>
    <t>Skyline</t>
  </si>
  <si>
    <t>Solitary Man</t>
  </si>
  <si>
    <t>Step Up 3D</t>
  </si>
  <si>
    <t>Stone</t>
  </si>
  <si>
    <t>Takers</t>
  </si>
  <si>
    <t>Tangled</t>
  </si>
  <si>
    <t>The A-Team</t>
  </si>
  <si>
    <t>The American</t>
  </si>
  <si>
    <t>The Back-up Plan</t>
  </si>
  <si>
    <t xml:space="preserve">The Book of Eli        </t>
  </si>
  <si>
    <t>The Bounty Hunter</t>
  </si>
  <si>
    <t>The Chronicles of Narnia: The Voyage of the Dawn Treader</t>
  </si>
  <si>
    <t>The Crazies</t>
  </si>
  <si>
    <t>Liberty Starz</t>
  </si>
  <si>
    <t>http://boxofficemojo.com/movies/?id=crazies.htm</t>
  </si>
  <si>
    <t>The Expendables</t>
  </si>
  <si>
    <t>The Fighter</t>
  </si>
  <si>
    <t>Sup. Actor, Sup. Actress</t>
  </si>
  <si>
    <t>The Ghost Writer</t>
  </si>
  <si>
    <t>Mystery</t>
  </si>
  <si>
    <t>The Joneses</t>
  </si>
  <si>
    <t>http://www.imdb.com/title/tt1285309/</t>
  </si>
  <si>
    <t>The Karate Kid</t>
  </si>
  <si>
    <t>The Kids Are All Right</t>
  </si>
  <si>
    <t>The King's Speech</t>
  </si>
  <si>
    <t>Best Picture, Director,  Actor, Orig. Screenplay</t>
  </si>
  <si>
    <t>http://www.the-numbers.com/movie/Kings-Speech-The</t>
  </si>
  <si>
    <t>The Last Airbender</t>
  </si>
  <si>
    <t>The Last Exorcism</t>
  </si>
  <si>
    <t>The Last Song</t>
  </si>
  <si>
    <t>The Losers</t>
  </si>
  <si>
    <t>The Next Three Days</t>
  </si>
  <si>
    <t>The Other Guys</t>
  </si>
  <si>
    <t>The Runaways</t>
  </si>
  <si>
    <t>The Social Network</t>
  </si>
  <si>
    <t>The Sorcerer's Apprentice</t>
  </si>
  <si>
    <t>The Spy Next Door</t>
  </si>
  <si>
    <t>The Switch</t>
  </si>
  <si>
    <t>The Tourist</t>
  </si>
  <si>
    <t>The Town</t>
  </si>
  <si>
    <t xml:space="preserve">The Twilight Saga: Eclipse	</t>
  </si>
  <si>
    <t>The Wolfman</t>
  </si>
  <si>
    <t>Tooth Fairy</t>
  </si>
  <si>
    <t>Toy Story 3</t>
  </si>
  <si>
    <t>Tron: Legacy</t>
  </si>
  <si>
    <t>True Grit</t>
  </si>
  <si>
    <t>Unstoppable</t>
  </si>
  <si>
    <t>Valentine's Day</t>
  </si>
  <si>
    <t>Vampires Suck</t>
  </si>
  <si>
    <t>Wall Street: Money Never Sleeps</t>
  </si>
  <si>
    <t>When in Rome</t>
  </si>
  <si>
    <t>Why Did I Get Married Too?</t>
  </si>
  <si>
    <t>Winter's Bone</t>
  </si>
  <si>
    <t>Yogi Bear</t>
  </si>
  <si>
    <t>http://boxofficemojo.com/movies/?id=yogibear.htm</t>
  </si>
  <si>
    <t>You Again</t>
  </si>
  <si>
    <t>You Will Meet a Tall Dark Stranger</t>
  </si>
  <si>
    <t>Youth in Revolt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</si>
</sst>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#####"/>
  </numFmts>
  <fonts count="21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color rgb="FFB7B7B7"/>
      <name val="Arial"/>
      <family val="2"/>
    </font>
    <font>
      <sz val="8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9"/>
      <color rgb="FFCCCCCC"/>
      <name val="Arial"/>
      <family val="2"/>
    </font>
    <font>
      <b/>
      <sz val="9"/>
      <color rgb="FFC0C0C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CCCCCC"/>
      <name val="Arial"/>
      <family val="2"/>
    </font>
    <font>
      <sz val="9"/>
      <color rgb="FFC0C0C0"/>
      <name val="Arial"/>
      <family val="2"/>
    </font>
    <font>
      <u/>
      <sz val="8"/>
      <color rgb="FF0000FF"/>
      <name val="Arial"/>
      <family val="2"/>
    </font>
    <font>
      <u/>
      <sz val="8"/>
      <color rgb="FF0000FF"/>
      <name val="Arial"/>
      <family val="2"/>
    </font>
    <font>
      <sz val="8"/>
      <color rgb="FFC0C0C0"/>
      <name val="Arial"/>
      <family val="2"/>
    </font>
    <font>
      <u/>
      <sz val="9"/>
      <color rgb="FF0000FF"/>
      <name val="Arial"/>
      <family val="2"/>
    </font>
    <font>
      <u/>
      <sz val="9"/>
      <color rgb="FF0000FF"/>
      <name val="Arial"/>
      <family val="2"/>
    </font>
    <font>
      <sz val="9"/>
      <color rgb="FFB7B7B7"/>
      <name val="Arial"/>
      <family val="2"/>
    </font>
    <font>
      <sz val="9"/>
      <color rgb="FF999999"/>
      <name val="Arial"/>
      <family val="2"/>
    </font>
    <font>
      <u/>
      <sz val="9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 applyAlignment="1">
      <alignment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3" fontId="5" fillId="0" borderId="0" xfId="0" applyNumberFormat="1" applyFont="1" applyAlignment="1">
      <alignment horizontal="left" vertical="top" wrapText="1"/>
    </xf>
    <xf numFmtId="3" fontId="7" fillId="0" borderId="0" xfId="0" applyNumberFormat="1" applyFont="1" applyAlignment="1">
      <alignment horizontal="left" vertical="top" wrapText="1"/>
    </xf>
    <xf numFmtId="4" fontId="5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3" fontId="9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3" fontId="11" fillId="0" borderId="0" xfId="0" applyNumberFormat="1" applyFont="1" applyAlignment="1">
      <alignment horizontal="left" vertical="top" wrapText="1"/>
    </xf>
    <xf numFmtId="10" fontId="9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3" fontId="14" fillId="0" borderId="0" xfId="0" applyNumberFormat="1" applyFont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3" fontId="10" fillId="0" borderId="0" xfId="0" applyNumberFormat="1" applyFont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10" fontId="10" fillId="0" borderId="0" xfId="0" applyNumberFormat="1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3" fontId="8" fillId="0" borderId="0" xfId="0" applyNumberFormat="1" applyFont="1" applyAlignment="1">
      <alignment horizontal="left" vertical="top" wrapText="1"/>
    </xf>
    <xf numFmtId="3" fontId="12" fillId="0" borderId="0" xfId="0" applyNumberFormat="1" applyFont="1" applyAlignment="1">
      <alignment horizontal="left" vertical="top" wrapText="1"/>
    </xf>
    <xf numFmtId="164" fontId="9" fillId="0" borderId="0" xfId="0" applyNumberFormat="1" applyFont="1" applyAlignment="1">
      <alignment horizontal="left" vertical="top" wrapText="1"/>
    </xf>
    <xf numFmtId="4" fontId="9" fillId="0" borderId="0" xfId="0" applyNumberFormat="1" applyFont="1" applyAlignment="1">
      <alignment horizontal="left" vertical="top" wrapText="1"/>
    </xf>
    <xf numFmtId="3" fontId="6" fillId="0" borderId="0" xfId="0" applyNumberFormat="1" applyFont="1" applyAlignment="1">
      <alignment horizontal="left" vertical="top" wrapText="1"/>
    </xf>
    <xf numFmtId="4" fontId="5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wrapText="1"/>
    </xf>
    <xf numFmtId="0" fontId="10" fillId="0" borderId="0" xfId="0" applyFont="1"/>
    <xf numFmtId="3" fontId="3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3" fontId="11" fillId="3" borderId="0" xfId="0" applyNumberFormat="1" applyFont="1" applyFill="1" applyAlignment="1">
      <alignment horizontal="left" vertical="top" wrapText="1"/>
    </xf>
    <xf numFmtId="3" fontId="10" fillId="3" borderId="0" xfId="0" applyNumberFormat="1" applyFont="1" applyFill="1" applyAlignment="1">
      <alignment horizontal="left" vertical="top" wrapText="1"/>
    </xf>
    <xf numFmtId="3" fontId="12" fillId="3" borderId="0" xfId="0" applyNumberFormat="1" applyFont="1" applyFill="1" applyAlignment="1">
      <alignment horizontal="left" vertical="top" wrapText="1"/>
    </xf>
    <xf numFmtId="0" fontId="12" fillId="3" borderId="0" xfId="0" applyFont="1" applyFill="1" applyAlignment="1">
      <alignment horizontal="left" vertical="top" wrapText="1"/>
    </xf>
    <xf numFmtId="0" fontId="10" fillId="3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164" fontId="8" fillId="0" borderId="0" xfId="0" applyNumberFormat="1" applyFont="1" applyAlignment="1">
      <alignment horizontal="left" vertical="top" wrapText="1"/>
    </xf>
    <xf numFmtId="164" fontId="12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4" fontId="12" fillId="0" borderId="0" xfId="0" applyNumberFormat="1" applyFont="1" applyAlignment="1">
      <alignment horizontal="left" vertical="top" wrapText="1"/>
    </xf>
    <xf numFmtId="3" fontId="10" fillId="0" borderId="0" xfId="0" applyNumberFormat="1" applyFont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12" fillId="4" borderId="0" xfId="0" applyFont="1" applyFill="1" applyAlignment="1">
      <alignment horizontal="left" vertical="top" wrapText="1"/>
    </xf>
    <xf numFmtId="4" fontId="8" fillId="0" borderId="0" xfId="0" applyNumberFormat="1" applyFont="1" applyAlignment="1">
      <alignment horizontal="left" vertical="top" wrapText="1"/>
    </xf>
    <xf numFmtId="10" fontId="5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3" fontId="19" fillId="0" borderId="0" xfId="0" applyNumberFormat="1" applyFont="1" applyAlignment="1">
      <alignment horizontal="left" vertical="top" wrapText="1"/>
    </xf>
    <xf numFmtId="4" fontId="19" fillId="0" borderId="0" xfId="0" applyNumberFormat="1" applyFont="1" applyAlignment="1">
      <alignment horizontal="left" vertical="top" wrapText="1"/>
    </xf>
    <xf numFmtId="10" fontId="19" fillId="0" borderId="0" xfId="0" applyNumberFormat="1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9" fillId="5" borderId="0" xfId="0" applyFont="1" applyFill="1" applyAlignment="1">
      <alignment horizontal="left" vertical="top" wrapText="1"/>
    </xf>
    <xf numFmtId="0" fontId="10" fillId="5" borderId="0" xfId="0" applyFont="1" applyFill="1" applyAlignment="1">
      <alignment horizontal="left" vertical="top" wrapText="1"/>
    </xf>
    <xf numFmtId="4" fontId="12" fillId="5" borderId="0" xfId="0" applyNumberFormat="1" applyFont="1" applyFill="1" applyAlignment="1">
      <alignment horizontal="left" vertical="top" wrapText="1"/>
    </xf>
    <xf numFmtId="0" fontId="12" fillId="5" borderId="0" xfId="0" applyFont="1" applyFill="1" applyAlignment="1">
      <alignment horizontal="left" vertical="top" wrapText="1"/>
    </xf>
    <xf numFmtId="10" fontId="9" fillId="5" borderId="0" xfId="0" applyNumberFormat="1" applyFont="1" applyFill="1" applyAlignment="1">
      <alignment horizontal="left" vertical="top" wrapText="1"/>
    </xf>
    <xf numFmtId="0" fontId="20" fillId="5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9" fillId="6" borderId="0" xfId="0" applyFont="1" applyFill="1" applyAlignment="1">
      <alignment horizontal="left" vertical="top" wrapText="1"/>
    </xf>
    <xf numFmtId="0" fontId="10" fillId="6" borderId="0" xfId="0" applyFont="1" applyFill="1" applyAlignment="1">
      <alignment horizontal="left" vertical="top" wrapText="1"/>
    </xf>
    <xf numFmtId="4" fontId="12" fillId="6" borderId="0" xfId="0" applyNumberFormat="1" applyFont="1" applyFill="1" applyAlignment="1">
      <alignment horizontal="left" vertical="top" wrapText="1"/>
    </xf>
    <xf numFmtId="0" fontId="12" fillId="6" borderId="0" xfId="0" applyFont="1" applyFill="1" applyAlignment="1">
      <alignment horizontal="left" vertical="top" wrapText="1"/>
    </xf>
    <xf numFmtId="10" fontId="9" fillId="6" borderId="0" xfId="0" applyNumberFormat="1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5"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6B26B"/>
          <bgColor rgb="FFF6B2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oxofficemojo.com/" TargetMode="External"/><Relationship Id="rId13" Type="http://schemas.openxmlformats.org/officeDocument/2006/relationships/hyperlink" Target="http://cinemanerdz.com/weekend-box-office-men-in-black-iii-leads-memorial-day-pack/" TargetMode="External"/><Relationship Id="rId18" Type="http://schemas.openxmlformats.org/officeDocument/2006/relationships/hyperlink" Target="http://variety.com/2012/film/news/lionsgate-u-k-keeps-it-local-1118053909/" TargetMode="External"/><Relationship Id="rId3" Type="http://schemas.openxmlformats.org/officeDocument/2006/relationships/hyperlink" Target="http://www.rottentomatoes.com/" TargetMode="External"/><Relationship Id="rId21" Type="http://schemas.openxmlformats.org/officeDocument/2006/relationships/hyperlink" Target="http://www.imdb.com/title/tt1649419/?ref_=nv_sr_1" TargetMode="External"/><Relationship Id="rId7" Type="http://schemas.openxmlformats.org/officeDocument/2006/relationships/hyperlink" Target="http://www.boxofficemojo.com/" TargetMode="External"/><Relationship Id="rId12" Type="http://schemas.openxmlformats.org/officeDocument/2006/relationships/hyperlink" Target="http://www.imdb.com/title/tt2125435/?ref_=nv_sr_1" TargetMode="External"/><Relationship Id="rId17" Type="http://schemas.openxmlformats.org/officeDocument/2006/relationships/hyperlink" Target="http://www.imdb.com/title/tt1656190/?ref_=fn_al_tt_1" TargetMode="External"/><Relationship Id="rId25" Type="http://schemas.openxmlformats.org/officeDocument/2006/relationships/hyperlink" Target="http://www.imdb.com/title/tt1596365/?ref_=nv_sr_1" TargetMode="External"/><Relationship Id="rId2" Type="http://schemas.openxmlformats.org/officeDocument/2006/relationships/hyperlink" Target="http://www.rottentomatoes.com/" TargetMode="External"/><Relationship Id="rId16" Type="http://schemas.openxmlformats.org/officeDocument/2006/relationships/hyperlink" Target="http://www.imdb.com/title/tt1212450/?ref_=nv_sr_1" TargetMode="External"/><Relationship Id="rId20" Type="http://schemas.openxmlformats.org/officeDocument/2006/relationships/hyperlink" Target="http://www.hollywoodreporter.com/news/hobbit-peter-jackson-warner-bros-379301" TargetMode="External"/><Relationship Id="rId1" Type="http://schemas.openxmlformats.org/officeDocument/2006/relationships/hyperlink" Target="http://www.boxofficemojo.com/yearly/chart/?page=1&amp;view=releasedate&amp;view2=domestic&amp;yr=2012&amp;p=.htm" TargetMode="External"/><Relationship Id="rId6" Type="http://schemas.openxmlformats.org/officeDocument/2006/relationships/hyperlink" Target="http://www.boxofficemojo.com/" TargetMode="External"/><Relationship Id="rId11" Type="http://schemas.openxmlformats.org/officeDocument/2006/relationships/hyperlink" Target="http://www.imdb.com/title/tt1764183/?ref_=nv_sr_1" TargetMode="External"/><Relationship Id="rId24" Type="http://schemas.openxmlformats.org/officeDocument/2006/relationships/hyperlink" Target="http://www.imdb.com/title/tt1659337/?ref_=nv_sr_1" TargetMode="External"/><Relationship Id="rId5" Type="http://schemas.openxmlformats.org/officeDocument/2006/relationships/hyperlink" Target="http://www.boxofficemojo.com/yearly/chart/?page=1&amp;view=releasedate&amp;view2=domestic&amp;yr=2012&amp;p=.htm" TargetMode="External"/><Relationship Id="rId15" Type="http://schemas.openxmlformats.org/officeDocument/2006/relationships/hyperlink" Target="http://www.imdb.com/title/tt1535438/" TargetMode="External"/><Relationship Id="rId23" Type="http://schemas.openxmlformats.org/officeDocument/2006/relationships/hyperlink" Target="http://www.imdb.com/title/tt1560747/?ref_=nv_sr_1" TargetMode="External"/><Relationship Id="rId10" Type="http://schemas.openxmlformats.org/officeDocument/2006/relationships/hyperlink" Target="http://www.telegraph.co.uk/culture/film/starsandstories/9529142/Anna-Karenina-back-from-the-brink.html" TargetMode="External"/><Relationship Id="rId19" Type="http://schemas.openxmlformats.org/officeDocument/2006/relationships/hyperlink" Target="http://www.imdb.com/title/tt1259521/?ref_=nv_sr_1" TargetMode="External"/><Relationship Id="rId4" Type="http://schemas.openxmlformats.org/officeDocument/2006/relationships/hyperlink" Target="http://www.boxofficemojo.com/yearly/chart/?page=1&amp;view=releasedate&amp;view2=domestic&amp;yr=2012&amp;p=.htm" TargetMode="External"/><Relationship Id="rId9" Type="http://schemas.openxmlformats.org/officeDocument/2006/relationships/hyperlink" Target="http://www.boxofficemojo.com/yearly/chart/?page=1&amp;view=releasedate&amp;view2=domestic&amp;yr=2012&amp;p=.htm" TargetMode="External"/><Relationship Id="rId14" Type="http://schemas.openxmlformats.org/officeDocument/2006/relationships/hyperlink" Target="http://www.imdb.com/title/tt1371111/?ref_=nv_sr_1" TargetMode="External"/><Relationship Id="rId22" Type="http://schemas.openxmlformats.org/officeDocument/2006/relationships/hyperlink" Target="http://www.imdb.com/title/tt1327194/?ref_=nv_sr_1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boxofficemojo.com/movies/?id=rumdiary.htm" TargetMode="External"/><Relationship Id="rId21" Type="http://schemas.openxmlformats.org/officeDocument/2006/relationships/hyperlink" Target="http://boxofficemojo.com/movies/?id=contagion.htm" TargetMode="External"/><Relationship Id="rId42" Type="http://schemas.openxmlformats.org/officeDocument/2006/relationships/hyperlink" Target="http://boxofficemojo.com/movies/?id=harrypotter72.htm" TargetMode="External"/><Relationship Id="rId63" Type="http://schemas.openxmlformats.org/officeDocument/2006/relationships/hyperlink" Target="http://boxofficemojo.com/movies/?id=montecarlo.htm" TargetMode="External"/><Relationship Id="rId84" Type="http://schemas.openxmlformats.org/officeDocument/2006/relationships/hyperlink" Target="http://boxofficemojo.com/movies/?id=shame.htm" TargetMode="External"/><Relationship Id="rId138" Type="http://schemas.openxmlformats.org/officeDocument/2006/relationships/vmlDrawing" Target="../drawings/vmlDrawing1.vml"/><Relationship Id="rId16" Type="http://schemas.openxmlformats.org/officeDocument/2006/relationships/hyperlink" Target="http://boxofficemojo.com/movies/?id=captainamerica.htm" TargetMode="External"/><Relationship Id="rId107" Type="http://schemas.openxmlformats.org/officeDocument/2006/relationships/hyperlink" Target="http://boxofficemojo.com/movies/?id=greenhornet.htm" TargetMode="External"/><Relationship Id="rId11" Type="http://schemas.openxmlformats.org/officeDocument/2006/relationships/hyperlink" Target="http://boxofficemojo.com/movies/?id=badteacher.htm" TargetMode="External"/><Relationship Id="rId32" Type="http://schemas.openxmlformats.org/officeDocument/2006/relationships/hyperlink" Target="http://boxofficemojo.com/movies/?id=extremelyloud.htm" TargetMode="External"/><Relationship Id="rId37" Type="http://schemas.openxmlformats.org/officeDocument/2006/relationships/hyperlink" Target="http://www.imdb.com/title/tt0377981/" TargetMode="External"/><Relationship Id="rId53" Type="http://schemas.openxmlformats.org/officeDocument/2006/relationships/hyperlink" Target="http://boxofficemojo.com/movies/?id=killerelite.htm" TargetMode="External"/><Relationship Id="rId58" Type="http://schemas.openxmlformats.org/officeDocument/2006/relationships/hyperlink" Target="http://boxofficemojo.com/movies/?id=margincall.htm" TargetMode="External"/><Relationship Id="rId74" Type="http://schemas.openxmlformats.org/officeDocument/2006/relationships/hyperlink" Target="http://boxofficemojo.com/movies/?id=pussinboots12.htm" TargetMode="External"/><Relationship Id="rId79" Type="http://schemas.openxmlformats.org/officeDocument/2006/relationships/hyperlink" Target="http://boxofficemojo.com/movies/?id=rio.htm" TargetMode="External"/><Relationship Id="rId102" Type="http://schemas.openxmlformats.org/officeDocument/2006/relationships/hyperlink" Target="http://boxofficemojo.com/movies/?id=debt.htm" TargetMode="External"/><Relationship Id="rId123" Type="http://schemas.openxmlformats.org/officeDocument/2006/relationships/hyperlink" Target="http://boxofficemojo.com/movies/?id=thor.htm" TargetMode="External"/><Relationship Id="rId128" Type="http://schemas.openxmlformats.org/officeDocument/2006/relationships/hyperlink" Target="http://boxofficemojo.com/movies/?id=unknownwhitemale11.htm" TargetMode="External"/><Relationship Id="rId5" Type="http://schemas.openxmlformats.org/officeDocument/2006/relationships/hyperlink" Target="http://boxofficemojo.com/movies/?id=abduction11.htm" TargetMode="External"/><Relationship Id="rId90" Type="http://schemas.openxmlformats.org/officeDocument/2006/relationships/hyperlink" Target="http://boxofficemojo.com/movies/?id=suckerpunch.htm" TargetMode="External"/><Relationship Id="rId95" Type="http://schemas.openxmlformats.org/officeDocument/2006/relationships/hyperlink" Target="http://boxofficemojo.com/movies/?id=tintin.htm" TargetMode="External"/><Relationship Id="rId22" Type="http://schemas.openxmlformats.org/officeDocument/2006/relationships/hyperlink" Target="http://boxofficemojo.com/movies/?id=cowboysandaliens.htm" TargetMode="External"/><Relationship Id="rId27" Type="http://schemas.openxmlformats.org/officeDocument/2006/relationships/hyperlink" Target="http://boxofficemojo.com/movies/?id=dreamhouse.htm" TargetMode="External"/><Relationship Id="rId43" Type="http://schemas.openxmlformats.org/officeDocument/2006/relationships/hyperlink" Target="http://boxofficemojo.com/movies/?id=ihop.htm" TargetMode="External"/><Relationship Id="rId48" Type="http://schemas.openxmlformats.org/officeDocument/2006/relationships/hyperlink" Target="http://boxofficemojo.com/movies/?id=insidious.htm" TargetMode="External"/><Relationship Id="rId64" Type="http://schemas.openxmlformats.org/officeDocument/2006/relationships/hyperlink" Target="http://boxofficemojo.com/movies/?id=mrpopperspenguins.htm" TargetMode="External"/><Relationship Id="rId69" Type="http://schemas.openxmlformats.org/officeDocument/2006/relationships/hyperlink" Target="http://boxofficemojo.com/movies/?id=ouridiotbrother.htm" TargetMode="External"/><Relationship Id="rId113" Type="http://schemas.openxmlformats.org/officeDocument/2006/relationships/hyperlink" Target="http://boxofficemojo.com/movies/?id=mechanic.htm" TargetMode="External"/><Relationship Id="rId118" Type="http://schemas.openxmlformats.org/officeDocument/2006/relationships/hyperlink" Target="http://boxofficemojo.com/movies/?id=sitter.htm" TargetMode="External"/><Relationship Id="rId134" Type="http://schemas.openxmlformats.org/officeDocument/2006/relationships/hyperlink" Target="http://boxofficemojo.com/movies/?id=winniethepooh.htm" TargetMode="External"/><Relationship Id="rId139" Type="http://schemas.openxmlformats.org/officeDocument/2006/relationships/comments" Target="../comments1.xml"/><Relationship Id="rId80" Type="http://schemas.openxmlformats.org/officeDocument/2006/relationships/hyperlink" Target="http://boxofficemojo.com/movies/?id=riseoftheapes.htm" TargetMode="External"/><Relationship Id="rId85" Type="http://schemas.openxmlformats.org/officeDocument/2006/relationships/hyperlink" Target="http://boxofficemojo.com/movies/?id=shark3d.htm" TargetMode="External"/><Relationship Id="rId12" Type="http://schemas.openxmlformats.org/officeDocument/2006/relationships/hyperlink" Target="http://boxofficemojo.com/movies/?id=battlelosangeles.htm" TargetMode="External"/><Relationship Id="rId17" Type="http://schemas.openxmlformats.org/officeDocument/2006/relationships/hyperlink" Target="http://boxofficemojo.com/movies/?id=cars2.htm" TargetMode="External"/><Relationship Id="rId33" Type="http://schemas.openxmlformats.org/officeDocument/2006/relationships/hyperlink" Target="http://boxofficemojo.com/movies/?id=finaldestination5.htm" TargetMode="External"/><Relationship Id="rId38" Type="http://schemas.openxmlformats.org/officeDocument/2006/relationships/hyperlink" Target="http://boxofficemojo.com/movies/?id=greenlantern.htm" TargetMode="External"/><Relationship Id="rId59" Type="http://schemas.openxmlformats.org/officeDocument/2006/relationships/hyperlink" Target="http://boxofficemojo.com/movies/?id=marsneedsmoms.htm" TargetMode="External"/><Relationship Id="rId103" Type="http://schemas.openxmlformats.org/officeDocument/2006/relationships/hyperlink" Target="http://www.timryansreelhawaii.com/?p=2387" TargetMode="External"/><Relationship Id="rId108" Type="http://schemas.openxmlformats.org/officeDocument/2006/relationships/hyperlink" Target="http://boxofficemojo.com/movies/?id=hangover2.htm" TargetMode="External"/><Relationship Id="rId124" Type="http://schemas.openxmlformats.org/officeDocument/2006/relationships/hyperlink" Target="http://boxofficemojo.com/movies/?id=tinkertailorsoldierspy.htm" TargetMode="External"/><Relationship Id="rId129" Type="http://schemas.openxmlformats.org/officeDocument/2006/relationships/hyperlink" Target="http://boxofficemojo.com/movies/?id=warhorse.htm" TargetMode="External"/><Relationship Id="rId54" Type="http://schemas.openxmlformats.org/officeDocument/2006/relationships/hyperlink" Target="http://boxofficemojo.com/movies/?id=kungfupanda2.htm" TargetMode="External"/><Relationship Id="rId70" Type="http://schemas.openxmlformats.org/officeDocument/2006/relationships/hyperlink" Target="http://boxofficemojo.com/movies/?id=paranormalactivity3.htm" TargetMode="External"/><Relationship Id="rId75" Type="http://schemas.openxmlformats.org/officeDocument/2006/relationships/hyperlink" Target="http://boxofficemojo.com/movies/?id=rango.htm" TargetMode="External"/><Relationship Id="rId91" Type="http://schemas.openxmlformats.org/officeDocument/2006/relationships/hyperlink" Target="http://boxofficemojo.com/movies/?id=super8.htm" TargetMode="External"/><Relationship Id="rId96" Type="http://schemas.openxmlformats.org/officeDocument/2006/relationships/hyperlink" Target="http://boxofficemojo.com/movies/?id=artist.htm" TargetMode="External"/><Relationship Id="rId1" Type="http://schemas.openxmlformats.org/officeDocument/2006/relationships/hyperlink" Target="http://boxofficemojo.com/movies/?id=30minutesorless.htm" TargetMode="External"/><Relationship Id="rId6" Type="http://schemas.openxmlformats.org/officeDocument/2006/relationships/hyperlink" Target="http://boxofficemojo.com/movies/?id=anonymous.htm" TargetMode="External"/><Relationship Id="rId23" Type="http://schemas.openxmlformats.org/officeDocument/2006/relationships/hyperlink" Target="http://boxofficemojo.com/movies/?id=crazystupidlove.htm" TargetMode="External"/><Relationship Id="rId28" Type="http://schemas.openxmlformats.org/officeDocument/2006/relationships/hyperlink" Target="http://boxofficemojo.com/movies/?id=drive2011.htm" TargetMode="External"/><Relationship Id="rId49" Type="http://schemas.openxmlformats.org/officeDocument/2006/relationships/hyperlink" Target="http://boxofficemojo.com/movies/?id=jedgar.htm" TargetMode="External"/><Relationship Id="rId114" Type="http://schemas.openxmlformats.org/officeDocument/2006/relationships/hyperlink" Target="http://boxofficemojo.com/movies/?id=themuppets.htm" TargetMode="External"/><Relationship Id="rId119" Type="http://schemas.openxmlformats.org/officeDocument/2006/relationships/hyperlink" Target="http://boxofficemojo.com/movies/?id=smurfs.htm" TargetMode="External"/><Relationship Id="rId44" Type="http://schemas.openxmlformats.org/officeDocument/2006/relationships/hyperlink" Target="http://boxofficemojo.com/movies/?id=horriblebosses.htm" TargetMode="External"/><Relationship Id="rId60" Type="http://schemas.openxmlformats.org/officeDocument/2006/relationships/hyperlink" Target="http://boxofficemojo.com/movies/?id=midnightinparis.htm" TargetMode="External"/><Relationship Id="rId65" Type="http://schemas.openxmlformats.org/officeDocument/2006/relationships/hyperlink" Target="http://latimesblogs.latimes.com/entertainmentnewsbuzz/2011/11/muppets-arthur-christmas-hugo-box-office.html" TargetMode="External"/><Relationship Id="rId81" Type="http://schemas.openxmlformats.org/officeDocument/2006/relationships/hyperlink" Target="http://boxofficemojo.com/movies/?id=sanctum.htm" TargetMode="External"/><Relationship Id="rId86" Type="http://schemas.openxmlformats.org/officeDocument/2006/relationships/hyperlink" Target="http://boxofficemojo.com/movies/?id=somethingborrowed.htm" TargetMode="External"/><Relationship Id="rId130" Type="http://schemas.openxmlformats.org/officeDocument/2006/relationships/hyperlink" Target="http://boxofficemojo.com/movies/?id=warrior10.htm" TargetMode="External"/><Relationship Id="rId135" Type="http://schemas.openxmlformats.org/officeDocument/2006/relationships/hyperlink" Target="http://boxofficemojo.com/movies/?id=xmenfirstclass.htm" TargetMode="External"/><Relationship Id="rId13" Type="http://schemas.openxmlformats.org/officeDocument/2006/relationships/hyperlink" Target="http://boxofficemojo.com/movies/?id=beastly.htm" TargetMode="External"/><Relationship Id="rId18" Type="http://schemas.openxmlformats.org/officeDocument/2006/relationships/hyperlink" Target="http://qctimes.com/news/local/article_b7491eb8-3d68-11e0-b394-001cc4c03286.html" TargetMode="External"/><Relationship Id="rId39" Type="http://schemas.openxmlformats.org/officeDocument/2006/relationships/hyperlink" Target="http://boxofficemojo.com/movies/?id=hallpass.htm" TargetMode="External"/><Relationship Id="rId109" Type="http://schemas.openxmlformats.org/officeDocument/2006/relationships/hyperlink" Target="http://boxofficemojo.com/movies/?id=help2011.htm" TargetMode="External"/><Relationship Id="rId34" Type="http://schemas.openxmlformats.org/officeDocument/2006/relationships/hyperlink" Target="http://boxofficemojo.com/movies/?id=footloose2010.htm" TargetMode="External"/><Relationship Id="rId50" Type="http://schemas.openxmlformats.org/officeDocument/2006/relationships/hyperlink" Target="http://boxofficemojo.com/movies/?id=jackandjill.htm" TargetMode="External"/><Relationship Id="rId55" Type="http://schemas.openxmlformats.org/officeDocument/2006/relationships/hyperlink" Target="http://boxofficemojo.com/movies/?id=larrycrowne.htm" TargetMode="External"/><Relationship Id="rId76" Type="http://schemas.openxmlformats.org/officeDocument/2006/relationships/hyperlink" Target="http://latimesblogs.latimes.com/entertainmentnewsbuzz/2011/10/movie-projector-real-steel-ides-of-march.html" TargetMode="External"/><Relationship Id="rId97" Type="http://schemas.openxmlformats.org/officeDocument/2006/relationships/hyperlink" Target="http://boxofficemojo.com/movies/?id=beaver.htm" TargetMode="External"/><Relationship Id="rId104" Type="http://schemas.openxmlformats.org/officeDocument/2006/relationships/hyperlink" Target="http://boxofficemojo.com/movies/?id=howardvaughnjames.htm" TargetMode="External"/><Relationship Id="rId120" Type="http://schemas.openxmlformats.org/officeDocument/2006/relationships/hyperlink" Target="http://boxofficemojo.com/movies/?id=thing11.htm" TargetMode="External"/><Relationship Id="rId125" Type="http://schemas.openxmlformats.org/officeDocument/2006/relationships/hyperlink" Target="http://boxofficemojo.com/movies/?id=towerheist.htm" TargetMode="External"/><Relationship Id="rId7" Type="http://schemas.openxmlformats.org/officeDocument/2006/relationships/hyperlink" Target="http://boxofficemojo.com/movies/?id=anotherearth.htm" TargetMode="External"/><Relationship Id="rId71" Type="http://schemas.openxmlformats.org/officeDocument/2006/relationships/hyperlink" Target="http://boxofficemojo.com/movies/?id=paul.htm" TargetMode="External"/><Relationship Id="rId92" Type="http://schemas.openxmlformats.org/officeDocument/2006/relationships/hyperlink" Target="http://goforamovie.com/tag/take-me-home-tonight-budget/" TargetMode="External"/><Relationship Id="rId2" Type="http://schemas.openxmlformats.org/officeDocument/2006/relationships/hyperlink" Target="http://boxofficemojo.com/movies/?id=50fifty.htm" TargetMode="External"/><Relationship Id="rId29" Type="http://schemas.openxmlformats.org/officeDocument/2006/relationships/hyperlink" Target="http://latimesblogs.latimes.com/entertainmentnewsbuzz/2011/02/movie-projector-hall-pass-farrelly-brothers-drive-angry-nicolas-cage.html" TargetMode="External"/><Relationship Id="rId24" Type="http://schemas.openxmlformats.org/officeDocument/2006/relationships/hyperlink" Target="http://boxofficemojo.com/movies/?id=diaryofawimpykid2.htm" TargetMode="External"/><Relationship Id="rId40" Type="http://schemas.openxmlformats.org/officeDocument/2006/relationships/hyperlink" Target="http://boxofficemojo.com/movies/?id=hanna.htm" TargetMode="External"/><Relationship Id="rId45" Type="http://schemas.openxmlformats.org/officeDocument/2006/relationships/hyperlink" Target="http://boxofficemojo.com/movies/?id=iamnumberfour.htm" TargetMode="External"/><Relationship Id="rId66" Type="http://schemas.openxmlformats.org/officeDocument/2006/relationships/hyperlink" Target="http://boxofficemojo.com/movies/?id=newyearseve.htm" TargetMode="External"/><Relationship Id="rId87" Type="http://schemas.openxmlformats.org/officeDocument/2006/relationships/hyperlink" Target="http://boxofficemojo.com/movies/?id=soulsurfer.htm" TargetMode="External"/><Relationship Id="rId110" Type="http://schemas.openxmlformats.org/officeDocument/2006/relationships/hyperlink" Target="http://latimesblogs.latimes.com/entertainmentnewsbuzz/2011/10/movie-projector-real-steel-ides-of-march.html" TargetMode="External"/><Relationship Id="rId115" Type="http://schemas.openxmlformats.org/officeDocument/2006/relationships/hyperlink" Target="http://boxofficemojo.com/movies/?id=rite.htm" TargetMode="External"/><Relationship Id="rId131" Type="http://schemas.openxmlformats.org/officeDocument/2006/relationships/hyperlink" Target="http://boxofficemojo.com/movies/?id=waterforelephants.htm" TargetMode="External"/><Relationship Id="rId136" Type="http://schemas.openxmlformats.org/officeDocument/2006/relationships/hyperlink" Target="http://boxofficemojo.com/movies/?id=yourhighness.htm" TargetMode="External"/><Relationship Id="rId61" Type="http://schemas.openxmlformats.org/officeDocument/2006/relationships/hyperlink" Target="http://boxofficemojo.com/movies/?id=mi4.htm" TargetMode="External"/><Relationship Id="rId82" Type="http://schemas.openxmlformats.org/officeDocument/2006/relationships/hyperlink" Target="http://boxofficemojo.com/movies/?id=scream4.htm" TargetMode="External"/><Relationship Id="rId19" Type="http://schemas.openxmlformats.org/officeDocument/2006/relationships/hyperlink" Target="http://boxofficemojo.com/movies/?id=colombiana.htm" TargetMode="External"/><Relationship Id="rId14" Type="http://schemas.openxmlformats.org/officeDocument/2006/relationships/hyperlink" Target="http://boxofficemojo.com/movies/?id=beginners.htm" TargetMode="External"/><Relationship Id="rId30" Type="http://schemas.openxmlformats.org/officeDocument/2006/relationships/hyperlink" Target="http://boxofficemojo.com/movies/?id=dylandog.htm" TargetMode="External"/><Relationship Id="rId35" Type="http://schemas.openxmlformats.org/officeDocument/2006/relationships/hyperlink" Target="http://boxofficemojo.com/movies/?id=friendswithbenefits10.htm" TargetMode="External"/><Relationship Id="rId56" Type="http://schemas.openxmlformats.org/officeDocument/2006/relationships/hyperlink" Target="http://boxofficemojo.com/movies/?id=darkfields.htm" TargetMode="External"/><Relationship Id="rId77" Type="http://schemas.openxmlformats.org/officeDocument/2006/relationships/hyperlink" Target="http://boxofficemojo.com/movies/?id=redridinghood.htm" TargetMode="External"/><Relationship Id="rId100" Type="http://schemas.openxmlformats.org/officeDocument/2006/relationships/hyperlink" Target="http://boxofficemojo.com/movies/?id=companymen.htm" TargetMode="External"/><Relationship Id="rId105" Type="http://schemas.openxmlformats.org/officeDocument/2006/relationships/hyperlink" Target="http://boxofficemojo.com/movies/?id=eagleoftheninth.htm" TargetMode="External"/><Relationship Id="rId126" Type="http://schemas.openxmlformats.org/officeDocument/2006/relationships/hyperlink" Target="http://boxofficemojo.com/movies/?id=transformers3.htm" TargetMode="External"/><Relationship Id="rId8" Type="http://schemas.openxmlformats.org/officeDocument/2006/relationships/hyperlink" Target="http://boxofficemojo.com/movies/?id=apollo18.htm" TargetMode="External"/><Relationship Id="rId51" Type="http://schemas.openxmlformats.org/officeDocument/2006/relationships/hyperlink" Target="http://boxofficemojo.com/movies/?id=johnnyenglish2.htm" TargetMode="External"/><Relationship Id="rId72" Type="http://schemas.openxmlformats.org/officeDocument/2006/relationships/hyperlink" Target="http://boxofficemojo.com/movies/?id=piratesofthecaribbean4.htm" TargetMode="External"/><Relationship Id="rId93" Type="http://schemas.openxmlformats.org/officeDocument/2006/relationships/hyperlink" Target="http://boxofficemojo.com/movies/?id=takeshelter.htm" TargetMode="External"/><Relationship Id="rId98" Type="http://schemas.openxmlformats.org/officeDocument/2006/relationships/hyperlink" Target="http://boxofficemojo.com/movies/?id=bigyear.htm" TargetMode="External"/><Relationship Id="rId121" Type="http://schemas.openxmlformats.org/officeDocument/2006/relationships/hyperlink" Target="http://boxofficemojo.com/movies/?id=threemusketeers11.htm" TargetMode="External"/><Relationship Id="rId3" Type="http://schemas.openxmlformats.org/officeDocument/2006/relationships/hyperlink" Target="http://boxofficemojo.com/movies/?id=dangerousmethod.htm" TargetMode="External"/><Relationship Id="rId25" Type="http://schemas.openxmlformats.org/officeDocument/2006/relationships/hyperlink" Target="http://boxofficemojo.com/movies/?id=dolphintale.htm" TargetMode="External"/><Relationship Id="rId46" Type="http://schemas.openxmlformats.org/officeDocument/2006/relationships/hyperlink" Target="http://boxofficemojo.com/movies/?id=warofgods.htm" TargetMode="External"/><Relationship Id="rId67" Type="http://schemas.openxmlformats.org/officeDocument/2006/relationships/hyperlink" Target="http://boxofficemojo.com/movies/?id=friendswithbenefits.htm" TargetMode="External"/><Relationship Id="rId116" Type="http://schemas.openxmlformats.org/officeDocument/2006/relationships/hyperlink" Target="http://boxofficemojo.com/movies/?id=roommate10.htm" TargetMode="External"/><Relationship Id="rId137" Type="http://schemas.openxmlformats.org/officeDocument/2006/relationships/hyperlink" Target="http://boxofficemojo.com/movies/?id=zookeeper.htm" TargetMode="External"/><Relationship Id="rId20" Type="http://schemas.openxmlformats.org/officeDocument/2006/relationships/hyperlink" Target="http://boxofficemojo.com/movies/?id=conan3d.htm" TargetMode="External"/><Relationship Id="rId41" Type="http://schemas.openxmlformats.org/officeDocument/2006/relationships/hyperlink" Target="http://boxofficemojo.com/movies/?id=happyfeet2.htm" TargetMode="External"/><Relationship Id="rId62" Type="http://schemas.openxmlformats.org/officeDocument/2006/relationships/hyperlink" Target="http://boxofficemojo.com/movies/?id=moneyball.htm" TargetMode="External"/><Relationship Id="rId83" Type="http://schemas.openxmlformats.org/officeDocument/2006/relationships/hyperlink" Target="http://boxofficemojo.com/movies/?page=main&amp;id=seasonofthewitch.htm" TargetMode="External"/><Relationship Id="rId88" Type="http://schemas.openxmlformats.org/officeDocument/2006/relationships/hyperlink" Target="http://boxofficemojo.com/movies/?id=sourcecode.htm" TargetMode="External"/><Relationship Id="rId111" Type="http://schemas.openxmlformats.org/officeDocument/2006/relationships/hyperlink" Target="http://boxofficemojo.com/movies/?id=ironlady.htm" TargetMode="External"/><Relationship Id="rId132" Type="http://schemas.openxmlformats.org/officeDocument/2006/relationships/hyperlink" Target="http://boxofficemojo.com/movies/?id=weboughtazoo.htm" TargetMode="External"/><Relationship Id="rId15" Type="http://schemas.openxmlformats.org/officeDocument/2006/relationships/hyperlink" Target="http://boxofficemojo.com/movies/?id=wiigapatow.htm" TargetMode="External"/><Relationship Id="rId36" Type="http://schemas.openxmlformats.org/officeDocument/2006/relationships/hyperlink" Target="http://boxofficemojo.com/movies/?id=frightnight2011.htm" TargetMode="External"/><Relationship Id="rId57" Type="http://schemas.openxmlformats.org/officeDocument/2006/relationships/hyperlink" Target="http://boxofficemojo.com/movies/?id=machinegunpreacher.htm" TargetMode="External"/><Relationship Id="rId106" Type="http://schemas.openxmlformats.org/officeDocument/2006/relationships/hyperlink" Target="http://boxofficemojo.com/movies/?id=girldragontattoo11.htm" TargetMode="External"/><Relationship Id="rId127" Type="http://schemas.openxmlformats.org/officeDocument/2006/relationships/hyperlink" Target="http://boxofficemojo.com/movies/?id=breakingdawn.htm" TargetMode="External"/><Relationship Id="rId10" Type="http://schemas.openxmlformats.org/officeDocument/2006/relationships/hyperlink" Target="http://latimesblogs.latimes.com/entertainmentnewsbuzz/2011/11/muppets-arthur-christmas-hugo-box-office.html" TargetMode="External"/><Relationship Id="rId31" Type="http://schemas.openxmlformats.org/officeDocument/2006/relationships/hyperlink" Target="http://boxofficemojo.com/movies/?id=everythingmustgo.htm" TargetMode="External"/><Relationship Id="rId52" Type="http://schemas.openxmlformats.org/officeDocument/2006/relationships/hyperlink" Target="http://boxofficemojo.com/movies/?id=thepretendwife.htm" TargetMode="External"/><Relationship Id="rId73" Type="http://schemas.openxmlformats.org/officeDocument/2006/relationships/hyperlink" Target="http://boxofficemojo.com/movies/?id=priest07.htm" TargetMode="External"/><Relationship Id="rId78" Type="http://schemas.openxmlformats.org/officeDocument/2006/relationships/hyperlink" Target="http://www.movieline.com/2011/04/how-kevin-smiths-red-state-earned-back-its-budget-six-months-before-release.php" TargetMode="External"/><Relationship Id="rId94" Type="http://schemas.openxmlformats.org/officeDocument/2006/relationships/hyperlink" Target="http://boxofficemojo.com/movies/?id=adjustmentbureau.htm" TargetMode="External"/><Relationship Id="rId99" Type="http://schemas.openxmlformats.org/officeDocument/2006/relationships/hyperlink" Target="http://boxofficemojo.com/movies/?id=changeup.htm" TargetMode="External"/><Relationship Id="rId101" Type="http://schemas.openxmlformats.org/officeDocument/2006/relationships/hyperlink" Target="http://boxofficemojo.com/movies/?id=conspirator.htm" TargetMode="External"/><Relationship Id="rId122" Type="http://schemas.openxmlformats.org/officeDocument/2006/relationships/hyperlink" Target="http://boxofficemojo.com/movies/?id=treeoflife.htm" TargetMode="External"/><Relationship Id="rId4" Type="http://schemas.openxmlformats.org/officeDocument/2006/relationships/hyperlink" Target="http://boxofficemojo.com/movies/?id=haroldandkumar3.htm" TargetMode="External"/><Relationship Id="rId9" Type="http://schemas.openxmlformats.org/officeDocument/2006/relationships/hyperlink" Target="http://boxofficemojo.com/movies/?id=arthur2011.htm" TargetMode="External"/><Relationship Id="rId26" Type="http://schemas.openxmlformats.org/officeDocument/2006/relationships/hyperlink" Target="http://boxofficemojo.com/movies/?id=dontbeafraidofthedark.htm" TargetMode="External"/><Relationship Id="rId47" Type="http://schemas.openxmlformats.org/officeDocument/2006/relationships/hyperlink" Target="http://boxofficemojo.com/movies/?id=now.htm" TargetMode="External"/><Relationship Id="rId68" Type="http://schemas.openxmlformats.org/officeDocument/2006/relationships/hyperlink" Target="http://boxofficemojo.com/movies/?id=oneday.htm" TargetMode="External"/><Relationship Id="rId89" Type="http://schemas.openxmlformats.org/officeDocument/2006/relationships/hyperlink" Target="http://boxofficemojo.com/movies/?id=spykids4.htm" TargetMode="External"/><Relationship Id="rId112" Type="http://schemas.openxmlformats.org/officeDocument/2006/relationships/hyperlink" Target="http://boxofficemojo.com/movies/?id=lincolnlawyer.htm" TargetMode="External"/><Relationship Id="rId133" Type="http://schemas.openxmlformats.org/officeDocument/2006/relationships/hyperlink" Target="http://boxofficemojo.com/movies/?id=whatsyournumber.ht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boxofficemojo.com/movies" TargetMode="External"/><Relationship Id="rId13" Type="http://schemas.openxmlformats.org/officeDocument/2006/relationships/hyperlink" Target="http://boxofficemojo.com/movies" TargetMode="External"/><Relationship Id="rId18" Type="http://schemas.openxmlformats.org/officeDocument/2006/relationships/hyperlink" Target="http://boxofficemojo.com/movies/?id=paranormalactivity2.htm" TargetMode="External"/><Relationship Id="rId3" Type="http://schemas.openxmlformats.org/officeDocument/2006/relationships/hyperlink" Target="http://boxofficemojo.com/movies" TargetMode="External"/><Relationship Id="rId21" Type="http://schemas.openxmlformats.org/officeDocument/2006/relationships/hyperlink" Target="http://boxofficemojo.com/movies" TargetMode="External"/><Relationship Id="rId7" Type="http://schemas.openxmlformats.org/officeDocument/2006/relationships/hyperlink" Target="http://boxofficemojo.com/movies" TargetMode="External"/><Relationship Id="rId12" Type="http://schemas.openxmlformats.org/officeDocument/2006/relationships/hyperlink" Target="http://boxofficemojo.com/movies" TargetMode="External"/><Relationship Id="rId17" Type="http://schemas.openxmlformats.org/officeDocument/2006/relationships/hyperlink" Target="http://www.shadowandact.com/?p=23430" TargetMode="External"/><Relationship Id="rId25" Type="http://schemas.openxmlformats.org/officeDocument/2006/relationships/hyperlink" Target="http://boxofficemojo.com/movies/?id=yogibear.htm" TargetMode="External"/><Relationship Id="rId2" Type="http://schemas.openxmlformats.org/officeDocument/2006/relationships/hyperlink" Target="http://www.the-numbers.com/movies/2009/ABSTV.php" TargetMode="External"/><Relationship Id="rId16" Type="http://schemas.openxmlformats.org/officeDocument/2006/relationships/hyperlink" Target="http://boxofficemojo.com/movies" TargetMode="External"/><Relationship Id="rId20" Type="http://schemas.openxmlformats.org/officeDocument/2006/relationships/hyperlink" Target="http://www.the-numbers.com/movies/2009/ABSTV.php" TargetMode="External"/><Relationship Id="rId1" Type="http://schemas.openxmlformats.org/officeDocument/2006/relationships/hyperlink" Target="http://boxofficemojo.com/movies/?id=127hours.htm" TargetMode="External"/><Relationship Id="rId6" Type="http://schemas.openxmlformats.org/officeDocument/2006/relationships/hyperlink" Target="http://boxofficemojo.com/movies" TargetMode="External"/><Relationship Id="rId11" Type="http://schemas.openxmlformats.org/officeDocument/2006/relationships/hyperlink" Target="http://boxofficemojo.com/movies" TargetMode="External"/><Relationship Id="rId24" Type="http://schemas.openxmlformats.org/officeDocument/2006/relationships/hyperlink" Target="http://www.the-numbers.com/movie/Kings-Speech-The" TargetMode="External"/><Relationship Id="rId5" Type="http://schemas.openxmlformats.org/officeDocument/2006/relationships/hyperlink" Target="http://boxofficemojo.com/movies/?id=burlesque.htm" TargetMode="External"/><Relationship Id="rId15" Type="http://schemas.openxmlformats.org/officeDocument/2006/relationships/hyperlink" Target="http://boxofficemojo.com/movies/?id=duedate.htm" TargetMode="External"/><Relationship Id="rId23" Type="http://schemas.openxmlformats.org/officeDocument/2006/relationships/hyperlink" Target="http://www.imdb.com/title/tt1285309/" TargetMode="External"/><Relationship Id="rId10" Type="http://schemas.openxmlformats.org/officeDocument/2006/relationships/hyperlink" Target="http://boxofficemojo.com/movies" TargetMode="External"/><Relationship Id="rId19" Type="http://schemas.openxmlformats.org/officeDocument/2006/relationships/hyperlink" Target="http://www.the-numbers.com/movies/2009/ABSTV.php" TargetMode="External"/><Relationship Id="rId4" Type="http://schemas.openxmlformats.org/officeDocument/2006/relationships/hyperlink" Target="http://boxofficemojo.com/movies" TargetMode="External"/><Relationship Id="rId9" Type="http://schemas.openxmlformats.org/officeDocument/2006/relationships/hyperlink" Target="http://boxofficemojo.com/movies" TargetMode="External"/><Relationship Id="rId14" Type="http://schemas.openxmlformats.org/officeDocument/2006/relationships/hyperlink" Target="http://boxofficemojo.com/movies" TargetMode="External"/><Relationship Id="rId22" Type="http://schemas.openxmlformats.org/officeDocument/2006/relationships/hyperlink" Target="http://boxofficemojo.com/movies/?id=crazi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6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6640625" defaultRowHeight="12.75" customHeight="1" x14ac:dyDescent="0.15"/>
  <cols>
    <col min="1" max="1" width="23.6640625" customWidth="1"/>
    <col min="2" max="2" width="10" customWidth="1"/>
    <col min="3" max="3" width="7.33203125" customWidth="1"/>
    <col min="4" max="4" width="6.6640625" customWidth="1"/>
    <col min="5" max="5" width="9.83203125" customWidth="1"/>
    <col min="6" max="6" width="10.33203125" customWidth="1"/>
    <col min="7" max="7" width="8.1640625" customWidth="1"/>
    <col min="8" max="8" width="8" customWidth="1"/>
    <col min="9" max="9" width="11.33203125" customWidth="1"/>
    <col min="10" max="10" width="10.6640625" customWidth="1"/>
    <col min="11" max="11" width="11.5" customWidth="1"/>
    <col min="12" max="12" width="7.1640625" customWidth="1"/>
    <col min="13" max="13" width="9.1640625" customWidth="1"/>
    <col min="14" max="14" width="11.1640625" customWidth="1"/>
    <col min="15" max="15" width="6.33203125" customWidth="1"/>
    <col min="16" max="16" width="6.6640625" customWidth="1"/>
    <col min="17" max="17" width="1.33203125" customWidth="1"/>
    <col min="18" max="18" width="27.1640625" customWidth="1"/>
    <col min="19" max="19" width="30" customWidth="1"/>
    <col min="20" max="24" width="15.1640625" customWidth="1"/>
  </cols>
  <sheetData>
    <row r="1" spans="1:24" ht="12.75" customHeight="1" x14ac:dyDescent="0.15">
      <c r="A1" s="1" t="s">
        <v>1</v>
      </c>
      <c r="B1" s="1" t="s">
        <v>64</v>
      </c>
      <c r="C1" s="1" t="s">
        <v>32</v>
      </c>
      <c r="D1" s="1" t="s">
        <v>33</v>
      </c>
      <c r="E1" s="1" t="s">
        <v>2</v>
      </c>
      <c r="F1" s="2" t="s">
        <v>3</v>
      </c>
      <c r="G1" s="4" t="s">
        <v>5</v>
      </c>
      <c r="H1" s="30" t="s">
        <v>6</v>
      </c>
      <c r="I1" s="26" t="s">
        <v>7</v>
      </c>
      <c r="J1" s="26" t="s">
        <v>8</v>
      </c>
      <c r="K1" s="3" t="s">
        <v>9</v>
      </c>
      <c r="L1" s="26" t="s">
        <v>10</v>
      </c>
      <c r="M1" s="31" t="s">
        <v>11</v>
      </c>
      <c r="N1" s="3" t="s">
        <v>4</v>
      </c>
      <c r="O1" s="6" t="s">
        <v>12</v>
      </c>
      <c r="P1" s="6" t="s">
        <v>13</v>
      </c>
      <c r="Q1" s="7"/>
      <c r="R1" s="6" t="s">
        <v>14</v>
      </c>
      <c r="S1" s="32" t="s">
        <v>15</v>
      </c>
      <c r="T1" s="2"/>
      <c r="U1" s="2"/>
      <c r="V1" s="2"/>
      <c r="W1" s="2"/>
      <c r="X1" s="2"/>
    </row>
    <row r="2" spans="1:24" ht="12.75" customHeight="1" x14ac:dyDescent="0.15">
      <c r="A2" s="1"/>
      <c r="B2" s="8"/>
      <c r="C2" s="8" t="s">
        <v>34</v>
      </c>
      <c r="D2" s="8" t="s">
        <v>34</v>
      </c>
      <c r="E2" s="8"/>
      <c r="F2" s="10"/>
      <c r="G2" s="11"/>
      <c r="H2" s="20" t="s">
        <v>35</v>
      </c>
      <c r="I2" s="27" t="s">
        <v>35</v>
      </c>
      <c r="J2" s="27" t="s">
        <v>35</v>
      </c>
      <c r="K2" s="9" t="s">
        <v>35</v>
      </c>
      <c r="L2" s="27" t="s">
        <v>36</v>
      </c>
      <c r="M2" s="29" t="s">
        <v>37</v>
      </c>
      <c r="N2" s="9" t="s">
        <v>35</v>
      </c>
      <c r="O2" s="13"/>
      <c r="P2" s="13"/>
      <c r="Q2" s="14"/>
      <c r="R2" s="33"/>
      <c r="S2" s="34"/>
      <c r="T2" s="10"/>
      <c r="U2" s="10"/>
      <c r="V2" s="10"/>
      <c r="W2" s="10"/>
      <c r="X2" s="10"/>
    </row>
    <row r="3" spans="1:24" ht="12.75" customHeight="1" x14ac:dyDescent="0.15">
      <c r="A3" s="15" t="s">
        <v>15</v>
      </c>
      <c r="B3" s="16" t="s">
        <v>65</v>
      </c>
      <c r="C3" s="16" t="s">
        <v>16</v>
      </c>
      <c r="D3" s="16" t="s">
        <v>16</v>
      </c>
      <c r="E3" s="15"/>
      <c r="F3" s="15"/>
      <c r="G3" s="17" t="s">
        <v>65</v>
      </c>
      <c r="H3" s="35" t="s">
        <v>17</v>
      </c>
      <c r="I3" s="17" t="s">
        <v>65</v>
      </c>
      <c r="J3" s="17" t="s">
        <v>18</v>
      </c>
      <c r="K3" s="17" t="s">
        <v>18</v>
      </c>
      <c r="L3" s="17" t="s">
        <v>18</v>
      </c>
      <c r="M3" s="15" t="s">
        <v>17</v>
      </c>
      <c r="N3" s="17" t="s">
        <v>65</v>
      </c>
      <c r="O3" s="15"/>
      <c r="P3" s="15"/>
      <c r="Q3" s="18"/>
      <c r="R3" s="19"/>
      <c r="S3" s="15" t="s">
        <v>66</v>
      </c>
      <c r="T3" s="15"/>
      <c r="U3" s="15"/>
      <c r="V3" s="15"/>
      <c r="W3" s="15"/>
      <c r="X3" s="15"/>
    </row>
    <row r="4" spans="1:24" ht="12.75" customHeight="1" x14ac:dyDescent="0.15">
      <c r="A4" s="10" t="s">
        <v>67</v>
      </c>
      <c r="B4" s="10" t="s">
        <v>60</v>
      </c>
      <c r="C4" s="10"/>
      <c r="D4" s="10"/>
      <c r="E4" s="10"/>
      <c r="F4" s="10"/>
      <c r="G4" s="11">
        <v>120</v>
      </c>
      <c r="H4" s="20">
        <f t="shared" ref="H4:H165" si="0">SUM(N4/G4)</f>
        <v>3435.8666666666668</v>
      </c>
      <c r="I4" s="27">
        <v>1702415</v>
      </c>
      <c r="J4" s="27"/>
      <c r="K4" s="20"/>
      <c r="L4" s="27"/>
      <c r="M4" s="10"/>
      <c r="N4" s="20">
        <v>412304</v>
      </c>
      <c r="O4" s="10"/>
      <c r="P4" s="10"/>
      <c r="Q4" s="21"/>
      <c r="R4" s="13"/>
      <c r="S4" s="36"/>
      <c r="T4" s="10"/>
      <c r="U4" s="10"/>
      <c r="V4" s="10"/>
      <c r="W4" s="10"/>
      <c r="X4" s="10"/>
    </row>
    <row r="5" spans="1:24" ht="12.75" customHeight="1" x14ac:dyDescent="0.15">
      <c r="A5" s="10" t="s">
        <v>68</v>
      </c>
      <c r="B5" s="10" t="s">
        <v>22</v>
      </c>
      <c r="C5" s="10">
        <v>85</v>
      </c>
      <c r="D5" s="10">
        <v>82</v>
      </c>
      <c r="E5" s="10"/>
      <c r="F5" s="10"/>
      <c r="G5" s="11">
        <v>3121</v>
      </c>
      <c r="H5" s="20">
        <f t="shared" si="0"/>
        <v>11631.724447292534</v>
      </c>
      <c r="I5" s="27">
        <v>138447667</v>
      </c>
      <c r="J5" s="27">
        <v>63137661</v>
      </c>
      <c r="K5" s="20">
        <v>201585328</v>
      </c>
      <c r="L5" s="27">
        <v>42</v>
      </c>
      <c r="M5" s="22">
        <f>SUM((K5/1000000)/L5)</f>
        <v>4.7996506666666665</v>
      </c>
      <c r="N5" s="20">
        <v>36302612</v>
      </c>
      <c r="O5" s="10"/>
      <c r="P5" s="10"/>
      <c r="Q5" s="21"/>
      <c r="R5" s="13"/>
      <c r="S5" s="36"/>
      <c r="T5" s="10"/>
      <c r="U5" s="10"/>
      <c r="V5" s="10"/>
      <c r="W5" s="10"/>
      <c r="X5" s="10"/>
    </row>
    <row r="6" spans="1:24" ht="12.75" customHeight="1" x14ac:dyDescent="0.15">
      <c r="A6" s="10" t="s">
        <v>69</v>
      </c>
      <c r="B6" s="10" t="s">
        <v>70</v>
      </c>
      <c r="C6" s="10"/>
      <c r="D6" s="10"/>
      <c r="E6" s="10"/>
      <c r="F6" s="10"/>
      <c r="G6" s="11">
        <v>9</v>
      </c>
      <c r="H6" s="20">
        <f t="shared" si="0"/>
        <v>8364.3333333333339</v>
      </c>
      <c r="I6" s="27">
        <v>1562546</v>
      </c>
      <c r="J6" s="27"/>
      <c r="K6" s="20"/>
      <c r="L6" s="27"/>
      <c r="M6" s="10"/>
      <c r="N6" s="20">
        <v>75279</v>
      </c>
      <c r="O6" s="10"/>
      <c r="P6" s="10"/>
      <c r="Q6" s="21"/>
      <c r="R6" s="13"/>
      <c r="S6" s="36"/>
      <c r="T6" s="10"/>
      <c r="U6" s="10"/>
      <c r="V6" s="10"/>
      <c r="W6" s="10"/>
      <c r="X6" s="10"/>
    </row>
    <row r="7" spans="1:24" ht="12.75" customHeight="1" x14ac:dyDescent="0.15">
      <c r="A7" s="10" t="s">
        <v>71</v>
      </c>
      <c r="B7" s="10" t="s">
        <v>62</v>
      </c>
      <c r="C7" s="10"/>
      <c r="D7" s="10"/>
      <c r="E7" s="10"/>
      <c r="F7" s="10"/>
      <c r="G7" s="11">
        <v>7</v>
      </c>
      <c r="H7" s="20">
        <f t="shared" si="0"/>
        <v>5458.8571428571431</v>
      </c>
      <c r="I7" s="27">
        <v>1546761</v>
      </c>
      <c r="J7" s="27"/>
      <c r="K7" s="20"/>
      <c r="L7" s="27"/>
      <c r="M7" s="10"/>
      <c r="N7" s="20">
        <v>38212</v>
      </c>
      <c r="O7" s="10"/>
      <c r="P7" s="10"/>
      <c r="Q7" s="21"/>
      <c r="R7" s="13"/>
      <c r="S7" s="36"/>
      <c r="T7" s="10"/>
      <c r="U7" s="10"/>
      <c r="V7" s="10"/>
      <c r="W7" s="10"/>
      <c r="X7" s="10"/>
    </row>
    <row r="8" spans="1:24" ht="12.75" customHeight="1" x14ac:dyDescent="0.15">
      <c r="A8" s="10" t="s">
        <v>72</v>
      </c>
      <c r="B8" s="10" t="s">
        <v>25</v>
      </c>
      <c r="C8" s="10">
        <v>35</v>
      </c>
      <c r="D8" s="10">
        <v>51</v>
      </c>
      <c r="E8" s="10"/>
      <c r="F8" s="10"/>
      <c r="G8" s="11">
        <v>3108</v>
      </c>
      <c r="H8" s="20">
        <f t="shared" si="0"/>
        <v>5246.7741312741309</v>
      </c>
      <c r="I8" s="27">
        <v>37519139</v>
      </c>
      <c r="J8" s="27">
        <v>78952441</v>
      </c>
      <c r="K8" s="20">
        <v>116471580</v>
      </c>
      <c r="L8" s="27">
        <v>69</v>
      </c>
      <c r="M8" s="22">
        <f>SUM((K8/1000000)/L8)</f>
        <v>1.6879939130434782</v>
      </c>
      <c r="N8" s="20">
        <v>16306974</v>
      </c>
      <c r="O8" s="10"/>
      <c r="P8" s="10"/>
      <c r="Q8" s="21"/>
      <c r="R8" s="13"/>
      <c r="S8" s="36"/>
      <c r="T8" s="10"/>
      <c r="U8" s="10"/>
      <c r="V8" s="10"/>
      <c r="W8" s="10"/>
      <c r="X8" s="10"/>
    </row>
    <row r="9" spans="1:24" ht="12.75" customHeight="1" x14ac:dyDescent="0.15">
      <c r="A9" s="10" t="s">
        <v>73</v>
      </c>
      <c r="B9" s="10" t="s">
        <v>57</v>
      </c>
      <c r="C9" s="10"/>
      <c r="D9" s="10"/>
      <c r="E9" s="10"/>
      <c r="F9" s="10"/>
      <c r="G9" s="11">
        <v>132</v>
      </c>
      <c r="H9" s="20">
        <f t="shared" si="0"/>
        <v>8639.878787878788</v>
      </c>
      <c r="I9" s="27">
        <v>1986748</v>
      </c>
      <c r="J9" s="27"/>
      <c r="K9" s="20"/>
      <c r="L9" s="27"/>
      <c r="M9" s="10"/>
      <c r="N9" s="20">
        <v>1140464</v>
      </c>
      <c r="O9" s="10"/>
      <c r="P9" s="10"/>
      <c r="Q9" s="21"/>
      <c r="R9" s="13"/>
      <c r="S9" s="36"/>
      <c r="T9" s="10"/>
      <c r="U9" s="10"/>
      <c r="V9" s="10"/>
      <c r="W9" s="10"/>
      <c r="X9" s="10"/>
    </row>
    <row r="10" spans="1:24" ht="12.75" customHeight="1" x14ac:dyDescent="0.15">
      <c r="A10" s="10" t="s">
        <v>74</v>
      </c>
      <c r="B10" s="10" t="s">
        <v>75</v>
      </c>
      <c r="C10" s="10"/>
      <c r="D10" s="10"/>
      <c r="E10" s="10"/>
      <c r="F10" s="10"/>
      <c r="G10" s="11" t="s">
        <v>76</v>
      </c>
      <c r="H10" s="20" t="e">
        <f t="shared" si="0"/>
        <v>#VALUE!</v>
      </c>
      <c r="I10" s="27">
        <v>1309987</v>
      </c>
      <c r="J10" s="27"/>
      <c r="K10" s="20"/>
      <c r="L10" s="27"/>
      <c r="M10" s="10"/>
      <c r="N10" s="20" t="s">
        <v>76</v>
      </c>
      <c r="O10" s="10"/>
      <c r="P10" s="10"/>
      <c r="Q10" s="21"/>
      <c r="R10" s="13"/>
      <c r="S10" s="36"/>
      <c r="T10" s="10"/>
      <c r="U10" s="10"/>
      <c r="V10" s="10"/>
      <c r="W10" s="10"/>
      <c r="X10" s="10"/>
    </row>
    <row r="11" spans="1:24" ht="12.75" customHeight="1" x14ac:dyDescent="0.15">
      <c r="A11" s="10" t="s">
        <v>77</v>
      </c>
      <c r="B11" s="10" t="s">
        <v>58</v>
      </c>
      <c r="C11" s="10"/>
      <c r="D11" s="10"/>
      <c r="E11" s="10"/>
      <c r="F11" s="10"/>
      <c r="G11" s="11">
        <v>245</v>
      </c>
      <c r="H11" s="20">
        <f t="shared" si="0"/>
        <v>2841.1755102040815</v>
      </c>
      <c r="I11" s="27">
        <v>3014696</v>
      </c>
      <c r="J11" s="27"/>
      <c r="K11" s="20"/>
      <c r="L11" s="27"/>
      <c r="M11" s="10"/>
      <c r="N11" s="20">
        <v>696088</v>
      </c>
      <c r="O11" s="10"/>
      <c r="P11" s="10"/>
      <c r="Q11" s="21"/>
      <c r="R11" s="13"/>
      <c r="S11" s="36"/>
      <c r="T11" s="10"/>
      <c r="U11" s="10"/>
      <c r="V11" s="10"/>
      <c r="W11" s="10"/>
      <c r="X11" s="10"/>
    </row>
    <row r="12" spans="1:24" ht="12.75" customHeight="1" x14ac:dyDescent="0.15">
      <c r="A12" s="10" t="s">
        <v>78</v>
      </c>
      <c r="B12" s="10" t="s">
        <v>43</v>
      </c>
      <c r="C12" s="10">
        <v>44</v>
      </c>
      <c r="D12" s="10">
        <v>63</v>
      </c>
      <c r="E12" s="10"/>
      <c r="F12" s="10"/>
      <c r="G12" s="11">
        <v>3192</v>
      </c>
      <c r="H12" s="20">
        <f t="shared" si="0"/>
        <v>6740</v>
      </c>
      <c r="I12" s="27">
        <v>57011521</v>
      </c>
      <c r="J12" s="27">
        <v>177978063</v>
      </c>
      <c r="K12" s="20">
        <v>234989584</v>
      </c>
      <c r="L12" s="27">
        <v>50</v>
      </c>
      <c r="M12" s="22">
        <f>SUM((K12/1000000)/L12)</f>
        <v>4.6997916800000006</v>
      </c>
      <c r="N12" s="20">
        <v>21514080</v>
      </c>
      <c r="O12" s="10"/>
      <c r="P12" s="10"/>
      <c r="Q12" s="21"/>
      <c r="R12" s="13"/>
      <c r="S12" s="36"/>
      <c r="T12" s="10"/>
      <c r="U12" s="10"/>
      <c r="V12" s="10"/>
      <c r="W12" s="10"/>
      <c r="X12" s="10"/>
    </row>
    <row r="13" spans="1:24" ht="12.75" customHeight="1" x14ac:dyDescent="0.15">
      <c r="A13" s="10" t="s">
        <v>79</v>
      </c>
      <c r="B13" s="10" t="s">
        <v>52</v>
      </c>
      <c r="C13" s="10"/>
      <c r="D13" s="10"/>
      <c r="E13" s="10"/>
      <c r="F13" s="10"/>
      <c r="G13" s="11">
        <v>3</v>
      </c>
      <c r="H13" s="20">
        <f t="shared" si="0"/>
        <v>22755.333333333332</v>
      </c>
      <c r="I13" s="27">
        <v>6739492</v>
      </c>
      <c r="J13" s="27"/>
      <c r="K13" s="20"/>
      <c r="L13" s="27"/>
      <c r="M13" s="10"/>
      <c r="N13" s="20">
        <v>68266</v>
      </c>
      <c r="O13" s="10"/>
      <c r="P13" s="10"/>
      <c r="Q13" s="21"/>
      <c r="R13" s="13"/>
      <c r="S13" s="36"/>
      <c r="T13" s="10"/>
      <c r="U13" s="10"/>
      <c r="V13" s="10"/>
      <c r="W13" s="10"/>
      <c r="X13" s="10"/>
    </row>
    <row r="14" spans="1:24" ht="12.75" customHeight="1" x14ac:dyDescent="0.15">
      <c r="A14" s="10" t="s">
        <v>80</v>
      </c>
      <c r="B14" s="10" t="s">
        <v>51</v>
      </c>
      <c r="C14" s="10">
        <v>63</v>
      </c>
      <c r="D14" s="10">
        <v>51</v>
      </c>
      <c r="E14" s="10"/>
      <c r="F14" s="10"/>
      <c r="G14" s="11">
        <v>16</v>
      </c>
      <c r="H14" s="20">
        <f t="shared" si="0"/>
        <v>20043.125</v>
      </c>
      <c r="I14" s="27">
        <v>12816367</v>
      </c>
      <c r="J14" s="27">
        <v>56112783</v>
      </c>
      <c r="K14" s="20">
        <v>68929150</v>
      </c>
      <c r="L14" s="27">
        <v>31</v>
      </c>
      <c r="M14" s="22">
        <f t="shared" ref="M14:M16" si="1">SUM((K14/1000000)/L14)</f>
        <v>2.2235209677419356</v>
      </c>
      <c r="N14" s="20">
        <v>320690</v>
      </c>
      <c r="O14" s="10"/>
      <c r="P14" s="10"/>
      <c r="Q14" s="21"/>
      <c r="R14" s="13" t="s">
        <v>81</v>
      </c>
      <c r="S14" s="23" t="s">
        <v>82</v>
      </c>
      <c r="T14" s="10"/>
      <c r="U14" s="10"/>
      <c r="V14" s="10"/>
      <c r="W14" s="10"/>
      <c r="X14" s="10"/>
    </row>
    <row r="15" spans="1:24" ht="12.75" customHeight="1" x14ac:dyDescent="0.15">
      <c r="A15" s="10" t="s">
        <v>83</v>
      </c>
      <c r="B15" s="10" t="s">
        <v>58</v>
      </c>
      <c r="C15" s="10">
        <v>87</v>
      </c>
      <c r="D15" s="10">
        <v>63</v>
      </c>
      <c r="E15" s="10"/>
      <c r="F15" s="10"/>
      <c r="G15" s="11">
        <v>197</v>
      </c>
      <c r="H15" s="20">
        <f t="shared" si="0"/>
        <v>10163.274111675128</v>
      </c>
      <c r="I15" s="27">
        <v>7919574</v>
      </c>
      <c r="J15" s="27">
        <v>27565482</v>
      </c>
      <c r="K15" s="20">
        <v>35485056</v>
      </c>
      <c r="L15" s="27">
        <v>12</v>
      </c>
      <c r="M15" s="22">
        <f t="shared" si="1"/>
        <v>2.9570880000000002</v>
      </c>
      <c r="N15" s="20">
        <v>2002165</v>
      </c>
      <c r="O15" s="10"/>
      <c r="P15" s="10"/>
      <c r="Q15" s="21"/>
      <c r="R15" s="13" t="s">
        <v>23</v>
      </c>
      <c r="S15" s="23" t="s">
        <v>84</v>
      </c>
      <c r="T15" s="10"/>
      <c r="U15" s="10"/>
      <c r="V15" s="10"/>
      <c r="W15" s="10"/>
      <c r="X15" s="10"/>
    </row>
    <row r="16" spans="1:24" ht="12.75" customHeight="1" x14ac:dyDescent="0.15">
      <c r="A16" s="10" t="s">
        <v>85</v>
      </c>
      <c r="B16" s="10" t="s">
        <v>39</v>
      </c>
      <c r="C16" s="10">
        <v>96</v>
      </c>
      <c r="D16" s="10">
        <v>90</v>
      </c>
      <c r="E16" s="10"/>
      <c r="F16" s="10"/>
      <c r="G16" s="11">
        <v>3232</v>
      </c>
      <c r="H16" s="20">
        <f t="shared" si="0"/>
        <v>6020.4545173267325</v>
      </c>
      <c r="I16" s="27">
        <v>136025503</v>
      </c>
      <c r="J16" s="27">
        <v>96300000</v>
      </c>
      <c r="K16" s="20">
        <v>232325503</v>
      </c>
      <c r="L16" s="27">
        <v>44.5</v>
      </c>
      <c r="M16" s="22">
        <f t="shared" si="1"/>
        <v>5.2207978202247194</v>
      </c>
      <c r="N16" s="20">
        <v>19458109</v>
      </c>
      <c r="O16" s="10"/>
      <c r="P16" s="10"/>
      <c r="Q16" s="21"/>
      <c r="R16" s="13"/>
      <c r="S16" s="36"/>
      <c r="T16" s="10"/>
      <c r="U16" s="10"/>
      <c r="V16" s="10"/>
      <c r="W16" s="10"/>
      <c r="X16" s="10"/>
    </row>
    <row r="17" spans="1:24" ht="12.75" customHeight="1" x14ac:dyDescent="0.15">
      <c r="A17" s="10" t="s">
        <v>86</v>
      </c>
      <c r="B17" s="10" t="s">
        <v>87</v>
      </c>
      <c r="C17" s="10"/>
      <c r="D17" s="10"/>
      <c r="E17" s="10"/>
      <c r="F17" s="10"/>
      <c r="G17" s="11">
        <v>1012</v>
      </c>
      <c r="H17" s="20">
        <f t="shared" si="0"/>
        <v>1730.802371541502</v>
      </c>
      <c r="I17" s="27">
        <v>3336053</v>
      </c>
      <c r="J17" s="27"/>
      <c r="K17" s="20"/>
      <c r="L17" s="27"/>
      <c r="M17" s="10"/>
      <c r="N17" s="20">
        <v>1751572</v>
      </c>
      <c r="O17" s="10"/>
      <c r="P17" s="10"/>
      <c r="Q17" s="21"/>
      <c r="R17" s="13"/>
      <c r="S17" s="36"/>
      <c r="T17" s="10"/>
      <c r="U17" s="10"/>
      <c r="V17" s="10"/>
      <c r="W17" s="10"/>
      <c r="X17" s="10"/>
    </row>
    <row r="18" spans="1:24" ht="12.75" customHeight="1" x14ac:dyDescent="0.15">
      <c r="A18" s="10" t="s">
        <v>88</v>
      </c>
      <c r="B18" s="10" t="s">
        <v>55</v>
      </c>
      <c r="C18" s="10"/>
      <c r="D18" s="10"/>
      <c r="E18" s="10"/>
      <c r="F18" s="10"/>
      <c r="G18" s="11">
        <v>132</v>
      </c>
      <c r="H18" s="20">
        <f t="shared" si="0"/>
        <v>8043.280303030303</v>
      </c>
      <c r="I18" s="27">
        <v>2804874</v>
      </c>
      <c r="J18" s="27"/>
      <c r="K18" s="20"/>
      <c r="L18" s="27"/>
      <c r="M18" s="10"/>
      <c r="N18" s="20">
        <v>1061713</v>
      </c>
      <c r="O18" s="10"/>
      <c r="P18" s="10"/>
      <c r="Q18" s="21"/>
      <c r="R18" s="13"/>
      <c r="S18" s="36"/>
      <c r="T18" s="10"/>
      <c r="U18" s="10"/>
      <c r="V18" s="10"/>
      <c r="W18" s="10"/>
      <c r="X18" s="10"/>
    </row>
    <row r="19" spans="1:24" ht="12.75" customHeight="1" x14ac:dyDescent="0.15">
      <c r="A19" s="10" t="s">
        <v>89</v>
      </c>
      <c r="B19" s="10" t="s">
        <v>39</v>
      </c>
      <c r="C19" s="10"/>
      <c r="D19" s="10"/>
      <c r="E19" s="10"/>
      <c r="F19" s="10"/>
      <c r="G19" s="11" t="s">
        <v>76</v>
      </c>
      <c r="H19" s="20" t="e">
        <f t="shared" si="0"/>
        <v>#VALUE!</v>
      </c>
      <c r="I19" s="27">
        <v>1508658</v>
      </c>
      <c r="J19" s="27"/>
      <c r="K19" s="20"/>
      <c r="L19" s="27"/>
      <c r="M19" s="10"/>
      <c r="N19" s="20" t="s">
        <v>76</v>
      </c>
      <c r="O19" s="10"/>
      <c r="P19" s="10"/>
      <c r="Q19" s="21"/>
      <c r="R19" s="13"/>
      <c r="S19" s="36"/>
      <c r="T19" s="10"/>
      <c r="U19" s="10"/>
      <c r="V19" s="10"/>
      <c r="W19" s="10"/>
      <c r="X19" s="10"/>
    </row>
    <row r="20" spans="1:24" ht="12.75" customHeight="1" x14ac:dyDescent="0.15">
      <c r="A20" s="10" t="s">
        <v>90</v>
      </c>
      <c r="B20" s="10" t="s">
        <v>43</v>
      </c>
      <c r="C20" s="10">
        <v>34</v>
      </c>
      <c r="D20" s="10">
        <v>55</v>
      </c>
      <c r="E20" s="10"/>
      <c r="F20" s="10"/>
      <c r="G20" s="11">
        <v>3690</v>
      </c>
      <c r="H20" s="20">
        <f t="shared" si="0"/>
        <v>6920.0067750677508</v>
      </c>
      <c r="I20" s="27">
        <v>65422625</v>
      </c>
      <c r="J20" s="27">
        <v>237602860</v>
      </c>
      <c r="K20" s="20">
        <v>303025485</v>
      </c>
      <c r="L20" s="27">
        <v>209</v>
      </c>
      <c r="M20" s="22">
        <f t="shared" ref="M20:M23" si="2">SUM((K20/1000000)/L20)</f>
        <v>1.4498827033492823</v>
      </c>
      <c r="N20" s="20">
        <v>25534825</v>
      </c>
      <c r="O20" s="10"/>
      <c r="P20" s="10"/>
      <c r="Q20" s="21"/>
      <c r="R20" s="13"/>
      <c r="S20" s="36"/>
      <c r="T20" s="10"/>
      <c r="U20" s="10"/>
      <c r="V20" s="10"/>
      <c r="W20" s="10"/>
      <c r="X20" s="10"/>
    </row>
    <row r="21" spans="1:24" ht="12.75" customHeight="1" x14ac:dyDescent="0.15">
      <c r="A21" s="10" t="s">
        <v>91</v>
      </c>
      <c r="B21" s="10" t="s">
        <v>53</v>
      </c>
      <c r="C21" s="10">
        <v>86</v>
      </c>
      <c r="D21" s="10">
        <v>76</v>
      </c>
      <c r="E21" s="10"/>
      <c r="F21" s="10"/>
      <c r="G21" s="11">
        <v>4</v>
      </c>
      <c r="H21" s="20">
        <f t="shared" si="0"/>
        <v>42425.5</v>
      </c>
      <c r="I21" s="27">
        <v>12795746</v>
      </c>
      <c r="J21" s="27" t="s">
        <v>26</v>
      </c>
      <c r="K21" s="20">
        <v>12795746</v>
      </c>
      <c r="L21" s="27">
        <v>1.8</v>
      </c>
      <c r="M21" s="22">
        <f t="shared" si="2"/>
        <v>7.1087477777777774</v>
      </c>
      <c r="N21" s="20">
        <v>169702</v>
      </c>
      <c r="O21" s="10"/>
      <c r="P21" s="10"/>
      <c r="Q21" s="21"/>
      <c r="R21" s="13" t="s">
        <v>23</v>
      </c>
      <c r="S21" s="23" t="s">
        <v>92</v>
      </c>
      <c r="T21" s="10"/>
      <c r="U21" s="10"/>
      <c r="V21" s="10"/>
      <c r="W21" s="10"/>
      <c r="X21" s="10"/>
    </row>
    <row r="22" spans="1:24" ht="12.75" customHeight="1" x14ac:dyDescent="0.15">
      <c r="A22" s="10" t="s">
        <v>93</v>
      </c>
      <c r="B22" s="10" t="s">
        <v>43</v>
      </c>
      <c r="C22" s="10">
        <v>74</v>
      </c>
      <c r="D22" s="10">
        <v>64</v>
      </c>
      <c r="E22" s="10"/>
      <c r="F22" s="10"/>
      <c r="G22" s="11">
        <v>2129</v>
      </c>
      <c r="H22" s="20">
        <f t="shared" si="0"/>
        <v>3645</v>
      </c>
      <c r="I22" s="27">
        <v>20157300</v>
      </c>
      <c r="J22" s="27">
        <v>4561915</v>
      </c>
      <c r="K22" s="20">
        <v>24719215</v>
      </c>
      <c r="L22" s="27">
        <v>40</v>
      </c>
      <c r="M22" s="22">
        <f t="shared" si="2"/>
        <v>0.61798037499999992</v>
      </c>
      <c r="N22" s="20">
        <v>7760205</v>
      </c>
      <c r="O22" s="10"/>
      <c r="P22" s="10"/>
      <c r="Q22" s="21"/>
      <c r="R22" s="13"/>
      <c r="S22" s="36"/>
      <c r="T22" s="10"/>
      <c r="U22" s="10"/>
      <c r="V22" s="10"/>
      <c r="W22" s="10"/>
      <c r="X22" s="10"/>
    </row>
    <row r="23" spans="1:24" ht="12.75" customHeight="1" x14ac:dyDescent="0.15">
      <c r="A23" s="10" t="s">
        <v>94</v>
      </c>
      <c r="B23" s="10" t="s">
        <v>40</v>
      </c>
      <c r="C23" s="10">
        <v>78</v>
      </c>
      <c r="D23" s="10">
        <v>76</v>
      </c>
      <c r="E23" s="10"/>
      <c r="F23" s="10"/>
      <c r="G23" s="11">
        <v>4164</v>
      </c>
      <c r="H23" s="20">
        <f t="shared" si="0"/>
        <v>15927.856388088376</v>
      </c>
      <c r="I23" s="27">
        <v>237283207</v>
      </c>
      <c r="J23" s="27" t="s">
        <v>95</v>
      </c>
      <c r="K23" s="20" t="s">
        <v>96</v>
      </c>
      <c r="L23" s="27">
        <v>185</v>
      </c>
      <c r="M23" s="22">
        <f t="shared" si="2"/>
        <v>2.9134227405405406</v>
      </c>
      <c r="N23" s="20">
        <v>66323594</v>
      </c>
      <c r="O23" s="10"/>
      <c r="P23" s="10"/>
      <c r="Q23" s="21"/>
      <c r="R23" s="13"/>
      <c r="S23" s="36"/>
      <c r="T23" s="10"/>
      <c r="U23" s="10"/>
      <c r="V23" s="10"/>
      <c r="W23" s="10"/>
      <c r="X23" s="10"/>
    </row>
    <row r="24" spans="1:24" ht="12.75" customHeight="1" x14ac:dyDescent="0.15">
      <c r="A24" s="10" t="s">
        <v>97</v>
      </c>
      <c r="B24" s="10" t="s">
        <v>38</v>
      </c>
      <c r="C24" s="10"/>
      <c r="D24" s="10"/>
      <c r="E24" s="10"/>
      <c r="F24" s="10"/>
      <c r="G24" s="11">
        <v>158</v>
      </c>
      <c r="H24" s="20">
        <f t="shared" si="0"/>
        <v>3388.8164556962024</v>
      </c>
      <c r="I24" s="27">
        <v>3863446</v>
      </c>
      <c r="J24" s="27"/>
      <c r="K24" s="20"/>
      <c r="L24" s="27"/>
      <c r="M24" s="10"/>
      <c r="N24" s="20">
        <v>535433</v>
      </c>
      <c r="O24" s="10"/>
      <c r="P24" s="10"/>
      <c r="Q24" s="21"/>
      <c r="R24" s="13"/>
      <c r="S24" s="36"/>
      <c r="T24" s="10"/>
      <c r="U24" s="10"/>
      <c r="V24" s="10"/>
      <c r="W24" s="10"/>
      <c r="X24" s="10"/>
    </row>
    <row r="25" spans="1:24" ht="12.75" customHeight="1" x14ac:dyDescent="0.15">
      <c r="A25" s="10" t="s">
        <v>98</v>
      </c>
      <c r="B25" s="10" t="s">
        <v>44</v>
      </c>
      <c r="C25" s="10"/>
      <c r="D25" s="10"/>
      <c r="E25" s="10"/>
      <c r="F25" s="10"/>
      <c r="G25" s="11">
        <v>382</v>
      </c>
      <c r="H25" s="20">
        <f t="shared" si="0"/>
        <v>5987.5366492146595</v>
      </c>
      <c r="I25" s="27">
        <v>5909483</v>
      </c>
      <c r="J25" s="27"/>
      <c r="K25" s="20"/>
      <c r="L25" s="27"/>
      <c r="M25" s="10"/>
      <c r="N25" s="20">
        <v>2287239</v>
      </c>
      <c r="O25" s="10"/>
      <c r="P25" s="10"/>
      <c r="Q25" s="21"/>
      <c r="R25" s="13"/>
      <c r="S25" s="36"/>
      <c r="T25" s="10"/>
      <c r="U25" s="10"/>
      <c r="V25" s="10"/>
      <c r="W25" s="10"/>
      <c r="X25" s="10"/>
    </row>
    <row r="26" spans="1:24" ht="12.75" customHeight="1" x14ac:dyDescent="0.15">
      <c r="A26" s="10" t="s">
        <v>99</v>
      </c>
      <c r="B26" s="10" t="s">
        <v>52</v>
      </c>
      <c r="C26" s="10"/>
      <c r="D26" s="10"/>
      <c r="E26" s="10"/>
      <c r="F26" s="10"/>
      <c r="G26" s="11">
        <v>4</v>
      </c>
      <c r="H26" s="20">
        <f t="shared" si="0"/>
        <v>26946.25</v>
      </c>
      <c r="I26" s="27">
        <v>3094813</v>
      </c>
      <c r="J26" s="27"/>
      <c r="K26" s="20"/>
      <c r="L26" s="27"/>
      <c r="M26" s="10"/>
      <c r="N26" s="20">
        <v>107785</v>
      </c>
      <c r="O26" s="10"/>
      <c r="P26" s="10"/>
      <c r="Q26" s="21"/>
      <c r="R26" s="13"/>
      <c r="S26" s="36"/>
      <c r="T26" s="10"/>
      <c r="U26" s="10"/>
      <c r="V26" s="10"/>
      <c r="W26" s="10"/>
      <c r="X26" s="10"/>
    </row>
    <row r="27" spans="1:24" ht="12.75" customHeight="1" x14ac:dyDescent="0.15">
      <c r="A27" s="10" t="s">
        <v>100</v>
      </c>
      <c r="B27" s="10" t="s">
        <v>101</v>
      </c>
      <c r="C27" s="10"/>
      <c r="D27" s="10"/>
      <c r="E27" s="10"/>
      <c r="F27" s="10"/>
      <c r="G27" s="11" t="s">
        <v>76</v>
      </c>
      <c r="H27" s="20" t="e">
        <f t="shared" si="0"/>
        <v>#VALUE!</v>
      </c>
      <c r="I27" s="27">
        <v>1328467</v>
      </c>
      <c r="J27" s="27"/>
      <c r="K27" s="20"/>
      <c r="L27" s="27"/>
      <c r="M27" s="10"/>
      <c r="N27" s="20" t="s">
        <v>76</v>
      </c>
      <c r="O27" s="10"/>
      <c r="P27" s="10"/>
      <c r="Q27" s="21"/>
      <c r="R27" s="13"/>
      <c r="S27" s="36"/>
      <c r="T27" s="10"/>
      <c r="U27" s="10"/>
      <c r="V27" s="10"/>
      <c r="W27" s="10"/>
      <c r="X27" s="10"/>
    </row>
    <row r="28" spans="1:24" ht="12.75" customHeight="1" x14ac:dyDescent="0.15">
      <c r="A28" s="10" t="s">
        <v>102</v>
      </c>
      <c r="B28" s="10" t="s">
        <v>25</v>
      </c>
      <c r="C28" s="10"/>
      <c r="D28" s="10"/>
      <c r="E28" s="10"/>
      <c r="F28" s="10"/>
      <c r="G28" s="11">
        <v>2002</v>
      </c>
      <c r="H28" s="20">
        <f t="shared" si="0"/>
        <v>1133.003996003996</v>
      </c>
      <c r="I28" s="27">
        <v>6002756</v>
      </c>
      <c r="J28" s="27"/>
      <c r="K28" s="20"/>
      <c r="L28" s="27"/>
      <c r="M28" s="10"/>
      <c r="N28" s="20">
        <v>2268274</v>
      </c>
      <c r="O28" s="10"/>
      <c r="P28" s="10"/>
      <c r="Q28" s="21"/>
      <c r="R28" s="13"/>
      <c r="S28" s="36"/>
      <c r="T28" s="10"/>
      <c r="U28" s="10"/>
      <c r="V28" s="10"/>
      <c r="W28" s="10"/>
      <c r="X28" s="10"/>
    </row>
    <row r="29" spans="1:24" ht="12.75" customHeight="1" x14ac:dyDescent="0.15">
      <c r="A29" s="10" t="s">
        <v>103</v>
      </c>
      <c r="B29" s="10" t="s">
        <v>39</v>
      </c>
      <c r="C29" s="10">
        <v>19</v>
      </c>
      <c r="D29" s="10">
        <v>29</v>
      </c>
      <c r="E29" s="10"/>
      <c r="F29" s="10"/>
      <c r="G29" s="11">
        <v>2433</v>
      </c>
      <c r="H29" s="20">
        <f t="shared" si="0"/>
        <v>3269.7521578298397</v>
      </c>
      <c r="I29" s="27">
        <v>18119640</v>
      </c>
      <c r="J29" s="27" t="s">
        <v>104</v>
      </c>
      <c r="K29" s="20">
        <v>37157648</v>
      </c>
      <c r="L29" s="27">
        <v>1</v>
      </c>
      <c r="M29" s="22">
        <f t="shared" ref="M29:M32" si="3">SUM((K29/1000000)/L29)</f>
        <v>37.157648000000002</v>
      </c>
      <c r="N29" s="20">
        <v>7955307</v>
      </c>
      <c r="O29" s="10"/>
      <c r="P29" s="10"/>
      <c r="Q29" s="21"/>
      <c r="R29" s="13" t="s">
        <v>105</v>
      </c>
      <c r="S29" s="23" t="s">
        <v>106</v>
      </c>
      <c r="T29" s="10"/>
      <c r="U29" s="10"/>
      <c r="V29" s="10"/>
      <c r="W29" s="10"/>
      <c r="X29" s="10"/>
    </row>
    <row r="30" spans="1:24" ht="12.75" customHeight="1" x14ac:dyDescent="0.15">
      <c r="A30" s="10" t="s">
        <v>107</v>
      </c>
      <c r="B30" s="10" t="s">
        <v>25</v>
      </c>
      <c r="C30" s="10">
        <v>85</v>
      </c>
      <c r="D30" s="10">
        <v>71</v>
      </c>
      <c r="E30" s="10"/>
      <c r="F30" s="10"/>
      <c r="G30" s="11">
        <v>2907</v>
      </c>
      <c r="H30" s="20">
        <f t="shared" si="0"/>
        <v>7569.3491572067423</v>
      </c>
      <c r="I30" s="27">
        <v>64575175</v>
      </c>
      <c r="J30" s="27">
        <v>62060922</v>
      </c>
      <c r="K30" s="20">
        <v>126636097</v>
      </c>
      <c r="L30" s="27">
        <v>12</v>
      </c>
      <c r="M30" s="22">
        <f t="shared" si="3"/>
        <v>10.553008083333333</v>
      </c>
      <c r="N30" s="20">
        <v>22004098</v>
      </c>
      <c r="O30" s="10"/>
      <c r="P30" s="10"/>
      <c r="Q30" s="21"/>
      <c r="R30" s="13"/>
      <c r="S30" s="36"/>
      <c r="T30" s="10"/>
      <c r="U30" s="10"/>
      <c r="V30" s="10"/>
      <c r="W30" s="10"/>
      <c r="X30" s="10"/>
    </row>
    <row r="31" spans="1:24" ht="12.75" customHeight="1" x14ac:dyDescent="0.15">
      <c r="A31" s="10" t="s">
        <v>108</v>
      </c>
      <c r="B31" s="10" t="s">
        <v>39</v>
      </c>
      <c r="C31" s="10">
        <v>66</v>
      </c>
      <c r="D31" s="10">
        <v>67</v>
      </c>
      <c r="E31" s="10"/>
      <c r="F31" s="10"/>
      <c r="G31" s="11">
        <v>2008</v>
      </c>
      <c r="H31" s="20">
        <f t="shared" si="0"/>
        <v>4786.9755976095621</v>
      </c>
      <c r="I31" s="27">
        <v>27108272</v>
      </c>
      <c r="J31" s="27">
        <v>103374596</v>
      </c>
      <c r="K31" s="20">
        <v>130482868</v>
      </c>
      <c r="L31" s="27">
        <v>102</v>
      </c>
      <c r="M31" s="22">
        <f t="shared" si="3"/>
        <v>1.2792438039215686</v>
      </c>
      <c r="N31" s="20">
        <v>9612247</v>
      </c>
      <c r="O31" s="10"/>
      <c r="P31" s="10"/>
      <c r="Q31" s="21"/>
      <c r="R31" s="13" t="s">
        <v>23</v>
      </c>
      <c r="S31" s="23" t="s">
        <v>109</v>
      </c>
      <c r="T31" s="10"/>
      <c r="U31" s="10"/>
      <c r="V31" s="10"/>
      <c r="W31" s="10"/>
      <c r="X31" s="10"/>
    </row>
    <row r="32" spans="1:24" ht="12.75" customHeight="1" x14ac:dyDescent="0.15">
      <c r="A32" s="10" t="s">
        <v>110</v>
      </c>
      <c r="B32" s="10" t="s">
        <v>43</v>
      </c>
      <c r="C32" s="10">
        <v>51</v>
      </c>
      <c r="D32" s="10">
        <v>58</v>
      </c>
      <c r="E32" s="10"/>
      <c r="F32" s="10"/>
      <c r="G32" s="11">
        <v>2863</v>
      </c>
      <c r="H32" s="20">
        <f t="shared" si="0"/>
        <v>8505</v>
      </c>
      <c r="I32" s="27">
        <v>66528000</v>
      </c>
      <c r="J32" s="27">
        <v>29734212</v>
      </c>
      <c r="K32" s="20">
        <v>96262212</v>
      </c>
      <c r="L32" s="27">
        <v>25</v>
      </c>
      <c r="M32" s="22">
        <f t="shared" si="3"/>
        <v>3.8504884800000001</v>
      </c>
      <c r="N32" s="20">
        <v>24349815</v>
      </c>
      <c r="O32" s="10"/>
      <c r="P32" s="10"/>
      <c r="Q32" s="21"/>
      <c r="R32" s="13"/>
      <c r="S32" s="36"/>
      <c r="T32" s="10"/>
      <c r="U32" s="10"/>
      <c r="V32" s="10"/>
      <c r="W32" s="10"/>
      <c r="X32" s="10"/>
    </row>
    <row r="33" spans="1:24" ht="12.75" customHeight="1" x14ac:dyDescent="0.15">
      <c r="A33" s="10" t="s">
        <v>111</v>
      </c>
      <c r="B33" s="10" t="s">
        <v>112</v>
      </c>
      <c r="C33" s="10"/>
      <c r="D33" s="10"/>
      <c r="E33" s="10"/>
      <c r="F33" s="10"/>
      <c r="G33" s="11">
        <v>55</v>
      </c>
      <c r="H33" s="20">
        <f t="shared" si="0"/>
        <v>4679.3454545454542</v>
      </c>
      <c r="I33" s="27">
        <v>1832541</v>
      </c>
      <c r="J33" s="27"/>
      <c r="K33" s="20"/>
      <c r="L33" s="27"/>
      <c r="M33" s="10"/>
      <c r="N33" s="20">
        <v>257364</v>
      </c>
      <c r="O33" s="10"/>
      <c r="P33" s="10"/>
      <c r="Q33" s="21"/>
      <c r="R33" s="13"/>
      <c r="S33" s="36"/>
      <c r="T33" s="10"/>
      <c r="U33" s="10"/>
      <c r="V33" s="10"/>
      <c r="W33" s="10"/>
      <c r="X33" s="10"/>
    </row>
    <row r="34" spans="1:24" ht="12.75" customHeight="1" x14ac:dyDescent="0.15">
      <c r="A34" s="10" t="s">
        <v>113</v>
      </c>
      <c r="B34" s="10" t="s">
        <v>57</v>
      </c>
      <c r="C34" s="10"/>
      <c r="D34" s="10"/>
      <c r="E34" s="10"/>
      <c r="F34" s="10"/>
      <c r="G34" s="11">
        <v>166</v>
      </c>
      <c r="H34" s="20">
        <f t="shared" si="0"/>
        <v>6139.8373493975905</v>
      </c>
      <c r="I34" s="27">
        <v>2519190</v>
      </c>
      <c r="J34" s="27"/>
      <c r="K34" s="20"/>
      <c r="L34" s="27"/>
      <c r="M34" s="10"/>
      <c r="N34" s="20">
        <v>1019213</v>
      </c>
      <c r="O34" s="10"/>
      <c r="P34" s="10"/>
      <c r="Q34" s="21"/>
      <c r="R34" s="13"/>
      <c r="S34" s="36"/>
      <c r="T34" s="10"/>
      <c r="U34" s="10"/>
      <c r="V34" s="10"/>
      <c r="W34" s="10"/>
      <c r="X34" s="10"/>
    </row>
    <row r="35" spans="1:24" ht="12.75" customHeight="1" x14ac:dyDescent="0.15">
      <c r="A35" s="10" t="s">
        <v>114</v>
      </c>
      <c r="B35" s="10" t="s">
        <v>39</v>
      </c>
      <c r="C35" s="10">
        <v>38</v>
      </c>
      <c r="D35" s="10">
        <v>46</v>
      </c>
      <c r="E35" s="10"/>
      <c r="F35" s="10"/>
      <c r="G35" s="11">
        <v>3755</v>
      </c>
      <c r="H35" s="20">
        <f t="shared" si="0"/>
        <v>7905.5323568575232</v>
      </c>
      <c r="I35" s="27">
        <v>79727149</v>
      </c>
      <c r="J35" s="27">
        <v>165800000</v>
      </c>
      <c r="K35" s="20">
        <v>245527149</v>
      </c>
      <c r="L35" s="27">
        <v>150</v>
      </c>
      <c r="M35" s="22">
        <f t="shared" ref="M35:M39" si="4">SUM((K35/1000000)/L35)</f>
        <v>1.6368476600000001</v>
      </c>
      <c r="N35" s="20">
        <v>29685274</v>
      </c>
      <c r="O35" s="10"/>
      <c r="P35" s="10"/>
      <c r="Q35" s="21"/>
      <c r="R35" s="13"/>
      <c r="S35" s="36"/>
      <c r="T35" s="10"/>
      <c r="U35" s="10"/>
      <c r="V35" s="10"/>
      <c r="W35" s="10"/>
      <c r="X35" s="10"/>
    </row>
    <row r="36" spans="1:24" ht="12.75" customHeight="1" x14ac:dyDescent="0.15">
      <c r="A36" s="10" t="s">
        <v>115</v>
      </c>
      <c r="B36" s="10" t="s">
        <v>25</v>
      </c>
      <c r="C36" s="10">
        <v>51</v>
      </c>
      <c r="D36" s="10">
        <v>64</v>
      </c>
      <c r="E36" s="10"/>
      <c r="F36" s="10"/>
      <c r="G36" s="11">
        <v>3391</v>
      </c>
      <c r="H36" s="20">
        <f t="shared" si="0"/>
        <v>4312.4739015039813</v>
      </c>
      <c r="I36" s="27">
        <v>49008662</v>
      </c>
      <c r="J36" s="27">
        <v>28103514</v>
      </c>
      <c r="K36" s="20">
        <v>77112176</v>
      </c>
      <c r="L36" s="27">
        <v>22</v>
      </c>
      <c r="M36" s="22">
        <f t="shared" si="4"/>
        <v>3.5050989090909095</v>
      </c>
      <c r="N36" s="20">
        <v>14623599</v>
      </c>
      <c r="O36" s="10"/>
      <c r="P36" s="10"/>
      <c r="Q36" s="21"/>
      <c r="R36" s="13"/>
      <c r="S36" s="36"/>
      <c r="T36" s="10"/>
      <c r="U36" s="10"/>
      <c r="V36" s="10"/>
      <c r="W36" s="10"/>
      <c r="X36" s="10"/>
    </row>
    <row r="37" spans="1:24" ht="12.75" customHeight="1" x14ac:dyDescent="0.15">
      <c r="A37" s="10" t="s">
        <v>116</v>
      </c>
      <c r="B37" s="10" t="s">
        <v>38</v>
      </c>
      <c r="C37" s="10">
        <v>88</v>
      </c>
      <c r="D37" s="10">
        <v>92</v>
      </c>
      <c r="E37" s="10"/>
      <c r="F37" s="10"/>
      <c r="G37" s="11">
        <v>3010</v>
      </c>
      <c r="H37" s="20">
        <f t="shared" si="0"/>
        <v>10007.603986710963</v>
      </c>
      <c r="I37" s="27">
        <v>162805434</v>
      </c>
      <c r="J37" s="27">
        <v>262562804</v>
      </c>
      <c r="K37" s="20">
        <v>425368238</v>
      </c>
      <c r="L37" s="27">
        <v>100</v>
      </c>
      <c r="M37" s="22">
        <f t="shared" si="4"/>
        <v>4.2536823799999999</v>
      </c>
      <c r="N37" s="20">
        <v>30122888</v>
      </c>
      <c r="O37" s="10"/>
      <c r="P37" s="10"/>
      <c r="Q37" s="21"/>
      <c r="R37" s="13"/>
      <c r="S37" s="36"/>
      <c r="T37" s="10"/>
      <c r="U37" s="10"/>
      <c r="V37" s="10"/>
      <c r="W37" s="10"/>
      <c r="X37" s="10"/>
    </row>
    <row r="38" spans="1:24" ht="12.75" customHeight="1" x14ac:dyDescent="0.15">
      <c r="A38" s="10" t="s">
        <v>117</v>
      </c>
      <c r="B38" s="10" t="s">
        <v>43</v>
      </c>
      <c r="C38" s="10">
        <v>54</v>
      </c>
      <c r="D38" s="10">
        <v>64</v>
      </c>
      <c r="E38" s="10"/>
      <c r="F38" s="10"/>
      <c r="G38" s="11">
        <v>3729</v>
      </c>
      <c r="H38" s="20">
        <f t="shared" si="0"/>
        <v>18830</v>
      </c>
      <c r="I38" s="27">
        <v>214030500</v>
      </c>
      <c r="J38" s="27">
        <v>134809816</v>
      </c>
      <c r="K38" s="20">
        <v>348840316</v>
      </c>
      <c r="L38" s="27">
        <v>70</v>
      </c>
      <c r="M38" s="22">
        <f t="shared" si="4"/>
        <v>4.9834330857142852</v>
      </c>
      <c r="N38" s="20">
        <v>70217070</v>
      </c>
      <c r="O38" s="10"/>
      <c r="P38" s="10"/>
      <c r="Q38" s="21"/>
      <c r="R38" s="13"/>
      <c r="S38" s="36"/>
      <c r="T38" s="10"/>
      <c r="U38" s="10"/>
      <c r="V38" s="10"/>
      <c r="W38" s="10"/>
      <c r="X38" s="10"/>
    </row>
    <row r="39" spans="1:24" ht="12.75" customHeight="1" x14ac:dyDescent="0.15">
      <c r="A39" s="10" t="s">
        <v>118</v>
      </c>
      <c r="B39" s="10" t="s">
        <v>44</v>
      </c>
      <c r="C39" s="10">
        <v>78</v>
      </c>
      <c r="D39" s="10">
        <v>72</v>
      </c>
      <c r="E39" s="10"/>
      <c r="F39" s="10"/>
      <c r="G39" s="11">
        <v>2506</v>
      </c>
      <c r="H39" s="20">
        <f t="shared" si="0"/>
        <v>2505.3834796488427</v>
      </c>
      <c r="I39" s="27">
        <v>13414714</v>
      </c>
      <c r="J39" s="27">
        <v>22211811</v>
      </c>
      <c r="K39" s="20">
        <v>35626525</v>
      </c>
      <c r="L39" s="27">
        <v>50</v>
      </c>
      <c r="M39" s="22">
        <f t="shared" si="4"/>
        <v>0.71253050000000007</v>
      </c>
      <c r="N39" s="20">
        <v>6278491</v>
      </c>
      <c r="O39" s="10"/>
      <c r="P39" s="10"/>
      <c r="Q39" s="21"/>
      <c r="R39" s="13"/>
      <c r="S39" s="36"/>
      <c r="T39" s="10"/>
      <c r="U39" s="10"/>
      <c r="V39" s="10"/>
      <c r="W39" s="10"/>
      <c r="X39" s="10"/>
    </row>
    <row r="40" spans="1:24" ht="12.75" customHeight="1" x14ac:dyDescent="0.15">
      <c r="A40" s="10" t="s">
        <v>119</v>
      </c>
      <c r="B40" s="10" t="s">
        <v>54</v>
      </c>
      <c r="C40" s="10"/>
      <c r="D40" s="10"/>
      <c r="E40" s="10"/>
      <c r="F40" s="10"/>
      <c r="G40" s="11">
        <v>120</v>
      </c>
      <c r="H40" s="20">
        <f t="shared" si="0"/>
        <v>9494.5</v>
      </c>
      <c r="I40" s="27">
        <v>2347774</v>
      </c>
      <c r="J40" s="27"/>
      <c r="K40" s="20"/>
      <c r="L40" s="27"/>
      <c r="M40" s="10"/>
      <c r="N40" s="20">
        <v>1139340</v>
      </c>
      <c r="O40" s="10"/>
      <c r="P40" s="10"/>
      <c r="Q40" s="21"/>
      <c r="R40" s="13"/>
      <c r="S40" s="36"/>
      <c r="T40" s="10"/>
      <c r="U40" s="10"/>
      <c r="V40" s="10"/>
      <c r="W40" s="10"/>
      <c r="X40" s="10"/>
    </row>
    <row r="41" spans="1:24" ht="12.75" customHeight="1" x14ac:dyDescent="0.15">
      <c r="A41" s="10" t="s">
        <v>120</v>
      </c>
      <c r="B41" s="10" t="s">
        <v>50</v>
      </c>
      <c r="C41" s="10">
        <v>85</v>
      </c>
      <c r="D41" s="10">
        <v>86</v>
      </c>
      <c r="E41" s="10"/>
      <c r="F41" s="10"/>
      <c r="G41" s="11">
        <v>2730</v>
      </c>
      <c r="H41" s="20">
        <f t="shared" si="0"/>
        <v>4817.8326007326004</v>
      </c>
      <c r="I41" s="27">
        <v>41003371</v>
      </c>
      <c r="J41" s="27">
        <v>7123013</v>
      </c>
      <c r="K41" s="20">
        <v>48126384</v>
      </c>
      <c r="L41" s="27">
        <v>7</v>
      </c>
      <c r="M41" s="22">
        <f>SUM((K41/1000000)/L41)</f>
        <v>6.8751977142857141</v>
      </c>
      <c r="N41" s="20">
        <v>13152683</v>
      </c>
      <c r="O41" s="10"/>
      <c r="P41" s="10"/>
      <c r="Q41" s="21"/>
      <c r="R41" s="13"/>
      <c r="S41" s="36"/>
      <c r="T41" s="10"/>
      <c r="U41" s="10"/>
      <c r="V41" s="10"/>
      <c r="W41" s="10"/>
      <c r="X41" s="10"/>
    </row>
    <row r="42" spans="1:24" ht="12.75" customHeight="1" x14ac:dyDescent="0.15">
      <c r="A42" s="10" t="s">
        <v>121</v>
      </c>
      <c r="B42" s="10" t="s">
        <v>57</v>
      </c>
      <c r="C42" s="10"/>
      <c r="D42" s="10"/>
      <c r="E42" s="10"/>
      <c r="F42" s="10"/>
      <c r="G42" s="11">
        <v>88</v>
      </c>
      <c r="H42" s="20">
        <f t="shared" si="0"/>
        <v>8470.613636363636</v>
      </c>
      <c r="I42" s="27">
        <v>1862086</v>
      </c>
      <c r="J42" s="27"/>
      <c r="K42" s="20"/>
      <c r="L42" s="27"/>
      <c r="M42" s="10"/>
      <c r="N42" s="20">
        <v>745414</v>
      </c>
      <c r="O42" s="10"/>
      <c r="P42" s="10"/>
      <c r="Q42" s="21"/>
      <c r="R42" s="13"/>
      <c r="S42" s="36"/>
      <c r="T42" s="10"/>
      <c r="U42" s="10"/>
      <c r="V42" s="10"/>
      <c r="W42" s="10"/>
      <c r="X42" s="10"/>
    </row>
    <row r="43" spans="1:24" ht="12.75" customHeight="1" x14ac:dyDescent="0.15">
      <c r="A43" s="10" t="s">
        <v>122</v>
      </c>
      <c r="B43" s="10" t="s">
        <v>63</v>
      </c>
      <c r="C43" s="10"/>
      <c r="D43" s="10"/>
      <c r="E43" s="10"/>
      <c r="F43" s="10"/>
      <c r="G43" s="11">
        <v>4</v>
      </c>
      <c r="H43" s="20">
        <f t="shared" si="0"/>
        <v>18025</v>
      </c>
      <c r="I43" s="27">
        <v>1597998</v>
      </c>
      <c r="J43" s="27"/>
      <c r="K43" s="20"/>
      <c r="L43" s="27"/>
      <c r="M43" s="10"/>
      <c r="N43" s="20">
        <v>72100</v>
      </c>
      <c r="O43" s="10"/>
      <c r="P43" s="10"/>
      <c r="Q43" s="21"/>
      <c r="R43" s="13"/>
      <c r="S43" s="36"/>
      <c r="T43" s="10"/>
      <c r="U43" s="10"/>
      <c r="V43" s="10"/>
      <c r="W43" s="10"/>
      <c r="X43" s="10"/>
    </row>
    <row r="44" spans="1:24" ht="12.75" customHeight="1" x14ac:dyDescent="0.15">
      <c r="A44" s="10" t="s">
        <v>123</v>
      </c>
      <c r="B44" s="10" t="s">
        <v>42</v>
      </c>
      <c r="C44" s="10">
        <v>78</v>
      </c>
      <c r="D44" s="10">
        <v>75</v>
      </c>
      <c r="E44" s="10"/>
      <c r="F44" s="10"/>
      <c r="G44" s="11">
        <v>1884</v>
      </c>
      <c r="H44" s="20">
        <f t="shared" si="0"/>
        <v>13216.86093418259</v>
      </c>
      <c r="I44" s="27">
        <v>93772375</v>
      </c>
      <c r="J44" s="27">
        <v>68000000</v>
      </c>
      <c r="K44" s="20" t="s">
        <v>124</v>
      </c>
      <c r="L44" s="27">
        <v>31</v>
      </c>
      <c r="M44" s="22">
        <f>SUM((K44/1000000)/L44)</f>
        <v>5.2184637096774198</v>
      </c>
      <c r="N44" s="20">
        <v>24900566</v>
      </c>
      <c r="O44" s="10"/>
      <c r="P44" s="10"/>
      <c r="Q44" s="21"/>
      <c r="R44" s="13"/>
      <c r="S44" s="36"/>
      <c r="T44" s="10"/>
      <c r="U44" s="10"/>
      <c r="V44" s="10"/>
      <c r="W44" s="10"/>
      <c r="X44" s="10"/>
    </row>
    <row r="45" spans="1:24" ht="12.75" customHeight="1" x14ac:dyDescent="0.15">
      <c r="A45" s="10" t="s">
        <v>125</v>
      </c>
      <c r="B45" s="10" t="s">
        <v>52</v>
      </c>
      <c r="C45" s="10"/>
      <c r="D45" s="10"/>
      <c r="E45" s="10"/>
      <c r="F45" s="10"/>
      <c r="G45" s="11">
        <v>2</v>
      </c>
      <c r="H45" s="20">
        <f t="shared" si="0"/>
        <v>23764</v>
      </c>
      <c r="I45" s="27">
        <v>2007758</v>
      </c>
      <c r="J45" s="27"/>
      <c r="K45" s="20"/>
      <c r="L45" s="27"/>
      <c r="M45" s="10"/>
      <c r="N45" s="20">
        <v>47528</v>
      </c>
      <c r="O45" s="10"/>
      <c r="P45" s="10"/>
      <c r="Q45" s="21"/>
      <c r="R45" s="13"/>
      <c r="S45" s="36"/>
      <c r="T45" s="10"/>
      <c r="U45" s="10"/>
      <c r="V45" s="10"/>
      <c r="W45" s="10"/>
      <c r="X45" s="10"/>
    </row>
    <row r="46" spans="1:24" ht="12.75" customHeight="1" x14ac:dyDescent="0.15">
      <c r="A46" s="10" t="s">
        <v>126</v>
      </c>
      <c r="B46" s="10" t="s">
        <v>127</v>
      </c>
      <c r="C46" s="10"/>
      <c r="D46" s="10"/>
      <c r="E46" s="10"/>
      <c r="F46" s="10"/>
      <c r="G46" s="11">
        <v>757</v>
      </c>
      <c r="H46" s="20">
        <f t="shared" si="0"/>
        <v>2490.895640686922</v>
      </c>
      <c r="I46" s="27">
        <v>5672846</v>
      </c>
      <c r="J46" s="27"/>
      <c r="K46" s="20"/>
      <c r="L46" s="27"/>
      <c r="M46" s="10"/>
      <c r="N46" s="20">
        <v>1885608</v>
      </c>
      <c r="O46" s="10"/>
      <c r="P46" s="10"/>
      <c r="Q46" s="21"/>
      <c r="R46" s="13"/>
      <c r="S46" s="36"/>
      <c r="T46" s="10"/>
      <c r="U46" s="10"/>
      <c r="V46" s="10"/>
      <c r="W46" s="10"/>
      <c r="X46" s="10"/>
    </row>
    <row r="47" spans="1:24" ht="13" x14ac:dyDescent="0.15">
      <c r="A47" s="10" t="s">
        <v>128</v>
      </c>
      <c r="B47" s="10" t="s">
        <v>40</v>
      </c>
      <c r="C47" s="10">
        <v>87</v>
      </c>
      <c r="D47" s="10">
        <v>70</v>
      </c>
      <c r="E47" s="10"/>
      <c r="F47" s="10"/>
      <c r="G47" s="11">
        <v>3005</v>
      </c>
      <c r="H47" s="20">
        <f t="shared" si="0"/>
        <v>3797.7414309484193</v>
      </c>
      <c r="I47" s="27">
        <v>35291068</v>
      </c>
      <c r="J47" s="27">
        <v>46200000</v>
      </c>
      <c r="K47" s="20">
        <v>81491068</v>
      </c>
      <c r="L47" s="27">
        <v>39</v>
      </c>
      <c r="M47" s="22">
        <f>SUM((K47/1000000)/L47)</f>
        <v>2.0895145641025641</v>
      </c>
      <c r="N47" s="20">
        <v>11412213</v>
      </c>
      <c r="O47" s="10"/>
      <c r="P47" s="10"/>
      <c r="Q47" s="21"/>
      <c r="R47" s="13"/>
      <c r="S47" s="36"/>
      <c r="T47" s="10"/>
      <c r="U47" s="10"/>
      <c r="V47" s="10"/>
      <c r="W47" s="10"/>
      <c r="X47" s="10"/>
    </row>
    <row r="48" spans="1:24" ht="13" x14ac:dyDescent="0.15">
      <c r="A48" s="10" t="s">
        <v>129</v>
      </c>
      <c r="B48" s="10" t="s">
        <v>58</v>
      </c>
      <c r="C48" s="10"/>
      <c r="D48" s="10"/>
      <c r="E48" s="10"/>
      <c r="F48" s="10"/>
      <c r="G48" s="11">
        <v>369</v>
      </c>
      <c r="H48" s="20">
        <f t="shared" si="0"/>
        <v>5471.7696476964766</v>
      </c>
      <c r="I48" s="27">
        <v>7251073</v>
      </c>
      <c r="J48" s="27"/>
      <c r="K48" s="20"/>
      <c r="L48" s="27"/>
      <c r="M48" s="10"/>
      <c r="N48" s="20">
        <v>2019083</v>
      </c>
      <c r="O48" s="10"/>
      <c r="P48" s="10"/>
      <c r="Q48" s="21"/>
      <c r="R48" s="13"/>
      <c r="S48" s="36"/>
      <c r="T48" s="10"/>
      <c r="U48" s="10"/>
      <c r="V48" s="10"/>
      <c r="W48" s="10"/>
      <c r="X48" s="10"/>
    </row>
    <row r="49" spans="1:24" ht="26" x14ac:dyDescent="0.15">
      <c r="A49" s="10" t="s">
        <v>130</v>
      </c>
      <c r="B49" s="10" t="s">
        <v>22</v>
      </c>
      <c r="C49" s="10">
        <v>17</v>
      </c>
      <c r="D49" s="10">
        <v>32</v>
      </c>
      <c r="E49" s="10"/>
      <c r="F49" s="10"/>
      <c r="G49" s="11">
        <v>3174</v>
      </c>
      <c r="H49" s="20">
        <f t="shared" si="0"/>
        <v>6967.6540642722121</v>
      </c>
      <c r="I49" s="27">
        <v>51774002</v>
      </c>
      <c r="J49" s="27">
        <v>80789928</v>
      </c>
      <c r="K49" s="20">
        <v>132563930</v>
      </c>
      <c r="L49" s="27">
        <v>57</v>
      </c>
      <c r="M49" s="22">
        <f>SUM((K49/1000000)/L49)</f>
        <v>2.3256829824561405</v>
      </c>
      <c r="N49" s="20">
        <v>22115334</v>
      </c>
      <c r="O49" s="10"/>
      <c r="P49" s="10"/>
      <c r="Q49" s="21"/>
      <c r="R49" s="13"/>
      <c r="S49" s="36"/>
      <c r="T49" s="10"/>
      <c r="U49" s="10"/>
      <c r="V49" s="10"/>
      <c r="W49" s="10"/>
      <c r="X49" s="10"/>
    </row>
    <row r="50" spans="1:24" ht="13" x14ac:dyDescent="0.15">
      <c r="A50" s="10" t="s">
        <v>131</v>
      </c>
      <c r="B50" s="10" t="s">
        <v>44</v>
      </c>
      <c r="C50" s="10"/>
      <c r="D50" s="10"/>
      <c r="E50" s="10"/>
      <c r="F50" s="10"/>
      <c r="G50" s="11">
        <v>322</v>
      </c>
      <c r="H50" s="20">
        <f t="shared" si="0"/>
        <v>4298.3788819875772</v>
      </c>
      <c r="I50" s="27">
        <v>2609412</v>
      </c>
      <c r="J50" s="27"/>
      <c r="K50" s="20"/>
      <c r="L50" s="27"/>
      <c r="M50" s="10"/>
      <c r="N50" s="20">
        <v>1384078</v>
      </c>
      <c r="O50" s="10"/>
      <c r="P50" s="10"/>
      <c r="Q50" s="21"/>
      <c r="R50" s="13"/>
      <c r="S50" s="36"/>
      <c r="T50" s="10"/>
      <c r="U50" s="10"/>
      <c r="V50" s="10"/>
      <c r="W50" s="10"/>
      <c r="X50" s="10"/>
    </row>
    <row r="51" spans="1:24" ht="13" x14ac:dyDescent="0.15">
      <c r="A51" s="10" t="s">
        <v>132</v>
      </c>
      <c r="B51" s="10" t="s">
        <v>62</v>
      </c>
      <c r="C51" s="10"/>
      <c r="D51" s="10"/>
      <c r="E51" s="10"/>
      <c r="F51" s="10"/>
      <c r="G51" s="11">
        <v>241</v>
      </c>
      <c r="H51" s="20">
        <f t="shared" si="0"/>
        <v>5115.601659751037</v>
      </c>
      <c r="I51" s="27">
        <v>4168528</v>
      </c>
      <c r="J51" s="27"/>
      <c r="K51" s="20"/>
      <c r="L51" s="27"/>
      <c r="M51" s="10"/>
      <c r="N51" s="20">
        <v>1232860</v>
      </c>
      <c r="O51" s="10"/>
      <c r="P51" s="10"/>
      <c r="Q51" s="21"/>
      <c r="R51" s="13"/>
      <c r="S51" s="36"/>
      <c r="T51" s="10"/>
      <c r="U51" s="10"/>
      <c r="V51" s="10"/>
      <c r="W51" s="10"/>
      <c r="X51" s="10"/>
    </row>
    <row r="52" spans="1:24" ht="13" x14ac:dyDescent="0.15">
      <c r="A52" s="10" t="s">
        <v>133</v>
      </c>
      <c r="B52" s="10" t="s">
        <v>49</v>
      </c>
      <c r="C52" s="10">
        <v>80</v>
      </c>
      <c r="D52" s="10">
        <v>40</v>
      </c>
      <c r="E52" s="10"/>
      <c r="F52" s="10"/>
      <c r="G52" s="11">
        <v>2439</v>
      </c>
      <c r="H52" s="20">
        <f t="shared" si="0"/>
        <v>3454.4362443624436</v>
      </c>
      <c r="I52" s="27">
        <v>18942396</v>
      </c>
      <c r="J52" s="27">
        <v>14430210</v>
      </c>
      <c r="K52" s="20">
        <v>33372606</v>
      </c>
      <c r="L52" s="27">
        <v>23</v>
      </c>
      <c r="M52" s="22">
        <f>SUM((K52/1000000)/L52)</f>
        <v>1.4509828695652174</v>
      </c>
      <c r="N52" s="20">
        <v>8425370</v>
      </c>
      <c r="O52" s="10"/>
      <c r="P52" s="10"/>
      <c r="Q52" s="21"/>
      <c r="R52" s="13"/>
      <c r="S52" s="36"/>
      <c r="T52" s="10"/>
      <c r="U52" s="10"/>
      <c r="V52" s="10"/>
      <c r="W52" s="10"/>
      <c r="X52" s="10"/>
    </row>
    <row r="53" spans="1:24" ht="13" x14ac:dyDescent="0.15">
      <c r="A53" s="10" t="s">
        <v>134</v>
      </c>
      <c r="B53" s="10" t="s">
        <v>53</v>
      </c>
      <c r="C53" s="10"/>
      <c r="D53" s="10"/>
      <c r="E53" s="10"/>
      <c r="F53" s="10"/>
      <c r="G53" s="11">
        <v>17</v>
      </c>
      <c r="H53" s="20">
        <f t="shared" si="0"/>
        <v>16924.411764705881</v>
      </c>
      <c r="I53" s="27">
        <v>6008677</v>
      </c>
      <c r="J53" s="27"/>
      <c r="K53" s="20"/>
      <c r="L53" s="27"/>
      <c r="M53" s="10"/>
      <c r="N53" s="20">
        <v>287715</v>
      </c>
      <c r="O53" s="10"/>
      <c r="P53" s="10"/>
      <c r="Q53" s="21"/>
      <c r="R53" s="13"/>
      <c r="S53" s="36"/>
      <c r="T53" s="10"/>
      <c r="U53" s="10"/>
      <c r="V53" s="10"/>
      <c r="W53" s="10"/>
      <c r="X53" s="10"/>
    </row>
    <row r="54" spans="1:24" ht="13" x14ac:dyDescent="0.15">
      <c r="A54" s="10" t="s">
        <v>135</v>
      </c>
      <c r="B54" s="10" t="s">
        <v>22</v>
      </c>
      <c r="C54" s="10">
        <v>74</v>
      </c>
      <c r="D54" s="10">
        <v>56</v>
      </c>
      <c r="E54" s="10"/>
      <c r="F54" s="10"/>
      <c r="G54" s="11">
        <v>2361</v>
      </c>
      <c r="H54" s="20">
        <f t="shared" si="0"/>
        <v>6205.0491317238457</v>
      </c>
      <c r="I54" s="27">
        <v>63536011</v>
      </c>
      <c r="J54" s="27">
        <v>50745040</v>
      </c>
      <c r="K54" s="20">
        <v>114281051</v>
      </c>
      <c r="L54" s="27">
        <v>30</v>
      </c>
      <c r="M54" s="22">
        <f t="shared" ref="M54:M56" si="5">SUM((K54/1000000)/L54)</f>
        <v>3.8093683666666669</v>
      </c>
      <c r="N54" s="20">
        <v>14650121</v>
      </c>
      <c r="O54" s="10"/>
      <c r="P54" s="10"/>
      <c r="Q54" s="21"/>
      <c r="R54" s="13" t="s">
        <v>23</v>
      </c>
      <c r="S54" s="23" t="s">
        <v>136</v>
      </c>
      <c r="T54" s="10"/>
      <c r="U54" s="10"/>
      <c r="V54" s="10"/>
      <c r="W54" s="10"/>
      <c r="X54" s="10"/>
    </row>
    <row r="55" spans="1:24" ht="13" x14ac:dyDescent="0.15">
      <c r="A55" s="10" t="s">
        <v>137</v>
      </c>
      <c r="B55" s="10" t="s">
        <v>22</v>
      </c>
      <c r="C55" s="10">
        <v>45</v>
      </c>
      <c r="D55" s="10">
        <v>72</v>
      </c>
      <c r="E55" s="10"/>
      <c r="F55" s="10"/>
      <c r="G55" s="11">
        <v>3349</v>
      </c>
      <c r="H55" s="20">
        <f t="shared" si="0"/>
        <v>12696.982382800836</v>
      </c>
      <c r="I55" s="27">
        <v>148313048</v>
      </c>
      <c r="J55" s="27">
        <v>210062555</v>
      </c>
      <c r="K55" s="20">
        <v>358375603</v>
      </c>
      <c r="L55" s="27">
        <v>85</v>
      </c>
      <c r="M55" s="22">
        <f t="shared" si="5"/>
        <v>4.2161835647058821</v>
      </c>
      <c r="N55" s="20">
        <v>42522194</v>
      </c>
      <c r="O55" s="10"/>
      <c r="P55" s="10"/>
      <c r="Q55" s="21"/>
      <c r="R55" s="13"/>
      <c r="S55" s="36"/>
      <c r="T55" s="10"/>
      <c r="U55" s="10"/>
      <c r="V55" s="10"/>
      <c r="W55" s="10"/>
      <c r="X55" s="10"/>
    </row>
    <row r="56" spans="1:24" ht="13" x14ac:dyDescent="0.15">
      <c r="A56" s="10" t="s">
        <v>138</v>
      </c>
      <c r="B56" s="10" t="s">
        <v>49</v>
      </c>
      <c r="C56" s="10">
        <v>10</v>
      </c>
      <c r="D56" s="10">
        <v>42</v>
      </c>
      <c r="E56" s="10"/>
      <c r="F56" s="10"/>
      <c r="G56" s="11">
        <v>3083</v>
      </c>
      <c r="H56" s="20">
        <f t="shared" si="0"/>
        <v>3985.479727538112</v>
      </c>
      <c r="I56" s="27">
        <v>31611916</v>
      </c>
      <c r="J56" s="27">
        <v>7850222</v>
      </c>
      <c r="K56" s="20">
        <v>39462138</v>
      </c>
      <c r="L56" s="27">
        <v>10</v>
      </c>
      <c r="M56" s="22">
        <f t="shared" si="5"/>
        <v>3.9462138000000002</v>
      </c>
      <c r="N56" s="20">
        <v>12287234</v>
      </c>
      <c r="O56" s="10"/>
      <c r="P56" s="10"/>
      <c r="Q56" s="21"/>
      <c r="R56" s="13"/>
      <c r="S56" s="36"/>
      <c r="T56" s="10"/>
      <c r="U56" s="10"/>
      <c r="V56" s="10"/>
      <c r="W56" s="10"/>
      <c r="X56" s="10"/>
    </row>
    <row r="57" spans="1:24" ht="13" x14ac:dyDescent="0.15">
      <c r="A57" s="10" t="s">
        <v>139</v>
      </c>
      <c r="B57" s="10" t="s">
        <v>57</v>
      </c>
      <c r="C57" s="10"/>
      <c r="D57" s="10"/>
      <c r="E57" s="10"/>
      <c r="F57" s="10"/>
      <c r="G57" s="11">
        <v>121</v>
      </c>
      <c r="H57" s="20">
        <f t="shared" si="0"/>
        <v>7001.090909090909</v>
      </c>
      <c r="I57" s="27">
        <v>1791780</v>
      </c>
      <c r="J57" s="27"/>
      <c r="K57" s="20"/>
      <c r="L57" s="27"/>
      <c r="M57" s="10"/>
      <c r="N57" s="20">
        <v>847132</v>
      </c>
      <c r="O57" s="10"/>
      <c r="P57" s="10"/>
      <c r="Q57" s="21"/>
      <c r="R57" s="13"/>
      <c r="S57" s="36"/>
      <c r="T57" s="10"/>
      <c r="U57" s="10"/>
      <c r="V57" s="10"/>
      <c r="W57" s="10"/>
      <c r="X57" s="10"/>
    </row>
    <row r="58" spans="1:24" ht="13" x14ac:dyDescent="0.15">
      <c r="A58" s="10" t="s">
        <v>140</v>
      </c>
      <c r="B58" s="10" t="s">
        <v>51</v>
      </c>
      <c r="C58" s="10"/>
      <c r="D58" s="10"/>
      <c r="E58" s="10"/>
      <c r="F58" s="10"/>
      <c r="G58" s="11">
        <v>4</v>
      </c>
      <c r="H58" s="20">
        <f t="shared" si="0"/>
        <v>20340.5</v>
      </c>
      <c r="I58" s="27">
        <v>6376145</v>
      </c>
      <c r="J58" s="27"/>
      <c r="K58" s="20"/>
      <c r="L58" s="27"/>
      <c r="M58" s="10"/>
      <c r="N58" s="20">
        <v>81362</v>
      </c>
      <c r="O58" s="10"/>
      <c r="P58" s="10"/>
      <c r="Q58" s="21"/>
      <c r="R58" s="13"/>
      <c r="S58" s="36"/>
      <c r="T58" s="10"/>
      <c r="U58" s="10"/>
      <c r="V58" s="10"/>
      <c r="W58" s="10"/>
      <c r="X58" s="10"/>
    </row>
    <row r="59" spans="1:24" ht="13" x14ac:dyDescent="0.15">
      <c r="A59" s="10" t="s">
        <v>141</v>
      </c>
      <c r="B59" s="10" t="s">
        <v>52</v>
      </c>
      <c r="C59" s="10"/>
      <c r="D59" s="10"/>
      <c r="E59" s="10"/>
      <c r="F59" s="10"/>
      <c r="G59" s="11">
        <v>5</v>
      </c>
      <c r="H59" s="20">
        <f t="shared" si="0"/>
        <v>7131.2</v>
      </c>
      <c r="I59" s="27">
        <v>1804139</v>
      </c>
      <c r="J59" s="27"/>
      <c r="K59" s="20"/>
      <c r="L59" s="27"/>
      <c r="M59" s="10"/>
      <c r="N59" s="20">
        <v>35656</v>
      </c>
      <c r="O59" s="10"/>
      <c r="P59" s="10"/>
      <c r="Q59" s="21"/>
      <c r="R59" s="13"/>
      <c r="S59" s="36"/>
      <c r="T59" s="10"/>
      <c r="U59" s="10"/>
      <c r="V59" s="10"/>
      <c r="W59" s="10"/>
      <c r="X59" s="10"/>
    </row>
    <row r="60" spans="1:24" ht="13" x14ac:dyDescent="0.15">
      <c r="A60" s="10" t="s">
        <v>142</v>
      </c>
      <c r="B60" s="10" t="s">
        <v>25</v>
      </c>
      <c r="C60" s="10">
        <v>37</v>
      </c>
      <c r="D60" s="10">
        <v>63</v>
      </c>
      <c r="E60" s="10"/>
      <c r="F60" s="10"/>
      <c r="G60" s="11">
        <v>3881</v>
      </c>
      <c r="H60" s="20">
        <f t="shared" si="0"/>
        <v>12014.75367173409</v>
      </c>
      <c r="I60" s="27">
        <v>161321843</v>
      </c>
      <c r="J60" s="27">
        <v>715922939</v>
      </c>
      <c r="K60" s="20">
        <v>877244782</v>
      </c>
      <c r="L60" s="27">
        <v>95</v>
      </c>
      <c r="M60" s="22">
        <f>SUM((K60/1000000)/L60)</f>
        <v>9.2341555999999994</v>
      </c>
      <c r="N60" s="20">
        <v>46629259</v>
      </c>
      <c r="O60" s="10"/>
      <c r="P60" s="10"/>
      <c r="Q60" s="21"/>
      <c r="R60" s="13"/>
      <c r="S60" s="36"/>
      <c r="T60" s="10"/>
      <c r="U60" s="10"/>
      <c r="V60" s="10"/>
      <c r="W60" s="10"/>
      <c r="X60" s="10"/>
    </row>
    <row r="61" spans="1:24" ht="13" x14ac:dyDescent="0.15">
      <c r="A61" s="10" t="s">
        <v>143</v>
      </c>
      <c r="B61" s="10" t="s">
        <v>54</v>
      </c>
      <c r="C61" s="10"/>
      <c r="D61" s="10"/>
      <c r="E61" s="10"/>
      <c r="F61" s="10"/>
      <c r="G61" s="11">
        <v>161</v>
      </c>
      <c r="H61" s="20">
        <f t="shared" si="0"/>
        <v>7972.5776397515529</v>
      </c>
      <c r="I61" s="27">
        <v>3047539</v>
      </c>
      <c r="J61" s="27"/>
      <c r="K61" s="20"/>
      <c r="L61" s="27"/>
      <c r="M61" s="10"/>
      <c r="N61" s="20">
        <v>1283585</v>
      </c>
      <c r="O61" s="10"/>
      <c r="P61" s="10"/>
      <c r="Q61" s="21"/>
      <c r="R61" s="13"/>
      <c r="S61" s="36"/>
      <c r="T61" s="10"/>
      <c r="U61" s="10"/>
      <c r="V61" s="10"/>
      <c r="W61" s="10"/>
      <c r="X61" s="10"/>
    </row>
    <row r="62" spans="1:24" ht="13" x14ac:dyDescent="0.15">
      <c r="A62" s="10" t="s">
        <v>144</v>
      </c>
      <c r="B62" s="10" t="s">
        <v>42</v>
      </c>
      <c r="C62" s="10">
        <v>61</v>
      </c>
      <c r="D62" s="10">
        <v>67</v>
      </c>
      <c r="E62" s="10"/>
      <c r="F62" s="10"/>
      <c r="G62" s="11">
        <v>3352</v>
      </c>
      <c r="H62" s="20">
        <f t="shared" si="0"/>
        <v>4537.6360381861577</v>
      </c>
      <c r="I62" s="27">
        <v>80070736</v>
      </c>
      <c r="J62" s="27">
        <v>138269859</v>
      </c>
      <c r="K62" s="20">
        <v>218340595</v>
      </c>
      <c r="L62" s="27">
        <v>60</v>
      </c>
      <c r="M62" s="22">
        <f>SUM((K62/1000000)/L62)</f>
        <v>3.6390099166666667</v>
      </c>
      <c r="N62" s="20">
        <v>15210156</v>
      </c>
      <c r="O62" s="10"/>
      <c r="P62" s="10"/>
      <c r="Q62" s="21"/>
      <c r="R62" s="13"/>
      <c r="S62" s="36"/>
      <c r="T62" s="10"/>
      <c r="U62" s="10"/>
      <c r="V62" s="10"/>
      <c r="W62" s="10"/>
      <c r="X62" s="10"/>
    </row>
    <row r="63" spans="1:24" ht="13" x14ac:dyDescent="0.15">
      <c r="A63" s="10" t="s">
        <v>145</v>
      </c>
      <c r="B63" s="10" t="s">
        <v>146</v>
      </c>
      <c r="C63" s="10"/>
      <c r="D63" s="10"/>
      <c r="E63" s="10"/>
      <c r="F63" s="10"/>
      <c r="G63" s="11">
        <v>254</v>
      </c>
      <c r="H63" s="20">
        <f t="shared" si="0"/>
        <v>3368.9330708661419</v>
      </c>
      <c r="I63" s="27">
        <v>4269426</v>
      </c>
      <c r="J63" s="27"/>
      <c r="K63" s="20"/>
      <c r="L63" s="27"/>
      <c r="M63" s="10"/>
      <c r="N63" s="20">
        <v>855709</v>
      </c>
      <c r="O63" s="10"/>
      <c r="P63" s="10"/>
      <c r="Q63" s="21"/>
      <c r="R63" s="13"/>
      <c r="S63" s="36"/>
      <c r="T63" s="10"/>
      <c r="U63" s="10"/>
      <c r="V63" s="10"/>
      <c r="W63" s="10"/>
      <c r="X63" s="10"/>
    </row>
    <row r="64" spans="1:24" ht="13" x14ac:dyDescent="0.15">
      <c r="A64" s="10" t="s">
        <v>147</v>
      </c>
      <c r="B64" s="10" t="s">
        <v>62</v>
      </c>
      <c r="C64" s="10"/>
      <c r="D64" s="10"/>
      <c r="E64" s="10"/>
      <c r="F64" s="10"/>
      <c r="G64" s="11">
        <v>2</v>
      </c>
      <c r="H64" s="20">
        <f t="shared" si="0"/>
        <v>21017.5</v>
      </c>
      <c r="I64" s="27">
        <v>2552478</v>
      </c>
      <c r="J64" s="27"/>
      <c r="K64" s="20"/>
      <c r="L64" s="27"/>
      <c r="M64" s="10"/>
      <c r="N64" s="20">
        <v>42035</v>
      </c>
      <c r="O64" s="10"/>
      <c r="P64" s="10"/>
      <c r="Q64" s="21"/>
      <c r="R64" s="13"/>
      <c r="S64" s="36"/>
      <c r="T64" s="10"/>
      <c r="U64" s="10"/>
      <c r="V64" s="10"/>
      <c r="W64" s="10"/>
      <c r="X64" s="10"/>
    </row>
    <row r="65" spans="1:24" ht="13" x14ac:dyDescent="0.15">
      <c r="A65" s="10" t="s">
        <v>148</v>
      </c>
      <c r="B65" s="10" t="s">
        <v>40</v>
      </c>
      <c r="C65" s="10">
        <v>51</v>
      </c>
      <c r="D65" s="10">
        <v>60</v>
      </c>
      <c r="E65" s="10"/>
      <c r="F65" s="10"/>
      <c r="G65" s="11">
        <v>3749</v>
      </c>
      <c r="H65" s="20">
        <f t="shared" si="0"/>
        <v>8050.1968524939984</v>
      </c>
      <c r="I65" s="27">
        <v>73078100</v>
      </c>
      <c r="J65" s="27">
        <v>211061000</v>
      </c>
      <c r="K65" s="20">
        <v>284139100</v>
      </c>
      <c r="L65" s="27">
        <v>250</v>
      </c>
      <c r="M65" s="22">
        <f t="shared" ref="M65:M67" si="6">SUM((K65/1000000)/L65)</f>
        <v>1.1365563999999999</v>
      </c>
      <c r="N65" s="20">
        <v>30180188</v>
      </c>
      <c r="O65" s="10"/>
      <c r="P65" s="10"/>
      <c r="Q65" s="21"/>
      <c r="R65" s="13"/>
      <c r="S65" s="36"/>
      <c r="T65" s="10"/>
      <c r="U65" s="10"/>
      <c r="V65" s="10"/>
      <c r="W65" s="10"/>
      <c r="X65" s="10"/>
    </row>
    <row r="66" spans="1:24" ht="26" x14ac:dyDescent="0.15">
      <c r="A66" s="10" t="s">
        <v>149</v>
      </c>
      <c r="B66" s="10" t="s">
        <v>39</v>
      </c>
      <c r="C66" s="10">
        <v>52</v>
      </c>
      <c r="D66" s="10">
        <v>60</v>
      </c>
      <c r="E66" s="10"/>
      <c r="F66" s="10"/>
      <c r="G66" s="11">
        <v>3470</v>
      </c>
      <c r="H66" s="20">
        <f t="shared" si="0"/>
        <v>7877.6262247838613</v>
      </c>
      <c r="I66" s="27">
        <v>103860290</v>
      </c>
      <c r="J66" s="27">
        <v>231400000</v>
      </c>
      <c r="K66" s="20">
        <v>335260290</v>
      </c>
      <c r="L66" s="27">
        <v>79</v>
      </c>
      <c r="M66" s="22">
        <f t="shared" si="6"/>
        <v>4.2438011392405066</v>
      </c>
      <c r="N66" s="20">
        <v>27335363</v>
      </c>
      <c r="O66" s="10"/>
      <c r="P66" s="10"/>
      <c r="Q66" s="21"/>
      <c r="R66" s="13"/>
      <c r="S66" s="36"/>
      <c r="T66" s="10"/>
      <c r="U66" s="10"/>
      <c r="V66" s="10"/>
      <c r="W66" s="10"/>
      <c r="X66" s="10"/>
    </row>
    <row r="67" spans="1:24" ht="13" x14ac:dyDescent="0.15">
      <c r="A67" s="10" t="s">
        <v>150</v>
      </c>
      <c r="B67" s="10" t="s">
        <v>42</v>
      </c>
      <c r="C67" s="10">
        <v>78</v>
      </c>
      <c r="D67" s="10">
        <v>73</v>
      </c>
      <c r="E67" s="10"/>
      <c r="F67" s="10"/>
      <c r="G67" s="11">
        <v>2730</v>
      </c>
      <c r="H67" s="20">
        <f t="shared" si="0"/>
        <v>2614.7494505494506</v>
      </c>
      <c r="I67" s="27">
        <v>25326071</v>
      </c>
      <c r="J67" s="27">
        <v>7400885</v>
      </c>
      <c r="K67" s="20">
        <v>32726956</v>
      </c>
      <c r="L67" s="27">
        <v>12</v>
      </c>
      <c r="M67" s="22">
        <f t="shared" si="6"/>
        <v>2.7272463333333334</v>
      </c>
      <c r="N67" s="20">
        <v>7138266</v>
      </c>
      <c r="O67" s="10"/>
      <c r="P67" s="10"/>
      <c r="Q67" s="21"/>
      <c r="R67" s="13"/>
      <c r="S67" s="36"/>
      <c r="T67" s="10"/>
      <c r="U67" s="10"/>
      <c r="V67" s="10"/>
      <c r="W67" s="10"/>
      <c r="X67" s="10"/>
    </row>
    <row r="68" spans="1:24" ht="13" x14ac:dyDescent="0.15">
      <c r="A68" s="10" t="s">
        <v>151</v>
      </c>
      <c r="B68" s="10" t="s">
        <v>30</v>
      </c>
      <c r="C68" s="10"/>
      <c r="D68" s="10"/>
      <c r="E68" s="10"/>
      <c r="F68" s="10"/>
      <c r="G68" s="11">
        <v>3</v>
      </c>
      <c r="H68" s="20">
        <f t="shared" si="0"/>
        <v>15311</v>
      </c>
      <c r="I68" s="27">
        <v>1470000</v>
      </c>
      <c r="J68" s="27"/>
      <c r="K68" s="20"/>
      <c r="L68" s="27"/>
      <c r="M68" s="10"/>
      <c r="N68" s="20">
        <v>45933</v>
      </c>
      <c r="O68" s="10"/>
      <c r="P68" s="10"/>
      <c r="Q68" s="21"/>
      <c r="R68" s="13"/>
      <c r="S68" s="36"/>
      <c r="T68" s="10"/>
      <c r="U68" s="10"/>
      <c r="V68" s="10"/>
      <c r="W68" s="10"/>
      <c r="X68" s="10"/>
    </row>
    <row r="69" spans="1:24" ht="13" x14ac:dyDescent="0.15">
      <c r="A69" s="10" t="s">
        <v>152</v>
      </c>
      <c r="B69" s="10" t="s">
        <v>61</v>
      </c>
      <c r="C69" s="10"/>
      <c r="D69" s="10"/>
      <c r="E69" s="10"/>
      <c r="F69" s="10"/>
      <c r="G69" s="11">
        <v>3</v>
      </c>
      <c r="H69" s="20">
        <f t="shared" si="0"/>
        <v>12633.333333333334</v>
      </c>
      <c r="I69" s="27">
        <v>1987762</v>
      </c>
      <c r="J69" s="27"/>
      <c r="K69" s="20"/>
      <c r="L69" s="27"/>
      <c r="M69" s="10"/>
      <c r="N69" s="20">
        <v>37900</v>
      </c>
      <c r="O69" s="10"/>
      <c r="P69" s="10"/>
      <c r="Q69" s="21"/>
      <c r="R69" s="13"/>
      <c r="S69" s="36"/>
      <c r="T69" s="10"/>
      <c r="U69" s="10"/>
      <c r="V69" s="10"/>
      <c r="W69" s="10"/>
      <c r="X69" s="10"/>
    </row>
    <row r="70" spans="1:24" ht="13" x14ac:dyDescent="0.15">
      <c r="A70" s="10" t="s">
        <v>153</v>
      </c>
      <c r="B70" s="10" t="s">
        <v>38</v>
      </c>
      <c r="C70" s="10">
        <v>75</v>
      </c>
      <c r="D70" s="10">
        <v>44</v>
      </c>
      <c r="E70" s="10"/>
      <c r="F70" s="10"/>
      <c r="G70" s="11">
        <v>2424</v>
      </c>
      <c r="H70" s="20">
        <f t="shared" si="0"/>
        <v>2810.6023102310232</v>
      </c>
      <c r="I70" s="27">
        <v>15026056</v>
      </c>
      <c r="J70" s="27">
        <v>22904409</v>
      </c>
      <c r="K70" s="20">
        <v>37930465</v>
      </c>
      <c r="L70" s="27">
        <v>15</v>
      </c>
      <c r="M70" s="22">
        <f>SUM((K70/1000000)/L70)</f>
        <v>2.5286976666666665</v>
      </c>
      <c r="N70" s="20">
        <v>6812900</v>
      </c>
      <c r="O70" s="10"/>
      <c r="P70" s="10"/>
      <c r="Q70" s="21"/>
      <c r="R70" s="13"/>
      <c r="S70" s="36"/>
      <c r="T70" s="10"/>
      <c r="U70" s="10"/>
      <c r="V70" s="10"/>
      <c r="W70" s="10"/>
      <c r="X70" s="10"/>
    </row>
    <row r="71" spans="1:24" ht="13" x14ac:dyDescent="0.15">
      <c r="A71" s="10" t="s">
        <v>154</v>
      </c>
      <c r="B71" s="10" t="s">
        <v>155</v>
      </c>
      <c r="C71" s="10"/>
      <c r="D71" s="10"/>
      <c r="E71" s="10"/>
      <c r="F71" s="10"/>
      <c r="G71" s="11">
        <v>1407</v>
      </c>
      <c r="H71" s="20">
        <f t="shared" si="0"/>
        <v>1127.2167732764747</v>
      </c>
      <c r="I71" s="27">
        <v>3329674</v>
      </c>
      <c r="J71" s="27"/>
      <c r="K71" s="20"/>
      <c r="L71" s="27"/>
      <c r="M71" s="10"/>
      <c r="N71" s="20">
        <v>1585994</v>
      </c>
      <c r="O71" s="10"/>
      <c r="P71" s="10"/>
      <c r="Q71" s="21"/>
      <c r="R71" s="13"/>
      <c r="S71" s="36"/>
      <c r="T71" s="10"/>
      <c r="U71" s="10"/>
      <c r="V71" s="10"/>
      <c r="W71" s="10"/>
      <c r="X71" s="10"/>
    </row>
    <row r="72" spans="1:24" ht="13" x14ac:dyDescent="0.15">
      <c r="A72" s="10" t="s">
        <v>156</v>
      </c>
      <c r="B72" s="10" t="s">
        <v>38</v>
      </c>
      <c r="C72" s="10">
        <v>67</v>
      </c>
      <c r="D72" s="10">
        <v>75</v>
      </c>
      <c r="E72" s="10"/>
      <c r="F72" s="10"/>
      <c r="G72" s="11">
        <v>2888</v>
      </c>
      <c r="H72" s="20">
        <f t="shared" si="0"/>
        <v>3463.2901662049862</v>
      </c>
      <c r="I72" s="27">
        <v>37400127</v>
      </c>
      <c r="J72" s="27">
        <v>16276453</v>
      </c>
      <c r="K72" s="20">
        <v>53676580</v>
      </c>
      <c r="L72" s="27">
        <v>26</v>
      </c>
      <c r="M72" s="22">
        <f t="shared" ref="M72:M79" si="7">SUM((K72/1000000)/L72)</f>
        <v>2.0644838461538462</v>
      </c>
      <c r="N72" s="20">
        <v>10001982</v>
      </c>
      <c r="O72" s="10"/>
      <c r="P72" s="10"/>
      <c r="Q72" s="21"/>
      <c r="R72" s="13" t="s">
        <v>23</v>
      </c>
      <c r="S72" s="23" t="s">
        <v>157</v>
      </c>
      <c r="T72" s="10"/>
      <c r="U72" s="10"/>
      <c r="V72" s="10"/>
      <c r="W72" s="10"/>
      <c r="X72" s="10"/>
    </row>
    <row r="73" spans="1:24" ht="13" x14ac:dyDescent="0.15">
      <c r="A73" s="10" t="s">
        <v>158</v>
      </c>
      <c r="B73" s="10" t="s">
        <v>43</v>
      </c>
      <c r="C73" s="10">
        <v>70</v>
      </c>
      <c r="D73" s="10">
        <v>79</v>
      </c>
      <c r="E73" s="10"/>
      <c r="F73" s="10"/>
      <c r="G73" s="11">
        <v>2814</v>
      </c>
      <c r="H73" s="20">
        <f t="shared" si="0"/>
        <v>9695.001776830135</v>
      </c>
      <c r="I73" s="27">
        <v>148809770</v>
      </c>
      <c r="J73" s="27">
        <v>293000000</v>
      </c>
      <c r="K73" s="20">
        <v>441809770</v>
      </c>
      <c r="L73" s="27">
        <v>61</v>
      </c>
      <c r="M73" s="22">
        <f t="shared" si="7"/>
        <v>7.2427831147540989</v>
      </c>
      <c r="N73" s="20">
        <v>27281735</v>
      </c>
      <c r="O73" s="10"/>
      <c r="P73" s="10"/>
      <c r="Q73" s="21"/>
      <c r="R73" s="13"/>
      <c r="S73" s="36"/>
      <c r="T73" s="10"/>
      <c r="U73" s="10"/>
      <c r="V73" s="10"/>
      <c r="W73" s="10"/>
      <c r="X73" s="10"/>
    </row>
    <row r="74" spans="1:24" ht="13" x14ac:dyDescent="0.15">
      <c r="A74" s="10" t="s">
        <v>159</v>
      </c>
      <c r="B74" s="10" t="s">
        <v>25</v>
      </c>
      <c r="C74" s="10">
        <v>87</v>
      </c>
      <c r="D74" s="10">
        <v>85</v>
      </c>
      <c r="E74" s="10"/>
      <c r="F74" s="10"/>
      <c r="G74" s="11">
        <v>2927</v>
      </c>
      <c r="H74" s="20">
        <f t="shared" si="0"/>
        <v>7670.4865049538776</v>
      </c>
      <c r="I74" s="27">
        <v>124987023</v>
      </c>
      <c r="J74" s="27">
        <v>484029542</v>
      </c>
      <c r="K74" s="20">
        <v>609016565</v>
      </c>
      <c r="L74" s="27">
        <v>120</v>
      </c>
      <c r="M74" s="22">
        <f t="shared" si="7"/>
        <v>5.0751380416666665</v>
      </c>
      <c r="N74" s="20">
        <v>22451514</v>
      </c>
      <c r="O74" s="10"/>
      <c r="P74" s="10"/>
      <c r="Q74" s="21"/>
      <c r="R74" s="13"/>
      <c r="S74" s="36"/>
      <c r="T74" s="10"/>
      <c r="U74" s="10"/>
      <c r="V74" s="10"/>
      <c r="W74" s="10"/>
      <c r="X74" s="10"/>
    </row>
    <row r="75" spans="1:24" ht="13" x14ac:dyDescent="0.15">
      <c r="A75" s="10" t="s">
        <v>160</v>
      </c>
      <c r="B75" s="10" t="s">
        <v>40</v>
      </c>
      <c r="C75" s="10">
        <v>90</v>
      </c>
      <c r="D75" s="10">
        <v>81</v>
      </c>
      <c r="E75" s="10"/>
      <c r="F75" s="10"/>
      <c r="G75" s="11">
        <v>11</v>
      </c>
      <c r="H75" s="20">
        <f t="shared" si="0"/>
        <v>85846.181818181823</v>
      </c>
      <c r="I75" s="27">
        <v>182207973</v>
      </c>
      <c r="J75" s="27">
        <v>93085477</v>
      </c>
      <c r="K75" s="20">
        <v>275293450</v>
      </c>
      <c r="L75" s="27">
        <v>65</v>
      </c>
      <c r="M75" s="22">
        <f t="shared" si="7"/>
        <v>4.2352838461538465</v>
      </c>
      <c r="N75" s="20">
        <v>944308</v>
      </c>
      <c r="O75" s="10"/>
      <c r="P75" s="10"/>
      <c r="Q75" s="21"/>
      <c r="R75" s="13"/>
      <c r="S75" s="36"/>
      <c r="T75" s="10"/>
      <c r="U75" s="10"/>
      <c r="V75" s="10"/>
      <c r="W75" s="10"/>
      <c r="X75" s="10"/>
    </row>
    <row r="76" spans="1:24" ht="13" x14ac:dyDescent="0.15">
      <c r="A76" s="10" t="s">
        <v>161</v>
      </c>
      <c r="B76" s="10" t="s">
        <v>45</v>
      </c>
      <c r="C76" s="10">
        <v>93</v>
      </c>
      <c r="D76" s="10">
        <v>82</v>
      </c>
      <c r="E76" s="10"/>
      <c r="F76" s="10"/>
      <c r="G76" s="11">
        <v>2992</v>
      </c>
      <c r="H76" s="20">
        <f t="shared" si="0"/>
        <v>6952.3803475935829</v>
      </c>
      <c r="I76" s="27">
        <v>66486205</v>
      </c>
      <c r="J76" s="27">
        <v>110020614</v>
      </c>
      <c r="K76" s="20">
        <v>176506819</v>
      </c>
      <c r="L76" s="27">
        <v>30</v>
      </c>
      <c r="M76" s="22">
        <f t="shared" si="7"/>
        <v>5.8835606333333335</v>
      </c>
      <c r="N76" s="20">
        <v>20801522</v>
      </c>
      <c r="O76" s="10"/>
      <c r="P76" s="10"/>
      <c r="Q76" s="21"/>
      <c r="R76" s="13"/>
      <c r="S76" s="36"/>
      <c r="T76" s="10"/>
      <c r="U76" s="10"/>
      <c r="V76" s="10"/>
      <c r="W76" s="10"/>
      <c r="X76" s="10"/>
    </row>
    <row r="77" spans="1:24" ht="26" x14ac:dyDescent="0.15">
      <c r="A77" s="10" t="s">
        <v>162</v>
      </c>
      <c r="B77" s="10" t="s">
        <v>163</v>
      </c>
      <c r="C77" s="10">
        <v>79</v>
      </c>
      <c r="D77" s="10">
        <v>73</v>
      </c>
      <c r="E77" s="10"/>
      <c r="F77" s="10"/>
      <c r="G77" s="11">
        <v>4258</v>
      </c>
      <c r="H77" s="20">
        <f t="shared" si="0"/>
        <v>14165.509159229685</v>
      </c>
      <c r="I77" s="27">
        <v>216391482</v>
      </c>
      <c r="J77" s="27" t="s">
        <v>164</v>
      </c>
      <c r="K77" s="20" t="s">
        <v>165</v>
      </c>
      <c r="L77" s="27">
        <v>145</v>
      </c>
      <c r="M77" s="22">
        <f t="shared" si="7"/>
        <v>5.1511811999999999</v>
      </c>
      <c r="N77" s="20">
        <v>60316738</v>
      </c>
      <c r="O77" s="10"/>
      <c r="P77" s="10"/>
      <c r="Q77" s="21"/>
      <c r="R77" s="13"/>
      <c r="S77" s="36"/>
      <c r="T77" s="10"/>
      <c r="U77" s="10"/>
      <c r="V77" s="10"/>
      <c r="W77" s="10"/>
      <c r="X77" s="10"/>
    </row>
    <row r="78" spans="1:24" ht="13" x14ac:dyDescent="0.15">
      <c r="A78" s="10" t="s">
        <v>166</v>
      </c>
      <c r="B78" s="10" t="s">
        <v>39</v>
      </c>
      <c r="C78" s="10">
        <v>80</v>
      </c>
      <c r="D78" s="10">
        <v>61</v>
      </c>
      <c r="E78" s="10"/>
      <c r="F78" s="10"/>
      <c r="G78" s="11">
        <v>2930</v>
      </c>
      <c r="H78" s="20">
        <f t="shared" si="0"/>
        <v>13353.982935153583</v>
      </c>
      <c r="I78" s="27">
        <v>113721571</v>
      </c>
      <c r="J78" s="27">
        <v>53500000</v>
      </c>
      <c r="K78" s="20">
        <v>167221571</v>
      </c>
      <c r="L78" s="27">
        <v>7</v>
      </c>
      <c r="M78" s="22">
        <f t="shared" si="7"/>
        <v>23.88879585714286</v>
      </c>
      <c r="N78" s="20">
        <v>39127170</v>
      </c>
      <c r="O78" s="10"/>
      <c r="P78" s="10"/>
      <c r="Q78" s="21"/>
      <c r="R78" s="13"/>
      <c r="S78" s="36"/>
      <c r="T78" s="10"/>
      <c r="U78" s="10"/>
      <c r="V78" s="10"/>
      <c r="W78" s="10"/>
      <c r="X78" s="10"/>
    </row>
    <row r="79" spans="1:24" ht="13" x14ac:dyDescent="0.15">
      <c r="A79" s="10" t="s">
        <v>167</v>
      </c>
      <c r="B79" s="10" t="s">
        <v>46</v>
      </c>
      <c r="C79" s="10">
        <v>32</v>
      </c>
      <c r="D79" s="10">
        <v>52</v>
      </c>
      <c r="E79" s="10"/>
      <c r="F79" s="10"/>
      <c r="G79" s="11">
        <v>2998</v>
      </c>
      <c r="H79" s="20">
        <f t="shared" si="0"/>
        <v>2669.0900600400269</v>
      </c>
      <c r="I79" s="27">
        <v>18620000</v>
      </c>
      <c r="J79" s="27">
        <v>27601189</v>
      </c>
      <c r="K79" s="20">
        <v>46221189</v>
      </c>
      <c r="L79" s="27">
        <v>42</v>
      </c>
      <c r="M79" s="22">
        <f t="shared" si="7"/>
        <v>1.1005045</v>
      </c>
      <c r="N79" s="20">
        <v>8001932</v>
      </c>
      <c r="O79" s="10"/>
      <c r="P79" s="10"/>
      <c r="Q79" s="21"/>
      <c r="R79" s="13"/>
      <c r="S79" s="36"/>
      <c r="T79" s="10"/>
      <c r="U79" s="10"/>
      <c r="V79" s="10"/>
      <c r="W79" s="10"/>
      <c r="X79" s="10"/>
    </row>
    <row r="80" spans="1:24" ht="13" x14ac:dyDescent="0.15">
      <c r="A80" s="10" t="s">
        <v>168</v>
      </c>
      <c r="B80" s="10" t="s">
        <v>62</v>
      </c>
      <c r="C80" s="10"/>
      <c r="D80" s="10"/>
      <c r="E80" s="10"/>
      <c r="F80" s="10"/>
      <c r="G80" s="11">
        <v>42</v>
      </c>
      <c r="H80" s="20">
        <f t="shared" si="0"/>
        <v>6238.1904761904761</v>
      </c>
      <c r="I80" s="27">
        <v>1413480</v>
      </c>
      <c r="J80" s="27"/>
      <c r="K80" s="20"/>
      <c r="L80" s="27"/>
      <c r="M80" s="10"/>
      <c r="N80" s="20">
        <v>262004</v>
      </c>
      <c r="O80" s="10"/>
      <c r="P80" s="10"/>
      <c r="Q80" s="21"/>
      <c r="R80" s="13"/>
      <c r="S80" s="36"/>
      <c r="T80" s="10"/>
      <c r="U80" s="10"/>
      <c r="V80" s="10"/>
      <c r="W80" s="10"/>
      <c r="X80" s="10"/>
    </row>
    <row r="81" spans="1:24" ht="13" x14ac:dyDescent="0.15">
      <c r="A81" s="10" t="s">
        <v>169</v>
      </c>
      <c r="B81" s="10" t="s">
        <v>40</v>
      </c>
      <c r="C81" s="10">
        <v>92</v>
      </c>
      <c r="D81" s="10">
        <v>91</v>
      </c>
      <c r="E81" s="10"/>
      <c r="F81" s="10"/>
      <c r="G81" s="11">
        <v>4349</v>
      </c>
      <c r="H81" s="20">
        <f t="shared" si="0"/>
        <v>47698.024373419175</v>
      </c>
      <c r="I81" s="27">
        <v>623357910</v>
      </c>
      <c r="J81" s="27">
        <v>895237000</v>
      </c>
      <c r="K81" s="20">
        <v>1518594910</v>
      </c>
      <c r="L81" s="27">
        <v>220</v>
      </c>
      <c r="M81" s="22">
        <f t="shared" ref="M81:M83" si="8">SUM((K81/1000000)/L81)</f>
        <v>6.9027041363636368</v>
      </c>
      <c r="N81" s="20">
        <v>207438708</v>
      </c>
      <c r="O81" s="10"/>
      <c r="P81" s="10"/>
      <c r="Q81" s="21"/>
      <c r="R81" s="13"/>
      <c r="S81" s="36"/>
      <c r="T81" s="10"/>
      <c r="U81" s="10"/>
      <c r="V81" s="10"/>
      <c r="W81" s="10"/>
      <c r="X81" s="10"/>
    </row>
    <row r="82" spans="1:24" ht="13" x14ac:dyDescent="0.15">
      <c r="A82" s="10" t="s">
        <v>170</v>
      </c>
      <c r="B82" s="10" t="s">
        <v>22</v>
      </c>
      <c r="C82" s="10">
        <v>70</v>
      </c>
      <c r="D82" s="10">
        <v>71</v>
      </c>
      <c r="E82" s="10"/>
      <c r="F82" s="10"/>
      <c r="G82" s="11">
        <v>4248</v>
      </c>
      <c r="H82" s="20">
        <f t="shared" si="0"/>
        <v>12851.407485875707</v>
      </c>
      <c r="I82" s="27">
        <v>179020854</v>
      </c>
      <c r="J82" s="27">
        <v>445005922</v>
      </c>
      <c r="K82" s="20">
        <v>624026776</v>
      </c>
      <c r="L82" s="27">
        <v>225</v>
      </c>
      <c r="M82" s="22">
        <f t="shared" si="8"/>
        <v>2.773452337777778</v>
      </c>
      <c r="N82" s="20">
        <v>54592779</v>
      </c>
      <c r="O82" s="10"/>
      <c r="P82" s="10"/>
      <c r="Q82" s="21"/>
      <c r="R82" s="13"/>
      <c r="S82" s="36"/>
      <c r="T82" s="10"/>
      <c r="U82" s="10"/>
      <c r="V82" s="10"/>
      <c r="W82" s="10"/>
      <c r="X82" s="10"/>
    </row>
    <row r="83" spans="1:24" ht="13" x14ac:dyDescent="0.15">
      <c r="A83" s="10" t="s">
        <v>171</v>
      </c>
      <c r="B83" s="10" t="s">
        <v>49</v>
      </c>
      <c r="C83" s="10">
        <v>49</v>
      </c>
      <c r="D83" s="10">
        <v>45</v>
      </c>
      <c r="E83" s="10"/>
      <c r="F83" s="10"/>
      <c r="G83" s="11">
        <v>3603</v>
      </c>
      <c r="H83" s="20">
        <f t="shared" si="0"/>
        <v>5032.4965306688873</v>
      </c>
      <c r="I83" s="27">
        <v>64935167</v>
      </c>
      <c r="J83" s="27">
        <v>101235755</v>
      </c>
      <c r="K83" s="20">
        <v>166170922</v>
      </c>
      <c r="L83" s="27">
        <v>85</v>
      </c>
      <c r="M83" s="22">
        <f t="shared" si="8"/>
        <v>1.9549520235294116</v>
      </c>
      <c r="N83" s="20">
        <v>18132085</v>
      </c>
      <c r="O83" s="10"/>
      <c r="P83" s="10"/>
      <c r="Q83" s="21"/>
      <c r="R83" s="13"/>
      <c r="S83" s="36"/>
      <c r="T83" s="10"/>
      <c r="U83" s="10"/>
      <c r="V83" s="10"/>
      <c r="W83" s="10"/>
      <c r="X83" s="10"/>
    </row>
    <row r="84" spans="1:24" ht="13" x14ac:dyDescent="0.15">
      <c r="A84" s="10" t="s">
        <v>172</v>
      </c>
      <c r="B84" s="10" t="s">
        <v>173</v>
      </c>
      <c r="C84" s="10"/>
      <c r="D84" s="10"/>
      <c r="E84" s="10"/>
      <c r="F84" s="10"/>
      <c r="G84" s="11">
        <v>19</v>
      </c>
      <c r="H84" s="20">
        <f t="shared" si="0"/>
        <v>5904.7368421052633</v>
      </c>
      <c r="I84" s="27">
        <v>2009517</v>
      </c>
      <c r="J84" s="27"/>
      <c r="K84" s="20"/>
      <c r="L84" s="27"/>
      <c r="M84" s="10"/>
      <c r="N84" s="20">
        <v>112190</v>
      </c>
      <c r="O84" s="10"/>
      <c r="P84" s="10"/>
      <c r="Q84" s="21"/>
      <c r="R84" s="13"/>
      <c r="S84" s="36"/>
      <c r="T84" s="10"/>
      <c r="U84" s="10"/>
      <c r="V84" s="10"/>
      <c r="W84" s="10"/>
      <c r="X84" s="10"/>
    </row>
    <row r="85" spans="1:24" ht="13" x14ac:dyDescent="0.15">
      <c r="A85" s="10" t="s">
        <v>174</v>
      </c>
      <c r="B85" s="10" t="s">
        <v>51</v>
      </c>
      <c r="C85" s="10">
        <v>94</v>
      </c>
      <c r="D85" s="10">
        <v>86</v>
      </c>
      <c r="E85" s="10"/>
      <c r="F85" s="10"/>
      <c r="G85" s="11">
        <v>4</v>
      </c>
      <c r="H85" s="20">
        <f t="shared" si="0"/>
        <v>130749</v>
      </c>
      <c r="I85" s="27">
        <v>45512466</v>
      </c>
      <c r="J85" s="27">
        <v>22750700</v>
      </c>
      <c r="K85" s="20">
        <v>22750700</v>
      </c>
      <c r="L85" s="27">
        <v>16</v>
      </c>
      <c r="M85" s="22">
        <f>SUM((K85/1000000)/L85)</f>
        <v>1.4219187499999999</v>
      </c>
      <c r="N85" s="20">
        <v>522996</v>
      </c>
      <c r="O85" s="10"/>
      <c r="P85" s="10"/>
      <c r="Q85" s="21"/>
      <c r="R85" s="13"/>
      <c r="S85" s="36"/>
      <c r="T85" s="10"/>
      <c r="U85" s="10"/>
      <c r="V85" s="10"/>
      <c r="W85" s="10"/>
      <c r="X85" s="10"/>
    </row>
    <row r="86" spans="1:24" ht="13" x14ac:dyDescent="0.15">
      <c r="A86" s="10" t="s">
        <v>175</v>
      </c>
      <c r="B86" s="10" t="s">
        <v>127</v>
      </c>
      <c r="C86" s="10"/>
      <c r="D86" s="10"/>
      <c r="E86" s="10"/>
      <c r="F86" s="10"/>
      <c r="G86" s="11">
        <v>800</v>
      </c>
      <c r="H86" s="20">
        <f t="shared" si="0"/>
        <v>1479.62625</v>
      </c>
      <c r="I86" s="27">
        <v>3377618</v>
      </c>
      <c r="J86" s="27"/>
      <c r="K86" s="20"/>
      <c r="L86" s="27"/>
      <c r="M86" s="10"/>
      <c r="N86" s="20">
        <v>1183701</v>
      </c>
      <c r="O86" s="10"/>
      <c r="P86" s="10"/>
      <c r="Q86" s="21"/>
      <c r="R86" s="13"/>
      <c r="S86" s="36"/>
      <c r="T86" s="10"/>
      <c r="U86" s="10"/>
      <c r="V86" s="10"/>
      <c r="W86" s="10"/>
      <c r="X86" s="10"/>
    </row>
    <row r="87" spans="1:24" ht="13" x14ac:dyDescent="0.15">
      <c r="A87" s="10" t="s">
        <v>176</v>
      </c>
      <c r="B87" s="10" t="s">
        <v>56</v>
      </c>
      <c r="C87" s="10"/>
      <c r="D87" s="10"/>
      <c r="E87" s="10"/>
      <c r="F87" s="10"/>
      <c r="G87" s="11">
        <v>390</v>
      </c>
      <c r="H87" s="20">
        <f t="shared" si="0"/>
        <v>4351.6153846153848</v>
      </c>
      <c r="I87" s="27">
        <v>5157886</v>
      </c>
      <c r="J87" s="27"/>
      <c r="K87" s="20"/>
      <c r="L87" s="27"/>
      <c r="M87" s="10"/>
      <c r="N87" s="20">
        <v>1697130</v>
      </c>
      <c r="O87" s="10"/>
      <c r="P87" s="10"/>
      <c r="Q87" s="21"/>
      <c r="R87" s="13"/>
      <c r="S87" s="36"/>
      <c r="T87" s="10"/>
      <c r="U87" s="10"/>
      <c r="V87" s="10"/>
      <c r="W87" s="10"/>
      <c r="X87" s="10"/>
    </row>
    <row r="88" spans="1:24" ht="13" x14ac:dyDescent="0.15">
      <c r="A88" s="10" t="s">
        <v>177</v>
      </c>
      <c r="B88" s="10" t="s">
        <v>42</v>
      </c>
      <c r="C88" s="10">
        <v>24</v>
      </c>
      <c r="D88" s="10">
        <v>36</v>
      </c>
      <c r="E88" s="10"/>
      <c r="F88" s="10"/>
      <c r="G88" s="11">
        <v>3412</v>
      </c>
      <c r="H88" s="20">
        <f t="shared" si="0"/>
        <v>8500.5468933177017</v>
      </c>
      <c r="I88" s="27">
        <v>53921300</v>
      </c>
      <c r="J88" s="27">
        <v>88917657</v>
      </c>
      <c r="K88" s="20">
        <v>142838957</v>
      </c>
      <c r="L88" s="27">
        <v>5</v>
      </c>
      <c r="M88" s="22">
        <f t="shared" ref="M88:M93" si="9">SUM((K88/1000000)/L88)</f>
        <v>28.567791399999997</v>
      </c>
      <c r="N88" s="20">
        <v>29003866</v>
      </c>
      <c r="O88" s="10"/>
      <c r="P88" s="10"/>
      <c r="Q88" s="21"/>
      <c r="R88" s="13"/>
      <c r="S88" s="36"/>
      <c r="T88" s="10"/>
      <c r="U88" s="10"/>
      <c r="V88" s="10"/>
      <c r="W88" s="10"/>
      <c r="X88" s="10"/>
    </row>
    <row r="89" spans="1:24" ht="13" x14ac:dyDescent="0.15">
      <c r="A89" s="10" t="s">
        <v>178</v>
      </c>
      <c r="B89" s="10" t="s">
        <v>51</v>
      </c>
      <c r="C89" s="10">
        <v>87</v>
      </c>
      <c r="D89" s="10">
        <v>72</v>
      </c>
      <c r="E89" s="10"/>
      <c r="F89" s="10"/>
      <c r="G89" s="11">
        <v>3429</v>
      </c>
      <c r="H89" s="20">
        <f t="shared" si="0"/>
        <v>4108.2093904928552</v>
      </c>
      <c r="I89" s="27">
        <v>56003051</v>
      </c>
      <c r="J89" s="27">
        <v>51136348</v>
      </c>
      <c r="K89" s="20">
        <v>107139399</v>
      </c>
      <c r="L89" s="27">
        <v>60</v>
      </c>
      <c r="M89" s="22">
        <f t="shared" si="9"/>
        <v>1.78565665</v>
      </c>
      <c r="N89" s="20">
        <v>14087050</v>
      </c>
      <c r="O89" s="10"/>
      <c r="P89" s="10"/>
      <c r="Q89" s="21"/>
      <c r="R89" s="13"/>
      <c r="S89" s="36"/>
      <c r="T89" s="10"/>
      <c r="U89" s="10"/>
      <c r="V89" s="10"/>
      <c r="W89" s="10"/>
      <c r="X89" s="10"/>
    </row>
    <row r="90" spans="1:24" ht="13" x14ac:dyDescent="0.15">
      <c r="A90" s="10" t="s">
        <v>179</v>
      </c>
      <c r="B90" s="10" t="s">
        <v>25</v>
      </c>
      <c r="C90" s="10">
        <v>18</v>
      </c>
      <c r="D90" s="10">
        <v>61</v>
      </c>
      <c r="E90" s="10"/>
      <c r="F90" s="10"/>
      <c r="G90" s="11">
        <v>3367</v>
      </c>
      <c r="H90" s="20">
        <f t="shared" si="0"/>
        <v>4322.5580635580636</v>
      </c>
      <c r="I90" s="27">
        <v>77267296</v>
      </c>
      <c r="J90" s="27">
        <v>42504936</v>
      </c>
      <c r="K90" s="20">
        <v>119772232</v>
      </c>
      <c r="L90" s="27">
        <v>25</v>
      </c>
      <c r="M90" s="22">
        <f t="shared" si="9"/>
        <v>4.79088928</v>
      </c>
      <c r="N90" s="20">
        <v>14554053</v>
      </c>
      <c r="O90" s="10"/>
      <c r="P90" s="10"/>
      <c r="Q90" s="21"/>
      <c r="R90" s="13"/>
      <c r="S90" s="36"/>
      <c r="T90" s="10"/>
      <c r="U90" s="10"/>
      <c r="V90" s="10"/>
      <c r="W90" s="10"/>
      <c r="X90" s="10"/>
    </row>
    <row r="91" spans="1:24" ht="13" x14ac:dyDescent="0.15">
      <c r="A91" s="10" t="s">
        <v>180</v>
      </c>
      <c r="B91" s="10" t="s">
        <v>43</v>
      </c>
      <c r="C91" s="10">
        <v>81</v>
      </c>
      <c r="D91" s="10">
        <v>83</v>
      </c>
      <c r="E91" s="10"/>
      <c r="F91" s="10"/>
      <c r="G91" s="11">
        <v>335</v>
      </c>
      <c r="H91" s="20">
        <f t="shared" si="0"/>
        <v>15371.441791044776</v>
      </c>
      <c r="I91" s="27">
        <v>65001093</v>
      </c>
      <c r="J91" s="27">
        <v>48040982</v>
      </c>
      <c r="K91" s="20">
        <v>113042075</v>
      </c>
      <c r="L91" s="27">
        <v>17</v>
      </c>
      <c r="M91" s="22">
        <f t="shared" si="9"/>
        <v>6.6495338235294117</v>
      </c>
      <c r="N91" s="20">
        <v>5149433</v>
      </c>
      <c r="O91" s="10"/>
      <c r="P91" s="10"/>
      <c r="Q91" s="21"/>
      <c r="R91" s="13"/>
      <c r="S91" s="36"/>
      <c r="T91" s="10"/>
      <c r="U91" s="10"/>
      <c r="V91" s="10"/>
      <c r="W91" s="10"/>
      <c r="X91" s="10"/>
    </row>
    <row r="92" spans="1:24" ht="13" x14ac:dyDescent="0.15">
      <c r="A92" s="10" t="s">
        <v>181</v>
      </c>
      <c r="B92" s="10" t="s">
        <v>22</v>
      </c>
      <c r="C92" s="10">
        <v>76</v>
      </c>
      <c r="D92" s="10">
        <v>60</v>
      </c>
      <c r="E92" s="10"/>
      <c r="F92" s="10"/>
      <c r="G92" s="11">
        <v>2255</v>
      </c>
      <c r="H92" s="20">
        <f t="shared" si="0"/>
        <v>2674.1303769401329</v>
      </c>
      <c r="I92" s="27">
        <v>20275446</v>
      </c>
      <c r="J92" s="27">
        <v>10808153</v>
      </c>
      <c r="K92" s="20">
        <v>31083599</v>
      </c>
      <c r="L92" s="27">
        <v>35</v>
      </c>
      <c r="M92" s="22">
        <f t="shared" si="9"/>
        <v>0.88810282857142853</v>
      </c>
      <c r="N92" s="20">
        <v>6030164</v>
      </c>
      <c r="O92" s="10"/>
      <c r="P92" s="10"/>
      <c r="Q92" s="21"/>
      <c r="R92" s="13"/>
      <c r="S92" s="36"/>
      <c r="T92" s="10"/>
      <c r="U92" s="10"/>
      <c r="V92" s="10"/>
      <c r="W92" s="10"/>
      <c r="X92" s="10"/>
    </row>
    <row r="93" spans="1:24" ht="13" x14ac:dyDescent="0.15">
      <c r="A93" s="10" t="s">
        <v>182</v>
      </c>
      <c r="B93" s="10" t="s">
        <v>25</v>
      </c>
      <c r="C93" s="10">
        <v>74</v>
      </c>
      <c r="D93" s="10">
        <v>69</v>
      </c>
      <c r="E93" s="10"/>
      <c r="F93" s="10"/>
      <c r="G93" s="11">
        <v>3396</v>
      </c>
      <c r="H93" s="20">
        <f t="shared" si="0"/>
        <v>15032.420789163722</v>
      </c>
      <c r="I93" s="27">
        <v>126477084</v>
      </c>
      <c r="J93" s="27">
        <v>276877385</v>
      </c>
      <c r="K93" s="20">
        <v>403354469</v>
      </c>
      <c r="L93" s="27">
        <v>130</v>
      </c>
      <c r="M93" s="22">
        <f t="shared" si="9"/>
        <v>3.1027266846153845</v>
      </c>
      <c r="N93" s="20">
        <v>51050101</v>
      </c>
      <c r="O93" s="10"/>
      <c r="P93" s="10"/>
      <c r="Q93" s="21"/>
      <c r="R93" s="13"/>
      <c r="S93" s="36"/>
      <c r="T93" s="10"/>
      <c r="U93" s="10"/>
      <c r="V93" s="10"/>
      <c r="W93" s="10"/>
      <c r="X93" s="10"/>
    </row>
    <row r="94" spans="1:24" ht="13" x14ac:dyDescent="0.15">
      <c r="A94" s="10" t="s">
        <v>183</v>
      </c>
      <c r="B94" s="10" t="s">
        <v>51</v>
      </c>
      <c r="C94" s="10"/>
      <c r="D94" s="10"/>
      <c r="E94" s="10"/>
      <c r="F94" s="10"/>
      <c r="G94" s="11">
        <v>25</v>
      </c>
      <c r="H94" s="20">
        <f t="shared" si="0"/>
        <v>6956.6</v>
      </c>
      <c r="I94" s="27">
        <v>7597898</v>
      </c>
      <c r="J94" s="27"/>
      <c r="K94" s="20"/>
      <c r="L94" s="27"/>
      <c r="M94" s="10"/>
      <c r="N94" s="20">
        <v>173915</v>
      </c>
      <c r="O94" s="10"/>
      <c r="P94" s="10"/>
      <c r="Q94" s="21"/>
      <c r="R94" s="13"/>
      <c r="S94" s="36"/>
      <c r="T94" s="10"/>
      <c r="U94" s="10"/>
      <c r="V94" s="10"/>
      <c r="W94" s="10"/>
      <c r="X94" s="10"/>
    </row>
    <row r="95" spans="1:24" ht="13" x14ac:dyDescent="0.15">
      <c r="A95" s="10" t="s">
        <v>184</v>
      </c>
      <c r="B95" s="10" t="s">
        <v>42</v>
      </c>
      <c r="C95" s="10"/>
      <c r="D95" s="10"/>
      <c r="E95" s="10"/>
      <c r="F95" s="10"/>
      <c r="G95" s="11">
        <v>267</v>
      </c>
      <c r="H95" s="20">
        <f t="shared" si="0"/>
        <v>6268.6554307116103</v>
      </c>
      <c r="I95" s="27">
        <v>3125613</v>
      </c>
      <c r="J95" s="27"/>
      <c r="K95" s="20"/>
      <c r="L95" s="27"/>
      <c r="M95" s="10"/>
      <c r="N95" s="20">
        <v>1673731</v>
      </c>
      <c r="O95" s="10"/>
      <c r="P95" s="10"/>
      <c r="Q95" s="21"/>
      <c r="R95" s="13"/>
      <c r="S95" s="36"/>
      <c r="T95" s="10"/>
      <c r="U95" s="10"/>
      <c r="V95" s="10"/>
      <c r="W95" s="10"/>
      <c r="X95" s="10"/>
    </row>
    <row r="96" spans="1:24" ht="13" x14ac:dyDescent="0.15">
      <c r="A96" s="10" t="s">
        <v>185</v>
      </c>
      <c r="B96" s="10" t="s">
        <v>47</v>
      </c>
      <c r="C96" s="10">
        <v>12</v>
      </c>
      <c r="D96" s="10">
        <v>52</v>
      </c>
      <c r="E96" s="10"/>
      <c r="F96" s="10"/>
      <c r="G96" s="11">
        <v>2724</v>
      </c>
      <c r="H96" s="20">
        <f t="shared" si="0"/>
        <v>5241.0675477239356</v>
      </c>
      <c r="I96" s="27">
        <v>44806783</v>
      </c>
      <c r="J96" s="27" t="s">
        <v>26</v>
      </c>
      <c r="K96" s="20">
        <v>44806783</v>
      </c>
      <c r="L96" s="27">
        <v>65</v>
      </c>
      <c r="M96" s="22">
        <f t="shared" ref="M96:M99" si="10">SUM((K96/1000000)/L96)</f>
        <v>0.68933512307692313</v>
      </c>
      <c r="N96" s="20">
        <v>14276668</v>
      </c>
      <c r="O96" s="10"/>
      <c r="P96" s="10"/>
      <c r="Q96" s="21"/>
      <c r="R96" s="13"/>
      <c r="S96" s="36"/>
      <c r="T96" s="10"/>
      <c r="U96" s="10"/>
      <c r="V96" s="10"/>
      <c r="W96" s="10"/>
      <c r="X96" s="10"/>
    </row>
    <row r="97" spans="1:24" ht="13" x14ac:dyDescent="0.15">
      <c r="A97" s="10" t="s">
        <v>186</v>
      </c>
      <c r="B97" s="10" t="s">
        <v>25</v>
      </c>
      <c r="C97" s="10">
        <v>40</v>
      </c>
      <c r="D97" s="10">
        <v>58</v>
      </c>
      <c r="E97" s="10"/>
      <c r="F97" s="10"/>
      <c r="G97" s="11">
        <v>2512</v>
      </c>
      <c r="H97" s="20">
        <f t="shared" si="0"/>
        <v>7476.9721337579622</v>
      </c>
      <c r="I97" s="27">
        <v>49876377</v>
      </c>
      <c r="J97" s="27">
        <v>489000</v>
      </c>
      <c r="K97" s="20">
        <v>50365377</v>
      </c>
      <c r="L97" s="27">
        <v>58</v>
      </c>
      <c r="M97" s="22">
        <f t="shared" si="10"/>
        <v>0.86836856896551728</v>
      </c>
      <c r="N97" s="20">
        <v>18782154</v>
      </c>
      <c r="O97" s="10"/>
      <c r="P97" s="10"/>
      <c r="Q97" s="21"/>
      <c r="R97" s="13"/>
      <c r="S97" s="36"/>
      <c r="T97" s="10"/>
      <c r="U97" s="10"/>
      <c r="V97" s="10"/>
      <c r="W97" s="10"/>
      <c r="X97" s="10"/>
    </row>
    <row r="98" spans="1:24" ht="13" x14ac:dyDescent="0.15">
      <c r="A98" s="10" t="s">
        <v>187</v>
      </c>
      <c r="B98" s="10" t="s">
        <v>48</v>
      </c>
      <c r="C98" s="10">
        <v>31</v>
      </c>
      <c r="D98" s="10">
        <v>51</v>
      </c>
      <c r="E98" s="10"/>
      <c r="F98" s="10"/>
      <c r="G98" s="11">
        <v>3012</v>
      </c>
      <c r="H98" s="20">
        <f t="shared" si="0"/>
        <v>6989.4511952191233</v>
      </c>
      <c r="I98" s="27">
        <v>42345531</v>
      </c>
      <c r="J98" s="27">
        <v>197813724</v>
      </c>
      <c r="K98" s="20">
        <v>240159255</v>
      </c>
      <c r="L98" s="27">
        <v>65</v>
      </c>
      <c r="M98" s="22">
        <f t="shared" si="10"/>
        <v>3.6947577692307694</v>
      </c>
      <c r="N98" s="20">
        <v>21052227</v>
      </c>
      <c r="O98" s="10"/>
      <c r="P98" s="10"/>
      <c r="Q98" s="21"/>
      <c r="R98" s="13"/>
      <c r="S98" s="36"/>
      <c r="T98" s="10"/>
      <c r="U98" s="10"/>
      <c r="V98" s="10"/>
      <c r="W98" s="10"/>
      <c r="X98" s="10"/>
    </row>
    <row r="99" spans="1:24" ht="13" x14ac:dyDescent="0.15">
      <c r="A99" s="10" t="s">
        <v>188</v>
      </c>
      <c r="B99" s="10" t="s">
        <v>163</v>
      </c>
      <c r="C99" s="10">
        <v>74</v>
      </c>
      <c r="D99" s="10">
        <v>81</v>
      </c>
      <c r="E99" s="10"/>
      <c r="F99" s="10"/>
      <c r="G99" s="11">
        <v>3653</v>
      </c>
      <c r="H99" s="20">
        <f t="shared" si="0"/>
        <v>6507.9290993703808</v>
      </c>
      <c r="I99" s="27">
        <v>103412758</v>
      </c>
      <c r="J99" s="27">
        <v>203528912</v>
      </c>
      <c r="K99" s="20">
        <v>306941670</v>
      </c>
      <c r="L99" s="27">
        <v>145</v>
      </c>
      <c r="M99" s="22">
        <f t="shared" si="10"/>
        <v>2.1168391034482759</v>
      </c>
      <c r="N99" s="20">
        <v>23773465</v>
      </c>
      <c r="O99" s="10"/>
      <c r="P99" s="10"/>
      <c r="Q99" s="21"/>
      <c r="R99" s="13"/>
      <c r="S99" s="36"/>
      <c r="T99" s="10"/>
      <c r="U99" s="10"/>
      <c r="V99" s="10"/>
      <c r="W99" s="10"/>
      <c r="X99" s="10"/>
    </row>
    <row r="100" spans="1:24" ht="13" x14ac:dyDescent="0.15">
      <c r="A100" s="10" t="s">
        <v>189</v>
      </c>
      <c r="B100" s="10" t="s">
        <v>56</v>
      </c>
      <c r="C100" s="10"/>
      <c r="D100" s="10"/>
      <c r="E100" s="10"/>
      <c r="F100" s="10"/>
      <c r="G100" s="11">
        <v>2</v>
      </c>
      <c r="H100" s="20">
        <f t="shared" si="0"/>
        <v>17769.5</v>
      </c>
      <c r="I100" s="27">
        <v>3325038</v>
      </c>
      <c r="J100" s="27"/>
      <c r="K100" s="20"/>
      <c r="L100" s="27"/>
      <c r="M100" s="10"/>
      <c r="N100" s="20">
        <v>35539</v>
      </c>
      <c r="O100" s="10"/>
      <c r="P100" s="10"/>
      <c r="Q100" s="21"/>
      <c r="R100" s="13"/>
      <c r="S100" s="36"/>
      <c r="T100" s="10"/>
      <c r="U100" s="10"/>
      <c r="V100" s="10"/>
      <c r="W100" s="10"/>
      <c r="X100" s="10"/>
    </row>
    <row r="101" spans="1:24" ht="13" x14ac:dyDescent="0.15">
      <c r="A101" s="10" t="s">
        <v>190</v>
      </c>
      <c r="B101" s="10" t="s">
        <v>41</v>
      </c>
      <c r="C101" s="10">
        <v>41</v>
      </c>
      <c r="D101" s="10">
        <v>55</v>
      </c>
      <c r="E101" s="10"/>
      <c r="F101" s="10"/>
      <c r="G101" s="11">
        <v>3470</v>
      </c>
      <c r="H101" s="20">
        <f t="shared" si="0"/>
        <v>4160.5962536023053</v>
      </c>
      <c r="I101" s="27">
        <v>38518613</v>
      </c>
      <c r="J101" s="27">
        <v>20900000</v>
      </c>
      <c r="K101" s="20">
        <v>59418613</v>
      </c>
      <c r="L101" s="27">
        <v>75</v>
      </c>
      <c r="M101" s="22">
        <f>SUM((K101/1000000)/L101)</f>
        <v>0.79224817333333331</v>
      </c>
      <c r="N101" s="20">
        <v>14437269</v>
      </c>
      <c r="O101" s="10"/>
      <c r="P101" s="10"/>
      <c r="Q101" s="21"/>
      <c r="R101" s="13"/>
      <c r="S101" s="36"/>
      <c r="T101" s="10"/>
      <c r="U101" s="10"/>
      <c r="V101" s="10"/>
      <c r="W101" s="10"/>
      <c r="X101" s="10"/>
    </row>
    <row r="102" spans="1:24" ht="13" x14ac:dyDescent="0.15">
      <c r="A102" s="10" t="s">
        <v>191</v>
      </c>
      <c r="B102" s="10" t="s">
        <v>53</v>
      </c>
      <c r="C102" s="10"/>
      <c r="D102" s="10"/>
      <c r="E102" s="10"/>
      <c r="F102" s="10"/>
      <c r="G102" s="11">
        <v>13</v>
      </c>
      <c r="H102" s="20">
        <f t="shared" si="0"/>
        <v>10832.461538461539</v>
      </c>
      <c r="I102" s="27">
        <v>2540106</v>
      </c>
      <c r="J102" s="27"/>
      <c r="K102" s="20"/>
      <c r="L102" s="27"/>
      <c r="M102" s="10"/>
      <c r="N102" s="20">
        <v>140822</v>
      </c>
      <c r="O102" s="10"/>
      <c r="P102" s="10"/>
      <c r="Q102" s="21"/>
      <c r="R102" s="13"/>
      <c r="S102" s="36"/>
      <c r="T102" s="10"/>
      <c r="U102" s="10"/>
      <c r="V102" s="10"/>
      <c r="W102" s="10"/>
      <c r="X102" s="10"/>
    </row>
    <row r="103" spans="1:24" ht="13" x14ac:dyDescent="0.15">
      <c r="A103" s="10" t="s">
        <v>192</v>
      </c>
      <c r="B103" s="10" t="s">
        <v>52</v>
      </c>
      <c r="C103" s="10"/>
      <c r="D103" s="10"/>
      <c r="E103" s="10"/>
      <c r="F103" s="10"/>
      <c r="G103" s="11">
        <v>2</v>
      </c>
      <c r="H103" s="20">
        <f t="shared" si="0"/>
        <v>13577</v>
      </c>
      <c r="I103" s="27">
        <v>2062027</v>
      </c>
      <c r="J103" s="27"/>
      <c r="K103" s="20"/>
      <c r="L103" s="27"/>
      <c r="M103" s="10"/>
      <c r="N103" s="20">
        <v>27154</v>
      </c>
      <c r="O103" s="10"/>
      <c r="P103" s="10"/>
      <c r="Q103" s="21"/>
      <c r="R103" s="13"/>
      <c r="S103" s="36"/>
      <c r="T103" s="10"/>
      <c r="U103" s="10"/>
      <c r="V103" s="10"/>
      <c r="W103" s="10"/>
      <c r="X103" s="10"/>
    </row>
    <row r="104" spans="1:24" ht="13" x14ac:dyDescent="0.15">
      <c r="A104" s="10" t="s">
        <v>193</v>
      </c>
      <c r="B104" s="10" t="s">
        <v>44</v>
      </c>
      <c r="C104" s="10">
        <v>57</v>
      </c>
      <c r="D104" s="10">
        <v>60</v>
      </c>
      <c r="E104" s="10"/>
      <c r="F104" s="10"/>
      <c r="G104" s="11">
        <v>2266</v>
      </c>
      <c r="H104" s="20">
        <f t="shared" si="0"/>
        <v>3483.0269196822596</v>
      </c>
      <c r="I104" s="27">
        <v>17142080</v>
      </c>
      <c r="J104" s="27">
        <v>23204106</v>
      </c>
      <c r="K104" s="20">
        <v>40346186</v>
      </c>
      <c r="L104" s="27">
        <v>30</v>
      </c>
      <c r="M104" s="22">
        <f t="shared" ref="M104:M105" si="11">SUM((K104/1000000)/L104)</f>
        <v>1.3448728666666667</v>
      </c>
      <c r="N104" s="20">
        <v>7892539</v>
      </c>
      <c r="O104" s="10"/>
      <c r="P104" s="10"/>
      <c r="Q104" s="21"/>
      <c r="R104" s="13" t="s">
        <v>23</v>
      </c>
      <c r="S104" s="23" t="s">
        <v>194</v>
      </c>
      <c r="T104" s="10"/>
      <c r="U104" s="10"/>
      <c r="V104" s="10"/>
      <c r="W104" s="10"/>
      <c r="X104" s="10"/>
    </row>
    <row r="105" spans="1:24" ht="13" x14ac:dyDescent="0.15">
      <c r="A105" s="10" t="s">
        <v>195</v>
      </c>
      <c r="B105" s="10" t="s">
        <v>43</v>
      </c>
      <c r="C105" s="10">
        <v>53</v>
      </c>
      <c r="D105" s="10">
        <v>64</v>
      </c>
      <c r="E105" s="10"/>
      <c r="F105" s="10"/>
      <c r="G105" s="11">
        <v>3119</v>
      </c>
      <c r="H105" s="20">
        <f t="shared" si="0"/>
        <v>12880</v>
      </c>
      <c r="I105" s="27">
        <v>126373434</v>
      </c>
      <c r="J105" s="27">
        <v>81702771</v>
      </c>
      <c r="K105" s="20">
        <v>208076205</v>
      </c>
      <c r="L105" s="27">
        <v>85</v>
      </c>
      <c r="M105" s="22">
        <f t="shared" si="11"/>
        <v>2.4479553529411762</v>
      </c>
      <c r="N105" s="20">
        <v>40172720</v>
      </c>
      <c r="O105" s="10"/>
      <c r="P105" s="10"/>
      <c r="Q105" s="21"/>
      <c r="R105" s="13"/>
      <c r="S105" s="36"/>
      <c r="T105" s="10"/>
      <c r="U105" s="10"/>
      <c r="V105" s="10"/>
      <c r="W105" s="10"/>
      <c r="X105" s="10"/>
    </row>
    <row r="106" spans="1:24" ht="13" x14ac:dyDescent="0.15">
      <c r="A106" s="10" t="s">
        <v>196</v>
      </c>
      <c r="B106" s="10" t="s">
        <v>47</v>
      </c>
      <c r="C106" s="10"/>
      <c r="D106" s="10"/>
      <c r="E106" s="10"/>
      <c r="F106" s="10"/>
      <c r="G106" s="11">
        <v>9</v>
      </c>
      <c r="H106" s="20">
        <f t="shared" si="0"/>
        <v>10862.444444444445</v>
      </c>
      <c r="I106" s="27">
        <v>4010957</v>
      </c>
      <c r="J106" s="27"/>
      <c r="K106" s="20"/>
      <c r="L106" s="27"/>
      <c r="M106" s="10"/>
      <c r="N106" s="20">
        <v>97762</v>
      </c>
      <c r="O106" s="10"/>
      <c r="P106" s="10"/>
      <c r="Q106" s="21"/>
      <c r="R106" s="13"/>
      <c r="S106" s="36"/>
      <c r="T106" s="10"/>
      <c r="U106" s="10"/>
      <c r="V106" s="10"/>
      <c r="W106" s="10"/>
      <c r="X106" s="10"/>
    </row>
    <row r="107" spans="1:24" ht="13" x14ac:dyDescent="0.15">
      <c r="A107" s="10" t="s">
        <v>197</v>
      </c>
      <c r="B107" s="10" t="s">
        <v>21</v>
      </c>
      <c r="C107" s="10">
        <v>67</v>
      </c>
      <c r="D107" s="10">
        <v>64</v>
      </c>
      <c r="E107" s="10"/>
      <c r="F107" s="10"/>
      <c r="G107" s="11">
        <v>18</v>
      </c>
      <c r="H107" s="20">
        <f t="shared" si="0"/>
        <v>12549.666666666666</v>
      </c>
      <c r="I107" s="27">
        <v>9047981</v>
      </c>
      <c r="J107" s="27">
        <v>25516670</v>
      </c>
      <c r="K107" s="20">
        <v>34564651</v>
      </c>
      <c r="L107" s="27">
        <v>14.5</v>
      </c>
      <c r="M107" s="22">
        <f>SUM((K107/1000000)/L107)</f>
        <v>2.3837690344827585</v>
      </c>
      <c r="N107" s="20">
        <v>225894</v>
      </c>
      <c r="O107" s="10"/>
      <c r="P107" s="10"/>
      <c r="Q107" s="21"/>
      <c r="R107" s="13" t="s">
        <v>198</v>
      </c>
      <c r="S107" s="23" t="s">
        <v>199</v>
      </c>
      <c r="T107" s="10"/>
      <c r="U107" s="10"/>
      <c r="V107" s="10"/>
      <c r="W107" s="10"/>
      <c r="X107" s="10"/>
    </row>
    <row r="108" spans="1:24" ht="13" x14ac:dyDescent="0.15">
      <c r="A108" s="10" t="s">
        <v>200</v>
      </c>
      <c r="B108" s="10" t="s">
        <v>201</v>
      </c>
      <c r="C108" s="10"/>
      <c r="D108" s="10"/>
      <c r="E108" s="10"/>
      <c r="F108" s="10"/>
      <c r="G108" s="11">
        <v>2</v>
      </c>
      <c r="H108" s="20">
        <f t="shared" si="0"/>
        <v>38111</v>
      </c>
      <c r="I108" s="27">
        <v>2672413</v>
      </c>
      <c r="J108" s="27"/>
      <c r="K108" s="20"/>
      <c r="L108" s="27"/>
      <c r="M108" s="10"/>
      <c r="N108" s="20">
        <v>76222</v>
      </c>
      <c r="O108" s="10"/>
      <c r="P108" s="10"/>
      <c r="Q108" s="21"/>
      <c r="R108" s="13"/>
      <c r="S108" s="36"/>
      <c r="T108" s="10"/>
      <c r="U108" s="10"/>
      <c r="V108" s="10"/>
      <c r="W108" s="10"/>
      <c r="X108" s="10"/>
    </row>
    <row r="109" spans="1:24" ht="13" x14ac:dyDescent="0.15">
      <c r="A109" s="10" t="s">
        <v>202</v>
      </c>
      <c r="B109" s="10" t="s">
        <v>43</v>
      </c>
      <c r="C109" s="10">
        <v>51</v>
      </c>
      <c r="D109" s="10">
        <v>55</v>
      </c>
      <c r="E109" s="10"/>
      <c r="F109" s="10"/>
      <c r="G109" s="11">
        <v>2628</v>
      </c>
      <c r="H109" s="20">
        <f t="shared" si="0"/>
        <v>6094.7146118721457</v>
      </c>
      <c r="I109" s="27">
        <v>47382068</v>
      </c>
      <c r="J109" s="27">
        <v>35584084</v>
      </c>
      <c r="K109" s="20">
        <v>82966152</v>
      </c>
      <c r="L109" s="27">
        <v>45</v>
      </c>
      <c r="M109" s="22">
        <f>SUM((K109/1000000)/L109)</f>
        <v>1.8436922666666666</v>
      </c>
      <c r="N109" s="20">
        <v>16016910</v>
      </c>
      <c r="O109" s="10"/>
      <c r="P109" s="10"/>
      <c r="Q109" s="21"/>
      <c r="R109" s="13"/>
      <c r="S109" s="36"/>
      <c r="T109" s="10"/>
      <c r="U109" s="10"/>
      <c r="V109" s="10"/>
      <c r="W109" s="10"/>
      <c r="X109" s="10"/>
    </row>
    <row r="110" spans="1:24" ht="13" x14ac:dyDescent="0.15">
      <c r="A110" s="10" t="s">
        <v>203</v>
      </c>
      <c r="B110" s="10" t="s">
        <v>52</v>
      </c>
      <c r="C110" s="10"/>
      <c r="D110" s="10"/>
      <c r="E110" s="10"/>
      <c r="F110" s="10"/>
      <c r="G110" s="11">
        <v>3</v>
      </c>
      <c r="H110" s="20">
        <f t="shared" si="0"/>
        <v>9153</v>
      </c>
      <c r="I110" s="27">
        <v>3696196</v>
      </c>
      <c r="J110" s="27"/>
      <c r="K110" s="20"/>
      <c r="L110" s="27"/>
      <c r="M110" s="10"/>
      <c r="N110" s="20">
        <v>27459</v>
      </c>
      <c r="O110" s="10"/>
      <c r="P110" s="10"/>
      <c r="Q110" s="21"/>
      <c r="R110" s="13"/>
      <c r="S110" s="36"/>
      <c r="T110" s="10"/>
      <c r="U110" s="10"/>
      <c r="V110" s="10"/>
      <c r="W110" s="10"/>
      <c r="X110" s="10"/>
    </row>
    <row r="111" spans="1:24" ht="26" x14ac:dyDescent="0.15">
      <c r="A111" s="10" t="s">
        <v>204</v>
      </c>
      <c r="B111" s="10" t="s">
        <v>51</v>
      </c>
      <c r="C111" s="10"/>
      <c r="D111" s="10"/>
      <c r="E111" s="10"/>
      <c r="F111" s="10"/>
      <c r="G111" s="11">
        <v>1625</v>
      </c>
      <c r="H111" s="20">
        <f t="shared" si="0"/>
        <v>2352.4941538461539</v>
      </c>
      <c r="I111" s="27">
        <v>7078738</v>
      </c>
      <c r="J111" s="27"/>
      <c r="K111" s="20"/>
      <c r="L111" s="27"/>
      <c r="M111" s="10"/>
      <c r="N111" s="20">
        <v>3822803</v>
      </c>
      <c r="O111" s="10"/>
      <c r="P111" s="10"/>
      <c r="Q111" s="21"/>
      <c r="R111" s="13"/>
      <c r="S111" s="36"/>
      <c r="T111" s="10"/>
      <c r="U111" s="10"/>
      <c r="V111" s="10"/>
      <c r="W111" s="10"/>
      <c r="X111" s="10"/>
    </row>
    <row r="112" spans="1:24" ht="13" x14ac:dyDescent="0.15">
      <c r="A112" s="10" t="s">
        <v>205</v>
      </c>
      <c r="B112" s="10" t="s">
        <v>21</v>
      </c>
      <c r="C112" s="10">
        <v>83</v>
      </c>
      <c r="D112" s="10">
        <v>71</v>
      </c>
      <c r="E112" s="10"/>
      <c r="F112" s="10"/>
      <c r="G112" s="11">
        <v>1480</v>
      </c>
      <c r="H112" s="20">
        <f t="shared" si="0"/>
        <v>2820.8885135135133</v>
      </c>
      <c r="I112" s="27">
        <v>15024049</v>
      </c>
      <c r="J112" s="27">
        <v>4398212</v>
      </c>
      <c r="K112" s="20">
        <v>19422261</v>
      </c>
      <c r="L112" s="27">
        <v>15</v>
      </c>
      <c r="M112" s="22">
        <f t="shared" ref="M112:M113" si="12">SUM((K112/1000000)/L112)</f>
        <v>1.2948173999999999</v>
      </c>
      <c r="N112" s="20">
        <v>4174915</v>
      </c>
      <c r="O112" s="10"/>
      <c r="P112" s="10"/>
      <c r="Q112" s="21"/>
      <c r="R112" s="13"/>
      <c r="S112" s="36"/>
      <c r="T112" s="10"/>
      <c r="U112" s="10"/>
      <c r="V112" s="10"/>
      <c r="W112" s="10"/>
      <c r="X112" s="10"/>
    </row>
    <row r="113" spans="1:24" ht="13" x14ac:dyDescent="0.15">
      <c r="A113" s="10" t="s">
        <v>206</v>
      </c>
      <c r="B113" s="10" t="s">
        <v>38</v>
      </c>
      <c r="C113" s="10">
        <v>92</v>
      </c>
      <c r="D113" s="10">
        <v>86</v>
      </c>
      <c r="E113" s="10"/>
      <c r="F113" s="10"/>
      <c r="G113" s="11">
        <v>16</v>
      </c>
      <c r="H113" s="20">
        <f t="shared" si="0"/>
        <v>27687.6875</v>
      </c>
      <c r="I113" s="27">
        <v>132092958</v>
      </c>
      <c r="J113" s="27">
        <v>104319495</v>
      </c>
      <c r="K113" s="20">
        <v>236412453</v>
      </c>
      <c r="L113" s="27">
        <v>21</v>
      </c>
      <c r="M113" s="22">
        <f t="shared" si="12"/>
        <v>11.257735857142857</v>
      </c>
      <c r="N113" s="20">
        <v>443003</v>
      </c>
      <c r="O113" s="10"/>
      <c r="P113" s="10"/>
      <c r="Q113" s="21"/>
      <c r="R113" s="13"/>
      <c r="S113" s="36"/>
      <c r="T113" s="10"/>
      <c r="U113" s="10"/>
      <c r="V113" s="10"/>
      <c r="W113" s="10"/>
      <c r="X113" s="10"/>
    </row>
    <row r="114" spans="1:24" ht="26" x14ac:dyDescent="0.15">
      <c r="A114" s="10" t="s">
        <v>207</v>
      </c>
      <c r="B114" s="10" t="s">
        <v>39</v>
      </c>
      <c r="C114" s="10"/>
      <c r="D114" s="10"/>
      <c r="E114" s="10"/>
      <c r="F114" s="10"/>
      <c r="G114" s="11">
        <v>561</v>
      </c>
      <c r="H114" s="20">
        <f t="shared" si="0"/>
        <v>1046.7219251336899</v>
      </c>
      <c r="I114" s="27">
        <v>1608925</v>
      </c>
      <c r="J114" s="27"/>
      <c r="K114" s="20"/>
      <c r="L114" s="27"/>
      <c r="M114" s="10"/>
      <c r="N114" s="20">
        <v>587211</v>
      </c>
      <c r="O114" s="10"/>
      <c r="P114" s="10"/>
      <c r="Q114" s="21"/>
      <c r="R114" s="13"/>
      <c r="S114" s="36"/>
      <c r="T114" s="10"/>
      <c r="U114" s="10"/>
      <c r="V114" s="10"/>
      <c r="W114" s="10"/>
      <c r="X114" s="10"/>
    </row>
    <row r="115" spans="1:24" ht="13" x14ac:dyDescent="0.15">
      <c r="A115" s="10" t="s">
        <v>208</v>
      </c>
      <c r="B115" s="10" t="s">
        <v>46</v>
      </c>
      <c r="C115" s="10">
        <v>63</v>
      </c>
      <c r="D115" s="10">
        <v>61</v>
      </c>
      <c r="E115" s="10"/>
      <c r="F115" s="10"/>
      <c r="G115" s="11">
        <v>2527</v>
      </c>
      <c r="H115" s="20">
        <f t="shared" si="0"/>
        <v>7126.09180846854</v>
      </c>
      <c r="I115" s="27">
        <v>48086903</v>
      </c>
      <c r="J115" s="27">
        <v>29625536</v>
      </c>
      <c r="K115" s="20">
        <v>77712439</v>
      </c>
      <c r="L115" s="27">
        <v>3</v>
      </c>
      <c r="M115" s="22">
        <f t="shared" ref="M115:M116" si="13">SUM((K115/1000000)/L115)</f>
        <v>25.904146333333333</v>
      </c>
      <c r="N115" s="20">
        <v>18007634</v>
      </c>
      <c r="O115" s="10"/>
      <c r="P115" s="10"/>
      <c r="Q115" s="21"/>
      <c r="R115" s="13"/>
      <c r="S115" s="36"/>
      <c r="T115" s="10"/>
      <c r="U115" s="10"/>
      <c r="V115" s="10"/>
      <c r="W115" s="10"/>
      <c r="X115" s="10"/>
    </row>
    <row r="116" spans="1:24" ht="13" x14ac:dyDescent="0.15">
      <c r="A116" s="10" t="s">
        <v>209</v>
      </c>
      <c r="B116" s="10" t="s">
        <v>22</v>
      </c>
      <c r="C116" s="10">
        <v>92</v>
      </c>
      <c r="D116" s="10">
        <v>86</v>
      </c>
      <c r="E116" s="10"/>
      <c r="F116" s="10"/>
      <c r="G116" s="11">
        <v>3505</v>
      </c>
      <c r="H116" s="20">
        <f t="shared" si="0"/>
        <v>25211.04536376605</v>
      </c>
      <c r="I116" s="27">
        <v>304360277</v>
      </c>
      <c r="J116" s="27">
        <v>804200736</v>
      </c>
      <c r="K116" s="20">
        <v>1108561013</v>
      </c>
      <c r="L116" s="27">
        <v>200</v>
      </c>
      <c r="M116" s="22">
        <f t="shared" si="13"/>
        <v>5.5428050649999996</v>
      </c>
      <c r="N116" s="20">
        <v>88364714</v>
      </c>
      <c r="O116" s="10"/>
      <c r="P116" s="10"/>
      <c r="Q116" s="21"/>
      <c r="R116" s="13"/>
      <c r="S116" s="36"/>
      <c r="T116" s="10"/>
      <c r="U116" s="10"/>
      <c r="V116" s="10"/>
      <c r="W116" s="10"/>
      <c r="X116" s="10"/>
    </row>
    <row r="117" spans="1:24" ht="13" x14ac:dyDescent="0.15">
      <c r="A117" s="10" t="s">
        <v>210</v>
      </c>
      <c r="B117" s="10" t="s">
        <v>30</v>
      </c>
      <c r="C117" s="10"/>
      <c r="D117" s="10"/>
      <c r="E117" s="10"/>
      <c r="F117" s="10"/>
      <c r="G117" s="11">
        <v>1</v>
      </c>
      <c r="H117" s="20">
        <f t="shared" si="0"/>
        <v>68801</v>
      </c>
      <c r="I117" s="27">
        <v>2266067</v>
      </c>
      <c r="J117" s="27"/>
      <c r="K117" s="20"/>
      <c r="L117" s="27"/>
      <c r="M117" s="10"/>
      <c r="N117" s="20">
        <v>68801</v>
      </c>
      <c r="O117" s="10"/>
      <c r="P117" s="10"/>
      <c r="Q117" s="21"/>
      <c r="R117" s="13"/>
      <c r="S117" s="36"/>
      <c r="T117" s="10"/>
      <c r="U117" s="10"/>
      <c r="V117" s="10"/>
      <c r="W117" s="10"/>
      <c r="X117" s="10"/>
    </row>
    <row r="118" spans="1:24" ht="13" x14ac:dyDescent="0.15">
      <c r="A118" s="10" t="s">
        <v>211</v>
      </c>
      <c r="B118" s="10" t="s">
        <v>43</v>
      </c>
      <c r="C118" s="10">
        <v>48</v>
      </c>
      <c r="D118" s="10">
        <v>52</v>
      </c>
      <c r="E118" s="10"/>
      <c r="F118" s="10"/>
      <c r="G118" s="11">
        <v>3773</v>
      </c>
      <c r="H118" s="20">
        <f t="shared" si="0"/>
        <v>14900</v>
      </c>
      <c r="I118" s="27">
        <v>155332381</v>
      </c>
      <c r="J118" s="27">
        <v>241260448</v>
      </c>
      <c r="K118" s="20">
        <v>396592829</v>
      </c>
      <c r="L118" s="27">
        <v>170</v>
      </c>
      <c r="M118" s="22">
        <f t="shared" ref="M118:M121" si="14">SUM((K118/1000000)/L118)</f>
        <v>2.332898994117647</v>
      </c>
      <c r="N118" s="20">
        <v>56217700</v>
      </c>
      <c r="O118" s="10"/>
      <c r="P118" s="10"/>
      <c r="Q118" s="21"/>
      <c r="R118" s="13"/>
      <c r="S118" s="36"/>
      <c r="T118" s="10"/>
      <c r="U118" s="10"/>
      <c r="V118" s="10"/>
      <c r="W118" s="10"/>
      <c r="X118" s="10"/>
    </row>
    <row r="119" spans="1:24" ht="13" x14ac:dyDescent="0.15">
      <c r="A119" s="10" t="s">
        <v>212</v>
      </c>
      <c r="B119" s="10" t="s">
        <v>45</v>
      </c>
      <c r="C119" s="10">
        <v>57</v>
      </c>
      <c r="D119" s="10">
        <v>65</v>
      </c>
      <c r="E119" s="10"/>
      <c r="F119" s="10"/>
      <c r="G119" s="11">
        <v>2244</v>
      </c>
      <c r="H119" s="20">
        <f t="shared" si="0"/>
        <v>5188.6550802139036</v>
      </c>
      <c r="I119" s="27">
        <v>24397469</v>
      </c>
      <c r="J119" s="27">
        <v>240000</v>
      </c>
      <c r="K119" s="20">
        <v>24637469</v>
      </c>
      <c r="L119" s="27">
        <v>14</v>
      </c>
      <c r="M119" s="22">
        <f t="shared" si="14"/>
        <v>1.7598192142857143</v>
      </c>
      <c r="N119" s="20">
        <v>11643342</v>
      </c>
      <c r="O119" s="10"/>
      <c r="P119" s="10"/>
      <c r="Q119" s="21"/>
      <c r="R119" s="13"/>
      <c r="S119" s="36"/>
      <c r="T119" s="10"/>
      <c r="U119" s="10"/>
      <c r="V119" s="10"/>
      <c r="W119" s="10"/>
      <c r="X119" s="10"/>
    </row>
    <row r="120" spans="1:24" ht="13" x14ac:dyDescent="0.15">
      <c r="A120" s="10" t="s">
        <v>213</v>
      </c>
      <c r="B120" s="10" t="s">
        <v>46</v>
      </c>
      <c r="C120" s="10">
        <v>42</v>
      </c>
      <c r="D120" s="10">
        <v>69</v>
      </c>
      <c r="E120" s="10"/>
      <c r="F120" s="10"/>
      <c r="G120" s="11">
        <v>2567</v>
      </c>
      <c r="H120" s="20">
        <f t="shared" si="0"/>
        <v>4570.2017919750679</v>
      </c>
      <c r="I120" s="27">
        <v>35074677</v>
      </c>
      <c r="J120" s="27">
        <v>105396069</v>
      </c>
      <c r="K120" s="20">
        <v>140470746</v>
      </c>
      <c r="L120" s="27">
        <v>33</v>
      </c>
      <c r="M120" s="22">
        <f t="shared" si="14"/>
        <v>4.2566892727272725</v>
      </c>
      <c r="N120" s="20">
        <v>11731708</v>
      </c>
      <c r="O120" s="10"/>
      <c r="P120" s="10"/>
      <c r="Q120" s="21"/>
      <c r="R120" s="13"/>
      <c r="S120" s="36"/>
      <c r="T120" s="10"/>
      <c r="U120" s="10"/>
      <c r="V120" s="10"/>
      <c r="W120" s="10"/>
      <c r="X120" s="10"/>
    </row>
    <row r="121" spans="1:24" ht="13" x14ac:dyDescent="0.15">
      <c r="A121" s="10" t="s">
        <v>214</v>
      </c>
      <c r="B121" s="10" t="s">
        <v>25</v>
      </c>
      <c r="C121" s="10">
        <v>21</v>
      </c>
      <c r="D121" s="10">
        <v>54</v>
      </c>
      <c r="E121" s="10"/>
      <c r="F121" s="10"/>
      <c r="G121" s="11">
        <v>3661</v>
      </c>
      <c r="H121" s="20">
        <f t="shared" si="0"/>
        <v>13524.930073750342</v>
      </c>
      <c r="I121" s="27">
        <v>139854287</v>
      </c>
      <c r="J121" s="27">
        <v>236287019</v>
      </c>
      <c r="K121" s="20">
        <v>376141306</v>
      </c>
      <c r="L121" s="27">
        <v>45</v>
      </c>
      <c r="M121" s="22">
        <f t="shared" si="14"/>
        <v>8.3586956888888881</v>
      </c>
      <c r="N121" s="20">
        <v>49514769</v>
      </c>
      <c r="O121" s="10"/>
      <c r="P121" s="10"/>
      <c r="Q121" s="21"/>
      <c r="R121" s="13"/>
      <c r="S121" s="36"/>
      <c r="T121" s="10"/>
      <c r="U121" s="10"/>
      <c r="V121" s="10"/>
      <c r="W121" s="10"/>
      <c r="X121" s="10"/>
    </row>
    <row r="122" spans="1:24" ht="13" x14ac:dyDescent="0.15">
      <c r="A122" s="10" t="s">
        <v>215</v>
      </c>
      <c r="B122" s="10" t="s">
        <v>59</v>
      </c>
      <c r="C122" s="10"/>
      <c r="D122" s="10"/>
      <c r="E122" s="10"/>
      <c r="F122" s="10"/>
      <c r="G122" s="11">
        <v>172</v>
      </c>
      <c r="H122" s="20">
        <f t="shared" si="0"/>
        <v>9527.3604651162786</v>
      </c>
      <c r="I122" s="27">
        <v>2871956</v>
      </c>
      <c r="J122" s="27"/>
      <c r="K122" s="20"/>
      <c r="L122" s="27"/>
      <c r="M122" s="10"/>
      <c r="N122" s="20">
        <v>1638706</v>
      </c>
      <c r="O122" s="10"/>
      <c r="P122" s="10"/>
      <c r="Q122" s="21"/>
      <c r="R122" s="13"/>
      <c r="S122" s="36"/>
      <c r="T122" s="10"/>
      <c r="U122" s="10"/>
      <c r="V122" s="10"/>
      <c r="W122" s="10"/>
      <c r="X122" s="10"/>
    </row>
    <row r="123" spans="1:24" ht="13" x14ac:dyDescent="0.15">
      <c r="A123" s="10" t="s">
        <v>216</v>
      </c>
      <c r="B123" s="10" t="s">
        <v>43</v>
      </c>
      <c r="C123" s="10">
        <v>68</v>
      </c>
      <c r="D123" s="10">
        <v>74</v>
      </c>
      <c r="E123" s="10"/>
      <c r="F123" s="10"/>
      <c r="G123" s="11">
        <v>3239</v>
      </c>
      <c r="H123" s="20">
        <f t="shared" si="0"/>
        <v>16800.001543686321</v>
      </c>
      <c r="I123" s="27">
        <v>218815487</v>
      </c>
      <c r="J123" s="27">
        <v>330552828</v>
      </c>
      <c r="K123" s="20" t="s">
        <v>217</v>
      </c>
      <c r="L123" s="27">
        <v>50</v>
      </c>
      <c r="M123" s="22">
        <f t="shared" ref="M123:M125" si="15">SUM((K123/1000000)/L123)</f>
        <v>10.987366300000001</v>
      </c>
      <c r="N123" s="20">
        <v>54415205</v>
      </c>
      <c r="O123" s="10"/>
      <c r="P123" s="10"/>
      <c r="Q123" s="21"/>
      <c r="R123" s="13"/>
      <c r="S123" s="36"/>
      <c r="T123" s="10"/>
      <c r="U123" s="10"/>
      <c r="V123" s="10"/>
      <c r="W123" s="10"/>
      <c r="X123" s="10"/>
    </row>
    <row r="124" spans="1:24" ht="13" x14ac:dyDescent="0.15">
      <c r="A124" s="10" t="s">
        <v>218</v>
      </c>
      <c r="B124" s="10" t="s">
        <v>22</v>
      </c>
      <c r="C124" s="10">
        <v>20</v>
      </c>
      <c r="D124" s="10">
        <v>53</v>
      </c>
      <c r="E124" s="10"/>
      <c r="F124" s="10"/>
      <c r="G124" s="11">
        <v>3030</v>
      </c>
      <c r="H124" s="20">
        <f t="shared" si="0"/>
        <v>4440.1696369636966</v>
      </c>
      <c r="I124" s="27">
        <v>36931089</v>
      </c>
      <c r="J124" s="27">
        <v>20788004</v>
      </c>
      <c r="K124" s="20">
        <v>57719093</v>
      </c>
      <c r="L124" s="27">
        <v>70</v>
      </c>
      <c r="M124" s="22">
        <f t="shared" si="15"/>
        <v>0.82455847142857142</v>
      </c>
      <c r="N124" s="20">
        <v>13453714</v>
      </c>
      <c r="O124" s="10"/>
      <c r="P124" s="10"/>
      <c r="Q124" s="21"/>
      <c r="R124" s="13"/>
      <c r="S124" s="36"/>
      <c r="T124" s="10"/>
      <c r="U124" s="10"/>
      <c r="V124" s="10"/>
      <c r="W124" s="10"/>
      <c r="X124" s="10"/>
    </row>
    <row r="125" spans="1:24" ht="13" x14ac:dyDescent="0.15">
      <c r="A125" s="10" t="s">
        <v>219</v>
      </c>
      <c r="B125" s="10" t="s">
        <v>22</v>
      </c>
      <c r="C125" s="10">
        <v>73</v>
      </c>
      <c r="D125" s="10">
        <v>77</v>
      </c>
      <c r="E125" s="10"/>
      <c r="F125" s="10"/>
      <c r="G125" s="11">
        <v>4318</v>
      </c>
      <c r="H125" s="20">
        <f t="shared" si="0"/>
        <v>14359.584993052338</v>
      </c>
      <c r="I125" s="27">
        <v>262030663</v>
      </c>
      <c r="J125" s="27">
        <v>490185894</v>
      </c>
      <c r="K125" s="20">
        <v>752216557</v>
      </c>
      <c r="L125" s="27">
        <v>230</v>
      </c>
      <c r="M125" s="22">
        <f t="shared" si="15"/>
        <v>3.2705067695652175</v>
      </c>
      <c r="N125" s="20">
        <v>62004688</v>
      </c>
      <c r="O125" s="10"/>
      <c r="P125" s="10"/>
      <c r="Q125" s="21"/>
      <c r="R125" s="13"/>
      <c r="S125" s="36"/>
      <c r="T125" s="10"/>
      <c r="U125" s="10"/>
      <c r="V125" s="10"/>
      <c r="W125" s="10"/>
      <c r="X125" s="10"/>
    </row>
    <row r="126" spans="1:24" ht="13" x14ac:dyDescent="0.15">
      <c r="A126" s="10" t="s">
        <v>220</v>
      </c>
      <c r="B126" s="10" t="s">
        <v>39</v>
      </c>
      <c r="C126" s="10"/>
      <c r="D126" s="10"/>
      <c r="E126" s="10"/>
      <c r="F126" s="10"/>
      <c r="G126" s="11">
        <v>810</v>
      </c>
      <c r="H126" s="20">
        <f t="shared" si="0"/>
        <v>3508.0098765432099</v>
      </c>
      <c r="I126" s="27">
        <v>4936819</v>
      </c>
      <c r="J126" s="27"/>
      <c r="K126" s="20"/>
      <c r="L126" s="27"/>
      <c r="M126" s="10"/>
      <c r="N126" s="20">
        <v>2841488</v>
      </c>
      <c r="O126" s="10"/>
      <c r="P126" s="10"/>
      <c r="Q126" s="21"/>
      <c r="R126" s="13"/>
      <c r="S126" s="36"/>
      <c r="T126" s="10"/>
      <c r="U126" s="10"/>
      <c r="V126" s="10"/>
      <c r="W126" s="10"/>
      <c r="X126" s="10"/>
    </row>
    <row r="127" spans="1:24" ht="13" x14ac:dyDescent="0.15">
      <c r="A127" s="10" t="s">
        <v>221</v>
      </c>
      <c r="B127" s="10" t="s">
        <v>53</v>
      </c>
      <c r="C127" s="10">
        <v>78</v>
      </c>
      <c r="D127" s="10">
        <v>79</v>
      </c>
      <c r="E127" s="10"/>
      <c r="F127" s="10"/>
      <c r="G127" s="11">
        <v>27</v>
      </c>
      <c r="H127" s="20">
        <f t="shared" si="0"/>
        <v>27298.185185185186</v>
      </c>
      <c r="I127" s="27">
        <v>46412041</v>
      </c>
      <c r="J127" s="27">
        <v>90424115</v>
      </c>
      <c r="K127" s="20">
        <v>136836156</v>
      </c>
      <c r="L127" s="27">
        <v>10</v>
      </c>
      <c r="M127" s="22">
        <f t="shared" ref="M127:M129" si="16">SUM((K127/1000000)/L127)</f>
        <v>13.6836156</v>
      </c>
      <c r="N127" s="20">
        <v>737051</v>
      </c>
      <c r="O127" s="10"/>
      <c r="P127" s="10"/>
      <c r="Q127" s="21"/>
      <c r="R127" s="13"/>
      <c r="S127" s="36"/>
      <c r="T127" s="10"/>
      <c r="U127" s="10"/>
      <c r="V127" s="10"/>
      <c r="W127" s="10"/>
      <c r="X127" s="10"/>
    </row>
    <row r="128" spans="1:24" ht="13" x14ac:dyDescent="0.15">
      <c r="A128" s="10" t="s">
        <v>222</v>
      </c>
      <c r="B128" s="10" t="s">
        <v>43</v>
      </c>
      <c r="C128" s="10">
        <v>56</v>
      </c>
      <c r="D128" s="10">
        <v>58</v>
      </c>
      <c r="E128" s="10"/>
      <c r="F128" s="10"/>
      <c r="G128" s="11">
        <v>3745</v>
      </c>
      <c r="H128" s="20">
        <f t="shared" si="0"/>
        <v>10185</v>
      </c>
      <c r="I128" s="27">
        <v>113203870</v>
      </c>
      <c r="J128" s="27">
        <v>162940880</v>
      </c>
      <c r="K128" s="20">
        <v>276144750</v>
      </c>
      <c r="L128" s="27">
        <v>125</v>
      </c>
      <c r="M128" s="22">
        <f t="shared" si="16"/>
        <v>2.209158</v>
      </c>
      <c r="N128" s="20">
        <v>38142825</v>
      </c>
      <c r="O128" s="10"/>
      <c r="P128" s="10"/>
      <c r="Q128" s="21"/>
      <c r="R128" s="13"/>
      <c r="S128" s="36"/>
      <c r="T128" s="10"/>
      <c r="U128" s="10"/>
      <c r="V128" s="10"/>
      <c r="W128" s="10"/>
      <c r="X128" s="10"/>
    </row>
    <row r="129" spans="1:24" ht="13" x14ac:dyDescent="0.15">
      <c r="A129" s="10" t="s">
        <v>223</v>
      </c>
      <c r="B129" s="10" t="s">
        <v>44</v>
      </c>
      <c r="C129" s="10">
        <v>92</v>
      </c>
      <c r="D129" s="10">
        <v>73</v>
      </c>
      <c r="E129" s="10"/>
      <c r="F129" s="10"/>
      <c r="G129" s="11">
        <v>2811</v>
      </c>
      <c r="H129" s="20">
        <f t="shared" si="0"/>
        <v>5244.9711846318032</v>
      </c>
      <c r="I129" s="27">
        <v>42073277</v>
      </c>
      <c r="J129" s="27">
        <v>24412803</v>
      </c>
      <c r="K129" s="20">
        <v>66486080</v>
      </c>
      <c r="L129" s="27">
        <v>30</v>
      </c>
      <c r="M129" s="22">
        <f t="shared" si="16"/>
        <v>2.2162026666666668</v>
      </c>
      <c r="N129" s="20">
        <v>14743614</v>
      </c>
      <c r="O129" s="10"/>
      <c r="P129" s="10"/>
      <c r="Q129" s="21"/>
      <c r="R129" s="13" t="s">
        <v>23</v>
      </c>
      <c r="S129" s="23" t="s">
        <v>224</v>
      </c>
      <c r="T129" s="10"/>
      <c r="U129" s="10"/>
      <c r="V129" s="10"/>
      <c r="W129" s="10"/>
      <c r="X129" s="10"/>
    </row>
    <row r="130" spans="1:24" ht="13" x14ac:dyDescent="0.15">
      <c r="A130" s="10" t="s">
        <v>225</v>
      </c>
      <c r="B130" s="10" t="s">
        <v>39</v>
      </c>
      <c r="C130" s="10">
        <v>65</v>
      </c>
      <c r="D130" s="10">
        <v>51</v>
      </c>
      <c r="E130" s="10"/>
      <c r="F130" s="10"/>
      <c r="G130" s="11">
        <v>3205</v>
      </c>
      <c r="H130" s="20">
        <f t="shared" si="0"/>
        <v>8295.9313572542906</v>
      </c>
      <c r="I130" s="27">
        <v>86907746</v>
      </c>
      <c r="J130" s="27">
        <v>18000000</v>
      </c>
      <c r="K130" s="20">
        <v>104907746</v>
      </c>
      <c r="L130" s="27" t="s">
        <v>20</v>
      </c>
      <c r="M130" s="22"/>
      <c r="N130" s="20">
        <v>26588460</v>
      </c>
      <c r="O130" s="10"/>
      <c r="P130" s="10"/>
      <c r="Q130" s="21"/>
      <c r="R130" s="13" t="s">
        <v>226</v>
      </c>
      <c r="S130" s="36"/>
      <c r="T130" s="10"/>
      <c r="U130" s="10"/>
      <c r="V130" s="10"/>
      <c r="W130" s="10"/>
      <c r="X130" s="10"/>
    </row>
    <row r="131" spans="1:24" ht="13" x14ac:dyDescent="0.15">
      <c r="A131" s="10" t="s">
        <v>227</v>
      </c>
      <c r="B131" s="10" t="s">
        <v>46</v>
      </c>
      <c r="C131" s="10"/>
      <c r="D131" s="10"/>
      <c r="E131" s="10"/>
      <c r="F131" s="10"/>
      <c r="G131" s="11">
        <v>1511</v>
      </c>
      <c r="H131" s="20">
        <f t="shared" si="0"/>
        <v>1212.1694242223693</v>
      </c>
      <c r="I131" s="27">
        <v>3763583</v>
      </c>
      <c r="J131" s="27"/>
      <c r="K131" s="20"/>
      <c r="L131" s="27"/>
      <c r="M131" s="10"/>
      <c r="N131" s="20">
        <v>1831588</v>
      </c>
      <c r="O131" s="10"/>
      <c r="P131" s="10"/>
      <c r="Q131" s="21"/>
      <c r="R131" s="13"/>
      <c r="S131" s="36"/>
      <c r="T131" s="10"/>
      <c r="U131" s="10"/>
      <c r="V131" s="10"/>
      <c r="W131" s="10"/>
      <c r="X131" s="10"/>
    </row>
    <row r="132" spans="1:24" ht="13" x14ac:dyDescent="0.15">
      <c r="A132" s="10" t="s">
        <v>228</v>
      </c>
      <c r="B132" s="10" t="s">
        <v>61</v>
      </c>
      <c r="C132" s="10"/>
      <c r="D132" s="10"/>
      <c r="E132" s="10"/>
      <c r="F132" s="10"/>
      <c r="G132" s="11">
        <v>1403</v>
      </c>
      <c r="H132" s="20">
        <f t="shared" si="0"/>
        <v>2212.5937277263006</v>
      </c>
      <c r="I132" s="27">
        <v>6842058</v>
      </c>
      <c r="J132" s="27"/>
      <c r="K132" s="20"/>
      <c r="L132" s="27"/>
      <c r="M132" s="10"/>
      <c r="N132" s="20">
        <v>3104269</v>
      </c>
      <c r="O132" s="10"/>
      <c r="P132" s="10"/>
      <c r="Q132" s="21"/>
      <c r="R132" s="13"/>
      <c r="S132" s="36"/>
      <c r="T132" s="10"/>
      <c r="U132" s="10"/>
      <c r="V132" s="10"/>
      <c r="W132" s="10"/>
      <c r="X132" s="10"/>
    </row>
    <row r="133" spans="1:24" ht="26" x14ac:dyDescent="0.15">
      <c r="A133" s="10" t="s">
        <v>229</v>
      </c>
      <c r="B133" s="10" t="s">
        <v>39</v>
      </c>
      <c r="C133" s="10"/>
      <c r="D133" s="10"/>
      <c r="E133" s="10"/>
      <c r="F133" s="10"/>
      <c r="G133" s="11" t="s">
        <v>76</v>
      </c>
      <c r="H133" s="20" t="e">
        <f t="shared" si="0"/>
        <v>#VALUE!</v>
      </c>
      <c r="I133" s="27">
        <v>1513086</v>
      </c>
      <c r="J133" s="27"/>
      <c r="K133" s="20"/>
      <c r="L133" s="27"/>
      <c r="M133" s="10"/>
      <c r="N133" s="20" t="s">
        <v>76</v>
      </c>
      <c r="O133" s="10"/>
      <c r="P133" s="10"/>
      <c r="Q133" s="21"/>
      <c r="R133" s="13"/>
      <c r="S133" s="36"/>
      <c r="T133" s="10"/>
      <c r="U133" s="10"/>
      <c r="V133" s="10"/>
      <c r="W133" s="10"/>
      <c r="X133" s="10"/>
    </row>
    <row r="134" spans="1:24" ht="13" x14ac:dyDescent="0.15">
      <c r="A134" s="10" t="s">
        <v>230</v>
      </c>
      <c r="B134" s="10" t="s">
        <v>39</v>
      </c>
      <c r="C134" s="10">
        <v>88</v>
      </c>
      <c r="D134" s="10">
        <v>90</v>
      </c>
      <c r="E134" s="10"/>
      <c r="F134" s="10"/>
      <c r="G134" s="11">
        <v>4404</v>
      </c>
      <c r="H134" s="20">
        <f t="shared" si="0"/>
        <v>36532.083333333336</v>
      </c>
      <c r="I134" s="27">
        <v>448139099</v>
      </c>
      <c r="J134" s="27">
        <v>636300000</v>
      </c>
      <c r="K134" s="20">
        <v>1084439099</v>
      </c>
      <c r="L134" s="27">
        <v>250</v>
      </c>
      <c r="M134" s="22">
        <f t="shared" ref="M134:M148" si="17">SUM((K134/1000000)/L134)</f>
        <v>4.3377563959999996</v>
      </c>
      <c r="N134" s="20">
        <v>160887295</v>
      </c>
      <c r="O134" s="10"/>
      <c r="P134" s="10"/>
      <c r="Q134" s="21"/>
      <c r="R134" s="13"/>
      <c r="S134" s="36"/>
      <c r="T134" s="10"/>
      <c r="U134" s="10"/>
      <c r="V134" s="10"/>
      <c r="W134" s="10"/>
      <c r="X134" s="10"/>
    </row>
    <row r="135" spans="1:24" ht="13" x14ac:dyDescent="0.15">
      <c r="A135" s="10" t="s">
        <v>231</v>
      </c>
      <c r="B135" s="10" t="s">
        <v>42</v>
      </c>
      <c r="C135" s="10">
        <v>6</v>
      </c>
      <c r="D135" s="10">
        <v>22</v>
      </c>
      <c r="E135" s="10"/>
      <c r="F135" s="10"/>
      <c r="G135" s="11">
        <v>2285</v>
      </c>
      <c r="H135" s="20">
        <f t="shared" si="0"/>
        <v>14762.588621444202</v>
      </c>
      <c r="I135" s="27">
        <v>53261944</v>
      </c>
      <c r="J135" s="27">
        <v>48496546</v>
      </c>
      <c r="K135" s="20">
        <v>101758490</v>
      </c>
      <c r="L135" s="27">
        <v>1</v>
      </c>
      <c r="M135" s="22">
        <f t="shared" si="17"/>
        <v>101.75848999999999</v>
      </c>
      <c r="N135" s="20">
        <v>33732515</v>
      </c>
      <c r="O135" s="10"/>
      <c r="P135" s="10"/>
      <c r="Q135" s="21"/>
      <c r="R135" s="13"/>
      <c r="S135" s="36"/>
      <c r="T135" s="10"/>
      <c r="U135" s="10"/>
      <c r="V135" s="10"/>
      <c r="W135" s="10"/>
      <c r="X135" s="10"/>
    </row>
    <row r="136" spans="1:24" ht="13" x14ac:dyDescent="0.15">
      <c r="A136" s="10" t="s">
        <v>232</v>
      </c>
      <c r="B136" s="10" t="s">
        <v>42</v>
      </c>
      <c r="C136" s="10">
        <v>57</v>
      </c>
      <c r="D136" s="10">
        <v>45</v>
      </c>
      <c r="E136" s="10"/>
      <c r="F136" s="10"/>
      <c r="G136" s="11">
        <v>3008</v>
      </c>
      <c r="H136" s="20">
        <f t="shared" si="0"/>
        <v>5796.2406914893618</v>
      </c>
      <c r="I136" s="27">
        <v>59650222</v>
      </c>
      <c r="J136" s="27">
        <v>119729311</v>
      </c>
      <c r="K136" s="20">
        <v>179379533</v>
      </c>
      <c r="L136" s="27">
        <v>65</v>
      </c>
      <c r="M136" s="22">
        <f t="shared" si="17"/>
        <v>2.759685123076923</v>
      </c>
      <c r="N136" s="20">
        <v>17435092</v>
      </c>
      <c r="O136" s="10"/>
      <c r="P136" s="10"/>
      <c r="Q136" s="21"/>
      <c r="R136" s="13"/>
      <c r="S136" s="36"/>
      <c r="T136" s="10"/>
      <c r="U136" s="10"/>
      <c r="V136" s="10"/>
      <c r="W136" s="10"/>
      <c r="X136" s="10"/>
    </row>
    <row r="137" spans="1:24" ht="13" x14ac:dyDescent="0.15">
      <c r="A137" s="10" t="s">
        <v>233</v>
      </c>
      <c r="B137" s="10" t="s">
        <v>44</v>
      </c>
      <c r="C137" s="10">
        <v>65</v>
      </c>
      <c r="D137" s="10">
        <v>68</v>
      </c>
      <c r="E137" s="10"/>
      <c r="F137" s="10"/>
      <c r="G137" s="11">
        <v>3316</v>
      </c>
      <c r="H137" s="20">
        <f t="shared" si="0"/>
        <v>8622.2466827503013</v>
      </c>
      <c r="I137" s="27">
        <v>85028192</v>
      </c>
      <c r="J137" s="27">
        <v>220400000</v>
      </c>
      <c r="K137" s="20">
        <v>305428192</v>
      </c>
      <c r="L137" s="27">
        <v>100</v>
      </c>
      <c r="M137" s="22">
        <f t="shared" si="17"/>
        <v>3.0542819200000002</v>
      </c>
      <c r="N137" s="20">
        <v>28591370</v>
      </c>
      <c r="O137" s="10"/>
      <c r="P137" s="10"/>
      <c r="Q137" s="21"/>
      <c r="R137" s="13"/>
      <c r="S137" s="36"/>
      <c r="T137" s="10"/>
      <c r="U137" s="10"/>
      <c r="V137" s="10"/>
      <c r="W137" s="10"/>
      <c r="X137" s="10"/>
    </row>
    <row r="138" spans="1:24" ht="13" x14ac:dyDescent="0.15">
      <c r="A138" s="10" t="s">
        <v>234</v>
      </c>
      <c r="B138" s="10" t="s">
        <v>43</v>
      </c>
      <c r="C138" s="10">
        <v>63</v>
      </c>
      <c r="D138" s="10">
        <v>52</v>
      </c>
      <c r="E138" s="10"/>
      <c r="F138" s="10"/>
      <c r="G138" s="11">
        <v>2936</v>
      </c>
      <c r="H138" s="20">
        <f t="shared" si="0"/>
        <v>3613.7806539509538</v>
      </c>
      <c r="I138" s="27">
        <v>28835528</v>
      </c>
      <c r="J138" s="27">
        <v>25074223</v>
      </c>
      <c r="K138" s="20">
        <v>53909751</v>
      </c>
      <c r="L138" s="27">
        <v>30</v>
      </c>
      <c r="M138" s="22">
        <f t="shared" si="17"/>
        <v>1.7969917</v>
      </c>
      <c r="N138" s="20">
        <v>10610060</v>
      </c>
      <c r="O138" s="10"/>
      <c r="P138" s="10"/>
      <c r="Q138" s="21"/>
      <c r="R138" s="13"/>
      <c r="S138" s="36"/>
      <c r="T138" s="10"/>
      <c r="U138" s="10"/>
      <c r="V138" s="10"/>
      <c r="W138" s="10"/>
      <c r="X138" s="10"/>
    </row>
    <row r="139" spans="1:24" ht="13" x14ac:dyDescent="0.15">
      <c r="A139" s="10" t="s">
        <v>235</v>
      </c>
      <c r="B139" s="10" t="s">
        <v>50</v>
      </c>
      <c r="C139" s="10">
        <v>79</v>
      </c>
      <c r="D139" s="10">
        <v>61</v>
      </c>
      <c r="E139" s="10"/>
      <c r="F139" s="10"/>
      <c r="G139" s="11">
        <v>3185</v>
      </c>
      <c r="H139" s="20">
        <f t="shared" si="0"/>
        <v>6174.2860282574566</v>
      </c>
      <c r="I139" s="27">
        <v>51580236</v>
      </c>
      <c r="J139" s="27">
        <v>25698095</v>
      </c>
      <c r="K139" s="20">
        <v>77278331</v>
      </c>
      <c r="L139" s="27">
        <v>25</v>
      </c>
      <c r="M139" s="22">
        <f t="shared" si="17"/>
        <v>3.0911332399999996</v>
      </c>
      <c r="N139" s="20">
        <v>19665101</v>
      </c>
      <c r="O139" s="10"/>
      <c r="P139" s="10"/>
      <c r="Q139" s="21"/>
      <c r="R139" s="13"/>
      <c r="S139" s="36"/>
      <c r="T139" s="10"/>
      <c r="U139" s="10"/>
      <c r="V139" s="10"/>
      <c r="W139" s="10"/>
      <c r="X139" s="10"/>
    </row>
    <row r="140" spans="1:24" ht="13" x14ac:dyDescent="0.15">
      <c r="A140" s="10" t="s">
        <v>236</v>
      </c>
      <c r="B140" s="10" t="s">
        <v>42</v>
      </c>
      <c r="C140" s="10">
        <v>38</v>
      </c>
      <c r="D140" s="10">
        <v>40</v>
      </c>
      <c r="E140" s="10"/>
      <c r="F140" s="10"/>
      <c r="G140" s="11">
        <v>2431</v>
      </c>
      <c r="H140" s="20">
        <f t="shared" si="0"/>
        <v>2176.3179761415054</v>
      </c>
      <c r="I140" s="27">
        <v>37134215</v>
      </c>
      <c r="J140" s="27">
        <v>4726399</v>
      </c>
      <c r="K140" s="20">
        <v>41860614</v>
      </c>
      <c r="L140" s="27">
        <v>40</v>
      </c>
      <c r="M140" s="22">
        <f t="shared" si="17"/>
        <v>1.04651535</v>
      </c>
      <c r="N140" s="20">
        <v>5290629</v>
      </c>
      <c r="O140" s="10"/>
      <c r="P140" s="10"/>
      <c r="Q140" s="21"/>
      <c r="R140" s="13"/>
      <c r="S140" s="36"/>
      <c r="T140" s="10"/>
      <c r="U140" s="10"/>
      <c r="V140" s="10"/>
      <c r="W140" s="10"/>
      <c r="X140" s="10"/>
    </row>
    <row r="141" spans="1:24" ht="26" x14ac:dyDescent="0.15">
      <c r="A141" s="10" t="s">
        <v>237</v>
      </c>
      <c r="B141" s="10" t="s">
        <v>39</v>
      </c>
      <c r="C141" s="10">
        <v>65</v>
      </c>
      <c r="D141" s="10">
        <v>83</v>
      </c>
      <c r="E141" s="10"/>
      <c r="F141" s="10"/>
      <c r="G141" s="11">
        <v>4045</v>
      </c>
      <c r="H141" s="20">
        <f t="shared" si="0"/>
        <v>20918.987144622992</v>
      </c>
      <c r="I141" s="27">
        <v>303003568</v>
      </c>
      <c r="J141" s="27">
        <v>714000000</v>
      </c>
      <c r="K141" s="20">
        <v>1017003568</v>
      </c>
      <c r="L141" s="27">
        <v>200</v>
      </c>
      <c r="M141" s="22">
        <f t="shared" si="17"/>
        <v>5.0850178399999999</v>
      </c>
      <c r="N141" s="20">
        <v>84617303</v>
      </c>
      <c r="O141" s="10"/>
      <c r="P141" s="10"/>
      <c r="Q141" s="21"/>
      <c r="R141" s="13" t="s">
        <v>238</v>
      </c>
      <c r="S141" s="23" t="s">
        <v>239</v>
      </c>
      <c r="T141" s="10"/>
      <c r="U141" s="10"/>
      <c r="V141" s="10"/>
      <c r="W141" s="10"/>
      <c r="X141" s="10"/>
    </row>
    <row r="142" spans="1:24" ht="13" x14ac:dyDescent="0.15">
      <c r="A142" s="10" t="s">
        <v>240</v>
      </c>
      <c r="B142" s="10" t="s">
        <v>44</v>
      </c>
      <c r="C142" s="10">
        <v>84</v>
      </c>
      <c r="D142" s="10">
        <v>81</v>
      </c>
      <c r="E142" s="10"/>
      <c r="F142" s="10"/>
      <c r="G142" s="11">
        <v>4137</v>
      </c>
      <c r="H142" s="20">
        <f t="shared" si="0"/>
        <v>36871.10152284264</v>
      </c>
      <c r="I142" s="27">
        <v>408010692</v>
      </c>
      <c r="J142" s="27">
        <v>283237076</v>
      </c>
      <c r="K142" s="20">
        <v>691247768</v>
      </c>
      <c r="L142" s="27">
        <v>78</v>
      </c>
      <c r="M142" s="22">
        <f t="shared" si="17"/>
        <v>8.8621508717948707</v>
      </c>
      <c r="N142" s="20">
        <v>152535747</v>
      </c>
      <c r="O142" s="10"/>
      <c r="P142" s="10"/>
      <c r="Q142" s="21"/>
      <c r="R142" s="13"/>
      <c r="S142" s="36"/>
      <c r="T142" s="10"/>
      <c r="U142" s="10"/>
      <c r="V142" s="10"/>
      <c r="W142" s="10"/>
      <c r="X142" s="10"/>
    </row>
    <row r="143" spans="1:24" ht="13" x14ac:dyDescent="0.15">
      <c r="A143" s="10" t="s">
        <v>241</v>
      </c>
      <c r="B143" s="10" t="s">
        <v>46</v>
      </c>
      <c r="C143" s="10">
        <v>81</v>
      </c>
      <c r="D143" s="10">
        <v>85</v>
      </c>
      <c r="E143" s="10"/>
      <c r="F143" s="10"/>
      <c r="G143" s="11">
        <v>15</v>
      </c>
      <c r="H143" s="20">
        <f t="shared" si="0"/>
        <v>9587.8666666666668</v>
      </c>
      <c r="I143" s="27">
        <v>19019882</v>
      </c>
      <c r="J143" s="27">
        <v>161254241</v>
      </c>
      <c r="K143" s="20">
        <v>180274123</v>
      </c>
      <c r="L143" s="27">
        <v>30</v>
      </c>
      <c r="M143" s="22">
        <f t="shared" si="17"/>
        <v>6.0091374333333336</v>
      </c>
      <c r="N143" s="20">
        <v>143818</v>
      </c>
      <c r="O143" s="10"/>
      <c r="P143" s="10"/>
      <c r="Q143" s="21"/>
      <c r="R143" s="13" t="s">
        <v>23</v>
      </c>
      <c r="S143" s="23" t="s">
        <v>242</v>
      </c>
      <c r="T143" s="10"/>
      <c r="U143" s="10"/>
      <c r="V143" s="10"/>
      <c r="W143" s="10"/>
      <c r="X143" s="10"/>
    </row>
    <row r="144" spans="1:24" ht="13" x14ac:dyDescent="0.15">
      <c r="A144" s="10" t="s">
        <v>243</v>
      </c>
      <c r="B144" s="10" t="s">
        <v>39</v>
      </c>
      <c r="C144" s="10">
        <v>20</v>
      </c>
      <c r="D144" s="10">
        <v>68</v>
      </c>
      <c r="E144" s="10"/>
      <c r="F144" s="10"/>
      <c r="G144" s="11">
        <v>3155</v>
      </c>
      <c r="H144" s="20">
        <f t="shared" si="0"/>
        <v>7137.3559429477018</v>
      </c>
      <c r="I144" s="27">
        <v>60457138</v>
      </c>
      <c r="J144" s="27">
        <v>38900000</v>
      </c>
      <c r="K144" s="20">
        <v>99357138</v>
      </c>
      <c r="L144" s="27">
        <v>25</v>
      </c>
      <c r="M144" s="22">
        <f t="shared" si="17"/>
        <v>3.9742855200000005</v>
      </c>
      <c r="N144" s="20">
        <v>22518358</v>
      </c>
      <c r="O144" s="10"/>
      <c r="P144" s="10"/>
      <c r="Q144" s="21"/>
      <c r="R144" s="13" t="s">
        <v>23</v>
      </c>
      <c r="S144" s="23" t="s">
        <v>244</v>
      </c>
      <c r="T144" s="10"/>
      <c r="U144" s="10"/>
      <c r="V144" s="10"/>
      <c r="W144" s="10"/>
      <c r="X144" s="10"/>
    </row>
    <row r="145" spans="1:24" ht="13" x14ac:dyDescent="0.15">
      <c r="A145" s="10" t="s">
        <v>245</v>
      </c>
      <c r="B145" s="10" t="s">
        <v>38</v>
      </c>
      <c r="C145" s="10">
        <v>85</v>
      </c>
      <c r="D145" s="10">
        <v>59</v>
      </c>
      <c r="E145" s="10"/>
      <c r="F145" s="10"/>
      <c r="G145" s="11">
        <v>5</v>
      </c>
      <c r="H145" s="20">
        <f t="shared" si="0"/>
        <v>147262.20000000001</v>
      </c>
      <c r="I145" s="27">
        <v>16377274</v>
      </c>
      <c r="J145" s="27">
        <v>11880786</v>
      </c>
      <c r="K145" s="20">
        <v>28258060</v>
      </c>
      <c r="L145" s="27">
        <v>32</v>
      </c>
      <c r="M145" s="22">
        <f t="shared" si="17"/>
        <v>0.88306437500000001</v>
      </c>
      <c r="N145" s="20">
        <v>736311</v>
      </c>
      <c r="O145" s="10"/>
      <c r="P145" s="10"/>
      <c r="Q145" s="21"/>
      <c r="R145" s="13" t="s">
        <v>23</v>
      </c>
      <c r="S145" s="23" t="s">
        <v>246</v>
      </c>
      <c r="T145" s="10"/>
      <c r="U145" s="10"/>
      <c r="V145" s="10"/>
      <c r="W145" s="10"/>
      <c r="X145" s="10"/>
    </row>
    <row r="146" spans="1:24" ht="13" x14ac:dyDescent="0.15">
      <c r="A146" s="10" t="s">
        <v>247</v>
      </c>
      <c r="B146" s="10" t="s">
        <v>46</v>
      </c>
      <c r="C146" s="10">
        <v>85</v>
      </c>
      <c r="D146" s="10">
        <v>89</v>
      </c>
      <c r="E146" s="10"/>
      <c r="F146" s="10"/>
      <c r="G146" s="11">
        <v>4</v>
      </c>
      <c r="H146" s="20">
        <f t="shared" si="0"/>
        <v>57089.75</v>
      </c>
      <c r="I146" s="27">
        <v>17742948</v>
      </c>
      <c r="J146" s="27">
        <v>15641179</v>
      </c>
      <c r="K146" s="20">
        <v>33384127</v>
      </c>
      <c r="L146" s="27">
        <v>13</v>
      </c>
      <c r="M146" s="22">
        <f t="shared" si="17"/>
        <v>2.5680097692307693</v>
      </c>
      <c r="N146" s="20">
        <v>228359</v>
      </c>
      <c r="O146" s="10"/>
      <c r="P146" s="10"/>
      <c r="Q146" s="21"/>
      <c r="R146" s="13" t="s">
        <v>23</v>
      </c>
      <c r="S146" s="23" t="s">
        <v>248</v>
      </c>
      <c r="T146" s="10"/>
      <c r="U146" s="10"/>
      <c r="V146" s="10"/>
      <c r="W146" s="10"/>
      <c r="X146" s="10"/>
    </row>
    <row r="147" spans="1:24" ht="13" x14ac:dyDescent="0.15">
      <c r="A147" s="10" t="s">
        <v>249</v>
      </c>
      <c r="B147" s="10" t="s">
        <v>22</v>
      </c>
      <c r="C147" s="10">
        <v>86</v>
      </c>
      <c r="D147" s="10">
        <v>60</v>
      </c>
      <c r="E147" s="10"/>
      <c r="F147" s="10"/>
      <c r="G147" s="11">
        <v>3358</v>
      </c>
      <c r="H147" s="20">
        <f t="shared" si="0"/>
        <v>3316.7760571768908</v>
      </c>
      <c r="I147" s="27">
        <v>31051126</v>
      </c>
      <c r="J147" s="27">
        <v>92002915</v>
      </c>
      <c r="K147" s="20">
        <v>123054041</v>
      </c>
      <c r="L147" s="27">
        <v>55</v>
      </c>
      <c r="M147" s="22">
        <f t="shared" si="17"/>
        <v>2.2373462000000002</v>
      </c>
      <c r="N147" s="20">
        <v>11137734</v>
      </c>
      <c r="O147" s="10"/>
      <c r="P147" s="10"/>
      <c r="Q147" s="21"/>
      <c r="R147" s="13"/>
      <c r="S147" s="36"/>
      <c r="T147" s="10"/>
      <c r="U147" s="10"/>
      <c r="V147" s="10"/>
      <c r="W147" s="10"/>
      <c r="X147" s="10"/>
    </row>
    <row r="148" spans="1:24" ht="13" x14ac:dyDescent="0.15">
      <c r="A148" s="10" t="s">
        <v>250</v>
      </c>
      <c r="B148" s="10" t="s">
        <v>44</v>
      </c>
      <c r="C148" s="10">
        <v>40</v>
      </c>
      <c r="D148" s="10">
        <v>49</v>
      </c>
      <c r="E148" s="10"/>
      <c r="F148" s="10"/>
      <c r="G148" s="11">
        <v>2816</v>
      </c>
      <c r="H148" s="20">
        <f t="shared" si="0"/>
        <v>6297.045454545455</v>
      </c>
      <c r="I148" s="27">
        <v>49130154</v>
      </c>
      <c r="J148" s="27">
        <v>36315921</v>
      </c>
      <c r="K148" s="20">
        <v>85446075</v>
      </c>
      <c r="L148" s="27">
        <v>14</v>
      </c>
      <c r="M148" s="22">
        <f t="shared" si="17"/>
        <v>6.1032910714285711</v>
      </c>
      <c r="N148" s="20">
        <v>17732480</v>
      </c>
      <c r="O148" s="10"/>
      <c r="P148" s="10"/>
      <c r="Q148" s="21"/>
      <c r="R148" s="13"/>
      <c r="S148" s="36"/>
      <c r="T148" s="10"/>
      <c r="U148" s="10"/>
      <c r="V148" s="10"/>
      <c r="W148" s="10"/>
      <c r="X148" s="10"/>
    </row>
    <row r="149" spans="1:24" ht="13" x14ac:dyDescent="0.15">
      <c r="A149" s="10" t="s">
        <v>251</v>
      </c>
      <c r="B149" s="10" t="s">
        <v>62</v>
      </c>
      <c r="C149" s="10"/>
      <c r="D149" s="10"/>
      <c r="E149" s="10"/>
      <c r="F149" s="10"/>
      <c r="G149" s="11">
        <v>3</v>
      </c>
      <c r="H149" s="20">
        <f t="shared" si="0"/>
        <v>17108.666666666668</v>
      </c>
      <c r="I149" s="27">
        <v>2401999</v>
      </c>
      <c r="J149" s="27"/>
      <c r="K149" s="20"/>
      <c r="L149" s="27"/>
      <c r="M149" s="10"/>
      <c r="N149" s="20">
        <v>51326</v>
      </c>
      <c r="O149" s="10"/>
      <c r="P149" s="10"/>
      <c r="Q149" s="21"/>
      <c r="R149" s="13"/>
      <c r="S149" s="36"/>
      <c r="T149" s="10"/>
      <c r="U149" s="10"/>
      <c r="V149" s="10"/>
      <c r="W149" s="10"/>
      <c r="X149" s="10"/>
    </row>
    <row r="150" spans="1:24" ht="13" x14ac:dyDescent="0.15">
      <c r="A150" s="10" t="s">
        <v>252</v>
      </c>
      <c r="B150" s="10" t="s">
        <v>52</v>
      </c>
      <c r="C150" s="10"/>
      <c r="D150" s="10"/>
      <c r="E150" s="10"/>
      <c r="F150" s="10"/>
      <c r="G150" s="11">
        <v>14</v>
      </c>
      <c r="H150" s="20">
        <f t="shared" si="0"/>
        <v>15270.357142857143</v>
      </c>
      <c r="I150" s="27">
        <v>4105187</v>
      </c>
      <c r="J150" s="27"/>
      <c r="K150" s="20"/>
      <c r="L150" s="27"/>
      <c r="M150" s="10"/>
      <c r="N150" s="20">
        <v>213785</v>
      </c>
      <c r="O150" s="10"/>
      <c r="P150" s="10"/>
      <c r="Q150" s="21"/>
      <c r="R150" s="13"/>
      <c r="S150" s="36"/>
      <c r="T150" s="10"/>
      <c r="U150" s="10"/>
      <c r="V150" s="10"/>
      <c r="W150" s="10"/>
      <c r="X150" s="10"/>
    </row>
    <row r="151" spans="1:24" ht="13" x14ac:dyDescent="0.15">
      <c r="A151" s="10" t="s">
        <v>253</v>
      </c>
      <c r="B151" s="10" t="s">
        <v>53</v>
      </c>
      <c r="C151" s="10"/>
      <c r="D151" s="10"/>
      <c r="E151" s="10"/>
      <c r="F151" s="10"/>
      <c r="G151" s="11">
        <v>4</v>
      </c>
      <c r="H151" s="20">
        <f t="shared" si="0"/>
        <v>28366.75</v>
      </c>
      <c r="I151" s="27">
        <v>6002451</v>
      </c>
      <c r="J151" s="27"/>
      <c r="K151" s="20"/>
      <c r="L151" s="27"/>
      <c r="M151" s="10"/>
      <c r="N151" s="20">
        <v>113467</v>
      </c>
      <c r="O151" s="10"/>
      <c r="P151" s="10"/>
      <c r="Q151" s="21"/>
      <c r="R151" s="13"/>
      <c r="S151" s="36"/>
      <c r="T151" s="10"/>
      <c r="U151" s="10"/>
      <c r="V151" s="10"/>
      <c r="W151" s="10"/>
      <c r="X151" s="10"/>
    </row>
    <row r="152" spans="1:24" ht="13" x14ac:dyDescent="0.15">
      <c r="A152" s="10" t="s">
        <v>254</v>
      </c>
      <c r="B152" s="10" t="s">
        <v>25</v>
      </c>
      <c r="C152" s="10">
        <v>52</v>
      </c>
      <c r="D152" s="10">
        <v>49</v>
      </c>
      <c r="E152" s="10"/>
      <c r="F152" s="10"/>
      <c r="G152" s="11">
        <v>3477</v>
      </c>
      <c r="H152" s="20">
        <f t="shared" si="0"/>
        <v>4892.184354328444</v>
      </c>
      <c r="I152" s="27">
        <v>44338224</v>
      </c>
      <c r="J152" s="27">
        <v>10481077</v>
      </c>
      <c r="K152" s="20">
        <v>54819301</v>
      </c>
      <c r="L152" s="27">
        <v>30</v>
      </c>
      <c r="M152" s="22">
        <f t="shared" ref="M152:M160" si="18">SUM((K152/1000000)/L152)</f>
        <v>1.8273100333333334</v>
      </c>
      <c r="N152" s="20">
        <v>17010125</v>
      </c>
      <c r="O152" s="10"/>
      <c r="P152" s="10"/>
      <c r="Q152" s="21"/>
      <c r="R152" s="13"/>
      <c r="S152" s="36"/>
      <c r="T152" s="10"/>
      <c r="U152" s="10"/>
      <c r="V152" s="10"/>
      <c r="W152" s="10"/>
      <c r="X152" s="10"/>
    </row>
    <row r="153" spans="1:24" ht="26" x14ac:dyDescent="0.15">
      <c r="A153" s="10" t="s">
        <v>255</v>
      </c>
      <c r="B153" s="10" t="s">
        <v>46</v>
      </c>
      <c r="C153" s="10">
        <v>48</v>
      </c>
      <c r="D153" s="10">
        <v>71</v>
      </c>
      <c r="E153" s="10"/>
      <c r="F153" s="10"/>
      <c r="G153" s="11">
        <v>4070</v>
      </c>
      <c r="H153" s="20">
        <f t="shared" si="0"/>
        <v>34660.352334152332</v>
      </c>
      <c r="I153" s="27">
        <v>292324737</v>
      </c>
      <c r="J153" s="27">
        <v>537360640</v>
      </c>
      <c r="K153" s="20">
        <v>829685377</v>
      </c>
      <c r="L153" s="27">
        <v>120</v>
      </c>
      <c r="M153" s="22">
        <f t="shared" si="18"/>
        <v>6.9140448083333332</v>
      </c>
      <c r="N153" s="20">
        <v>141067634</v>
      </c>
      <c r="O153" s="10"/>
      <c r="P153" s="10"/>
      <c r="Q153" s="21"/>
      <c r="R153" s="13"/>
      <c r="S153" s="36"/>
      <c r="T153" s="10"/>
      <c r="U153" s="10"/>
      <c r="V153" s="10"/>
      <c r="W153" s="10"/>
      <c r="X153" s="10"/>
    </row>
    <row r="154" spans="1:24" ht="13" x14ac:dyDescent="0.15">
      <c r="A154" s="10" t="s">
        <v>256</v>
      </c>
      <c r="B154" s="10" t="s">
        <v>48</v>
      </c>
      <c r="C154" s="10">
        <v>29</v>
      </c>
      <c r="D154" s="10">
        <v>63</v>
      </c>
      <c r="E154" s="10"/>
      <c r="F154" s="10"/>
      <c r="G154" s="11">
        <v>2958</v>
      </c>
      <c r="H154" s="20">
        <f t="shared" si="0"/>
        <v>13929.160919540231</v>
      </c>
      <c r="I154" s="27">
        <v>125014030</v>
      </c>
      <c r="J154" s="27">
        <v>71100540</v>
      </c>
      <c r="K154" s="20">
        <v>196114570</v>
      </c>
      <c r="L154" s="27">
        <v>30</v>
      </c>
      <c r="M154" s="22">
        <f t="shared" si="18"/>
        <v>6.5371523333333332</v>
      </c>
      <c r="N154" s="20">
        <v>41202458</v>
      </c>
      <c r="O154" s="10"/>
      <c r="P154" s="10"/>
      <c r="Q154" s="21"/>
      <c r="R154" s="13"/>
      <c r="S154" s="36"/>
      <c r="T154" s="10"/>
      <c r="U154" s="10"/>
      <c r="V154" s="10"/>
      <c r="W154" s="10"/>
      <c r="X154" s="10"/>
    </row>
    <row r="155" spans="1:24" ht="13" x14ac:dyDescent="0.15">
      <c r="A155" s="10" t="s">
        <v>257</v>
      </c>
      <c r="B155" s="10" t="s">
        <v>25</v>
      </c>
      <c r="C155" s="10">
        <v>17</v>
      </c>
      <c r="D155" s="10">
        <v>40</v>
      </c>
      <c r="E155" s="10"/>
      <c r="F155" s="10"/>
      <c r="G155" s="11">
        <v>3168</v>
      </c>
      <c r="H155" s="20">
        <f t="shared" si="0"/>
        <v>4024.714962121212</v>
      </c>
      <c r="I155" s="27">
        <v>35353000</v>
      </c>
      <c r="J155" s="27">
        <v>32914862</v>
      </c>
      <c r="K155" s="20">
        <v>68267862</v>
      </c>
      <c r="L155" s="27">
        <v>68</v>
      </c>
      <c r="M155" s="22">
        <f t="shared" si="18"/>
        <v>1.0039391470588235</v>
      </c>
      <c r="N155" s="20">
        <v>12750297</v>
      </c>
      <c r="O155" s="10"/>
      <c r="P155" s="10"/>
      <c r="Q155" s="21"/>
      <c r="R155" s="13"/>
      <c r="S155" s="36"/>
      <c r="T155" s="10"/>
      <c r="U155" s="10"/>
      <c r="V155" s="10"/>
      <c r="W155" s="10"/>
      <c r="X155" s="10"/>
    </row>
    <row r="156" spans="1:24" ht="13" x14ac:dyDescent="0.15">
      <c r="A156" s="10" t="s">
        <v>258</v>
      </c>
      <c r="B156" s="10" t="s">
        <v>21</v>
      </c>
      <c r="C156" s="10">
        <v>66</v>
      </c>
      <c r="D156" s="10">
        <v>55</v>
      </c>
      <c r="E156" s="10"/>
      <c r="F156" s="10"/>
      <c r="G156" s="11">
        <v>2855</v>
      </c>
      <c r="H156" s="20">
        <f t="shared" si="0"/>
        <v>7311.4087565674254</v>
      </c>
      <c r="I156" s="27">
        <v>54333290</v>
      </c>
      <c r="J156" s="27">
        <v>73397446</v>
      </c>
      <c r="K156" s="20">
        <v>127730736</v>
      </c>
      <c r="L156" s="27">
        <v>17</v>
      </c>
      <c r="M156" s="22">
        <f t="shared" si="18"/>
        <v>7.5135727058823525</v>
      </c>
      <c r="N156" s="20">
        <v>20874072</v>
      </c>
      <c r="O156" s="10"/>
      <c r="P156" s="10"/>
      <c r="Q156" s="21"/>
      <c r="R156" s="13" t="s">
        <v>23</v>
      </c>
      <c r="S156" s="23" t="s">
        <v>259</v>
      </c>
      <c r="T156" s="10"/>
      <c r="U156" s="10"/>
      <c r="V156" s="10"/>
      <c r="W156" s="10"/>
      <c r="X156" s="10"/>
    </row>
    <row r="157" spans="1:24" ht="13" x14ac:dyDescent="0.15">
      <c r="A157" s="10" t="s">
        <v>260</v>
      </c>
      <c r="B157" s="10" t="s">
        <v>43</v>
      </c>
      <c r="C157" s="10">
        <v>51</v>
      </c>
      <c r="D157" s="10">
        <v>51</v>
      </c>
      <c r="E157" s="10"/>
      <c r="F157" s="10"/>
      <c r="G157" s="11">
        <v>2912</v>
      </c>
      <c r="H157" s="20">
        <f t="shared" si="0"/>
        <v>3976.3650412087914</v>
      </c>
      <c r="I157" s="27">
        <v>67544505</v>
      </c>
      <c r="J157" s="27">
        <v>20514281</v>
      </c>
      <c r="K157" s="20">
        <v>88058786</v>
      </c>
      <c r="L157" s="27">
        <v>35</v>
      </c>
      <c r="M157" s="22">
        <f t="shared" si="18"/>
        <v>2.5159653142857143</v>
      </c>
      <c r="N157" s="20">
        <v>11579175</v>
      </c>
      <c r="O157" s="10"/>
      <c r="P157" s="10"/>
      <c r="Q157" s="21"/>
      <c r="R157" s="13"/>
      <c r="S157" s="36"/>
      <c r="T157" s="10"/>
      <c r="U157" s="10"/>
      <c r="V157" s="10"/>
      <c r="W157" s="10"/>
      <c r="X157" s="10"/>
    </row>
    <row r="158" spans="1:24" ht="13" x14ac:dyDescent="0.15">
      <c r="A158" s="10" t="s">
        <v>261</v>
      </c>
      <c r="B158" s="10" t="s">
        <v>22</v>
      </c>
      <c r="C158" s="10">
        <v>30</v>
      </c>
      <c r="D158" s="10">
        <v>47</v>
      </c>
      <c r="E158" s="10"/>
      <c r="F158" s="10"/>
      <c r="G158" s="11">
        <v>3601</v>
      </c>
      <c r="H158" s="20">
        <f t="shared" si="0"/>
        <v>7102.9597334073869</v>
      </c>
      <c r="I158" s="27">
        <v>58877969</v>
      </c>
      <c r="J158" s="27">
        <v>139589199</v>
      </c>
      <c r="K158" s="20">
        <v>198467168</v>
      </c>
      <c r="L158" s="27">
        <v>125</v>
      </c>
      <c r="M158" s="22">
        <f t="shared" si="18"/>
        <v>1.587737344</v>
      </c>
      <c r="N158" s="20">
        <v>25577758</v>
      </c>
      <c r="O158" s="10"/>
      <c r="P158" s="10"/>
      <c r="Q158" s="21"/>
      <c r="R158" s="13"/>
      <c r="S158" s="36"/>
      <c r="T158" s="10"/>
      <c r="U158" s="10"/>
      <c r="V158" s="10"/>
      <c r="W158" s="10"/>
      <c r="X158" s="10"/>
    </row>
    <row r="159" spans="1:24" ht="13" x14ac:dyDescent="0.15">
      <c r="A159" s="10" t="s">
        <v>262</v>
      </c>
      <c r="B159" s="10" t="s">
        <v>48</v>
      </c>
      <c r="C159" s="10">
        <v>26</v>
      </c>
      <c r="D159" s="10">
        <v>62</v>
      </c>
      <c r="E159" s="10"/>
      <c r="F159" s="10"/>
      <c r="G159" s="11">
        <v>3078</v>
      </c>
      <c r="H159" s="20">
        <f t="shared" si="0"/>
        <v>8221.8079922027282</v>
      </c>
      <c r="I159" s="27">
        <v>62321039</v>
      </c>
      <c r="J159" s="27">
        <v>97791632</v>
      </c>
      <c r="K159" s="20">
        <v>160112671</v>
      </c>
      <c r="L159" s="27">
        <v>70</v>
      </c>
      <c r="M159" s="22">
        <f t="shared" si="18"/>
        <v>2.2873238714285713</v>
      </c>
      <c r="N159" s="20">
        <v>25306725</v>
      </c>
      <c r="O159" s="10"/>
      <c r="P159" s="10"/>
      <c r="Q159" s="21"/>
      <c r="R159" s="13"/>
      <c r="S159" s="36"/>
      <c r="T159" s="10"/>
      <c r="U159" s="10"/>
      <c r="V159" s="10"/>
      <c r="W159" s="10"/>
      <c r="X159" s="10"/>
    </row>
    <row r="160" spans="1:24" ht="26" x14ac:dyDescent="0.15">
      <c r="A160" s="10" t="s">
        <v>263</v>
      </c>
      <c r="B160" s="10" t="s">
        <v>44</v>
      </c>
      <c r="C160" s="10">
        <v>22</v>
      </c>
      <c r="D160" s="10">
        <v>48</v>
      </c>
      <c r="E160" s="10"/>
      <c r="F160" s="10"/>
      <c r="G160" s="11">
        <v>3021</v>
      </c>
      <c r="H160" s="20">
        <f t="shared" si="0"/>
        <v>3491.2505792783845</v>
      </c>
      <c r="I160" s="27">
        <v>41152203</v>
      </c>
      <c r="J160" s="27">
        <v>43231799</v>
      </c>
      <c r="K160" s="20">
        <v>84384002</v>
      </c>
      <c r="L160" s="27">
        <v>40</v>
      </c>
      <c r="M160" s="22">
        <f t="shared" si="18"/>
        <v>2.1096000500000001</v>
      </c>
      <c r="N160" s="20">
        <v>10547068</v>
      </c>
      <c r="O160" s="10"/>
      <c r="P160" s="10"/>
      <c r="Q160" s="21"/>
      <c r="R160" s="13"/>
      <c r="S160" s="36"/>
      <c r="T160" s="10"/>
      <c r="U160" s="10"/>
      <c r="V160" s="10"/>
      <c r="W160" s="10"/>
      <c r="X160" s="10"/>
    </row>
    <row r="161" spans="1:24" ht="13" x14ac:dyDescent="0.15">
      <c r="A161" s="10" t="s">
        <v>264</v>
      </c>
      <c r="B161" s="10" t="s">
        <v>25</v>
      </c>
      <c r="C161" s="10"/>
      <c r="D161" s="10"/>
      <c r="E161" s="10"/>
      <c r="F161" s="10"/>
      <c r="G161" s="11">
        <v>2515</v>
      </c>
      <c r="H161" s="20">
        <f t="shared" si="0"/>
        <v>1035.1371769383697</v>
      </c>
      <c r="I161" s="27">
        <v>5310554</v>
      </c>
      <c r="J161" s="27"/>
      <c r="K161" s="20"/>
      <c r="L161" s="27"/>
      <c r="M161" s="10"/>
      <c r="N161" s="20">
        <v>2603370</v>
      </c>
      <c r="O161" s="10"/>
      <c r="P161" s="10"/>
      <c r="Q161" s="21"/>
      <c r="R161" s="13"/>
      <c r="S161" s="36"/>
      <c r="T161" s="10"/>
      <c r="U161" s="10"/>
      <c r="V161" s="10"/>
      <c r="W161" s="10"/>
      <c r="X161" s="10"/>
    </row>
    <row r="162" spans="1:24" ht="13" x14ac:dyDescent="0.15">
      <c r="A162" s="10" t="s">
        <v>265</v>
      </c>
      <c r="B162" s="10" t="s">
        <v>39</v>
      </c>
      <c r="C162" s="10">
        <v>25</v>
      </c>
      <c r="D162" s="10">
        <v>49</v>
      </c>
      <c r="E162" s="10"/>
      <c r="F162" s="10"/>
      <c r="G162" s="11">
        <v>3545</v>
      </c>
      <c r="H162" s="20">
        <f t="shared" si="0"/>
        <v>9437.8527503526093</v>
      </c>
      <c r="I162" s="27">
        <v>83670083</v>
      </c>
      <c r="J162" s="27">
        <v>221600000</v>
      </c>
      <c r="K162" s="20">
        <v>305270083</v>
      </c>
      <c r="L162" s="27">
        <v>150</v>
      </c>
      <c r="M162" s="22">
        <f t="shared" ref="M162:M163" si="19">SUM((K162/1000000)/L162)</f>
        <v>2.0351338866666668</v>
      </c>
      <c r="N162" s="20">
        <v>33457188</v>
      </c>
      <c r="O162" s="10"/>
      <c r="P162" s="10"/>
      <c r="Q162" s="21"/>
      <c r="R162" s="13"/>
      <c r="S162" s="36"/>
      <c r="T162" s="10"/>
      <c r="U162" s="10"/>
      <c r="V162" s="10"/>
      <c r="W162" s="10"/>
      <c r="X162" s="10"/>
    </row>
    <row r="163" spans="1:24" ht="13" x14ac:dyDescent="0.15">
      <c r="A163" s="10" t="s">
        <v>266</v>
      </c>
      <c r="B163" s="10" t="s">
        <v>40</v>
      </c>
      <c r="C163" s="10">
        <v>86</v>
      </c>
      <c r="D163" s="10">
        <v>87</v>
      </c>
      <c r="E163" s="10"/>
      <c r="F163" s="10"/>
      <c r="G163" s="11">
        <v>3752</v>
      </c>
      <c r="H163" s="20">
        <f t="shared" si="0"/>
        <v>13070.019189765459</v>
      </c>
      <c r="I163" s="27">
        <v>189422889</v>
      </c>
      <c r="J163" s="27">
        <v>281800000</v>
      </c>
      <c r="K163" s="20">
        <v>471222889</v>
      </c>
      <c r="L163" s="27">
        <v>165</v>
      </c>
      <c r="M163" s="22">
        <f t="shared" si="19"/>
        <v>2.8558962969696968</v>
      </c>
      <c r="N163" s="20">
        <v>49038712</v>
      </c>
      <c r="O163" s="10"/>
      <c r="P163" s="10"/>
      <c r="Q163" s="21"/>
      <c r="R163" s="13"/>
      <c r="S163" s="36"/>
      <c r="T163" s="10"/>
      <c r="U163" s="10"/>
      <c r="V163" s="10"/>
      <c r="W163" s="10"/>
      <c r="X163" s="10"/>
    </row>
    <row r="164" spans="1:24" ht="13" x14ac:dyDescent="0.15">
      <c r="A164" s="10" t="s">
        <v>267</v>
      </c>
      <c r="B164" s="10" t="s">
        <v>30</v>
      </c>
      <c r="C164" s="10"/>
      <c r="D164" s="10"/>
      <c r="E164" s="10"/>
      <c r="F164" s="10"/>
      <c r="G164" s="11">
        <v>13</v>
      </c>
      <c r="H164" s="20">
        <f t="shared" si="0"/>
        <v>8401.6153846153848</v>
      </c>
      <c r="I164" s="27">
        <v>1636190</v>
      </c>
      <c r="J164" s="27"/>
      <c r="K164" s="20"/>
      <c r="L164" s="27"/>
      <c r="M164" s="10"/>
      <c r="N164" s="20">
        <v>109221</v>
      </c>
      <c r="O164" s="10"/>
      <c r="P164" s="10"/>
      <c r="Q164" s="21"/>
      <c r="R164" s="13"/>
      <c r="S164" s="36"/>
      <c r="T164" s="10"/>
      <c r="U164" s="10"/>
      <c r="V164" s="10"/>
      <c r="W164" s="10"/>
      <c r="X164" s="10"/>
    </row>
    <row r="165" spans="1:24" ht="13" x14ac:dyDescent="0.15">
      <c r="A165" s="10" t="s">
        <v>268</v>
      </c>
      <c r="B165" s="10" t="s">
        <v>22</v>
      </c>
      <c r="C165" s="10">
        <v>93</v>
      </c>
      <c r="D165" s="10">
        <v>80</v>
      </c>
      <c r="E165" s="10"/>
      <c r="F165" s="10"/>
      <c r="G165" s="11">
        <v>5</v>
      </c>
      <c r="H165" s="20">
        <f t="shared" si="0"/>
        <v>83430</v>
      </c>
      <c r="I165" s="27">
        <v>95720716</v>
      </c>
      <c r="J165" s="27">
        <v>37100000</v>
      </c>
      <c r="K165" s="20">
        <v>132820716</v>
      </c>
      <c r="L165" s="27">
        <v>40</v>
      </c>
      <c r="M165" s="22">
        <f>SUM((K165/1000000)/L165)</f>
        <v>3.3205179</v>
      </c>
      <c r="N165" s="20">
        <v>417150</v>
      </c>
      <c r="O165" s="10"/>
      <c r="P165" s="10"/>
      <c r="Q165" s="21"/>
      <c r="R165" s="13"/>
      <c r="S165" s="36"/>
      <c r="T165" s="10"/>
      <c r="U165" s="10"/>
      <c r="V165" s="10"/>
      <c r="W165" s="10"/>
      <c r="X165" s="10"/>
    </row>
    <row r="166" spans="1:24" ht="13" x14ac:dyDescent="0.15">
      <c r="A166" s="37"/>
      <c r="B166" s="37"/>
      <c r="C166" s="37"/>
      <c r="D166" s="37"/>
      <c r="E166" s="37"/>
      <c r="F166" s="37"/>
      <c r="G166" s="38"/>
      <c r="H166" s="39"/>
      <c r="I166" s="40"/>
      <c r="J166" s="40"/>
      <c r="K166" s="39"/>
      <c r="L166" s="40"/>
      <c r="M166" s="37"/>
      <c r="N166" s="39"/>
      <c r="O166" s="37"/>
      <c r="P166" s="37"/>
      <c r="Q166" s="37"/>
      <c r="R166" s="41"/>
      <c r="S166" s="42"/>
      <c r="T166" s="37"/>
      <c r="U166" s="37"/>
      <c r="V166" s="37"/>
      <c r="W166" s="37"/>
      <c r="X166" s="37"/>
    </row>
  </sheetData>
  <conditionalFormatting sqref="M1:M166">
    <cfRule type="cellIs" dxfId="4" priority="1" operator="between">
      <formula>2.5</formula>
      <formula>4.9</formula>
    </cfRule>
    <cfRule type="cellIs" dxfId="3" priority="2" operator="greaterThan">
      <formula>5</formula>
    </cfRule>
    <cfRule type="cellIs" dxfId="2" priority="3" operator="between">
      <formula>2.5</formula>
      <formula>1.5</formula>
    </cfRule>
    <cfRule type="cellIs" dxfId="1" priority="4" operator="lessThan">
      <formula>1.5</formula>
    </cfRule>
    <cfRule type="cellIs" dxfId="0" priority="5" operator="greaterThan">
      <formula>8</formula>
    </cfRule>
  </conditionalFormatting>
  <hyperlinks>
    <hyperlink ref="B3" r:id="rId1" xr:uid="{00000000-0004-0000-0300-000000000000}"/>
    <hyperlink ref="C3" r:id="rId2" xr:uid="{00000000-0004-0000-0300-000001000000}"/>
    <hyperlink ref="D3" r:id="rId3" xr:uid="{00000000-0004-0000-0300-000002000000}"/>
    <hyperlink ref="G3" r:id="rId4" xr:uid="{00000000-0004-0000-0300-000003000000}"/>
    <hyperlink ref="I3" r:id="rId5" xr:uid="{00000000-0004-0000-0300-000004000000}"/>
    <hyperlink ref="J3" r:id="rId6" xr:uid="{00000000-0004-0000-0300-000005000000}"/>
    <hyperlink ref="K3" r:id="rId7" xr:uid="{00000000-0004-0000-0300-000006000000}"/>
    <hyperlink ref="L3" r:id="rId8" xr:uid="{00000000-0004-0000-0300-000007000000}"/>
    <hyperlink ref="N3" r:id="rId9" xr:uid="{00000000-0004-0000-0300-000008000000}"/>
    <hyperlink ref="S14" r:id="rId10" xr:uid="{00000000-0004-0000-0300-000009000000}"/>
    <hyperlink ref="S15" r:id="rId11" xr:uid="{00000000-0004-0000-0300-00000A000000}"/>
    <hyperlink ref="S21" r:id="rId12" xr:uid="{00000000-0004-0000-0300-00000B000000}"/>
    <hyperlink ref="S29" r:id="rId13" xr:uid="{00000000-0004-0000-0300-00000C000000}"/>
    <hyperlink ref="S31" r:id="rId14" xr:uid="{00000000-0004-0000-0300-00000D000000}"/>
    <hyperlink ref="S54" r:id="rId15" xr:uid="{00000000-0004-0000-0300-00000E000000}"/>
    <hyperlink ref="S72" r:id="rId16" xr:uid="{00000000-0004-0000-0300-00000F000000}"/>
    <hyperlink ref="S104" r:id="rId17" xr:uid="{00000000-0004-0000-0300-000010000000}"/>
    <hyperlink ref="S107" r:id="rId18" xr:uid="{00000000-0004-0000-0300-000011000000}"/>
    <hyperlink ref="S129" r:id="rId19" xr:uid="{00000000-0004-0000-0300-000012000000}"/>
    <hyperlink ref="S141" r:id="rId20" xr:uid="{00000000-0004-0000-0300-000013000000}"/>
    <hyperlink ref="S143" r:id="rId21" xr:uid="{00000000-0004-0000-0300-000014000000}"/>
    <hyperlink ref="S144" r:id="rId22" xr:uid="{00000000-0004-0000-0300-000015000000}"/>
    <hyperlink ref="S145" r:id="rId23" xr:uid="{00000000-0004-0000-0300-000016000000}"/>
    <hyperlink ref="S146" r:id="rId24" xr:uid="{00000000-0004-0000-0300-000017000000}"/>
    <hyperlink ref="S156" r:id="rId25" xr:uid="{00000000-0004-0000-0300-00001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5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2.6640625" defaultRowHeight="12.75" customHeight="1" x14ac:dyDescent="0.15"/>
  <cols>
    <col min="1" max="1" width="28.1640625" customWidth="1"/>
    <col min="2" max="2" width="15.1640625" customWidth="1"/>
    <col min="3" max="3" width="7.83203125" customWidth="1"/>
    <col min="4" max="4" width="6.83203125" customWidth="1"/>
    <col min="5" max="5" width="10.1640625" customWidth="1"/>
    <col min="6" max="6" width="9" customWidth="1"/>
    <col min="7" max="7" width="7.6640625" customWidth="1"/>
    <col min="8" max="8" width="8.6640625" customWidth="1"/>
    <col min="9" max="9" width="8.1640625" customWidth="1"/>
    <col min="10" max="10" width="6.6640625" customWidth="1"/>
    <col min="11" max="11" width="9.1640625" customWidth="1"/>
    <col min="12" max="12" width="7" customWidth="1"/>
    <col min="13" max="13" width="10.1640625" customWidth="1"/>
    <col min="14" max="14" width="8" customWidth="1"/>
    <col min="15" max="15" width="5.5" customWidth="1"/>
    <col min="16" max="16" width="5" customWidth="1"/>
    <col min="17" max="17" width="67.6640625" customWidth="1"/>
    <col min="18" max="22" width="15.1640625" customWidth="1"/>
  </cols>
  <sheetData>
    <row r="1" spans="1:22" ht="78" x14ac:dyDescent="0.15">
      <c r="A1" s="1" t="s">
        <v>1</v>
      </c>
      <c r="B1" s="1" t="s">
        <v>64</v>
      </c>
      <c r="C1" s="1" t="s">
        <v>32</v>
      </c>
      <c r="D1" s="1" t="s">
        <v>33</v>
      </c>
      <c r="E1" s="1" t="s">
        <v>2</v>
      </c>
      <c r="F1" s="2" t="s">
        <v>3</v>
      </c>
      <c r="G1" s="43" t="s">
        <v>5</v>
      </c>
      <c r="H1" s="2" t="s">
        <v>6</v>
      </c>
      <c r="I1" s="44" t="s">
        <v>7</v>
      </c>
      <c r="J1" s="6" t="s">
        <v>8</v>
      </c>
      <c r="K1" s="1" t="s">
        <v>9</v>
      </c>
      <c r="L1" s="6" t="s">
        <v>10</v>
      </c>
      <c r="M1" s="5" t="s">
        <v>11</v>
      </c>
      <c r="N1" s="1" t="s">
        <v>4</v>
      </c>
      <c r="O1" s="6" t="s">
        <v>12</v>
      </c>
      <c r="P1" s="6" t="s">
        <v>13</v>
      </c>
      <c r="Q1" s="32" t="s">
        <v>15</v>
      </c>
      <c r="R1" s="2"/>
      <c r="S1" s="2"/>
      <c r="T1" s="2"/>
      <c r="U1" s="2"/>
      <c r="V1" s="2"/>
    </row>
    <row r="2" spans="1:22" ht="26" x14ac:dyDescent="0.15">
      <c r="A2" s="1"/>
      <c r="B2" s="8"/>
      <c r="C2" s="8" t="s">
        <v>34</v>
      </c>
      <c r="D2" s="8" t="s">
        <v>34</v>
      </c>
      <c r="E2" s="8"/>
      <c r="F2" s="10"/>
      <c r="G2" s="25"/>
      <c r="H2" s="10" t="s">
        <v>35</v>
      </c>
      <c r="I2" s="45" t="s">
        <v>36</v>
      </c>
      <c r="J2" s="45" t="s">
        <v>36</v>
      </c>
      <c r="K2" s="28" t="s">
        <v>36</v>
      </c>
      <c r="L2" s="45" t="s">
        <v>36</v>
      </c>
      <c r="M2" s="29" t="s">
        <v>37</v>
      </c>
      <c r="N2" s="28" t="s">
        <v>36</v>
      </c>
      <c r="O2" s="13"/>
      <c r="P2" s="13"/>
      <c r="Q2" s="46"/>
      <c r="R2" s="10"/>
      <c r="S2" s="10"/>
      <c r="T2" s="10"/>
      <c r="U2" s="10"/>
      <c r="V2" s="10"/>
    </row>
    <row r="3" spans="1:22" ht="13" x14ac:dyDescent="0.15">
      <c r="A3" s="1" t="s">
        <v>269</v>
      </c>
      <c r="B3" s="8" t="s">
        <v>270</v>
      </c>
      <c r="C3" s="8">
        <v>43</v>
      </c>
      <c r="D3" s="8">
        <v>48</v>
      </c>
      <c r="E3" s="8" t="s">
        <v>271</v>
      </c>
      <c r="F3" s="10" t="s">
        <v>271</v>
      </c>
      <c r="G3" s="25">
        <v>2888</v>
      </c>
      <c r="H3" s="10">
        <v>4616</v>
      </c>
      <c r="I3" s="47">
        <v>37.052999999999997</v>
      </c>
      <c r="J3" s="47">
        <v>3.4929999999999999</v>
      </c>
      <c r="K3" s="29">
        <f t="shared" ref="K3:K12" si="0">SUM(I3:J3)</f>
        <v>40.545999999999999</v>
      </c>
      <c r="L3" s="13">
        <v>28</v>
      </c>
      <c r="M3" s="12">
        <f t="shared" ref="M3:M12" si="1">SUM(K3/L3)</f>
        <v>1.4480714285714285</v>
      </c>
      <c r="N3" s="29">
        <v>13.33</v>
      </c>
      <c r="O3" s="10"/>
      <c r="P3" s="10"/>
      <c r="Q3" s="23" t="s">
        <v>272</v>
      </c>
      <c r="R3" s="10"/>
      <c r="S3" s="10"/>
      <c r="T3" s="10"/>
      <c r="U3" s="10"/>
      <c r="V3" s="10"/>
    </row>
    <row r="4" spans="1:22" ht="12" customHeight="1" x14ac:dyDescent="0.15">
      <c r="A4" s="1" t="s">
        <v>273</v>
      </c>
      <c r="B4" s="8" t="s">
        <v>270</v>
      </c>
      <c r="C4" s="8">
        <v>93</v>
      </c>
      <c r="D4" s="8">
        <v>93</v>
      </c>
      <c r="E4" s="8" t="s">
        <v>274</v>
      </c>
      <c r="F4" s="10" t="s">
        <v>271</v>
      </c>
      <c r="G4" s="25">
        <v>2458</v>
      </c>
      <c r="H4" s="10">
        <v>3517</v>
      </c>
      <c r="I4" s="47">
        <v>35.014000000000003</v>
      </c>
      <c r="J4" s="47">
        <v>4.173</v>
      </c>
      <c r="K4" s="29">
        <f t="shared" si="0"/>
        <v>39.187000000000005</v>
      </c>
      <c r="L4" s="13">
        <v>8</v>
      </c>
      <c r="M4" s="12">
        <f t="shared" si="1"/>
        <v>4.8983750000000006</v>
      </c>
      <c r="N4" s="29">
        <v>8.6440000000000001</v>
      </c>
      <c r="O4" s="10"/>
      <c r="P4" s="10"/>
      <c r="Q4" s="23" t="s">
        <v>275</v>
      </c>
      <c r="R4" s="10"/>
      <c r="S4" s="10"/>
      <c r="T4" s="10"/>
      <c r="U4" s="10"/>
      <c r="V4" s="10"/>
    </row>
    <row r="5" spans="1:22" ht="12" customHeight="1" x14ac:dyDescent="0.15">
      <c r="A5" s="2" t="s">
        <v>276</v>
      </c>
      <c r="B5" s="8" t="s">
        <v>270</v>
      </c>
      <c r="C5" s="8">
        <v>79</v>
      </c>
      <c r="D5" s="8">
        <v>89</v>
      </c>
      <c r="E5" s="8" t="s">
        <v>277</v>
      </c>
      <c r="F5" s="10" t="s">
        <v>278</v>
      </c>
      <c r="G5" s="25"/>
      <c r="H5" s="10"/>
      <c r="I5" s="47">
        <v>5.7039999999999997</v>
      </c>
      <c r="J5" s="47">
        <v>21.757000000000001</v>
      </c>
      <c r="K5" s="29">
        <f t="shared" si="0"/>
        <v>27.461000000000002</v>
      </c>
      <c r="L5" s="13">
        <v>20</v>
      </c>
      <c r="M5" s="12">
        <f t="shared" si="1"/>
        <v>1.3730500000000001</v>
      </c>
      <c r="N5" s="29">
        <v>0.16700000000000001</v>
      </c>
      <c r="O5" s="10"/>
      <c r="P5" s="10"/>
      <c r="Q5" s="23" t="s">
        <v>279</v>
      </c>
      <c r="R5" s="10"/>
      <c r="S5" s="10"/>
      <c r="T5" s="10"/>
      <c r="U5" s="10"/>
      <c r="V5" s="10"/>
    </row>
    <row r="6" spans="1:22" ht="12" customHeight="1" x14ac:dyDescent="0.15">
      <c r="A6" s="1" t="s">
        <v>280</v>
      </c>
      <c r="B6" s="8" t="s">
        <v>27</v>
      </c>
      <c r="C6" s="8">
        <v>72</v>
      </c>
      <c r="D6" s="8">
        <v>71</v>
      </c>
      <c r="E6" s="8" t="s">
        <v>271</v>
      </c>
      <c r="F6" s="10" t="s">
        <v>271</v>
      </c>
      <c r="G6" s="25">
        <v>2875</v>
      </c>
      <c r="H6" s="10">
        <v>4506</v>
      </c>
      <c r="I6" s="47">
        <v>35.061</v>
      </c>
      <c r="J6" s="47">
        <v>0.32600000000000001</v>
      </c>
      <c r="K6" s="29">
        <f t="shared" si="0"/>
        <v>35.387</v>
      </c>
      <c r="L6" s="13">
        <v>19</v>
      </c>
      <c r="M6" s="12">
        <f t="shared" si="1"/>
        <v>1.8624736842105263</v>
      </c>
      <c r="N6" s="29">
        <v>12.954000000000001</v>
      </c>
      <c r="O6" s="10"/>
      <c r="P6" s="10"/>
      <c r="Q6" s="23" t="s">
        <v>281</v>
      </c>
      <c r="R6" s="10"/>
      <c r="S6" s="10"/>
      <c r="T6" s="10"/>
      <c r="U6" s="10"/>
      <c r="V6" s="10"/>
    </row>
    <row r="7" spans="1:22" ht="12" customHeight="1" x14ac:dyDescent="0.15">
      <c r="A7" s="1" t="s">
        <v>282</v>
      </c>
      <c r="B7" s="8" t="s">
        <v>283</v>
      </c>
      <c r="C7" s="8">
        <v>4</v>
      </c>
      <c r="D7" s="8">
        <v>46</v>
      </c>
      <c r="E7" s="8" t="s">
        <v>284</v>
      </c>
      <c r="F7" s="10" t="s">
        <v>285</v>
      </c>
      <c r="G7" s="25">
        <v>3118</v>
      </c>
      <c r="H7" s="10">
        <v>3504</v>
      </c>
      <c r="I7" s="47">
        <v>28.087</v>
      </c>
      <c r="J7" s="47">
        <v>54</v>
      </c>
      <c r="K7" s="29">
        <f t="shared" si="0"/>
        <v>82.087000000000003</v>
      </c>
      <c r="L7" s="13">
        <v>35</v>
      </c>
      <c r="M7" s="12">
        <f t="shared" si="1"/>
        <v>2.3453428571428572</v>
      </c>
      <c r="N7" s="29">
        <v>10.925000000000001</v>
      </c>
      <c r="O7" s="10"/>
      <c r="P7" s="10"/>
      <c r="Q7" s="23" t="s">
        <v>286</v>
      </c>
      <c r="R7" s="10"/>
      <c r="S7" s="10"/>
      <c r="T7" s="10"/>
      <c r="U7" s="10"/>
      <c r="V7" s="10"/>
    </row>
    <row r="8" spans="1:22" ht="13" x14ac:dyDescent="0.15">
      <c r="A8" s="1" t="s">
        <v>287</v>
      </c>
      <c r="B8" s="8" t="s">
        <v>288</v>
      </c>
      <c r="C8" s="8">
        <v>46</v>
      </c>
      <c r="D8" s="8">
        <v>66</v>
      </c>
      <c r="E8" s="8" t="s">
        <v>289</v>
      </c>
      <c r="F8" s="10" t="s">
        <v>278</v>
      </c>
      <c r="G8" s="25">
        <v>265</v>
      </c>
      <c r="H8" s="10">
        <v>3856</v>
      </c>
      <c r="I8" s="47">
        <v>4.4630000000000001</v>
      </c>
      <c r="J8" s="47">
        <v>10.930999999999999</v>
      </c>
      <c r="K8" s="29">
        <f t="shared" si="0"/>
        <v>15.393999999999998</v>
      </c>
      <c r="L8" s="13">
        <v>30</v>
      </c>
      <c r="M8" s="12">
        <f t="shared" si="1"/>
        <v>0.51313333333333333</v>
      </c>
      <c r="N8" s="29">
        <v>1.0209999999999999</v>
      </c>
      <c r="O8" s="10"/>
      <c r="P8" s="10"/>
      <c r="Q8" s="23" t="s">
        <v>290</v>
      </c>
      <c r="R8" s="10"/>
      <c r="S8" s="10"/>
      <c r="T8" s="10"/>
      <c r="U8" s="10"/>
      <c r="V8" s="10"/>
    </row>
    <row r="9" spans="1:22" ht="12" customHeight="1" x14ac:dyDescent="0.15">
      <c r="A9" s="1" t="s">
        <v>291</v>
      </c>
      <c r="B9" s="8" t="s">
        <v>270</v>
      </c>
      <c r="C9" s="8">
        <v>63</v>
      </c>
      <c r="D9" s="8">
        <v>74</v>
      </c>
      <c r="E9" s="8" t="s">
        <v>292</v>
      </c>
      <c r="F9" s="10" t="s">
        <v>293</v>
      </c>
      <c r="G9" s="25"/>
      <c r="H9" s="10"/>
      <c r="I9" s="47">
        <v>1.321</v>
      </c>
      <c r="J9" s="47">
        <v>0.45</v>
      </c>
      <c r="K9" s="29">
        <f t="shared" si="0"/>
        <v>1.7709999999999999</v>
      </c>
      <c r="L9" s="13">
        <v>0.2</v>
      </c>
      <c r="M9" s="12">
        <f t="shared" si="1"/>
        <v>8.8549999999999986</v>
      </c>
      <c r="N9" s="29">
        <v>7.6999999999999999E-2</v>
      </c>
      <c r="O9" s="10"/>
      <c r="P9" s="10"/>
      <c r="Q9" s="23" t="s">
        <v>294</v>
      </c>
      <c r="R9" s="10"/>
      <c r="S9" s="10"/>
      <c r="T9" s="10"/>
      <c r="U9" s="10"/>
      <c r="V9" s="10"/>
    </row>
    <row r="10" spans="1:22" ht="26" x14ac:dyDescent="0.15">
      <c r="A10" s="1" t="s">
        <v>295</v>
      </c>
      <c r="B10" s="8" t="s">
        <v>31</v>
      </c>
      <c r="C10" s="8">
        <v>23</v>
      </c>
      <c r="D10" s="8">
        <v>31</v>
      </c>
      <c r="E10" s="8" t="s">
        <v>296</v>
      </c>
      <c r="F10" s="10" t="s">
        <v>297</v>
      </c>
      <c r="G10" s="25">
        <v>3328</v>
      </c>
      <c r="H10" s="10">
        <v>2615</v>
      </c>
      <c r="I10" s="47">
        <v>17.687000000000001</v>
      </c>
      <c r="J10" s="47">
        <v>7.875</v>
      </c>
      <c r="K10" s="29">
        <f t="shared" si="0"/>
        <v>25.562000000000001</v>
      </c>
      <c r="L10" s="13">
        <v>5</v>
      </c>
      <c r="M10" s="12">
        <f t="shared" si="1"/>
        <v>5.1124000000000001</v>
      </c>
      <c r="N10" s="29">
        <v>8.7040000000000006</v>
      </c>
      <c r="O10" s="10"/>
      <c r="P10" s="10"/>
      <c r="Q10" s="23" t="s">
        <v>298</v>
      </c>
      <c r="R10" s="10"/>
      <c r="S10" s="10"/>
      <c r="T10" s="10"/>
      <c r="U10" s="10"/>
      <c r="V10" s="10"/>
    </row>
    <row r="11" spans="1:22" ht="12" customHeight="1" x14ac:dyDescent="0.15">
      <c r="A11" s="1" t="s">
        <v>299</v>
      </c>
      <c r="B11" s="8" t="s">
        <v>24</v>
      </c>
      <c r="C11" s="8">
        <v>26</v>
      </c>
      <c r="D11" s="8">
        <v>49</v>
      </c>
      <c r="E11" s="8" t="s">
        <v>300</v>
      </c>
      <c r="F11" s="10" t="s">
        <v>271</v>
      </c>
      <c r="G11" s="25">
        <v>3276</v>
      </c>
      <c r="H11" s="10">
        <v>3731</v>
      </c>
      <c r="I11" s="47">
        <v>33.034999999999997</v>
      </c>
      <c r="J11" s="47">
        <v>12.7</v>
      </c>
      <c r="K11" s="29">
        <f t="shared" si="0"/>
        <v>45.734999999999999</v>
      </c>
      <c r="L11" s="13">
        <v>40</v>
      </c>
      <c r="M11" s="12">
        <f t="shared" si="1"/>
        <v>1.143375</v>
      </c>
      <c r="N11" s="29">
        <v>12.22</v>
      </c>
      <c r="O11" s="10"/>
      <c r="P11" s="10"/>
      <c r="Q11" s="23" t="s">
        <v>301</v>
      </c>
      <c r="R11" s="10"/>
      <c r="S11" s="10"/>
      <c r="T11" s="10"/>
      <c r="U11" s="10"/>
      <c r="V11" s="10"/>
    </row>
    <row r="12" spans="1:22" ht="12" customHeight="1" x14ac:dyDescent="0.15">
      <c r="A12" s="1" t="s">
        <v>302</v>
      </c>
      <c r="B12" s="8" t="s">
        <v>303</v>
      </c>
      <c r="C12" s="8">
        <v>92</v>
      </c>
      <c r="D12" s="8">
        <v>82</v>
      </c>
      <c r="E12" s="8" t="s">
        <v>304</v>
      </c>
      <c r="F12" s="10" t="s">
        <v>305</v>
      </c>
      <c r="G12" s="25">
        <v>3376</v>
      </c>
      <c r="H12" s="10">
        <v>3537</v>
      </c>
      <c r="I12" s="47">
        <v>46.46</v>
      </c>
      <c r="J12" s="47">
        <v>100.95</v>
      </c>
      <c r="K12" s="29">
        <f t="shared" si="0"/>
        <v>147.41</v>
      </c>
      <c r="L12" s="13">
        <v>150</v>
      </c>
      <c r="M12" s="12">
        <f t="shared" si="1"/>
        <v>0.98273333333333335</v>
      </c>
      <c r="N12" s="29">
        <v>12.068</v>
      </c>
      <c r="O12" s="10"/>
      <c r="P12" s="10"/>
      <c r="Q12" s="23" t="s">
        <v>306</v>
      </c>
      <c r="R12" s="10"/>
      <c r="S12" s="10"/>
      <c r="T12" s="10"/>
      <c r="U12" s="10"/>
      <c r="V12" s="10"/>
    </row>
    <row r="13" spans="1:22" ht="12" customHeight="1" x14ac:dyDescent="0.15">
      <c r="A13" s="3" t="s">
        <v>307</v>
      </c>
      <c r="B13" s="9"/>
      <c r="C13" s="9">
        <f t="shared" ref="C13:D13" si="2">AVERAGE(C14:C183)</f>
        <v>54.9</v>
      </c>
      <c r="D13" s="9">
        <f t="shared" si="2"/>
        <v>62.46153846153846</v>
      </c>
      <c r="E13" s="9"/>
      <c r="F13" s="20"/>
      <c r="G13" s="11">
        <f t="shared" ref="G13:H13" si="3">AVERAGE(G14:G183)</f>
        <v>2732.616</v>
      </c>
      <c r="H13" s="20">
        <f t="shared" si="3"/>
        <v>8501.64</v>
      </c>
      <c r="I13" s="27">
        <f t="shared" ref="I13:L13" si="4">AVERAGE(I14:I183)</f>
        <v>69.01207633587785</v>
      </c>
      <c r="J13" s="27">
        <f t="shared" si="4"/>
        <v>110.18566666666669</v>
      </c>
      <c r="K13" s="9">
        <f t="shared" si="4"/>
        <v>174.99546564885492</v>
      </c>
      <c r="L13" s="27">
        <f t="shared" si="4"/>
        <v>57.075384615384607</v>
      </c>
      <c r="M13" s="12">
        <f>SUM(K13/L13)</f>
        <v>3.0660409356520582</v>
      </c>
      <c r="N13" s="9">
        <f>AVERAGE(N14:N183)</f>
        <v>21.560061538461532</v>
      </c>
      <c r="O13" s="20"/>
      <c r="P13" s="20"/>
      <c r="Q13" s="48"/>
      <c r="R13" s="20"/>
      <c r="S13" s="20"/>
      <c r="T13" s="20"/>
      <c r="U13" s="20"/>
      <c r="V13" s="20"/>
    </row>
    <row r="14" spans="1:22" ht="12" customHeight="1" x14ac:dyDescent="0.15">
      <c r="A14" s="1" t="s">
        <v>308</v>
      </c>
      <c r="B14" s="8" t="s">
        <v>270</v>
      </c>
      <c r="C14" s="8">
        <v>44</v>
      </c>
      <c r="D14" s="8">
        <v>38</v>
      </c>
      <c r="E14" s="8" t="s">
        <v>271</v>
      </c>
      <c r="F14" s="10" t="s">
        <v>271</v>
      </c>
      <c r="G14" s="25">
        <v>3049</v>
      </c>
      <c r="H14" s="10">
        <v>10365</v>
      </c>
      <c r="I14" s="47">
        <v>100.292</v>
      </c>
      <c r="J14" s="47">
        <v>115.904</v>
      </c>
      <c r="K14" s="29">
        <f t="shared" ref="K14:K34" si="5">SUM(I14:J14)</f>
        <v>216.196</v>
      </c>
      <c r="L14" s="13">
        <v>20</v>
      </c>
      <c r="M14" s="12">
        <f t="shared" ref="M14:M34" si="6">SUM(K14/L14)</f>
        <v>10.809799999999999</v>
      </c>
      <c r="N14" s="29">
        <v>31.603000000000002</v>
      </c>
      <c r="O14" s="10"/>
      <c r="P14" s="10"/>
      <c r="Q14" s="23" t="s">
        <v>309</v>
      </c>
      <c r="R14" s="10"/>
      <c r="S14" s="10"/>
      <c r="T14" s="10"/>
      <c r="U14" s="10"/>
      <c r="V14" s="10"/>
    </row>
    <row r="15" spans="1:22" ht="12" customHeight="1" x14ac:dyDescent="0.15">
      <c r="A15" s="1" t="s">
        <v>310</v>
      </c>
      <c r="B15" s="8" t="s">
        <v>288</v>
      </c>
      <c r="C15" s="8">
        <v>35</v>
      </c>
      <c r="D15" s="8">
        <v>50</v>
      </c>
      <c r="E15" s="8" t="s">
        <v>296</v>
      </c>
      <c r="F15" s="10" t="s">
        <v>285</v>
      </c>
      <c r="G15" s="25">
        <v>3417</v>
      </c>
      <c r="H15" s="10">
        <v>10411</v>
      </c>
      <c r="I15" s="47">
        <v>83.552000000000007</v>
      </c>
      <c r="J15" s="47">
        <v>128.26599999999999</v>
      </c>
      <c r="K15" s="29">
        <f t="shared" si="5"/>
        <v>211.81799999999998</v>
      </c>
      <c r="L15" s="13">
        <v>70</v>
      </c>
      <c r="M15" s="12">
        <f t="shared" si="6"/>
        <v>3.0259714285714283</v>
      </c>
      <c r="N15" s="29">
        <v>35.573</v>
      </c>
      <c r="O15" s="10"/>
      <c r="P15" s="10"/>
      <c r="Q15" s="23" t="s">
        <v>311</v>
      </c>
      <c r="R15" s="10"/>
      <c r="S15" s="10"/>
      <c r="T15" s="10"/>
      <c r="U15" s="10"/>
      <c r="V15" s="10"/>
    </row>
    <row r="16" spans="1:22" ht="12" customHeight="1" x14ac:dyDescent="0.15">
      <c r="A16" s="1" t="s">
        <v>312</v>
      </c>
      <c r="B16" s="8" t="s">
        <v>313</v>
      </c>
      <c r="C16" s="8">
        <v>19</v>
      </c>
      <c r="D16" s="8">
        <v>50</v>
      </c>
      <c r="E16" s="8" t="s">
        <v>314</v>
      </c>
      <c r="F16" s="10" t="s">
        <v>315</v>
      </c>
      <c r="G16" s="25">
        <v>1952</v>
      </c>
      <c r="H16" s="10">
        <v>5047</v>
      </c>
      <c r="I16" s="47">
        <v>27.864999999999998</v>
      </c>
      <c r="J16" s="47">
        <v>15.3</v>
      </c>
      <c r="K16" s="29">
        <f t="shared" si="5"/>
        <v>43.164999999999999</v>
      </c>
      <c r="L16" s="13">
        <v>17</v>
      </c>
      <c r="M16" s="12">
        <f t="shared" si="6"/>
        <v>2.5391176470588235</v>
      </c>
      <c r="N16" s="29">
        <v>9.8510000000000009</v>
      </c>
      <c r="O16" s="10"/>
      <c r="P16" s="10"/>
      <c r="Q16" s="23" t="s">
        <v>316</v>
      </c>
      <c r="R16" s="10"/>
      <c r="S16" s="10"/>
      <c r="T16" s="10"/>
      <c r="U16" s="10"/>
      <c r="V16" s="10"/>
    </row>
    <row r="17" spans="1:22" ht="39" x14ac:dyDescent="0.15">
      <c r="A17" s="1" t="s">
        <v>317</v>
      </c>
      <c r="B17" s="8" t="s">
        <v>270</v>
      </c>
      <c r="C17" s="8">
        <v>84</v>
      </c>
      <c r="D17" s="8">
        <v>80</v>
      </c>
      <c r="E17" s="8" t="s">
        <v>277</v>
      </c>
      <c r="F17" s="10" t="s">
        <v>271</v>
      </c>
      <c r="G17" s="25">
        <v>5</v>
      </c>
      <c r="H17" s="10">
        <v>28268</v>
      </c>
      <c r="I17" s="47">
        <v>5.79</v>
      </c>
      <c r="J17" s="47">
        <v>8.52</v>
      </c>
      <c r="K17" s="29">
        <f t="shared" si="5"/>
        <v>14.309999999999999</v>
      </c>
      <c r="L17" s="13">
        <v>3.2</v>
      </c>
      <c r="M17" s="12">
        <f t="shared" si="6"/>
        <v>4.4718749999999989</v>
      </c>
      <c r="N17" s="29">
        <v>0.14099999999999999</v>
      </c>
      <c r="O17" s="10" t="s">
        <v>318</v>
      </c>
      <c r="P17" s="10"/>
      <c r="Q17" s="23" t="s">
        <v>319</v>
      </c>
      <c r="R17" s="10"/>
      <c r="S17" s="10"/>
      <c r="T17" s="10"/>
      <c r="U17" s="10"/>
      <c r="V17" s="10"/>
    </row>
    <row r="18" spans="1:22" ht="13" x14ac:dyDescent="0.15">
      <c r="A18" s="1" t="s">
        <v>320</v>
      </c>
      <c r="B18" s="8" t="s">
        <v>288</v>
      </c>
      <c r="C18" s="8">
        <v>90</v>
      </c>
      <c r="D18" s="8">
        <v>77</v>
      </c>
      <c r="E18" s="8" t="s">
        <v>321</v>
      </c>
      <c r="F18" s="10" t="s">
        <v>271</v>
      </c>
      <c r="G18" s="25">
        <v>2918</v>
      </c>
      <c r="H18" s="10">
        <v>8995</v>
      </c>
      <c r="I18" s="47">
        <v>169.10599999999999</v>
      </c>
      <c r="J18" s="47">
        <v>119.276</v>
      </c>
      <c r="K18" s="29">
        <f t="shared" si="5"/>
        <v>288.38200000000001</v>
      </c>
      <c r="L18" s="13">
        <v>32.5</v>
      </c>
      <c r="M18" s="12">
        <f t="shared" si="6"/>
        <v>8.8732923076923083</v>
      </c>
      <c r="N18" s="29">
        <v>26.247</v>
      </c>
      <c r="O18" s="10"/>
      <c r="P18" s="10"/>
      <c r="Q18" s="23" t="s">
        <v>322</v>
      </c>
      <c r="R18" s="10"/>
      <c r="S18" s="10"/>
      <c r="T18" s="10"/>
      <c r="U18" s="10"/>
      <c r="V18" s="10"/>
    </row>
    <row r="19" spans="1:22" ht="12" customHeight="1" x14ac:dyDescent="0.15">
      <c r="A19" s="1" t="s">
        <v>323</v>
      </c>
      <c r="B19" s="8" t="s">
        <v>324</v>
      </c>
      <c r="C19" s="8">
        <v>78</v>
      </c>
      <c r="D19" s="8">
        <v>75</v>
      </c>
      <c r="E19" s="8" t="s">
        <v>314</v>
      </c>
      <c r="F19" s="10" t="s">
        <v>285</v>
      </c>
      <c r="G19" s="25">
        <v>3715</v>
      </c>
      <c r="H19" s="10">
        <v>17512</v>
      </c>
      <c r="I19" s="47">
        <v>176.654</v>
      </c>
      <c r="J19" s="47">
        <v>193.91499999999999</v>
      </c>
      <c r="K19" s="29">
        <f t="shared" si="5"/>
        <v>370.56899999999996</v>
      </c>
      <c r="L19" s="13">
        <v>140</v>
      </c>
      <c r="M19" s="12">
        <f t="shared" si="6"/>
        <v>2.6469214285714284</v>
      </c>
      <c r="N19" s="29">
        <v>65.058000000000007</v>
      </c>
      <c r="O19" s="10"/>
      <c r="P19" s="10"/>
      <c r="Q19" s="23" t="s">
        <v>325</v>
      </c>
      <c r="R19" s="10"/>
      <c r="S19" s="10"/>
      <c r="T19" s="10"/>
      <c r="U19" s="10"/>
      <c r="V19" s="10"/>
    </row>
    <row r="20" spans="1:22" ht="12" customHeight="1" x14ac:dyDescent="0.15">
      <c r="A20" s="1" t="s">
        <v>326</v>
      </c>
      <c r="B20" s="8" t="s">
        <v>327</v>
      </c>
      <c r="C20" s="8">
        <v>38</v>
      </c>
      <c r="D20" s="8">
        <v>56</v>
      </c>
      <c r="E20" s="8" t="s">
        <v>328</v>
      </c>
      <c r="F20" s="10" t="s">
        <v>305</v>
      </c>
      <c r="G20" s="25">
        <v>4115</v>
      </c>
      <c r="H20" s="10">
        <v>16072</v>
      </c>
      <c r="I20" s="47">
        <v>191.45</v>
      </c>
      <c r="J20" s="47">
        <v>368.4</v>
      </c>
      <c r="K20" s="29">
        <f t="shared" si="5"/>
        <v>559.84999999999991</v>
      </c>
      <c r="L20" s="13">
        <v>200</v>
      </c>
      <c r="M20" s="12">
        <f t="shared" si="6"/>
        <v>2.7992499999999993</v>
      </c>
      <c r="N20" s="29">
        <v>66.135000000000005</v>
      </c>
      <c r="O20" s="10"/>
      <c r="P20" s="10"/>
      <c r="Q20" s="23" t="s">
        <v>329</v>
      </c>
      <c r="R20" s="10"/>
      <c r="S20" s="10"/>
      <c r="T20" s="10"/>
      <c r="U20" s="10"/>
      <c r="V20" s="10"/>
    </row>
    <row r="21" spans="1:22" ht="12" customHeight="1" x14ac:dyDescent="0.15">
      <c r="A21" s="1" t="s">
        <v>330</v>
      </c>
      <c r="B21" s="8" t="s">
        <v>331</v>
      </c>
      <c r="C21" s="8">
        <v>86</v>
      </c>
      <c r="D21" s="8">
        <v>61</v>
      </c>
      <c r="E21" s="8" t="s">
        <v>284</v>
      </c>
      <c r="F21" s="10" t="s">
        <v>271</v>
      </c>
      <c r="G21" s="25">
        <v>15</v>
      </c>
      <c r="H21" s="10">
        <v>20198</v>
      </c>
      <c r="I21" s="47">
        <v>6.8609999999999998</v>
      </c>
      <c r="J21" s="47"/>
      <c r="K21" s="29">
        <f t="shared" si="5"/>
        <v>6.8609999999999998</v>
      </c>
      <c r="L21" s="13">
        <v>10</v>
      </c>
      <c r="M21" s="12">
        <f t="shared" si="6"/>
        <v>0.68609999999999993</v>
      </c>
      <c r="N21" s="29">
        <v>0.30199999999999999</v>
      </c>
      <c r="O21" s="10"/>
      <c r="P21" s="10"/>
      <c r="Q21" s="23" t="s">
        <v>332</v>
      </c>
      <c r="R21" s="10"/>
      <c r="S21" s="10"/>
      <c r="T21" s="10"/>
      <c r="U21" s="10"/>
      <c r="V21" s="10"/>
    </row>
    <row r="22" spans="1:22" ht="13" x14ac:dyDescent="0.15">
      <c r="A22" s="1" t="s">
        <v>333</v>
      </c>
      <c r="B22" s="8" t="s">
        <v>22</v>
      </c>
      <c r="C22" s="8">
        <v>28</v>
      </c>
      <c r="D22" s="8">
        <v>55</v>
      </c>
      <c r="E22" s="8" t="s">
        <v>334</v>
      </c>
      <c r="F22" s="10" t="s">
        <v>285</v>
      </c>
      <c r="G22" s="25">
        <v>2614</v>
      </c>
      <c r="H22" s="10">
        <v>3982</v>
      </c>
      <c r="I22" s="47">
        <v>36.664999999999999</v>
      </c>
      <c r="J22" s="47">
        <v>24.3</v>
      </c>
      <c r="K22" s="29">
        <f t="shared" si="5"/>
        <v>60.965000000000003</v>
      </c>
      <c r="L22" s="13">
        <v>40</v>
      </c>
      <c r="M22" s="12">
        <f t="shared" si="6"/>
        <v>1.5241250000000002</v>
      </c>
      <c r="N22" s="29">
        <v>10.407999999999999</v>
      </c>
      <c r="O22" s="10"/>
      <c r="P22" s="10"/>
      <c r="Q22" s="23" t="s">
        <v>335</v>
      </c>
      <c r="R22" s="10"/>
      <c r="S22" s="10"/>
      <c r="T22" s="10"/>
      <c r="U22" s="10"/>
      <c r="V22" s="10"/>
    </row>
    <row r="23" spans="1:22" ht="13" x14ac:dyDescent="0.15">
      <c r="A23" s="1" t="s">
        <v>336</v>
      </c>
      <c r="B23" s="8" t="s">
        <v>27</v>
      </c>
      <c r="C23" s="8">
        <v>22</v>
      </c>
      <c r="D23" s="8">
        <v>34</v>
      </c>
      <c r="E23" s="8" t="s">
        <v>337</v>
      </c>
      <c r="F23" s="10" t="s">
        <v>285</v>
      </c>
      <c r="G23" s="25">
        <v>3015</v>
      </c>
      <c r="H23" s="10">
        <v>3324</v>
      </c>
      <c r="I23" s="47">
        <v>21.295000000000002</v>
      </c>
      <c r="J23" s="47">
        <v>27.5</v>
      </c>
      <c r="K23" s="29">
        <f t="shared" si="5"/>
        <v>48.795000000000002</v>
      </c>
      <c r="L23" s="13">
        <v>90</v>
      </c>
      <c r="M23" s="12">
        <f t="shared" si="6"/>
        <v>0.54216666666666669</v>
      </c>
      <c r="N23" s="29">
        <v>10.021000000000001</v>
      </c>
      <c r="O23" s="10"/>
      <c r="P23" s="10"/>
      <c r="Q23" s="23" t="s">
        <v>338</v>
      </c>
      <c r="R23" s="10"/>
      <c r="S23" s="10"/>
      <c r="T23" s="10"/>
      <c r="U23" s="10"/>
      <c r="V23" s="10"/>
    </row>
    <row r="24" spans="1:22" ht="12" customHeight="1" x14ac:dyDescent="0.15">
      <c r="A24" s="1" t="s">
        <v>339</v>
      </c>
      <c r="B24" s="8" t="s">
        <v>24</v>
      </c>
      <c r="C24" s="8">
        <v>84</v>
      </c>
      <c r="D24" s="8">
        <v>63</v>
      </c>
      <c r="E24" s="8" t="s">
        <v>340</v>
      </c>
      <c r="F24" s="10" t="s">
        <v>341</v>
      </c>
      <c r="G24" s="25">
        <v>3222</v>
      </c>
      <c r="H24" s="10">
        <v>6935</v>
      </c>
      <c r="I24" s="47">
        <v>75.658000000000001</v>
      </c>
      <c r="J24" s="47">
        <v>59.8</v>
      </c>
      <c r="K24" s="29">
        <f t="shared" si="5"/>
        <v>135.458</v>
      </c>
      <c r="L24" s="13">
        <v>60</v>
      </c>
      <c r="M24" s="12">
        <f t="shared" si="6"/>
        <v>2.2576333333333332</v>
      </c>
      <c r="N24" s="29">
        <v>22.402999999999999</v>
      </c>
      <c r="O24" s="10"/>
      <c r="P24" s="10"/>
      <c r="Q24" s="23" t="s">
        <v>342</v>
      </c>
      <c r="R24" s="10"/>
      <c r="S24" s="10"/>
      <c r="T24" s="10"/>
      <c r="U24" s="10"/>
      <c r="V24" s="10"/>
    </row>
    <row r="25" spans="1:22" ht="12" customHeight="1" x14ac:dyDescent="0.15">
      <c r="A25" s="1" t="s">
        <v>343</v>
      </c>
      <c r="B25" s="8" t="s">
        <v>19</v>
      </c>
      <c r="C25" s="8">
        <v>44</v>
      </c>
      <c r="D25" s="8">
        <v>50</v>
      </c>
      <c r="E25" s="8" t="s">
        <v>296</v>
      </c>
      <c r="F25" s="10" t="s">
        <v>285</v>
      </c>
      <c r="G25" s="25">
        <v>3750</v>
      </c>
      <c r="H25" s="10">
        <v>9715</v>
      </c>
      <c r="I25" s="47">
        <v>100.24</v>
      </c>
      <c r="J25" s="47">
        <v>74.581000000000003</v>
      </c>
      <c r="K25" s="29">
        <f t="shared" si="5"/>
        <v>174.821</v>
      </c>
      <c r="L25" s="13">
        <v>163</v>
      </c>
      <c r="M25" s="12">
        <f t="shared" si="6"/>
        <v>1.072521472392638</v>
      </c>
      <c r="N25" s="29">
        <v>36.430999999999997</v>
      </c>
      <c r="O25" s="10"/>
      <c r="P25" s="10"/>
      <c r="Q25" s="23" t="s">
        <v>344</v>
      </c>
      <c r="R25" s="10"/>
      <c r="S25" s="10"/>
      <c r="T25" s="10"/>
      <c r="U25" s="10"/>
      <c r="V25" s="10"/>
    </row>
    <row r="26" spans="1:22" ht="12" customHeight="1" x14ac:dyDescent="0.15">
      <c r="A26" s="1" t="s">
        <v>345</v>
      </c>
      <c r="B26" s="8" t="s">
        <v>24</v>
      </c>
      <c r="C26" s="8">
        <v>78</v>
      </c>
      <c r="D26" s="8">
        <v>81</v>
      </c>
      <c r="E26" s="8" t="s">
        <v>274</v>
      </c>
      <c r="F26" s="10" t="s">
        <v>315</v>
      </c>
      <c r="G26" s="25">
        <v>3020</v>
      </c>
      <c r="H26" s="10">
        <v>6326</v>
      </c>
      <c r="I26" s="47">
        <v>84.350999999999999</v>
      </c>
      <c r="J26" s="47">
        <v>58.5</v>
      </c>
      <c r="K26" s="29">
        <f t="shared" si="5"/>
        <v>142.851</v>
      </c>
      <c r="L26" s="13">
        <v>50</v>
      </c>
      <c r="M26" s="12">
        <f t="shared" si="6"/>
        <v>2.8570199999999999</v>
      </c>
      <c r="N26" s="29">
        <v>19.103999999999999</v>
      </c>
      <c r="O26" s="10"/>
      <c r="P26" s="10"/>
      <c r="Q26" s="23" t="s">
        <v>346</v>
      </c>
      <c r="R26" s="10"/>
      <c r="S26" s="10"/>
      <c r="T26" s="10"/>
      <c r="U26" s="10"/>
      <c r="V26" s="10"/>
    </row>
    <row r="27" spans="1:22" ht="26" x14ac:dyDescent="0.15">
      <c r="A27" s="1" t="s">
        <v>347</v>
      </c>
      <c r="B27" s="8" t="s">
        <v>331</v>
      </c>
      <c r="C27" s="8">
        <v>47</v>
      </c>
      <c r="D27" s="8">
        <v>63</v>
      </c>
      <c r="E27" s="8" t="s">
        <v>271</v>
      </c>
      <c r="F27" s="10" t="s">
        <v>271</v>
      </c>
      <c r="G27" s="25">
        <v>3167</v>
      </c>
      <c r="H27" s="10">
        <v>7500</v>
      </c>
      <c r="I27" s="47">
        <v>52.698</v>
      </c>
      <c r="J27" s="47">
        <v>19.718</v>
      </c>
      <c r="K27" s="29">
        <f t="shared" si="5"/>
        <v>72.415999999999997</v>
      </c>
      <c r="L27" s="13">
        <v>21</v>
      </c>
      <c r="M27" s="12">
        <f t="shared" si="6"/>
        <v>3.4483809523809521</v>
      </c>
      <c r="N27" s="29">
        <v>23.751000000000001</v>
      </c>
      <c r="O27" s="10"/>
      <c r="P27" s="10"/>
      <c r="Q27" s="23" t="s">
        <v>348</v>
      </c>
      <c r="R27" s="10"/>
      <c r="S27" s="10"/>
      <c r="T27" s="10"/>
      <c r="U27" s="10"/>
      <c r="V27" s="10"/>
    </row>
    <row r="28" spans="1:22" ht="12" customHeight="1" x14ac:dyDescent="0.15">
      <c r="A28" s="1" t="s">
        <v>349</v>
      </c>
      <c r="B28" s="8" t="s">
        <v>270</v>
      </c>
      <c r="C28" s="8">
        <v>84</v>
      </c>
      <c r="D28" s="8">
        <v>81</v>
      </c>
      <c r="E28" s="8" t="s">
        <v>337</v>
      </c>
      <c r="F28" s="10" t="s">
        <v>278</v>
      </c>
      <c r="G28" s="25">
        <v>3507</v>
      </c>
      <c r="H28" s="10">
        <v>5461</v>
      </c>
      <c r="I28" s="47">
        <v>72.290000000000006</v>
      </c>
      <c r="J28" s="47">
        <v>23.117000000000001</v>
      </c>
      <c r="K28" s="29">
        <f t="shared" si="5"/>
        <v>95.407000000000011</v>
      </c>
      <c r="L28" s="13">
        <v>37</v>
      </c>
      <c r="M28" s="12">
        <f t="shared" si="6"/>
        <v>2.5785675675675677</v>
      </c>
      <c r="N28" s="29">
        <v>19.152000000000001</v>
      </c>
      <c r="O28" s="10"/>
      <c r="P28" s="10"/>
      <c r="Q28" s="23" t="s">
        <v>350</v>
      </c>
      <c r="R28" s="10"/>
      <c r="S28" s="10"/>
      <c r="T28" s="10"/>
      <c r="U28" s="10"/>
      <c r="V28" s="10"/>
    </row>
    <row r="29" spans="1:22" ht="12" customHeight="1" x14ac:dyDescent="0.15">
      <c r="A29" s="1" t="s">
        <v>351</v>
      </c>
      <c r="B29" s="8" t="s">
        <v>352</v>
      </c>
      <c r="C29" s="8">
        <v>59</v>
      </c>
      <c r="D29" s="8">
        <v>37</v>
      </c>
      <c r="E29" s="8" t="s">
        <v>296</v>
      </c>
      <c r="F29" s="10" t="s">
        <v>297</v>
      </c>
      <c r="G29" s="25">
        <v>2760</v>
      </c>
      <c r="H29" s="10">
        <v>3089</v>
      </c>
      <c r="I29" s="47">
        <v>24.045999999999999</v>
      </c>
      <c r="J29" s="47">
        <v>12.946</v>
      </c>
      <c r="K29" s="29">
        <f t="shared" si="5"/>
        <v>36.991999999999997</v>
      </c>
      <c r="L29" s="13">
        <v>25</v>
      </c>
      <c r="M29" s="12">
        <f t="shared" si="6"/>
        <v>1.4796799999999999</v>
      </c>
      <c r="N29" s="29">
        <v>8.5250000000000004</v>
      </c>
      <c r="O29" s="10"/>
      <c r="P29" s="10"/>
      <c r="Q29" s="23" t="s">
        <v>353</v>
      </c>
      <c r="R29" s="10"/>
      <c r="S29" s="10"/>
      <c r="T29" s="10"/>
      <c r="U29" s="10"/>
      <c r="V29" s="10"/>
    </row>
    <row r="30" spans="1:22" ht="12" customHeight="1" x14ac:dyDescent="0.15">
      <c r="A30" s="1" t="s">
        <v>354</v>
      </c>
      <c r="B30" s="8" t="s">
        <v>355</v>
      </c>
      <c r="C30" s="8">
        <v>7</v>
      </c>
      <c r="D30" s="8">
        <v>38</v>
      </c>
      <c r="E30" s="8" t="s">
        <v>340</v>
      </c>
      <c r="F30" s="10" t="s">
        <v>297</v>
      </c>
      <c r="G30" s="25">
        <v>2661</v>
      </c>
      <c r="H30" s="10">
        <v>3055</v>
      </c>
      <c r="I30" s="47">
        <v>21.302</v>
      </c>
      <c r="J30" s="47">
        <v>17.2</v>
      </c>
      <c r="K30" s="29">
        <f t="shared" si="5"/>
        <v>38.501999999999995</v>
      </c>
      <c r="L30" s="13">
        <v>50</v>
      </c>
      <c r="M30" s="12">
        <f t="shared" si="6"/>
        <v>0.77003999999999995</v>
      </c>
      <c r="N30" s="29">
        <v>8.1289999999999996</v>
      </c>
      <c r="O30" s="10"/>
      <c r="P30" s="10"/>
      <c r="Q30" s="23" t="s">
        <v>356</v>
      </c>
      <c r="R30" s="10"/>
      <c r="S30" s="10"/>
      <c r="T30" s="10"/>
      <c r="U30" s="10"/>
      <c r="V30" s="10"/>
    </row>
    <row r="31" spans="1:22" ht="12" customHeight="1" x14ac:dyDescent="0.15">
      <c r="A31" s="1" t="s">
        <v>357</v>
      </c>
      <c r="B31" s="8" t="s">
        <v>270</v>
      </c>
      <c r="C31" s="8">
        <v>93</v>
      </c>
      <c r="D31" s="8">
        <v>79</v>
      </c>
      <c r="E31" s="8" t="s">
        <v>321</v>
      </c>
      <c r="F31" s="10" t="s">
        <v>341</v>
      </c>
      <c r="G31" s="25">
        <v>2886</v>
      </c>
      <c r="H31" s="10">
        <v>3929</v>
      </c>
      <c r="I31" s="47">
        <v>35.06</v>
      </c>
      <c r="J31" s="47">
        <v>41.113999999999997</v>
      </c>
      <c r="K31" s="29">
        <f t="shared" si="5"/>
        <v>76.174000000000007</v>
      </c>
      <c r="L31" s="13">
        <v>15</v>
      </c>
      <c r="M31" s="12">
        <f t="shared" si="6"/>
        <v>5.0782666666666669</v>
      </c>
      <c r="N31" s="29">
        <v>11.34</v>
      </c>
      <c r="O31" s="10"/>
      <c r="P31" s="10"/>
      <c r="Q31" s="23" t="s">
        <v>358</v>
      </c>
      <c r="R31" s="10"/>
      <c r="S31" s="10"/>
      <c r="T31" s="10"/>
      <c r="U31" s="10"/>
      <c r="V31" s="10"/>
    </row>
    <row r="32" spans="1:22" ht="12" customHeight="1" x14ac:dyDescent="0.15">
      <c r="A32" s="1" t="s">
        <v>359</v>
      </c>
      <c r="B32" s="8" t="s">
        <v>270</v>
      </c>
      <c r="C32" s="8">
        <v>45</v>
      </c>
      <c r="D32" s="8">
        <v>38</v>
      </c>
      <c r="E32" s="8" t="s">
        <v>360</v>
      </c>
      <c r="F32" s="10" t="s">
        <v>285</v>
      </c>
      <c r="G32" s="25">
        <v>2290</v>
      </c>
      <c r="H32" s="10">
        <v>2265</v>
      </c>
      <c r="I32" s="47">
        <v>10.721</v>
      </c>
      <c r="J32" s="47">
        <v>18.21</v>
      </c>
      <c r="K32" s="29">
        <f t="shared" si="5"/>
        <v>28.931000000000001</v>
      </c>
      <c r="L32" s="13">
        <v>45</v>
      </c>
      <c r="M32" s="12">
        <f t="shared" si="6"/>
        <v>0.6429111111111111</v>
      </c>
      <c r="N32" s="29">
        <v>5.1870000000000003</v>
      </c>
      <c r="O32" s="10"/>
      <c r="P32" s="10"/>
      <c r="Q32" s="23" t="s">
        <v>361</v>
      </c>
      <c r="R32" s="10"/>
      <c r="S32" s="10"/>
      <c r="T32" s="10"/>
      <c r="U32" s="10"/>
      <c r="V32" s="10"/>
    </row>
    <row r="33" spans="1:22" ht="26" x14ac:dyDescent="0.15">
      <c r="A33" s="1" t="s">
        <v>362</v>
      </c>
      <c r="B33" s="8" t="s">
        <v>270</v>
      </c>
      <c r="C33" s="8">
        <v>6</v>
      </c>
      <c r="D33" s="8">
        <v>28</v>
      </c>
      <c r="E33" s="8" t="s">
        <v>296</v>
      </c>
      <c r="F33" s="10" t="s">
        <v>297</v>
      </c>
      <c r="G33" s="25"/>
      <c r="H33" s="10"/>
      <c r="I33" s="47">
        <v>1.1859999999999999</v>
      </c>
      <c r="J33" s="47">
        <v>3.4470000000000001</v>
      </c>
      <c r="K33" s="29">
        <f t="shared" si="5"/>
        <v>4.633</v>
      </c>
      <c r="L33" s="13">
        <v>20</v>
      </c>
      <c r="M33" s="12">
        <f t="shared" si="6"/>
        <v>0.23164999999999999</v>
      </c>
      <c r="N33" s="29">
        <v>0.754</v>
      </c>
      <c r="O33" s="10"/>
      <c r="P33" s="10"/>
      <c r="Q33" s="23" t="s">
        <v>363</v>
      </c>
      <c r="R33" s="10"/>
      <c r="S33" s="10"/>
      <c r="T33" s="10"/>
      <c r="U33" s="10"/>
      <c r="V33" s="10"/>
    </row>
    <row r="34" spans="1:22" ht="26" x14ac:dyDescent="0.15">
      <c r="A34" s="1" t="s">
        <v>364</v>
      </c>
      <c r="B34" s="8" t="s">
        <v>365</v>
      </c>
      <c r="C34" s="8">
        <v>74</v>
      </c>
      <c r="D34" s="8">
        <v>53</v>
      </c>
      <c r="E34" s="8" t="s">
        <v>274</v>
      </c>
      <c r="F34" s="10" t="s">
        <v>278</v>
      </c>
      <c r="G34" s="25">
        <v>218</v>
      </c>
      <c r="H34" s="10">
        <v>3652</v>
      </c>
      <c r="I34" s="47">
        <v>2.7109999999999999</v>
      </c>
      <c r="J34" s="47"/>
      <c r="K34" s="29">
        <f t="shared" si="5"/>
        <v>2.7109999999999999</v>
      </c>
      <c r="L34" s="13">
        <v>5</v>
      </c>
      <c r="M34" s="12">
        <f t="shared" si="6"/>
        <v>0.54220000000000002</v>
      </c>
      <c r="N34" s="29">
        <v>0.79100000000000004</v>
      </c>
      <c r="O34" s="10"/>
      <c r="P34" s="10"/>
      <c r="Q34" s="23" t="s">
        <v>366</v>
      </c>
      <c r="R34" s="10"/>
      <c r="S34" s="10"/>
      <c r="T34" s="10"/>
      <c r="U34" s="10"/>
      <c r="V34" s="10"/>
    </row>
    <row r="35" spans="1:22" ht="12" customHeight="1" x14ac:dyDescent="0.15">
      <c r="A35" s="1" t="s">
        <v>367</v>
      </c>
      <c r="B35" s="8" t="s">
        <v>368</v>
      </c>
      <c r="C35" s="8">
        <v>47</v>
      </c>
      <c r="D35" s="8">
        <v>62</v>
      </c>
      <c r="E35" s="8"/>
      <c r="F35" s="10" t="s">
        <v>278</v>
      </c>
      <c r="G35" s="25">
        <v>2630</v>
      </c>
      <c r="H35" s="10">
        <v>3820</v>
      </c>
      <c r="I35" s="13">
        <v>31.847000000000001</v>
      </c>
      <c r="J35" s="13">
        <v>23.4</v>
      </c>
      <c r="K35" s="8">
        <f>SUM(I35:J35)</f>
        <v>55.247</v>
      </c>
      <c r="L35" s="13">
        <v>40</v>
      </c>
      <c r="M35" s="12">
        <f>SUM(K35/L35)</f>
        <v>1.381175</v>
      </c>
      <c r="N35" s="8">
        <v>10.039999999999999</v>
      </c>
      <c r="O35" s="10"/>
      <c r="P35" s="10"/>
      <c r="Q35" s="23" t="s">
        <v>369</v>
      </c>
      <c r="R35" s="10"/>
      <c r="S35" s="10"/>
      <c r="T35" s="10"/>
      <c r="U35" s="10"/>
      <c r="V35" s="10"/>
    </row>
    <row r="36" spans="1:22" ht="13" x14ac:dyDescent="0.15">
      <c r="A36" s="1" t="s">
        <v>370</v>
      </c>
      <c r="B36" s="8" t="s">
        <v>19</v>
      </c>
      <c r="C36" s="8">
        <v>78</v>
      </c>
      <c r="D36" s="8">
        <v>83</v>
      </c>
      <c r="E36" s="8" t="s">
        <v>371</v>
      </c>
      <c r="F36" s="10" t="s">
        <v>285</v>
      </c>
      <c r="G36" s="25">
        <v>3644</v>
      </c>
      <c r="H36" s="10">
        <v>23655</v>
      </c>
      <c r="I36" s="13">
        <v>209.4</v>
      </c>
      <c r="J36" s="13">
        <v>416.3</v>
      </c>
      <c r="K36" s="8">
        <v>626.13</v>
      </c>
      <c r="L36" s="13">
        <v>125</v>
      </c>
      <c r="M36" s="12">
        <f t="shared" ref="M36:M48" si="7">SUM(K36/L36)</f>
        <v>5.0090399999999997</v>
      </c>
      <c r="N36" s="8">
        <v>86.19</v>
      </c>
      <c r="O36" s="10"/>
      <c r="P36" s="10"/>
      <c r="Q36" s="36"/>
      <c r="R36" s="10"/>
      <c r="S36" s="10"/>
      <c r="T36" s="10"/>
      <c r="U36" s="10"/>
      <c r="V36" s="10"/>
    </row>
    <row r="37" spans="1:22" ht="12" customHeight="1" x14ac:dyDescent="0.15">
      <c r="A37" s="1" t="s">
        <v>372</v>
      </c>
      <c r="B37" s="8" t="s">
        <v>373</v>
      </c>
      <c r="C37" s="8">
        <v>61</v>
      </c>
      <c r="D37" s="8">
        <v>56</v>
      </c>
      <c r="E37" s="8" t="s">
        <v>296</v>
      </c>
      <c r="F37" s="10" t="s">
        <v>297</v>
      </c>
      <c r="G37" s="25">
        <v>3155</v>
      </c>
      <c r="H37" s="10">
        <v>5715</v>
      </c>
      <c r="I37" s="47">
        <v>42.587000000000003</v>
      </c>
      <c r="J37" s="47">
        <v>115.3</v>
      </c>
      <c r="K37" s="29">
        <f t="shared" ref="K37:K48" si="8">SUM(I37:J37)</f>
        <v>157.887</v>
      </c>
      <c r="L37" s="13">
        <v>40</v>
      </c>
      <c r="M37" s="12">
        <f t="shared" si="7"/>
        <v>3.9471750000000001</v>
      </c>
      <c r="N37" s="29">
        <v>18.030999999999999</v>
      </c>
      <c r="O37" s="10"/>
      <c r="P37" s="10"/>
      <c r="Q37" s="23" t="s">
        <v>374</v>
      </c>
      <c r="R37" s="10"/>
      <c r="S37" s="10"/>
      <c r="T37" s="10"/>
      <c r="U37" s="10"/>
      <c r="V37" s="10"/>
    </row>
    <row r="38" spans="1:22" ht="12" customHeight="1" x14ac:dyDescent="0.15">
      <c r="A38" s="1" t="s">
        <v>375</v>
      </c>
      <c r="B38" s="8" t="s">
        <v>376</v>
      </c>
      <c r="C38" s="8">
        <v>71</v>
      </c>
      <c r="D38" s="8">
        <v>71</v>
      </c>
      <c r="E38" s="8" t="s">
        <v>377</v>
      </c>
      <c r="F38" s="10" t="s">
        <v>278</v>
      </c>
      <c r="G38" s="25">
        <v>3549</v>
      </c>
      <c r="H38" s="10">
        <v>4383</v>
      </c>
      <c r="I38" s="47">
        <v>51.802</v>
      </c>
      <c r="J38" s="47">
        <v>11.74</v>
      </c>
      <c r="K38" s="29">
        <f t="shared" si="8"/>
        <v>63.542000000000002</v>
      </c>
      <c r="L38" s="13">
        <v>24</v>
      </c>
      <c r="M38" s="12">
        <f t="shared" si="7"/>
        <v>2.6475833333333334</v>
      </c>
      <c r="N38" s="29">
        <v>15.555999999999999</v>
      </c>
      <c r="O38" s="10"/>
      <c r="P38" s="10"/>
      <c r="Q38" s="23" t="s">
        <v>378</v>
      </c>
      <c r="R38" s="10"/>
      <c r="S38" s="10"/>
      <c r="T38" s="10"/>
      <c r="U38" s="10"/>
      <c r="V38" s="10"/>
    </row>
    <row r="39" spans="1:22" ht="12" customHeight="1" x14ac:dyDescent="0.15">
      <c r="A39" s="1" t="s">
        <v>379</v>
      </c>
      <c r="B39" s="8" t="s">
        <v>24</v>
      </c>
      <c r="C39" s="8">
        <v>71</v>
      </c>
      <c r="D39" s="8">
        <v>68</v>
      </c>
      <c r="E39" s="8" t="s">
        <v>292</v>
      </c>
      <c r="F39" s="10" t="s">
        <v>315</v>
      </c>
      <c r="G39" s="25">
        <v>2926</v>
      </c>
      <c r="H39" s="10">
        <v>6364</v>
      </c>
      <c r="I39" s="47">
        <v>55.802</v>
      </c>
      <c r="J39" s="47">
        <v>93.739000000000004</v>
      </c>
      <c r="K39" s="29">
        <f t="shared" si="8"/>
        <v>149.541</v>
      </c>
      <c r="L39" s="49">
        <v>35</v>
      </c>
      <c r="M39" s="12">
        <f t="shared" si="7"/>
        <v>4.2725999999999997</v>
      </c>
      <c r="N39" s="29">
        <v>18.622</v>
      </c>
      <c r="O39" s="10"/>
      <c r="P39" s="10"/>
      <c r="Q39" s="23" t="s">
        <v>380</v>
      </c>
      <c r="R39" s="10"/>
      <c r="S39" s="10"/>
      <c r="T39" s="10"/>
      <c r="U39" s="10"/>
      <c r="V39" s="10"/>
    </row>
    <row r="40" spans="1:22" ht="12" customHeight="1" x14ac:dyDescent="0.15">
      <c r="A40" s="1" t="s">
        <v>381</v>
      </c>
      <c r="B40" s="8" t="s">
        <v>382</v>
      </c>
      <c r="C40" s="8">
        <v>75</v>
      </c>
      <c r="D40" s="8">
        <v>68</v>
      </c>
      <c r="E40" s="8" t="s">
        <v>321</v>
      </c>
      <c r="F40" s="10" t="s">
        <v>297</v>
      </c>
      <c r="G40" s="25">
        <v>3114</v>
      </c>
      <c r="H40" s="10">
        <v>2477</v>
      </c>
      <c r="I40" s="47">
        <v>18.302</v>
      </c>
      <c r="J40" s="47">
        <v>22.7</v>
      </c>
      <c r="K40" s="29">
        <f t="shared" si="8"/>
        <v>41.001999999999995</v>
      </c>
      <c r="L40" s="13">
        <v>30</v>
      </c>
      <c r="M40" s="12">
        <f t="shared" si="7"/>
        <v>1.3667333333333331</v>
      </c>
      <c r="N40" s="29">
        <v>7.7140000000000004</v>
      </c>
      <c r="O40" s="10"/>
      <c r="P40" s="10"/>
      <c r="Q40" s="23" t="s">
        <v>383</v>
      </c>
      <c r="R40" s="10"/>
      <c r="S40" s="10"/>
      <c r="T40" s="10"/>
      <c r="U40" s="10"/>
      <c r="V40" s="10"/>
    </row>
    <row r="41" spans="1:22" ht="12" customHeight="1" x14ac:dyDescent="0.15">
      <c r="A41" s="1" t="s">
        <v>384</v>
      </c>
      <c r="B41" s="8" t="s">
        <v>324</v>
      </c>
      <c r="C41" s="8">
        <v>56</v>
      </c>
      <c r="D41" s="8">
        <v>52</v>
      </c>
      <c r="E41" s="8" t="s">
        <v>277</v>
      </c>
      <c r="F41" s="10" t="s">
        <v>305</v>
      </c>
      <c r="G41" s="25">
        <v>2994</v>
      </c>
      <c r="H41" s="10">
        <v>8469</v>
      </c>
      <c r="I41" s="47">
        <v>99.966999999999999</v>
      </c>
      <c r="J41" s="47">
        <v>94</v>
      </c>
      <c r="K41" s="29">
        <f t="shared" si="8"/>
        <v>193.96699999999998</v>
      </c>
      <c r="L41" s="13">
        <v>36</v>
      </c>
      <c r="M41" s="12">
        <f t="shared" si="7"/>
        <v>5.3879722222222215</v>
      </c>
      <c r="N41" s="29">
        <v>25.356000000000002</v>
      </c>
      <c r="O41" s="10"/>
      <c r="P41" s="10"/>
      <c r="Q41" s="23" t="s">
        <v>385</v>
      </c>
      <c r="R41" s="10"/>
      <c r="S41" s="10"/>
      <c r="T41" s="10"/>
      <c r="U41" s="10"/>
      <c r="V41" s="10"/>
    </row>
    <row r="42" spans="1:22" ht="12" customHeight="1" x14ac:dyDescent="0.15">
      <c r="A42" s="1" t="s">
        <v>386</v>
      </c>
      <c r="B42" s="8" t="s">
        <v>24</v>
      </c>
      <c r="C42" s="8">
        <v>27</v>
      </c>
      <c r="D42" s="8">
        <v>48</v>
      </c>
      <c r="E42" s="8" t="s">
        <v>314</v>
      </c>
      <c r="F42" s="10" t="s">
        <v>285</v>
      </c>
      <c r="G42" s="25">
        <v>3816</v>
      </c>
      <c r="H42" s="10">
        <v>13935</v>
      </c>
      <c r="I42" s="47">
        <v>116.601</v>
      </c>
      <c r="J42" s="47">
        <v>103.25</v>
      </c>
      <c r="K42" s="29">
        <f t="shared" si="8"/>
        <v>219.851</v>
      </c>
      <c r="L42" s="13">
        <v>200</v>
      </c>
      <c r="M42" s="12">
        <f t="shared" si="7"/>
        <v>1.0992550000000001</v>
      </c>
      <c r="N42" s="29">
        <v>53.173999999999999</v>
      </c>
      <c r="O42" s="10"/>
      <c r="P42" s="10"/>
      <c r="Q42" s="23" t="s">
        <v>387</v>
      </c>
      <c r="R42" s="10"/>
      <c r="S42" s="10"/>
      <c r="T42" s="10"/>
      <c r="U42" s="10"/>
      <c r="V42" s="10"/>
    </row>
    <row r="43" spans="1:22" ht="12" customHeight="1" x14ac:dyDescent="0.15">
      <c r="A43" s="1" t="s">
        <v>388</v>
      </c>
      <c r="B43" s="8" t="s">
        <v>24</v>
      </c>
      <c r="C43" s="8">
        <v>35</v>
      </c>
      <c r="D43" s="8">
        <v>44</v>
      </c>
      <c r="E43" s="8" t="s">
        <v>292</v>
      </c>
      <c r="F43" s="10" t="s">
        <v>271</v>
      </c>
      <c r="G43" s="25">
        <v>2950</v>
      </c>
      <c r="H43" s="10">
        <v>4588</v>
      </c>
      <c r="I43" s="47">
        <v>45.06</v>
      </c>
      <c r="J43" s="47">
        <v>38.1</v>
      </c>
      <c r="K43" s="29">
        <f t="shared" si="8"/>
        <v>83.16</v>
      </c>
      <c r="L43" s="13">
        <v>36</v>
      </c>
      <c r="M43" s="12">
        <f t="shared" si="7"/>
        <v>2.31</v>
      </c>
      <c r="N43" s="29">
        <v>13.535</v>
      </c>
      <c r="O43" s="10"/>
      <c r="P43" s="10"/>
      <c r="Q43" s="23" t="s">
        <v>389</v>
      </c>
      <c r="R43" s="10"/>
      <c r="S43" s="10"/>
      <c r="T43" s="10"/>
      <c r="U43" s="10"/>
      <c r="V43" s="10"/>
    </row>
    <row r="44" spans="1:22" ht="12" customHeight="1" x14ac:dyDescent="0.15">
      <c r="A44" s="1" t="s">
        <v>390</v>
      </c>
      <c r="B44" s="8" t="s">
        <v>19</v>
      </c>
      <c r="C44" s="8">
        <v>71</v>
      </c>
      <c r="D44" s="8">
        <v>67</v>
      </c>
      <c r="E44" s="8" t="s">
        <v>337</v>
      </c>
      <c r="F44" s="10" t="s">
        <v>285</v>
      </c>
      <c r="G44" s="25">
        <v>2535</v>
      </c>
      <c r="H44" s="10">
        <v>4880</v>
      </c>
      <c r="I44" s="47">
        <v>40.259</v>
      </c>
      <c r="J44" s="47">
        <v>23.521999999999998</v>
      </c>
      <c r="K44" s="29">
        <f t="shared" si="8"/>
        <v>63.780999999999999</v>
      </c>
      <c r="L44" s="13">
        <v>30</v>
      </c>
      <c r="M44" s="12">
        <f t="shared" si="7"/>
        <v>2.1260333333333334</v>
      </c>
      <c r="N44" s="29">
        <v>12.37</v>
      </c>
      <c r="O44" s="10"/>
      <c r="P44" s="10"/>
      <c r="Q44" s="23" t="s">
        <v>391</v>
      </c>
      <c r="R44" s="10"/>
      <c r="S44" s="10"/>
      <c r="T44" s="10"/>
      <c r="U44" s="10"/>
      <c r="V44" s="10"/>
    </row>
    <row r="45" spans="1:22" ht="12" customHeight="1" x14ac:dyDescent="0.15">
      <c r="A45" s="1" t="s">
        <v>392</v>
      </c>
      <c r="B45" s="8" t="s">
        <v>393</v>
      </c>
      <c r="C45" s="8">
        <v>41</v>
      </c>
      <c r="D45" s="8">
        <v>59</v>
      </c>
      <c r="E45" s="8" t="s">
        <v>304</v>
      </c>
      <c r="F45" s="10" t="s">
        <v>305</v>
      </c>
      <c r="G45" s="25">
        <v>3606</v>
      </c>
      <c r="H45" s="10">
        <v>5889</v>
      </c>
      <c r="I45" s="47">
        <v>64.010000000000005</v>
      </c>
      <c r="J45" s="47">
        <v>86.4</v>
      </c>
      <c r="K45" s="29">
        <f t="shared" si="8"/>
        <v>150.41000000000003</v>
      </c>
      <c r="L45" s="13">
        <v>135</v>
      </c>
      <c r="M45" s="12">
        <f t="shared" si="7"/>
        <v>1.1141481481481483</v>
      </c>
      <c r="N45" s="29">
        <v>21.236999999999998</v>
      </c>
      <c r="O45" s="10"/>
      <c r="P45" s="10"/>
      <c r="Q45" s="23" t="s">
        <v>394</v>
      </c>
      <c r="R45" s="10"/>
      <c r="S45" s="10"/>
      <c r="T45" s="10"/>
      <c r="U45" s="10"/>
      <c r="V45" s="10"/>
    </row>
    <row r="46" spans="1:22" ht="26" x14ac:dyDescent="0.15">
      <c r="A46" s="1" t="s">
        <v>395</v>
      </c>
      <c r="B46" s="8" t="s">
        <v>24</v>
      </c>
      <c r="C46" s="8">
        <v>96</v>
      </c>
      <c r="D46" s="8">
        <v>92</v>
      </c>
      <c r="E46" s="8" t="s">
        <v>321</v>
      </c>
      <c r="F46" s="10" t="s">
        <v>293</v>
      </c>
      <c r="G46" s="25">
        <v>4375</v>
      </c>
      <c r="H46" s="10">
        <v>38672</v>
      </c>
      <c r="I46" s="47">
        <v>381.01100000000002</v>
      </c>
      <c r="J46" s="47">
        <v>960.5</v>
      </c>
      <c r="K46" s="29">
        <f t="shared" si="8"/>
        <v>1341.511</v>
      </c>
      <c r="L46" s="13">
        <v>125</v>
      </c>
      <c r="M46" s="12">
        <f t="shared" si="7"/>
        <v>10.732087999999999</v>
      </c>
      <c r="N46" s="29">
        <v>169.18899999999999</v>
      </c>
      <c r="O46" s="10"/>
      <c r="P46" s="10"/>
      <c r="Q46" s="23" t="s">
        <v>396</v>
      </c>
      <c r="R46" s="10"/>
      <c r="S46" s="10"/>
      <c r="T46" s="10"/>
      <c r="U46" s="10"/>
      <c r="V46" s="10"/>
    </row>
    <row r="47" spans="1:22" ht="26" x14ac:dyDescent="0.15">
      <c r="A47" s="1" t="s">
        <v>397</v>
      </c>
      <c r="B47" s="8" t="s">
        <v>288</v>
      </c>
      <c r="C47" s="8">
        <v>26</v>
      </c>
      <c r="D47" s="8">
        <v>50</v>
      </c>
      <c r="E47" s="8" t="s">
        <v>328</v>
      </c>
      <c r="F47" s="10" t="s">
        <v>305</v>
      </c>
      <c r="G47" s="25">
        <v>3579</v>
      </c>
      <c r="H47" s="10">
        <v>10490</v>
      </c>
      <c r="I47" s="47">
        <v>108.08499999999999</v>
      </c>
      <c r="J47" s="47">
        <v>75.867999999999995</v>
      </c>
      <c r="K47" s="29">
        <f t="shared" si="8"/>
        <v>183.95299999999997</v>
      </c>
      <c r="L47" s="13">
        <v>63</v>
      </c>
      <c r="M47" s="12">
        <f t="shared" si="7"/>
        <v>2.9198888888888885</v>
      </c>
      <c r="N47" s="29">
        <v>37.542999999999999</v>
      </c>
      <c r="O47" s="10"/>
      <c r="P47" s="10"/>
      <c r="Q47" s="23" t="s">
        <v>398</v>
      </c>
      <c r="R47" s="10"/>
      <c r="S47" s="10"/>
      <c r="T47" s="10"/>
      <c r="U47" s="10"/>
      <c r="V47" s="10"/>
    </row>
    <row r="48" spans="1:22" ht="12" customHeight="1" x14ac:dyDescent="0.15">
      <c r="A48" s="1" t="s">
        <v>399</v>
      </c>
      <c r="B48" s="8" t="s">
        <v>24</v>
      </c>
      <c r="C48" s="8">
        <v>69</v>
      </c>
      <c r="D48" s="8">
        <v>72</v>
      </c>
      <c r="E48" s="8" t="s">
        <v>334</v>
      </c>
      <c r="F48" s="10" t="s">
        <v>271</v>
      </c>
      <c r="G48" s="25">
        <v>3040</v>
      </c>
      <c r="H48" s="10">
        <v>9310</v>
      </c>
      <c r="I48" s="47">
        <v>117.538</v>
      </c>
      <c r="J48" s="47">
        <v>92.1</v>
      </c>
      <c r="K48" s="29">
        <f t="shared" si="8"/>
        <v>209.63799999999998</v>
      </c>
      <c r="L48" s="13">
        <v>35</v>
      </c>
      <c r="M48" s="12">
        <f t="shared" si="7"/>
        <v>5.9896571428571423</v>
      </c>
      <c r="N48" s="29">
        <v>28.3</v>
      </c>
      <c r="O48" s="10"/>
      <c r="P48" s="10"/>
      <c r="Q48" s="23" t="s">
        <v>400</v>
      </c>
      <c r="R48" s="10"/>
      <c r="S48" s="10"/>
      <c r="T48" s="10"/>
      <c r="U48" s="10"/>
      <c r="V48" s="10"/>
    </row>
    <row r="49" spans="1:22" ht="12" customHeight="1" x14ac:dyDescent="0.15">
      <c r="A49" s="1" t="s">
        <v>401</v>
      </c>
      <c r="B49" s="8" t="s">
        <v>28</v>
      </c>
      <c r="C49" s="8">
        <v>93</v>
      </c>
      <c r="D49" s="8">
        <v>84</v>
      </c>
      <c r="E49" s="8"/>
      <c r="F49" s="10" t="s">
        <v>402</v>
      </c>
      <c r="G49" s="25">
        <v>1277</v>
      </c>
      <c r="H49" s="10">
        <v>8899</v>
      </c>
      <c r="I49" s="13">
        <v>73.864000000000004</v>
      </c>
      <c r="J49" s="13">
        <v>111.905</v>
      </c>
      <c r="K49" s="8">
        <f>SUM(I49:J49)</f>
        <v>185.76900000000001</v>
      </c>
      <c r="L49" s="13">
        <v>150</v>
      </c>
      <c r="M49" s="12">
        <f>SUM(K49/L49)</f>
        <v>1.2384600000000001</v>
      </c>
      <c r="N49" s="8">
        <v>11.36</v>
      </c>
      <c r="O49" s="10"/>
      <c r="P49" s="10"/>
      <c r="Q49" s="36"/>
      <c r="R49" s="10"/>
      <c r="S49" s="10"/>
      <c r="T49" s="10"/>
      <c r="U49" s="10"/>
      <c r="V49" s="10"/>
    </row>
    <row r="50" spans="1:22" ht="12" customHeight="1" x14ac:dyDescent="0.15">
      <c r="A50" s="1" t="s">
        <v>403</v>
      </c>
      <c r="B50" s="8" t="s">
        <v>28</v>
      </c>
      <c r="C50" s="8">
        <v>32</v>
      </c>
      <c r="D50" s="8">
        <v>57</v>
      </c>
      <c r="E50" s="8" t="s">
        <v>284</v>
      </c>
      <c r="F50" s="10" t="s">
        <v>341</v>
      </c>
      <c r="G50" s="25">
        <v>3154</v>
      </c>
      <c r="H50" s="10">
        <v>6167</v>
      </c>
      <c r="I50" s="47">
        <v>55.1</v>
      </c>
      <c r="J50" s="47">
        <v>94.778000000000006</v>
      </c>
      <c r="K50" s="29">
        <f t="shared" ref="K50:K66" si="9">SUM(I50:J50)</f>
        <v>149.87800000000001</v>
      </c>
      <c r="L50" s="13">
        <v>60</v>
      </c>
      <c r="M50" s="12">
        <f t="shared" ref="M50:M55" si="10">SUM(K50/L50)</f>
        <v>2.4979666666666671</v>
      </c>
      <c r="N50" s="29">
        <v>19.449000000000002</v>
      </c>
      <c r="O50" s="10"/>
      <c r="P50" s="10"/>
      <c r="Q50" s="23" t="s">
        <v>404</v>
      </c>
      <c r="R50" s="10"/>
      <c r="S50" s="10"/>
      <c r="T50" s="10"/>
      <c r="U50" s="10"/>
      <c r="V50" s="10"/>
    </row>
    <row r="51" spans="1:22" ht="12" customHeight="1" x14ac:dyDescent="0.15">
      <c r="A51" s="1" t="s">
        <v>405</v>
      </c>
      <c r="B51" s="8" t="s">
        <v>288</v>
      </c>
      <c r="C51" s="8">
        <v>36</v>
      </c>
      <c r="D51" s="8">
        <v>59</v>
      </c>
      <c r="E51" s="8" t="s">
        <v>334</v>
      </c>
      <c r="F51" s="10" t="s">
        <v>285</v>
      </c>
      <c r="G51" s="25">
        <v>3112</v>
      </c>
      <c r="H51" s="10">
        <v>10349</v>
      </c>
      <c r="I51" s="47">
        <v>83.504000000000005</v>
      </c>
      <c r="J51" s="47">
        <v>143.4</v>
      </c>
      <c r="K51" s="29">
        <f t="shared" si="9"/>
        <v>226.904</v>
      </c>
      <c r="L51" s="13">
        <v>75</v>
      </c>
      <c r="M51" s="12">
        <f t="shared" si="10"/>
        <v>3.0253866666666664</v>
      </c>
      <c r="N51" s="29">
        <v>32.206000000000003</v>
      </c>
      <c r="O51" s="10"/>
      <c r="P51" s="10"/>
      <c r="Q51" s="23" t="s">
        <v>406</v>
      </c>
      <c r="R51" s="10"/>
      <c r="S51" s="10"/>
      <c r="T51" s="10"/>
      <c r="U51" s="10"/>
      <c r="V51" s="10"/>
    </row>
    <row r="52" spans="1:22" ht="12" customHeight="1" x14ac:dyDescent="0.15">
      <c r="A52" s="1" t="s">
        <v>407</v>
      </c>
      <c r="B52" s="8" t="s">
        <v>408</v>
      </c>
      <c r="C52" s="8">
        <v>38</v>
      </c>
      <c r="D52" s="8">
        <v>55</v>
      </c>
      <c r="E52" s="8" t="s">
        <v>340</v>
      </c>
      <c r="F52" s="10" t="s">
        <v>341</v>
      </c>
      <c r="G52" s="25">
        <v>3122</v>
      </c>
      <c r="H52" s="10">
        <v>3860</v>
      </c>
      <c r="I52" s="47">
        <v>37.520000000000003</v>
      </c>
      <c r="J52" s="47">
        <v>136.41</v>
      </c>
      <c r="K52" s="29">
        <f t="shared" si="9"/>
        <v>173.93</v>
      </c>
      <c r="L52" s="13">
        <v>40</v>
      </c>
      <c r="M52" s="12">
        <f t="shared" si="10"/>
        <v>4.3482500000000002</v>
      </c>
      <c r="N52" s="29">
        <v>12.05</v>
      </c>
      <c r="O52" s="10"/>
      <c r="P52" s="10"/>
      <c r="Q52" s="23" t="s">
        <v>409</v>
      </c>
      <c r="R52" s="10"/>
      <c r="S52" s="10"/>
      <c r="T52" s="10"/>
      <c r="U52" s="10"/>
      <c r="V52" s="10"/>
    </row>
    <row r="53" spans="1:22" ht="12" customHeight="1" x14ac:dyDescent="0.15">
      <c r="A53" s="1" t="s">
        <v>410</v>
      </c>
      <c r="B53" s="8" t="s">
        <v>22</v>
      </c>
      <c r="C53" s="8">
        <v>67</v>
      </c>
      <c r="D53" s="8">
        <v>65</v>
      </c>
      <c r="E53" s="8" t="s">
        <v>296</v>
      </c>
      <c r="F53" s="10" t="s">
        <v>297</v>
      </c>
      <c r="G53" s="25">
        <v>2408</v>
      </c>
      <c r="H53" s="10">
        <v>5511</v>
      </c>
      <c r="I53" s="47">
        <v>54.009</v>
      </c>
      <c r="J53" s="47">
        <v>43</v>
      </c>
      <c r="K53" s="29">
        <f t="shared" si="9"/>
        <v>97.009</v>
      </c>
      <c r="L53" s="13">
        <v>1.5</v>
      </c>
      <c r="M53" s="12">
        <f t="shared" si="10"/>
        <v>64.672666666666672</v>
      </c>
      <c r="N53" s="29">
        <v>13.271000000000001</v>
      </c>
      <c r="O53" s="10"/>
      <c r="P53" s="10"/>
      <c r="Q53" s="23" t="s">
        <v>411</v>
      </c>
      <c r="R53" s="10"/>
      <c r="S53" s="10"/>
      <c r="T53" s="10"/>
      <c r="U53" s="10"/>
      <c r="V53" s="10"/>
    </row>
    <row r="54" spans="1:22" ht="12" customHeight="1" x14ac:dyDescent="0.15">
      <c r="A54" s="1" t="s">
        <v>412</v>
      </c>
      <c r="B54" s="8" t="s">
        <v>24</v>
      </c>
      <c r="C54" s="8">
        <v>42</v>
      </c>
      <c r="D54" s="8">
        <v>84</v>
      </c>
      <c r="E54" s="8" t="s">
        <v>413</v>
      </c>
      <c r="F54" s="10" t="s">
        <v>278</v>
      </c>
      <c r="G54" s="25">
        <v>1910</v>
      </c>
      <c r="H54" s="10">
        <v>5873</v>
      </c>
      <c r="I54" s="47">
        <v>37.305999999999997</v>
      </c>
      <c r="J54" s="47">
        <v>47.3</v>
      </c>
      <c r="K54" s="29">
        <f t="shared" si="9"/>
        <v>84.605999999999995</v>
      </c>
      <c r="L54" s="13">
        <v>35</v>
      </c>
      <c r="M54" s="12">
        <f t="shared" si="10"/>
        <v>2.4173142857142857</v>
      </c>
      <c r="N54" s="29">
        <v>11.217000000000001</v>
      </c>
      <c r="O54" s="10"/>
      <c r="P54" s="10"/>
      <c r="Q54" s="23" t="s">
        <v>414</v>
      </c>
      <c r="R54" s="10"/>
      <c r="S54" s="10"/>
      <c r="T54" s="10"/>
      <c r="U54" s="10"/>
      <c r="V54" s="10"/>
    </row>
    <row r="55" spans="1:22" ht="12" customHeight="1" x14ac:dyDescent="0.15">
      <c r="A55" s="1" t="s">
        <v>415</v>
      </c>
      <c r="B55" s="8" t="s">
        <v>416</v>
      </c>
      <c r="C55" s="8">
        <v>4</v>
      </c>
      <c r="D55" s="8">
        <v>59</v>
      </c>
      <c r="E55" s="8" t="s">
        <v>271</v>
      </c>
      <c r="F55" s="10" t="s">
        <v>271</v>
      </c>
      <c r="G55" s="25">
        <v>3438</v>
      </c>
      <c r="H55" s="10">
        <v>7273</v>
      </c>
      <c r="I55" s="47">
        <v>74.16</v>
      </c>
      <c r="J55" s="47">
        <v>75.52</v>
      </c>
      <c r="K55" s="29">
        <f t="shared" si="9"/>
        <v>149.68</v>
      </c>
      <c r="L55" s="13">
        <v>79</v>
      </c>
      <c r="M55" s="12">
        <f t="shared" si="10"/>
        <v>1.8946835443037975</v>
      </c>
      <c r="N55" s="29">
        <v>25.003</v>
      </c>
      <c r="O55" s="10"/>
      <c r="P55" s="10"/>
      <c r="Q55" s="23" t="s">
        <v>417</v>
      </c>
      <c r="R55" s="10"/>
      <c r="S55" s="10"/>
      <c r="T55" s="10"/>
      <c r="U55" s="10"/>
      <c r="V55" s="10"/>
    </row>
    <row r="56" spans="1:22" ht="12" customHeight="1" x14ac:dyDescent="0.15">
      <c r="A56" s="1" t="s">
        <v>418</v>
      </c>
      <c r="B56" s="8" t="s">
        <v>19</v>
      </c>
      <c r="C56" s="8">
        <v>85</v>
      </c>
      <c r="D56" s="10">
        <v>77</v>
      </c>
      <c r="E56" s="8" t="s">
        <v>277</v>
      </c>
      <c r="F56" s="10" t="s">
        <v>315</v>
      </c>
      <c r="G56" s="25"/>
      <c r="H56" s="10"/>
      <c r="I56" s="47">
        <v>11.242000000000001</v>
      </c>
      <c r="J56" s="47">
        <v>23.466999999999999</v>
      </c>
      <c r="K56" s="29">
        <f t="shared" si="9"/>
        <v>34.709000000000003</v>
      </c>
      <c r="L56" s="50"/>
      <c r="M56" s="12"/>
      <c r="N56" s="29">
        <v>0.182</v>
      </c>
      <c r="O56" s="10"/>
      <c r="P56" s="10"/>
      <c r="Q56" s="36"/>
      <c r="R56" s="10"/>
      <c r="S56" s="10"/>
      <c r="T56" s="10"/>
      <c r="U56" s="10"/>
      <c r="V56" s="10"/>
    </row>
    <row r="57" spans="1:22" ht="12" customHeight="1" x14ac:dyDescent="0.15">
      <c r="A57" s="1" t="s">
        <v>419</v>
      </c>
      <c r="B57" s="8" t="s">
        <v>288</v>
      </c>
      <c r="C57" s="8">
        <v>38</v>
      </c>
      <c r="D57" s="8">
        <v>55</v>
      </c>
      <c r="E57" s="8" t="s">
        <v>271</v>
      </c>
      <c r="F57" s="10" t="s">
        <v>271</v>
      </c>
      <c r="G57" s="25">
        <v>1552</v>
      </c>
      <c r="H57" s="10">
        <v>2470</v>
      </c>
      <c r="I57" s="47">
        <v>8.3049999999999997</v>
      </c>
      <c r="J57" s="47">
        <v>151.77199999999999</v>
      </c>
      <c r="K57" s="29">
        <f t="shared" si="9"/>
        <v>160.077</v>
      </c>
      <c r="L57" s="13">
        <v>45</v>
      </c>
      <c r="M57" s="12">
        <f t="shared" ref="M57:M66" si="11">SUM(K57/L57)</f>
        <v>3.5572666666666666</v>
      </c>
      <c r="N57" s="29">
        <v>3.8330000000000002</v>
      </c>
      <c r="O57" s="10"/>
      <c r="P57" s="10"/>
      <c r="Q57" s="23" t="s">
        <v>420</v>
      </c>
      <c r="R57" s="10"/>
      <c r="S57" s="10"/>
      <c r="T57" s="10"/>
      <c r="U57" s="10"/>
      <c r="V57" s="10"/>
    </row>
    <row r="58" spans="1:22" ht="13" x14ac:dyDescent="0.15">
      <c r="A58" s="1" t="s">
        <v>421</v>
      </c>
      <c r="B58" s="8" t="s">
        <v>416</v>
      </c>
      <c r="C58" s="8">
        <v>19</v>
      </c>
      <c r="D58" s="8">
        <v>63</v>
      </c>
      <c r="E58" s="8" t="s">
        <v>271</v>
      </c>
      <c r="F58" s="10" t="s">
        <v>315</v>
      </c>
      <c r="G58" s="25">
        <v>3548</v>
      </c>
      <c r="H58" s="10">
        <v>8601</v>
      </c>
      <c r="I58" s="47">
        <v>103.02800000000001</v>
      </c>
      <c r="J58" s="47">
        <v>111.917</v>
      </c>
      <c r="K58" s="29">
        <f t="shared" si="9"/>
        <v>214.94499999999999</v>
      </c>
      <c r="L58" s="13">
        <v>80</v>
      </c>
      <c r="M58" s="12">
        <f t="shared" si="11"/>
        <v>2.6868124999999998</v>
      </c>
      <c r="N58" s="29">
        <v>30.513999999999999</v>
      </c>
      <c r="O58" s="10"/>
      <c r="P58" s="10"/>
      <c r="Q58" s="23" t="s">
        <v>422</v>
      </c>
      <c r="R58" s="10"/>
      <c r="S58" s="10"/>
      <c r="T58" s="10"/>
      <c r="U58" s="10"/>
      <c r="V58" s="10"/>
    </row>
    <row r="59" spans="1:22" ht="13" x14ac:dyDescent="0.15">
      <c r="A59" s="1" t="s">
        <v>423</v>
      </c>
      <c r="B59" s="8" t="s">
        <v>270</v>
      </c>
      <c r="C59" s="8">
        <v>25</v>
      </c>
      <c r="D59" s="8">
        <v>48</v>
      </c>
      <c r="E59" s="8" t="s">
        <v>321</v>
      </c>
      <c r="F59" s="10" t="s">
        <v>285</v>
      </c>
      <c r="G59" s="25">
        <v>2986</v>
      </c>
      <c r="H59" s="10">
        <v>3132</v>
      </c>
      <c r="I59" s="47">
        <v>25.123999999999999</v>
      </c>
      <c r="J59" s="47">
        <v>31.257999999999999</v>
      </c>
      <c r="K59" s="29">
        <f t="shared" si="9"/>
        <v>56.381999999999998</v>
      </c>
      <c r="L59" s="13">
        <v>70</v>
      </c>
      <c r="M59" s="12">
        <f t="shared" si="11"/>
        <v>0.80545714285714287</v>
      </c>
      <c r="N59" s="29">
        <v>9.3520000000000003</v>
      </c>
      <c r="O59" s="10"/>
      <c r="P59" s="10"/>
      <c r="Q59" s="23" t="s">
        <v>424</v>
      </c>
      <c r="R59" s="10"/>
      <c r="S59" s="10"/>
      <c r="T59" s="10"/>
      <c r="U59" s="10"/>
      <c r="V59" s="10"/>
    </row>
    <row r="60" spans="1:22" ht="12" customHeight="1" x14ac:dyDescent="0.15">
      <c r="A60" s="1" t="s">
        <v>425</v>
      </c>
      <c r="B60" s="8" t="s">
        <v>426</v>
      </c>
      <c r="C60" s="8">
        <v>82</v>
      </c>
      <c r="D60" s="8">
        <v>80</v>
      </c>
      <c r="E60" s="8" t="s">
        <v>321</v>
      </c>
      <c r="F60" s="10" t="s">
        <v>305</v>
      </c>
      <c r="G60" s="25">
        <v>3925</v>
      </c>
      <c r="H60" s="10">
        <v>12142</v>
      </c>
      <c r="I60" s="47">
        <v>165.249</v>
      </c>
      <c r="J60" s="47">
        <v>500.44299999999998</v>
      </c>
      <c r="K60" s="29">
        <f t="shared" si="9"/>
        <v>665.69200000000001</v>
      </c>
      <c r="L60" s="13">
        <v>150</v>
      </c>
      <c r="M60" s="12">
        <f t="shared" si="11"/>
        <v>4.4379466666666669</v>
      </c>
      <c r="N60" s="29">
        <v>47.655999999999999</v>
      </c>
      <c r="O60" s="10"/>
      <c r="P60" s="10"/>
      <c r="Q60" s="23" t="s">
        <v>427</v>
      </c>
      <c r="R60" s="10"/>
      <c r="S60" s="10"/>
      <c r="T60" s="10"/>
      <c r="U60" s="10"/>
      <c r="V60" s="10"/>
    </row>
    <row r="61" spans="1:22" ht="13" x14ac:dyDescent="0.15">
      <c r="A61" s="1" t="s">
        <v>428</v>
      </c>
      <c r="B61" s="8" t="s">
        <v>19</v>
      </c>
      <c r="C61" s="8">
        <v>34</v>
      </c>
      <c r="D61" s="8">
        <v>46</v>
      </c>
      <c r="E61" s="8" t="s">
        <v>274</v>
      </c>
      <c r="F61" s="10" t="s">
        <v>278</v>
      </c>
      <c r="G61" s="25">
        <v>2973</v>
      </c>
      <c r="H61" s="10">
        <v>4405</v>
      </c>
      <c r="I61" s="47">
        <v>35.607999999999997</v>
      </c>
      <c r="J61" s="47">
        <v>36.4</v>
      </c>
      <c r="K61" s="29">
        <f t="shared" si="9"/>
        <v>72.007999999999996</v>
      </c>
      <c r="L61" s="13">
        <v>30</v>
      </c>
      <c r="M61" s="12">
        <f t="shared" si="11"/>
        <v>2.4002666666666665</v>
      </c>
      <c r="N61" s="29">
        <v>13.096</v>
      </c>
      <c r="O61" s="10"/>
      <c r="P61" s="10"/>
      <c r="Q61" s="23" t="s">
        <v>429</v>
      </c>
      <c r="R61" s="10"/>
      <c r="S61" s="10"/>
      <c r="T61" s="10"/>
      <c r="U61" s="10"/>
      <c r="V61" s="10"/>
    </row>
    <row r="62" spans="1:22" ht="12" customHeight="1" x14ac:dyDescent="0.15">
      <c r="A62" s="1" t="s">
        <v>430</v>
      </c>
      <c r="B62" s="8" t="s">
        <v>431</v>
      </c>
      <c r="C62" s="8">
        <v>69</v>
      </c>
      <c r="D62" s="8">
        <v>73</v>
      </c>
      <c r="E62" s="8" t="s">
        <v>413</v>
      </c>
      <c r="F62" s="10" t="s">
        <v>341</v>
      </c>
      <c r="G62" s="25">
        <v>2756</v>
      </c>
      <c r="H62" s="10">
        <v>6860</v>
      </c>
      <c r="I62" s="47">
        <v>79.248999999999995</v>
      </c>
      <c r="J62" s="47">
        <v>82.6</v>
      </c>
      <c r="K62" s="29">
        <f t="shared" si="9"/>
        <v>161.84899999999999</v>
      </c>
      <c r="L62" s="13">
        <v>27</v>
      </c>
      <c r="M62" s="12">
        <f t="shared" si="11"/>
        <v>5.9944074074074072</v>
      </c>
      <c r="N62" s="29">
        <v>18.907</v>
      </c>
      <c r="O62" s="10"/>
      <c r="P62" s="10"/>
      <c r="Q62" s="23" t="s">
        <v>432</v>
      </c>
      <c r="R62" s="10"/>
      <c r="S62" s="10"/>
      <c r="T62" s="10"/>
      <c r="U62" s="10"/>
      <c r="V62" s="10"/>
    </row>
    <row r="63" spans="1:22" ht="12" customHeight="1" x14ac:dyDescent="0.15">
      <c r="A63" s="1" t="s">
        <v>433</v>
      </c>
      <c r="B63" s="8" t="s">
        <v>27</v>
      </c>
      <c r="C63" s="8">
        <v>29</v>
      </c>
      <c r="D63" s="8">
        <v>71</v>
      </c>
      <c r="E63" s="8" t="s">
        <v>377</v>
      </c>
      <c r="F63" s="10" t="s">
        <v>285</v>
      </c>
      <c r="G63" s="25"/>
      <c r="H63" s="10"/>
      <c r="I63" s="47">
        <v>0.53800000000000003</v>
      </c>
      <c r="J63" s="47">
        <v>0.56499999999999995</v>
      </c>
      <c r="K63" s="29">
        <f t="shared" si="9"/>
        <v>1.103</v>
      </c>
      <c r="L63" s="13">
        <v>30</v>
      </c>
      <c r="M63" s="12">
        <f t="shared" si="11"/>
        <v>3.6766666666666663E-2</v>
      </c>
      <c r="N63" s="29">
        <v>4.4999999999999998E-2</v>
      </c>
      <c r="O63" s="10"/>
      <c r="P63" s="10"/>
      <c r="Q63" s="23" t="s">
        <v>434</v>
      </c>
      <c r="R63" s="10"/>
      <c r="S63" s="10"/>
      <c r="T63" s="10"/>
      <c r="U63" s="10"/>
      <c r="V63" s="10"/>
    </row>
    <row r="64" spans="1:22" ht="13" x14ac:dyDescent="0.15">
      <c r="A64" s="1" t="s">
        <v>435</v>
      </c>
      <c r="B64" s="8" t="s">
        <v>270</v>
      </c>
      <c r="C64" s="8">
        <v>86</v>
      </c>
      <c r="D64" s="8">
        <v>73</v>
      </c>
      <c r="E64" s="8" t="s">
        <v>300</v>
      </c>
      <c r="F64" s="10" t="s">
        <v>341</v>
      </c>
      <c r="G64" s="25"/>
      <c r="H64" s="10"/>
      <c r="I64" s="47">
        <v>5.3540000000000001</v>
      </c>
      <c r="J64" s="47">
        <v>14.15</v>
      </c>
      <c r="K64" s="29">
        <f t="shared" si="9"/>
        <v>19.504000000000001</v>
      </c>
      <c r="L64" s="13">
        <v>3.5</v>
      </c>
      <c r="M64" s="12">
        <f t="shared" si="11"/>
        <v>5.572571428571429</v>
      </c>
      <c r="N64" s="29">
        <v>0.56100000000000005</v>
      </c>
      <c r="O64" s="10"/>
      <c r="P64" s="10"/>
      <c r="Q64" s="23" t="s">
        <v>436</v>
      </c>
      <c r="R64" s="10"/>
      <c r="S64" s="10"/>
      <c r="T64" s="10"/>
      <c r="U64" s="10"/>
      <c r="V64" s="10"/>
    </row>
    <row r="65" spans="1:22" ht="12" customHeight="1" x14ac:dyDescent="0.15">
      <c r="A65" s="1" t="s">
        <v>437</v>
      </c>
      <c r="B65" s="8" t="s">
        <v>324</v>
      </c>
      <c r="C65" s="8">
        <v>36</v>
      </c>
      <c r="D65" s="8">
        <v>43</v>
      </c>
      <c r="E65" s="8" t="s">
        <v>360</v>
      </c>
      <c r="F65" s="10" t="s">
        <v>305</v>
      </c>
      <c r="G65" s="25">
        <v>3117</v>
      </c>
      <c r="H65" s="10">
        <v>2218</v>
      </c>
      <c r="I65" s="47">
        <v>21.391999999999999</v>
      </c>
      <c r="J65" s="47">
        <v>17.600000000000001</v>
      </c>
      <c r="K65" s="29">
        <f t="shared" si="9"/>
        <v>38.992000000000004</v>
      </c>
      <c r="L65" s="13">
        <v>150</v>
      </c>
      <c r="M65" s="12">
        <f t="shared" si="11"/>
        <v>0.25994666666666671</v>
      </c>
      <c r="N65" s="29">
        <v>6.9139999999999997</v>
      </c>
      <c r="O65" s="10"/>
      <c r="P65" s="10"/>
      <c r="Q65" s="23" t="s">
        <v>438</v>
      </c>
      <c r="R65" s="10"/>
      <c r="S65" s="10"/>
      <c r="T65" s="10"/>
      <c r="U65" s="10"/>
      <c r="V65" s="10"/>
    </row>
    <row r="66" spans="1:22" ht="12" customHeight="1" x14ac:dyDescent="0.15">
      <c r="A66" s="1" t="s">
        <v>439</v>
      </c>
      <c r="B66" s="8" t="s">
        <v>22</v>
      </c>
      <c r="C66" s="8">
        <v>93</v>
      </c>
      <c r="D66" s="8">
        <v>84</v>
      </c>
      <c r="E66" s="8" t="s">
        <v>277</v>
      </c>
      <c r="F66" s="10" t="s">
        <v>315</v>
      </c>
      <c r="G66" s="25">
        <v>944</v>
      </c>
      <c r="H66" s="10">
        <v>6177</v>
      </c>
      <c r="I66" s="47">
        <v>56.817</v>
      </c>
      <c r="J66" s="47">
        <v>94.302000000000007</v>
      </c>
      <c r="K66" s="29">
        <f t="shared" si="9"/>
        <v>151.119</v>
      </c>
      <c r="L66" s="13">
        <v>17</v>
      </c>
      <c r="M66" s="12">
        <f t="shared" si="11"/>
        <v>8.8893529411764707</v>
      </c>
      <c r="N66" s="29">
        <v>5.83</v>
      </c>
      <c r="O66" s="10" t="s">
        <v>440</v>
      </c>
      <c r="P66" s="10"/>
      <c r="Q66" s="23" t="s">
        <v>441</v>
      </c>
      <c r="R66" s="10"/>
      <c r="S66" s="10"/>
      <c r="T66" s="10"/>
      <c r="U66" s="10"/>
      <c r="V66" s="10"/>
    </row>
    <row r="67" spans="1:22" ht="12" customHeight="1" x14ac:dyDescent="0.15">
      <c r="A67" s="1" t="s">
        <v>442</v>
      </c>
      <c r="B67" s="8" t="s">
        <v>28</v>
      </c>
      <c r="C67" s="8">
        <v>93</v>
      </c>
      <c r="D67" s="8">
        <v>86</v>
      </c>
      <c r="E67" s="8" t="s">
        <v>443</v>
      </c>
      <c r="F67" s="10" t="s">
        <v>285</v>
      </c>
      <c r="G67" s="25">
        <v>3448</v>
      </c>
      <c r="H67" s="10">
        <v>8672</v>
      </c>
      <c r="I67" s="13">
        <v>209.39</v>
      </c>
      <c r="J67" s="13">
        <v>485.32</v>
      </c>
      <c r="K67" s="8">
        <f>SUM(I67:J67)</f>
        <v>694.71</v>
      </c>
      <c r="L67" s="13">
        <v>145</v>
      </c>
      <c r="M67" s="12">
        <f>SUM(K67/L67)</f>
        <v>4.7911034482758623</v>
      </c>
      <c r="N67" s="8">
        <v>29.55</v>
      </c>
      <c r="O67" s="10"/>
      <c r="P67" s="10"/>
      <c r="Q67" s="23" t="s">
        <v>444</v>
      </c>
      <c r="R67" s="10"/>
      <c r="S67" s="10"/>
      <c r="T67" s="10"/>
      <c r="U67" s="10"/>
      <c r="V67" s="10"/>
    </row>
    <row r="68" spans="1:22" ht="12" customHeight="1" x14ac:dyDescent="0.15">
      <c r="A68" s="1" t="s">
        <v>445</v>
      </c>
      <c r="B68" s="8" t="s">
        <v>446</v>
      </c>
      <c r="C68" s="8">
        <v>95</v>
      </c>
      <c r="D68" s="8">
        <v>89</v>
      </c>
      <c r="E68" s="8" t="s">
        <v>447</v>
      </c>
      <c r="F68" s="10" t="s">
        <v>278</v>
      </c>
      <c r="G68" s="25">
        <v>2993</v>
      </c>
      <c r="H68" s="10">
        <v>6516</v>
      </c>
      <c r="I68" s="47">
        <v>75.599999999999994</v>
      </c>
      <c r="J68" s="47">
        <v>34.6</v>
      </c>
      <c r="K68" s="29">
        <f t="shared" ref="K68:K71" si="12">SUM(I68:J68)</f>
        <v>110.19999999999999</v>
      </c>
      <c r="L68" s="13">
        <v>50</v>
      </c>
      <c r="M68" s="12">
        <f t="shared" ref="M68:M71" si="13">SUM(K68/L68)</f>
        <v>2.2039999999999997</v>
      </c>
      <c r="N68" s="29">
        <v>19.501000000000001</v>
      </c>
      <c r="O68" s="10"/>
      <c r="P68" s="10"/>
      <c r="Q68" s="23" t="s">
        <v>448</v>
      </c>
      <c r="R68" s="10"/>
      <c r="S68" s="10"/>
      <c r="T68" s="10"/>
      <c r="U68" s="10"/>
      <c r="V68" s="10"/>
    </row>
    <row r="69" spans="1:22" ht="13" x14ac:dyDescent="0.15">
      <c r="A69" s="1" t="s">
        <v>449</v>
      </c>
      <c r="B69" s="8" t="s">
        <v>331</v>
      </c>
      <c r="C69" s="8">
        <v>38</v>
      </c>
      <c r="D69" s="8">
        <v>50</v>
      </c>
      <c r="E69" s="8" t="s">
        <v>277</v>
      </c>
      <c r="F69" s="10" t="s">
        <v>315</v>
      </c>
      <c r="G69" s="25">
        <v>2473</v>
      </c>
      <c r="H69" s="10">
        <v>3014</v>
      </c>
      <c r="I69" s="47">
        <v>23.186</v>
      </c>
      <c r="J69" s="47">
        <v>16.48</v>
      </c>
      <c r="K69" s="29">
        <f t="shared" si="12"/>
        <v>39.665999999999997</v>
      </c>
      <c r="L69" s="13">
        <v>20</v>
      </c>
      <c r="M69" s="12">
        <f t="shared" si="13"/>
        <v>1.9832999999999998</v>
      </c>
      <c r="N69" s="29">
        <v>7.4530000000000003</v>
      </c>
      <c r="O69" s="10"/>
      <c r="P69" s="10"/>
      <c r="Q69" s="23" t="s">
        <v>450</v>
      </c>
      <c r="R69" s="10"/>
      <c r="S69" s="10"/>
      <c r="T69" s="10"/>
      <c r="U69" s="10"/>
      <c r="V69" s="10"/>
    </row>
    <row r="70" spans="1:22" ht="12" customHeight="1" x14ac:dyDescent="0.15">
      <c r="A70" s="1" t="s">
        <v>451</v>
      </c>
      <c r="B70" s="8" t="s">
        <v>331</v>
      </c>
      <c r="C70" s="8">
        <v>47</v>
      </c>
      <c r="D70" s="8">
        <v>54</v>
      </c>
      <c r="E70" s="8" t="s">
        <v>274</v>
      </c>
      <c r="F70" s="10" t="s">
        <v>271</v>
      </c>
      <c r="G70" s="25">
        <v>3339</v>
      </c>
      <c r="H70" s="10">
        <v>5524</v>
      </c>
      <c r="I70" s="47">
        <v>68.224000000000004</v>
      </c>
      <c r="J70" s="47">
        <v>119.137</v>
      </c>
      <c r="K70" s="29">
        <f t="shared" si="12"/>
        <v>187.36099999999999</v>
      </c>
      <c r="L70" s="13">
        <v>55</v>
      </c>
      <c r="M70" s="12">
        <f t="shared" si="13"/>
        <v>3.4065636363636362</v>
      </c>
      <c r="N70" s="29">
        <v>18.445</v>
      </c>
      <c r="O70" s="10"/>
      <c r="P70" s="10"/>
      <c r="Q70" s="23" t="s">
        <v>452</v>
      </c>
      <c r="R70" s="10"/>
      <c r="S70" s="10"/>
      <c r="T70" s="10"/>
      <c r="U70" s="10"/>
      <c r="V70" s="10"/>
    </row>
    <row r="71" spans="1:22" ht="12" customHeight="1" x14ac:dyDescent="0.15">
      <c r="A71" s="1" t="s">
        <v>453</v>
      </c>
      <c r="B71" s="8" t="s">
        <v>454</v>
      </c>
      <c r="C71" s="8">
        <v>83</v>
      </c>
      <c r="D71" s="8">
        <v>84</v>
      </c>
      <c r="E71" s="8" t="s">
        <v>277</v>
      </c>
      <c r="F71" s="10" t="s">
        <v>278</v>
      </c>
      <c r="G71" s="25">
        <v>247</v>
      </c>
      <c r="H71" s="10">
        <v>7174</v>
      </c>
      <c r="I71" s="47">
        <v>14.6</v>
      </c>
      <c r="J71" s="47">
        <v>20.457000000000001</v>
      </c>
      <c r="K71" s="29">
        <f t="shared" si="12"/>
        <v>35.057000000000002</v>
      </c>
      <c r="L71" s="13">
        <v>10</v>
      </c>
      <c r="M71" s="12">
        <f t="shared" si="13"/>
        <v>3.5057</v>
      </c>
      <c r="N71" s="29">
        <v>1.75</v>
      </c>
      <c r="O71" s="10"/>
      <c r="P71" s="10"/>
      <c r="Q71" s="23" t="s">
        <v>306</v>
      </c>
      <c r="R71" s="10"/>
      <c r="S71" s="10"/>
      <c r="T71" s="10"/>
      <c r="U71" s="10"/>
      <c r="V71" s="10"/>
    </row>
    <row r="72" spans="1:22" ht="12" customHeight="1" x14ac:dyDescent="0.15">
      <c r="A72" s="1" t="s">
        <v>455</v>
      </c>
      <c r="B72" s="8" t="s">
        <v>368</v>
      </c>
      <c r="C72" s="8">
        <v>8</v>
      </c>
      <c r="D72" s="8">
        <v>48</v>
      </c>
      <c r="E72" s="8" t="s">
        <v>277</v>
      </c>
      <c r="F72" s="10" t="s">
        <v>315</v>
      </c>
      <c r="G72" s="25">
        <v>3505</v>
      </c>
      <c r="H72" s="10">
        <v>3714</v>
      </c>
      <c r="I72" s="13">
        <v>54.54</v>
      </c>
      <c r="J72" s="13">
        <v>87.5</v>
      </c>
      <c r="K72" s="8">
        <f>SUM(I72:J72)</f>
        <v>142.04</v>
      </c>
      <c r="L72" s="13">
        <v>56</v>
      </c>
      <c r="M72" s="12">
        <f>SUM(K72/L72)</f>
        <v>2.5364285714285715</v>
      </c>
      <c r="N72" s="8">
        <v>13.01</v>
      </c>
      <c r="O72" s="10"/>
      <c r="P72" s="10"/>
      <c r="Q72" s="23" t="s">
        <v>456</v>
      </c>
      <c r="R72" s="10"/>
      <c r="S72" s="10"/>
      <c r="T72" s="10"/>
      <c r="U72" s="10"/>
      <c r="V72" s="10"/>
    </row>
    <row r="73" spans="1:22" ht="26" x14ac:dyDescent="0.15">
      <c r="A73" s="1" t="s">
        <v>457</v>
      </c>
      <c r="B73" s="8" t="s">
        <v>376</v>
      </c>
      <c r="C73" s="8">
        <v>49</v>
      </c>
      <c r="D73" s="8">
        <v>57</v>
      </c>
      <c r="E73" s="8" t="s">
        <v>271</v>
      </c>
      <c r="F73" s="10" t="s">
        <v>271</v>
      </c>
      <c r="G73" s="25">
        <v>3018</v>
      </c>
      <c r="H73" s="10">
        <v>6512</v>
      </c>
      <c r="I73" s="47">
        <v>70.662000000000006</v>
      </c>
      <c r="J73" s="47">
        <v>78.564999999999998</v>
      </c>
      <c r="K73" s="29">
        <f t="shared" ref="K73:K89" si="14">SUM(I73:J73)</f>
        <v>149.227</v>
      </c>
      <c r="L73" s="13">
        <v>25</v>
      </c>
      <c r="M73" s="12">
        <f t="shared" ref="M73:M89" si="15">SUM(K73/L73)</f>
        <v>5.9690799999999999</v>
      </c>
      <c r="N73" s="29">
        <v>19.7</v>
      </c>
      <c r="O73" s="10"/>
      <c r="P73" s="10"/>
      <c r="Q73" s="23" t="s">
        <v>458</v>
      </c>
      <c r="R73" s="10"/>
      <c r="S73" s="10"/>
      <c r="T73" s="10"/>
      <c r="U73" s="10"/>
      <c r="V73" s="10"/>
    </row>
    <row r="74" spans="1:22" ht="12" customHeight="1" x14ac:dyDescent="0.15">
      <c r="A74" s="1" t="s">
        <v>459</v>
      </c>
      <c r="B74" s="8" t="s">
        <v>270</v>
      </c>
      <c r="C74" s="8">
        <v>37</v>
      </c>
      <c r="D74" s="8">
        <v>54</v>
      </c>
      <c r="E74" s="8" t="s">
        <v>277</v>
      </c>
      <c r="F74" s="10" t="s">
        <v>315</v>
      </c>
      <c r="G74" s="25">
        <v>1719</v>
      </c>
      <c r="H74" s="10">
        <v>2955</v>
      </c>
      <c r="I74" s="47">
        <v>13.843</v>
      </c>
      <c r="J74" s="47">
        <v>45.545000000000002</v>
      </c>
      <c r="K74" s="29">
        <f t="shared" si="14"/>
        <v>59.388000000000005</v>
      </c>
      <c r="L74" s="13">
        <v>15</v>
      </c>
      <c r="M74" s="12">
        <f t="shared" si="15"/>
        <v>3.9592000000000005</v>
      </c>
      <c r="N74" s="29">
        <v>5.0789999999999997</v>
      </c>
      <c r="O74" s="10"/>
      <c r="P74" s="10"/>
      <c r="Q74" s="23" t="s">
        <v>460</v>
      </c>
      <c r="R74" s="10"/>
      <c r="S74" s="10"/>
      <c r="T74" s="10"/>
      <c r="U74" s="10"/>
      <c r="V74" s="10"/>
    </row>
    <row r="75" spans="1:22" ht="12" customHeight="1" x14ac:dyDescent="0.15">
      <c r="A75" s="1" t="s">
        <v>461</v>
      </c>
      <c r="B75" s="8" t="s">
        <v>454</v>
      </c>
      <c r="C75" s="8">
        <v>68</v>
      </c>
      <c r="D75" s="8">
        <v>79</v>
      </c>
      <c r="E75" s="8" t="s">
        <v>271</v>
      </c>
      <c r="F75" s="10" t="s">
        <v>271</v>
      </c>
      <c r="G75" s="25">
        <v>2555</v>
      </c>
      <c r="H75" s="10">
        <v>2744</v>
      </c>
      <c r="I75" s="47">
        <v>24.815999999999999</v>
      </c>
      <c r="J75" s="47"/>
      <c r="K75" s="29">
        <f t="shared" si="14"/>
        <v>24.815999999999999</v>
      </c>
      <c r="L75" s="13">
        <v>5</v>
      </c>
      <c r="M75" s="12">
        <f t="shared" si="15"/>
        <v>4.9631999999999996</v>
      </c>
      <c r="N75" s="29">
        <v>7.01</v>
      </c>
      <c r="O75" s="10"/>
      <c r="P75" s="10"/>
      <c r="Q75" s="23" t="s">
        <v>462</v>
      </c>
      <c r="R75" s="10"/>
      <c r="S75" s="10"/>
      <c r="T75" s="10"/>
      <c r="U75" s="10"/>
      <c r="V75" s="10"/>
    </row>
    <row r="76" spans="1:22" ht="26" x14ac:dyDescent="0.15">
      <c r="A76" s="1" t="s">
        <v>463</v>
      </c>
      <c r="B76" s="8" t="s">
        <v>270</v>
      </c>
      <c r="C76" s="8">
        <v>68</v>
      </c>
      <c r="D76" s="8">
        <v>58</v>
      </c>
      <c r="E76" s="8" t="s">
        <v>296</v>
      </c>
      <c r="F76" s="10" t="s">
        <v>297</v>
      </c>
      <c r="G76" s="25">
        <v>3321</v>
      </c>
      <c r="H76" s="10">
        <v>15829</v>
      </c>
      <c r="I76" s="47">
        <v>104.02800000000001</v>
      </c>
      <c r="J76" s="47">
        <v>103.011</v>
      </c>
      <c r="K76" s="29">
        <f t="shared" si="14"/>
        <v>207.03899999999999</v>
      </c>
      <c r="L76" s="13">
        <v>5</v>
      </c>
      <c r="M76" s="12">
        <f t="shared" si="15"/>
        <v>41.407799999999995</v>
      </c>
      <c r="N76" s="29">
        <v>52.567999999999998</v>
      </c>
      <c r="O76" s="10"/>
      <c r="P76" s="10"/>
      <c r="Q76" s="23" t="s">
        <v>464</v>
      </c>
      <c r="R76" s="10"/>
      <c r="S76" s="10"/>
      <c r="T76" s="10"/>
      <c r="U76" s="10"/>
      <c r="V76" s="10"/>
    </row>
    <row r="77" spans="1:22" ht="12" customHeight="1" x14ac:dyDescent="0.15">
      <c r="A77" s="1" t="s">
        <v>465</v>
      </c>
      <c r="B77" s="8" t="s">
        <v>29</v>
      </c>
      <c r="C77" s="8">
        <v>72</v>
      </c>
      <c r="D77" s="8">
        <v>70</v>
      </c>
      <c r="E77" s="8" t="s">
        <v>271</v>
      </c>
      <c r="F77" s="10" t="s">
        <v>271</v>
      </c>
      <c r="G77" s="25">
        <v>2802</v>
      </c>
      <c r="H77" s="10">
        <v>4655</v>
      </c>
      <c r="I77" s="47">
        <v>37.411999999999999</v>
      </c>
      <c r="J77" s="47">
        <v>60.570999999999998</v>
      </c>
      <c r="K77" s="29">
        <f t="shared" si="14"/>
        <v>97.983000000000004</v>
      </c>
      <c r="L77" s="13">
        <v>40</v>
      </c>
      <c r="M77" s="12">
        <f t="shared" si="15"/>
        <v>2.4495750000000003</v>
      </c>
      <c r="N77" s="29">
        <v>13.042999999999999</v>
      </c>
      <c r="O77" s="10"/>
      <c r="P77" s="10"/>
      <c r="Q77" s="23" t="s">
        <v>466</v>
      </c>
      <c r="R77" s="10"/>
      <c r="S77" s="10"/>
      <c r="T77" s="10"/>
      <c r="U77" s="10"/>
      <c r="V77" s="10"/>
    </row>
    <row r="78" spans="1:22" ht="12" customHeight="1" x14ac:dyDescent="0.15">
      <c r="A78" s="1" t="s">
        <v>467</v>
      </c>
      <c r="B78" s="8" t="s">
        <v>324</v>
      </c>
      <c r="C78" s="8">
        <v>34</v>
      </c>
      <c r="D78" s="8">
        <v>61</v>
      </c>
      <c r="E78" s="8" t="s">
        <v>337</v>
      </c>
      <c r="F78" s="10" t="s">
        <v>285</v>
      </c>
      <c r="G78" s="25">
        <v>4155</v>
      </c>
      <c r="H78" s="10">
        <v>21697</v>
      </c>
      <c r="I78" s="47">
        <v>241.071</v>
      </c>
      <c r="J78" s="47">
        <v>804.64</v>
      </c>
      <c r="K78" s="29">
        <f t="shared" si="14"/>
        <v>1045.711</v>
      </c>
      <c r="L78" s="13">
        <v>250</v>
      </c>
      <c r="M78" s="12">
        <f t="shared" si="15"/>
        <v>4.1828440000000002</v>
      </c>
      <c r="N78" s="29">
        <v>90.150999999999996</v>
      </c>
      <c r="O78" s="10"/>
      <c r="P78" s="10"/>
      <c r="Q78" s="23" t="s">
        <v>468</v>
      </c>
      <c r="R78" s="10"/>
      <c r="S78" s="10"/>
      <c r="T78" s="10"/>
      <c r="U78" s="10"/>
      <c r="V78" s="10"/>
    </row>
    <row r="79" spans="1:22" ht="12" customHeight="1" x14ac:dyDescent="0.15">
      <c r="A79" s="1" t="s">
        <v>469</v>
      </c>
      <c r="B79" s="8" t="s">
        <v>22</v>
      </c>
      <c r="C79" s="8">
        <v>17</v>
      </c>
      <c r="D79" s="8">
        <v>37</v>
      </c>
      <c r="E79" s="8" t="s">
        <v>296</v>
      </c>
      <c r="F79" s="10" t="s">
        <v>285</v>
      </c>
      <c r="G79" s="25">
        <v>2864</v>
      </c>
      <c r="H79" s="10">
        <v>5221</v>
      </c>
      <c r="I79" s="47">
        <v>29.135999999999999</v>
      </c>
      <c r="J79" s="47">
        <v>49.171999999999997</v>
      </c>
      <c r="K79" s="29">
        <f t="shared" si="14"/>
        <v>78.307999999999993</v>
      </c>
      <c r="L79" s="13">
        <v>60</v>
      </c>
      <c r="M79" s="12">
        <f t="shared" si="15"/>
        <v>1.3051333333333333</v>
      </c>
      <c r="N79" s="29">
        <v>14.952999999999999</v>
      </c>
      <c r="O79" s="10"/>
      <c r="P79" s="10"/>
      <c r="Q79" s="23" t="s">
        <v>470</v>
      </c>
      <c r="R79" s="10"/>
      <c r="S79" s="10"/>
      <c r="T79" s="10"/>
      <c r="U79" s="10"/>
      <c r="V79" s="10"/>
    </row>
    <row r="80" spans="1:22" ht="12" customHeight="1" x14ac:dyDescent="0.15">
      <c r="A80" s="1" t="s">
        <v>471</v>
      </c>
      <c r="B80" s="8" t="s">
        <v>382</v>
      </c>
      <c r="C80" s="8">
        <v>83</v>
      </c>
      <c r="D80" s="8">
        <v>76</v>
      </c>
      <c r="E80" s="8" t="s">
        <v>337</v>
      </c>
      <c r="F80" s="10" t="s">
        <v>305</v>
      </c>
      <c r="G80" s="25">
        <v>3952</v>
      </c>
      <c r="H80" s="10">
        <v>8623</v>
      </c>
      <c r="I80" s="47">
        <v>149.26</v>
      </c>
      <c r="J80" s="47">
        <v>405.726</v>
      </c>
      <c r="K80" s="29">
        <f t="shared" si="14"/>
        <v>554.98599999999999</v>
      </c>
      <c r="L80" s="13">
        <v>130</v>
      </c>
      <c r="M80" s="12">
        <f t="shared" si="15"/>
        <v>4.2691230769230772</v>
      </c>
      <c r="N80" s="29">
        <v>34.076999999999998</v>
      </c>
      <c r="O80" s="10"/>
      <c r="P80" s="10"/>
      <c r="Q80" s="23" t="s">
        <v>472</v>
      </c>
      <c r="R80" s="10"/>
      <c r="S80" s="10"/>
      <c r="T80" s="10"/>
      <c r="U80" s="10"/>
      <c r="V80" s="10"/>
    </row>
    <row r="81" spans="1:22" ht="12" customHeight="1" x14ac:dyDescent="0.15">
      <c r="A81" s="1" t="s">
        <v>473</v>
      </c>
      <c r="B81" s="8" t="s">
        <v>28</v>
      </c>
      <c r="C81" s="8">
        <v>88</v>
      </c>
      <c r="D81" s="8">
        <v>69</v>
      </c>
      <c r="E81" s="8" t="s">
        <v>328</v>
      </c>
      <c r="F81" s="10" t="s">
        <v>305</v>
      </c>
      <c r="G81" s="25">
        <v>3917</v>
      </c>
      <c r="H81" s="10">
        <v>9722</v>
      </c>
      <c r="I81" s="47">
        <v>123.477</v>
      </c>
      <c r="J81" s="47">
        <v>122.246</v>
      </c>
      <c r="K81" s="29">
        <f t="shared" si="14"/>
        <v>245.72300000000001</v>
      </c>
      <c r="L81" s="13">
        <v>135</v>
      </c>
      <c r="M81" s="12">
        <f t="shared" si="15"/>
        <v>1.8201703703703704</v>
      </c>
      <c r="N81" s="29">
        <v>38.079000000000001</v>
      </c>
      <c r="O81" s="10"/>
      <c r="P81" s="10"/>
      <c r="Q81" s="23" t="s">
        <v>474</v>
      </c>
      <c r="R81" s="10"/>
      <c r="S81" s="10"/>
      <c r="T81" s="10"/>
      <c r="U81" s="10"/>
      <c r="V81" s="10"/>
    </row>
    <row r="82" spans="1:22" ht="12" customHeight="1" x14ac:dyDescent="0.15">
      <c r="A82" s="1" t="s">
        <v>475</v>
      </c>
      <c r="B82" s="8" t="s">
        <v>476</v>
      </c>
      <c r="C82" s="8">
        <v>58</v>
      </c>
      <c r="D82" s="8">
        <v>81</v>
      </c>
      <c r="E82" s="8" t="s">
        <v>447</v>
      </c>
      <c r="F82" s="10" t="s">
        <v>285</v>
      </c>
      <c r="G82" s="25">
        <v>3440</v>
      </c>
      <c r="H82" s="10">
        <v>7942</v>
      </c>
      <c r="I82" s="47">
        <v>85.468000000000004</v>
      </c>
      <c r="J82" s="47">
        <v>213.8</v>
      </c>
      <c r="K82" s="29">
        <f t="shared" si="14"/>
        <v>299.26800000000003</v>
      </c>
      <c r="L82" s="13">
        <v>110</v>
      </c>
      <c r="M82" s="12">
        <f t="shared" si="15"/>
        <v>2.7206181818181823</v>
      </c>
      <c r="N82" s="29">
        <v>27.318999999999999</v>
      </c>
      <c r="O82" s="10"/>
      <c r="P82" s="10"/>
      <c r="Q82" s="23" t="s">
        <v>477</v>
      </c>
      <c r="R82" s="10"/>
      <c r="S82" s="10"/>
      <c r="T82" s="10"/>
      <c r="U82" s="10"/>
      <c r="V82" s="10"/>
    </row>
    <row r="83" spans="1:22" ht="26" x14ac:dyDescent="0.15">
      <c r="A83" s="1" t="s">
        <v>478</v>
      </c>
      <c r="B83" s="8" t="s">
        <v>24</v>
      </c>
      <c r="C83" s="8">
        <v>11</v>
      </c>
      <c r="D83" s="8">
        <v>41</v>
      </c>
      <c r="E83" s="8" t="s">
        <v>296</v>
      </c>
      <c r="F83" s="10" t="s">
        <v>297</v>
      </c>
      <c r="G83" s="25">
        <v>3030</v>
      </c>
      <c r="H83" s="10">
        <v>4622</v>
      </c>
      <c r="I83" s="47">
        <v>37.661999999999999</v>
      </c>
      <c r="J83" s="47">
        <v>51.5</v>
      </c>
      <c r="K83" s="29">
        <f t="shared" si="14"/>
        <v>89.162000000000006</v>
      </c>
      <c r="L83" s="13">
        <v>42</v>
      </c>
      <c r="M83" s="12">
        <f t="shared" si="15"/>
        <v>2.1229047619047621</v>
      </c>
      <c r="N83" s="29">
        <v>14.005000000000001</v>
      </c>
      <c r="O83" s="10"/>
      <c r="P83" s="10"/>
      <c r="Q83" s="23" t="s">
        <v>479</v>
      </c>
      <c r="R83" s="10"/>
      <c r="S83" s="10"/>
      <c r="T83" s="10"/>
      <c r="U83" s="10"/>
      <c r="V83" s="10"/>
    </row>
    <row r="84" spans="1:22" ht="12" customHeight="1" x14ac:dyDescent="0.15">
      <c r="A84" s="1" t="s">
        <v>480</v>
      </c>
      <c r="B84" s="8" t="s">
        <v>270</v>
      </c>
      <c r="C84" s="8">
        <v>57</v>
      </c>
      <c r="D84" s="8">
        <v>59</v>
      </c>
      <c r="E84" s="8" t="s">
        <v>371</v>
      </c>
      <c r="F84" s="10" t="s">
        <v>297</v>
      </c>
      <c r="G84" s="25"/>
      <c r="H84" s="10"/>
      <c r="I84" s="47">
        <v>1.1040000000000001</v>
      </c>
      <c r="J84" s="47" t="s">
        <v>481</v>
      </c>
      <c r="K84" s="29">
        <f t="shared" si="14"/>
        <v>1.1040000000000001</v>
      </c>
      <c r="L84" s="13">
        <v>4</v>
      </c>
      <c r="M84" s="12">
        <f t="shared" si="15"/>
        <v>0.27600000000000002</v>
      </c>
      <c r="N84" s="29"/>
      <c r="O84" s="10"/>
      <c r="P84" s="10"/>
      <c r="Q84" s="23" t="s">
        <v>482</v>
      </c>
      <c r="R84" s="10"/>
      <c r="S84" s="10"/>
      <c r="T84" s="10"/>
      <c r="U84" s="10"/>
      <c r="V84" s="10"/>
    </row>
    <row r="85" spans="1:22" ht="13" x14ac:dyDescent="0.15">
      <c r="A85" s="1" t="s">
        <v>483</v>
      </c>
      <c r="B85" s="8" t="s">
        <v>331</v>
      </c>
      <c r="C85" s="8">
        <v>71</v>
      </c>
      <c r="D85" s="8">
        <v>73</v>
      </c>
      <c r="E85" s="8" t="s">
        <v>337</v>
      </c>
      <c r="F85" s="10" t="s">
        <v>305</v>
      </c>
      <c r="G85" s="25">
        <v>3826</v>
      </c>
      <c r="H85" s="10">
        <v>10252</v>
      </c>
      <c r="I85" s="47">
        <v>143.619</v>
      </c>
      <c r="J85" s="47">
        <v>341.01499999999999</v>
      </c>
      <c r="K85" s="29">
        <f t="shared" si="14"/>
        <v>484.63400000000001</v>
      </c>
      <c r="L85" s="13">
        <v>90</v>
      </c>
      <c r="M85" s="12">
        <f t="shared" si="15"/>
        <v>5.3848222222222226</v>
      </c>
      <c r="N85" s="29">
        <v>39.225000000000001</v>
      </c>
      <c r="O85" s="10"/>
      <c r="P85" s="10"/>
      <c r="Q85" s="23" t="s">
        <v>484</v>
      </c>
      <c r="R85" s="10"/>
      <c r="S85" s="10"/>
      <c r="T85" s="10"/>
      <c r="U85" s="10"/>
      <c r="V85" s="10"/>
    </row>
    <row r="86" spans="1:22" ht="12" customHeight="1" x14ac:dyDescent="0.15">
      <c r="A86" s="1" t="s">
        <v>485</v>
      </c>
      <c r="B86" s="8" t="s">
        <v>331</v>
      </c>
      <c r="C86" s="8">
        <v>83</v>
      </c>
      <c r="D86" s="8">
        <v>87</v>
      </c>
      <c r="E86" s="8" t="s">
        <v>334</v>
      </c>
      <c r="F86" s="10" t="s">
        <v>285</v>
      </c>
      <c r="G86" s="25">
        <v>3648</v>
      </c>
      <c r="H86" s="10">
        <v>15024</v>
      </c>
      <c r="I86" s="47">
        <v>176.70400000000001</v>
      </c>
      <c r="J86" s="47">
        <v>305.04000000000002</v>
      </c>
      <c r="K86" s="29">
        <f t="shared" si="14"/>
        <v>481.74400000000003</v>
      </c>
      <c r="L86" s="13">
        <v>93</v>
      </c>
      <c r="M86" s="12">
        <f t="shared" si="15"/>
        <v>5.1800430107526889</v>
      </c>
      <c r="N86" s="29">
        <v>54.805999999999997</v>
      </c>
      <c r="O86" s="10"/>
      <c r="P86" s="10"/>
      <c r="Q86" s="23" t="s">
        <v>486</v>
      </c>
      <c r="R86" s="10"/>
      <c r="S86" s="10"/>
      <c r="T86" s="10"/>
      <c r="U86" s="10"/>
      <c r="V86" s="10"/>
    </row>
    <row r="87" spans="1:22" ht="13" x14ac:dyDescent="0.15">
      <c r="A87" s="1" t="s">
        <v>487</v>
      </c>
      <c r="B87" s="8" t="s">
        <v>288</v>
      </c>
      <c r="C87" s="8">
        <v>30</v>
      </c>
      <c r="D87" s="8">
        <v>39</v>
      </c>
      <c r="E87" s="8" t="s">
        <v>337</v>
      </c>
      <c r="F87" s="10" t="s">
        <v>285</v>
      </c>
      <c r="G87" s="25">
        <v>2787</v>
      </c>
      <c r="H87" s="10">
        <v>3390</v>
      </c>
      <c r="I87" s="47">
        <v>23.209</v>
      </c>
      <c r="J87" s="47">
        <v>85.4</v>
      </c>
      <c r="K87" s="29">
        <f t="shared" si="14"/>
        <v>108.60900000000001</v>
      </c>
      <c r="L87" s="13">
        <v>30</v>
      </c>
      <c r="M87" s="12">
        <f t="shared" si="15"/>
        <v>3.6203000000000003</v>
      </c>
      <c r="N87" s="29">
        <v>9.4</v>
      </c>
      <c r="O87" s="10"/>
      <c r="P87" s="10"/>
      <c r="Q87" s="23" t="s">
        <v>488</v>
      </c>
      <c r="R87" s="10"/>
      <c r="S87" s="10"/>
      <c r="T87" s="10"/>
      <c r="U87" s="10"/>
      <c r="V87" s="10"/>
    </row>
    <row r="88" spans="1:22" ht="12" customHeight="1" x14ac:dyDescent="0.15">
      <c r="A88" s="1" t="s">
        <v>489</v>
      </c>
      <c r="B88" s="8" t="s">
        <v>31</v>
      </c>
      <c r="C88" s="8">
        <v>58</v>
      </c>
      <c r="D88" s="8">
        <v>57</v>
      </c>
      <c r="E88" s="8" t="s">
        <v>296</v>
      </c>
      <c r="F88" s="10" t="s">
        <v>297</v>
      </c>
      <c r="G88" s="25">
        <v>3305</v>
      </c>
      <c r="H88" s="10">
        <v>5656</v>
      </c>
      <c r="I88" s="47">
        <v>38.18</v>
      </c>
      <c r="J88" s="47">
        <v>58.957000000000001</v>
      </c>
      <c r="K88" s="29">
        <f t="shared" si="14"/>
        <v>97.137</v>
      </c>
      <c r="L88" s="13">
        <v>40</v>
      </c>
      <c r="M88" s="12">
        <f t="shared" si="15"/>
        <v>2.4284249999999998</v>
      </c>
      <c r="N88" s="29">
        <v>18.692</v>
      </c>
      <c r="O88" s="10"/>
      <c r="P88" s="10"/>
      <c r="Q88" s="23" t="s">
        <v>490</v>
      </c>
      <c r="R88" s="10"/>
      <c r="S88" s="10"/>
      <c r="T88" s="10"/>
      <c r="U88" s="10"/>
      <c r="V88" s="10"/>
    </row>
    <row r="89" spans="1:22" ht="12" customHeight="1" x14ac:dyDescent="0.15">
      <c r="A89" s="1" t="s">
        <v>491</v>
      </c>
      <c r="B89" s="8" t="s">
        <v>492</v>
      </c>
      <c r="C89" s="9">
        <v>10</v>
      </c>
      <c r="D89" s="8">
        <v>32</v>
      </c>
      <c r="E89" s="8" t="s">
        <v>296</v>
      </c>
      <c r="F89" s="10" t="s">
        <v>285</v>
      </c>
      <c r="G89" s="25">
        <v>2816</v>
      </c>
      <c r="H89" s="10">
        <v>3769</v>
      </c>
      <c r="I89" s="47">
        <v>24.827000000000002</v>
      </c>
      <c r="J89" s="47">
        <v>66.8</v>
      </c>
      <c r="K89" s="29">
        <f t="shared" si="14"/>
        <v>91.626999999999995</v>
      </c>
      <c r="L89" s="27">
        <v>40</v>
      </c>
      <c r="M89" s="12">
        <f t="shared" si="15"/>
        <v>2.2906749999999998</v>
      </c>
      <c r="N89" s="29">
        <v>10.6</v>
      </c>
      <c r="O89" s="13"/>
      <c r="P89" s="13"/>
      <c r="Q89" s="23" t="s">
        <v>493</v>
      </c>
      <c r="R89" s="10"/>
      <c r="S89" s="10"/>
      <c r="T89" s="10"/>
      <c r="U89" s="10"/>
      <c r="V89" s="10"/>
    </row>
    <row r="90" spans="1:22" ht="12" customHeight="1" x14ac:dyDescent="0.15">
      <c r="A90" s="1" t="s">
        <v>494</v>
      </c>
      <c r="B90" s="8" t="s">
        <v>270</v>
      </c>
      <c r="C90" s="8">
        <v>80</v>
      </c>
      <c r="D90" s="8">
        <v>80</v>
      </c>
      <c r="E90" s="8"/>
      <c r="F90" s="10" t="s">
        <v>278</v>
      </c>
      <c r="G90" s="25">
        <v>10</v>
      </c>
      <c r="H90" s="10">
        <v>34952</v>
      </c>
      <c r="I90" s="13">
        <v>3.09</v>
      </c>
      <c r="J90" s="13">
        <v>13.784000000000001</v>
      </c>
      <c r="K90" s="8">
        <f>SUM(I90:J90)</f>
        <v>16.874000000000002</v>
      </c>
      <c r="L90" s="13">
        <v>6.5</v>
      </c>
      <c r="M90" s="12">
        <f>SUM(K90/L90)</f>
        <v>2.5960000000000005</v>
      </c>
      <c r="N90" s="8">
        <v>0.34</v>
      </c>
      <c r="O90" s="10"/>
      <c r="P90" s="10"/>
      <c r="Q90" s="23" t="s">
        <v>495</v>
      </c>
      <c r="R90" s="10"/>
      <c r="S90" s="10"/>
      <c r="T90" s="10"/>
      <c r="U90" s="10"/>
      <c r="V90" s="10"/>
    </row>
    <row r="91" spans="1:22" ht="12" customHeight="1" x14ac:dyDescent="0.15">
      <c r="A91" s="1" t="s">
        <v>496</v>
      </c>
      <c r="B91" s="8" t="s">
        <v>29</v>
      </c>
      <c r="C91" s="8">
        <v>16</v>
      </c>
      <c r="D91" s="8">
        <v>25</v>
      </c>
      <c r="E91" s="8" t="s">
        <v>371</v>
      </c>
      <c r="F91" s="10" t="s">
        <v>297</v>
      </c>
      <c r="G91" s="25">
        <v>2806</v>
      </c>
      <c r="H91" s="10">
        <v>2995</v>
      </c>
      <c r="I91" s="47">
        <v>18.876999999999999</v>
      </c>
      <c r="J91" s="47">
        <v>21.259</v>
      </c>
      <c r="K91" s="29">
        <f>SUM(I91:J91)</f>
        <v>40.135999999999996</v>
      </c>
      <c r="L91" s="13">
        <v>25</v>
      </c>
      <c r="M91" s="12">
        <f>SUM(K91/L91)</f>
        <v>1.6054399999999998</v>
      </c>
      <c r="N91" s="29">
        <v>8.4039999999999999</v>
      </c>
      <c r="O91" s="10"/>
      <c r="P91" s="10"/>
      <c r="Q91" s="23" t="s">
        <v>497</v>
      </c>
      <c r="R91" s="10"/>
      <c r="S91" s="10"/>
      <c r="T91" s="10"/>
      <c r="U91" s="10"/>
      <c r="V91" s="10"/>
    </row>
    <row r="92" spans="1:22" ht="12" customHeight="1" x14ac:dyDescent="0.15">
      <c r="A92" s="1" t="s">
        <v>498</v>
      </c>
      <c r="B92" s="8" t="s">
        <v>24</v>
      </c>
      <c r="C92" s="8">
        <v>60</v>
      </c>
      <c r="D92" s="8">
        <v>79</v>
      </c>
      <c r="E92" s="8" t="s">
        <v>443</v>
      </c>
      <c r="F92" s="10" t="s">
        <v>285</v>
      </c>
      <c r="G92" s="25">
        <v>3703</v>
      </c>
      <c r="H92" s="10">
        <v>10704</v>
      </c>
      <c r="I92" s="13">
        <v>186.85</v>
      </c>
      <c r="J92" s="13">
        <v>358.6</v>
      </c>
      <c r="K92" s="8">
        <f>SUM(I92:J92)</f>
        <v>545.45000000000005</v>
      </c>
      <c r="L92" s="13">
        <v>125</v>
      </c>
      <c r="M92" s="12">
        <f>SUM(K92/L92)</f>
        <v>4.3635999999999999</v>
      </c>
      <c r="N92" s="8">
        <v>39.630000000000003</v>
      </c>
      <c r="O92" s="10"/>
      <c r="P92" s="10"/>
      <c r="Q92" s="36"/>
      <c r="R92" s="10"/>
      <c r="S92" s="10"/>
      <c r="T92" s="10"/>
      <c r="U92" s="10"/>
      <c r="V92" s="10"/>
    </row>
    <row r="93" spans="1:22" ht="12" customHeight="1" x14ac:dyDescent="0.15">
      <c r="A93" s="1" t="s">
        <v>499</v>
      </c>
      <c r="B93" s="8" t="s">
        <v>270</v>
      </c>
      <c r="C93" s="8" t="s">
        <v>481</v>
      </c>
      <c r="D93" s="8" t="s">
        <v>481</v>
      </c>
      <c r="E93" s="8" t="s">
        <v>277</v>
      </c>
      <c r="F93" s="10" t="s">
        <v>315</v>
      </c>
      <c r="G93" s="25">
        <v>2904</v>
      </c>
      <c r="H93" s="10">
        <v>4802</v>
      </c>
      <c r="I93" s="47">
        <v>39.045999999999999</v>
      </c>
      <c r="J93" s="47">
        <v>21.137</v>
      </c>
      <c r="K93" s="29">
        <f t="shared" ref="K93:K101" si="16">SUM(I93:J93)</f>
        <v>60.183</v>
      </c>
      <c r="L93" s="13">
        <v>35</v>
      </c>
      <c r="M93" s="12">
        <f t="shared" ref="M93:M101" si="17">SUM(K93/L93)</f>
        <v>1.7195142857142858</v>
      </c>
      <c r="N93" s="29">
        <v>13.945</v>
      </c>
      <c r="O93" s="10"/>
      <c r="P93" s="10"/>
      <c r="Q93" s="23" t="s">
        <v>500</v>
      </c>
      <c r="R93" s="10"/>
      <c r="S93" s="10"/>
      <c r="T93" s="10"/>
      <c r="U93" s="10"/>
      <c r="V93" s="10"/>
    </row>
    <row r="94" spans="1:22" ht="13" x14ac:dyDescent="0.15">
      <c r="A94" s="1" t="s">
        <v>501</v>
      </c>
      <c r="B94" s="8" t="s">
        <v>22</v>
      </c>
      <c r="C94" s="8">
        <v>46</v>
      </c>
      <c r="D94" s="8">
        <v>79</v>
      </c>
      <c r="E94" s="8" t="s">
        <v>447</v>
      </c>
      <c r="F94" s="10" t="s">
        <v>278</v>
      </c>
      <c r="G94" s="25">
        <v>2214</v>
      </c>
      <c r="H94" s="10">
        <v>4789</v>
      </c>
      <c r="I94" s="47">
        <v>43.853000000000002</v>
      </c>
      <c r="J94" s="47">
        <v>3.2349999999999999</v>
      </c>
      <c r="K94" s="29">
        <f t="shared" si="16"/>
        <v>47.088000000000001</v>
      </c>
      <c r="L94" s="13">
        <v>18</v>
      </c>
      <c r="M94" s="12">
        <f t="shared" si="17"/>
        <v>2.6160000000000001</v>
      </c>
      <c r="N94" s="29">
        <v>10.6</v>
      </c>
      <c r="O94" s="10"/>
      <c r="P94" s="10"/>
      <c r="Q94" s="23" t="s">
        <v>502</v>
      </c>
      <c r="R94" s="10"/>
      <c r="S94" s="10"/>
      <c r="T94" s="10"/>
      <c r="U94" s="10"/>
      <c r="V94" s="10"/>
    </row>
    <row r="95" spans="1:22" ht="12" customHeight="1" x14ac:dyDescent="0.15">
      <c r="A95" s="1" t="s">
        <v>503</v>
      </c>
      <c r="B95" s="8" t="s">
        <v>504</v>
      </c>
      <c r="C95" s="8">
        <v>92</v>
      </c>
      <c r="D95" s="8">
        <v>81</v>
      </c>
      <c r="E95" s="8" t="s">
        <v>340</v>
      </c>
      <c r="F95" s="10" t="s">
        <v>341</v>
      </c>
      <c r="G95" s="25">
        <v>2961</v>
      </c>
      <c r="H95" s="10">
        <v>5002</v>
      </c>
      <c r="I95" s="47">
        <v>54.712000000000003</v>
      </c>
      <c r="J95" s="47">
        <v>92.62</v>
      </c>
      <c r="K95" s="29">
        <f t="shared" si="16"/>
        <v>147.33199999999999</v>
      </c>
      <c r="L95" s="13">
        <v>32</v>
      </c>
      <c r="M95" s="12">
        <f t="shared" si="17"/>
        <v>4.6041249999999998</v>
      </c>
      <c r="N95" s="29">
        <v>14.811999999999999</v>
      </c>
      <c r="O95" s="10"/>
      <c r="P95" s="10"/>
      <c r="Q95" s="23" t="s">
        <v>505</v>
      </c>
      <c r="R95" s="10"/>
      <c r="S95" s="10"/>
      <c r="T95" s="10"/>
      <c r="U95" s="10"/>
      <c r="V95" s="10"/>
    </row>
    <row r="96" spans="1:22" ht="13" x14ac:dyDescent="0.15">
      <c r="A96" s="1" t="s">
        <v>506</v>
      </c>
      <c r="B96" s="8" t="s">
        <v>31</v>
      </c>
      <c r="C96" s="8">
        <v>22</v>
      </c>
      <c r="D96" s="8">
        <v>40</v>
      </c>
      <c r="E96" s="8" t="s">
        <v>337</v>
      </c>
      <c r="F96" s="10" t="s">
        <v>285</v>
      </c>
      <c r="G96" s="25">
        <v>3295</v>
      </c>
      <c r="H96" s="10">
        <v>3534</v>
      </c>
      <c r="I96" s="47">
        <v>38.537999999999997</v>
      </c>
      <c r="J96" s="47">
        <v>47.026000000000003</v>
      </c>
      <c r="K96" s="29">
        <f t="shared" si="16"/>
        <v>85.563999999999993</v>
      </c>
      <c r="L96" s="13">
        <v>27</v>
      </c>
      <c r="M96" s="12">
        <f t="shared" si="17"/>
        <v>3.1690370370370369</v>
      </c>
      <c r="N96" s="29">
        <v>11.644</v>
      </c>
      <c r="O96" s="10"/>
      <c r="P96" s="10"/>
      <c r="Q96" s="23" t="s">
        <v>507</v>
      </c>
      <c r="R96" s="10"/>
      <c r="S96" s="10"/>
      <c r="T96" s="10"/>
      <c r="U96" s="10"/>
      <c r="V96" s="10"/>
    </row>
    <row r="97" spans="1:22" ht="13" x14ac:dyDescent="0.15">
      <c r="A97" s="1" t="s">
        <v>508</v>
      </c>
      <c r="B97" s="8" t="s">
        <v>509</v>
      </c>
      <c r="C97" s="8">
        <v>23</v>
      </c>
      <c r="D97" s="8">
        <v>48</v>
      </c>
      <c r="E97" s="8" t="s">
        <v>337</v>
      </c>
      <c r="F97" s="10" t="s">
        <v>285</v>
      </c>
      <c r="G97" s="25">
        <v>3033</v>
      </c>
      <c r="H97" s="10">
        <v>6284</v>
      </c>
      <c r="I97" s="47">
        <v>36.392000000000003</v>
      </c>
      <c r="J97" s="47">
        <v>53.4</v>
      </c>
      <c r="K97" s="29">
        <f t="shared" si="16"/>
        <v>89.792000000000002</v>
      </c>
      <c r="L97" s="13">
        <v>82</v>
      </c>
      <c r="M97" s="12">
        <f t="shared" si="17"/>
        <v>1.0950243902439025</v>
      </c>
      <c r="N97" s="29">
        <v>19.058</v>
      </c>
      <c r="O97" s="10"/>
      <c r="P97" s="10"/>
      <c r="Q97" s="23" t="s">
        <v>510</v>
      </c>
      <c r="R97" s="10"/>
      <c r="S97" s="10"/>
      <c r="T97" s="10"/>
      <c r="U97" s="10"/>
      <c r="V97" s="10"/>
    </row>
    <row r="98" spans="1:22" ht="12" customHeight="1" x14ac:dyDescent="0.15">
      <c r="A98" s="1" t="s">
        <v>511</v>
      </c>
      <c r="B98" s="8" t="s">
        <v>28</v>
      </c>
      <c r="C98" s="8">
        <v>82</v>
      </c>
      <c r="D98" s="8">
        <v>78</v>
      </c>
      <c r="E98" s="8" t="s">
        <v>296</v>
      </c>
      <c r="F98" s="10" t="s">
        <v>297</v>
      </c>
      <c r="G98" s="25">
        <v>3379</v>
      </c>
      <c r="H98" s="10">
        <v>10492</v>
      </c>
      <c r="I98" s="47">
        <v>127.004</v>
      </c>
      <c r="J98" s="47">
        <v>133.09100000000001</v>
      </c>
      <c r="K98" s="29">
        <f t="shared" si="16"/>
        <v>260.09500000000003</v>
      </c>
      <c r="L98" s="13">
        <v>50</v>
      </c>
      <c r="M98" s="12">
        <f t="shared" si="17"/>
        <v>5.2019000000000002</v>
      </c>
      <c r="N98" s="29">
        <v>35.451000000000001</v>
      </c>
      <c r="O98" s="10"/>
      <c r="P98" s="10"/>
      <c r="Q98" s="23" t="s">
        <v>512</v>
      </c>
      <c r="R98" s="10"/>
      <c r="S98" s="10"/>
      <c r="T98" s="10"/>
      <c r="U98" s="10"/>
      <c r="V98" s="10"/>
    </row>
    <row r="99" spans="1:22" ht="13" x14ac:dyDescent="0.15">
      <c r="A99" s="1" t="s">
        <v>513</v>
      </c>
      <c r="B99" s="8" t="s">
        <v>29</v>
      </c>
      <c r="C99" s="8">
        <v>28</v>
      </c>
      <c r="D99" s="8">
        <v>46</v>
      </c>
      <c r="E99" s="8" t="s">
        <v>274</v>
      </c>
      <c r="F99" s="10" t="s">
        <v>271</v>
      </c>
      <c r="G99" s="25">
        <v>2003</v>
      </c>
      <c r="H99" s="10">
        <v>1730</v>
      </c>
      <c r="I99" s="47">
        <v>6.9279999999999999</v>
      </c>
      <c r="J99" s="47"/>
      <c r="K99" s="29">
        <f t="shared" si="16"/>
        <v>6.9279999999999999</v>
      </c>
      <c r="L99" s="13">
        <v>25</v>
      </c>
      <c r="M99" s="12">
        <f t="shared" si="17"/>
        <v>0.27711999999999998</v>
      </c>
      <c r="N99" s="29">
        <v>3.464</v>
      </c>
      <c r="O99" s="10"/>
      <c r="P99" s="10"/>
      <c r="Q99" s="23" t="s">
        <v>514</v>
      </c>
      <c r="R99" s="10"/>
      <c r="S99" s="10"/>
      <c r="T99" s="10"/>
      <c r="U99" s="10"/>
      <c r="V99" s="10"/>
    </row>
    <row r="100" spans="1:22" ht="12" customHeight="1" x14ac:dyDescent="0.15">
      <c r="A100" s="1" t="s">
        <v>515</v>
      </c>
      <c r="B100" s="8" t="s">
        <v>270</v>
      </c>
      <c r="C100" s="8">
        <v>92</v>
      </c>
      <c r="D100" s="8">
        <v>85</v>
      </c>
      <c r="E100" s="8" t="s">
        <v>300</v>
      </c>
      <c r="F100" s="10" t="s">
        <v>278</v>
      </c>
      <c r="G100" s="25"/>
      <c r="H100" s="10"/>
      <c r="I100" s="47">
        <v>1.73</v>
      </c>
      <c r="J100" s="47">
        <v>1.3959999999999999</v>
      </c>
      <c r="K100" s="29">
        <f t="shared" si="16"/>
        <v>3.1259999999999999</v>
      </c>
      <c r="L100" s="13">
        <v>5</v>
      </c>
      <c r="M100" s="12">
        <f t="shared" si="17"/>
        <v>0.62519999999999998</v>
      </c>
      <c r="N100" s="29">
        <v>5.1999999999999998E-2</v>
      </c>
      <c r="O100" s="10"/>
      <c r="P100" s="10"/>
      <c r="Q100" s="23" t="s">
        <v>516</v>
      </c>
      <c r="R100" s="10"/>
      <c r="S100" s="10"/>
      <c r="T100" s="10"/>
      <c r="U100" s="10"/>
      <c r="V100" s="10"/>
    </row>
    <row r="101" spans="1:22" ht="13" x14ac:dyDescent="0.15">
      <c r="A101" s="1" t="s">
        <v>517</v>
      </c>
      <c r="B101" s="8" t="s">
        <v>270</v>
      </c>
      <c r="C101" s="8">
        <v>72</v>
      </c>
      <c r="D101" s="8">
        <v>67</v>
      </c>
      <c r="E101" s="8" t="s">
        <v>300</v>
      </c>
      <c r="F101" s="10" t="s">
        <v>341</v>
      </c>
      <c r="G101" s="25">
        <v>2840</v>
      </c>
      <c r="H101" s="10">
        <v>7450</v>
      </c>
      <c r="I101" s="47">
        <v>62.494999999999997</v>
      </c>
      <c r="J101" s="47">
        <v>65.373000000000005</v>
      </c>
      <c r="K101" s="29">
        <f t="shared" si="16"/>
        <v>127.86799999999999</v>
      </c>
      <c r="L101" s="13">
        <v>50.2</v>
      </c>
      <c r="M101" s="12">
        <f t="shared" si="17"/>
        <v>2.5471713147410355</v>
      </c>
      <c r="N101" s="29">
        <v>21.157</v>
      </c>
      <c r="O101" s="10"/>
      <c r="P101" s="10"/>
      <c r="Q101" s="23" t="s">
        <v>518</v>
      </c>
      <c r="R101" s="10"/>
      <c r="S101" s="10"/>
      <c r="T101" s="10"/>
      <c r="U101" s="10"/>
      <c r="V101" s="10"/>
    </row>
    <row r="102" spans="1:22" ht="12" customHeight="1" x14ac:dyDescent="0.15">
      <c r="A102" s="1" t="s">
        <v>519</v>
      </c>
      <c r="B102" s="8" t="s">
        <v>28</v>
      </c>
      <c r="C102" s="8">
        <v>74</v>
      </c>
      <c r="D102" s="8">
        <v>78</v>
      </c>
      <c r="E102" s="8" t="s">
        <v>337</v>
      </c>
      <c r="F102" s="10" t="s">
        <v>402</v>
      </c>
      <c r="G102" s="25">
        <v>3087</v>
      </c>
      <c r="H102" s="10">
        <v>3149</v>
      </c>
      <c r="I102" s="13">
        <v>77.590999999999994</v>
      </c>
      <c r="J102" s="13">
        <v>296.40199999999999</v>
      </c>
      <c r="K102" s="8">
        <f t="shared" ref="K102:K103" si="18">SUM(I102:J102)</f>
        <v>373.99299999999999</v>
      </c>
      <c r="L102" s="13">
        <v>130</v>
      </c>
      <c r="M102" s="12">
        <f t="shared" ref="M102:M103" si="19">SUM(K102/L102)</f>
        <v>2.8768692307692305</v>
      </c>
      <c r="N102" s="8">
        <v>9.7200000000000006</v>
      </c>
      <c r="O102" s="10"/>
      <c r="P102" s="10"/>
      <c r="Q102" s="23" t="s">
        <v>520</v>
      </c>
      <c r="R102" s="10"/>
      <c r="S102" s="10"/>
      <c r="T102" s="10"/>
      <c r="U102" s="10"/>
      <c r="V102" s="10"/>
    </row>
    <row r="103" spans="1:22" ht="12" customHeight="1" x14ac:dyDescent="0.15">
      <c r="A103" s="1" t="s">
        <v>521</v>
      </c>
      <c r="B103" s="8" t="s">
        <v>31</v>
      </c>
      <c r="C103" s="8">
        <v>97</v>
      </c>
      <c r="D103" s="8">
        <v>91</v>
      </c>
      <c r="E103" s="8"/>
      <c r="F103" s="10" t="s">
        <v>278</v>
      </c>
      <c r="G103" s="25">
        <v>662</v>
      </c>
      <c r="H103" s="10">
        <v>3583</v>
      </c>
      <c r="I103" s="13">
        <v>44.670999999999999</v>
      </c>
      <c r="J103" s="13">
        <v>88.760999999999996</v>
      </c>
      <c r="K103" s="8">
        <f t="shared" si="18"/>
        <v>133.43199999999999</v>
      </c>
      <c r="L103" s="13">
        <v>16</v>
      </c>
      <c r="M103" s="12">
        <f t="shared" si="19"/>
        <v>8.3394999999999992</v>
      </c>
      <c r="N103" s="8">
        <v>2.37</v>
      </c>
      <c r="O103" s="10" t="s">
        <v>522</v>
      </c>
      <c r="P103" s="10"/>
      <c r="Q103" s="23" t="s">
        <v>523</v>
      </c>
      <c r="R103" s="10"/>
      <c r="S103" s="10"/>
      <c r="T103" s="10"/>
      <c r="U103" s="10"/>
      <c r="V103" s="10"/>
    </row>
    <row r="104" spans="1:22" ht="26" x14ac:dyDescent="0.15">
      <c r="A104" s="1" t="s">
        <v>524</v>
      </c>
      <c r="B104" s="8" t="s">
        <v>504</v>
      </c>
      <c r="C104" s="8">
        <v>62</v>
      </c>
      <c r="D104" s="8">
        <v>57</v>
      </c>
      <c r="E104" s="8" t="s">
        <v>377</v>
      </c>
      <c r="F104" s="10" t="s">
        <v>278</v>
      </c>
      <c r="G104" s="25">
        <v>22</v>
      </c>
      <c r="H104" s="10">
        <v>4890</v>
      </c>
      <c r="I104" s="47">
        <v>0.97</v>
      </c>
      <c r="J104" s="47">
        <v>5.4</v>
      </c>
      <c r="K104" s="29">
        <f t="shared" ref="K104:K112" si="20">SUM(I104:J104)</f>
        <v>6.37</v>
      </c>
      <c r="L104" s="13">
        <v>21</v>
      </c>
      <c r="M104" s="12">
        <f t="shared" ref="M104:M112" si="21">SUM(K104/L104)</f>
        <v>0.30333333333333334</v>
      </c>
      <c r="N104" s="29">
        <v>0.107</v>
      </c>
      <c r="O104" s="10"/>
      <c r="P104" s="10"/>
      <c r="Q104" s="23" t="s">
        <v>525</v>
      </c>
      <c r="R104" s="10"/>
      <c r="S104" s="10"/>
      <c r="T104" s="10"/>
      <c r="U104" s="10"/>
      <c r="V104" s="10"/>
    </row>
    <row r="105" spans="1:22" ht="12" customHeight="1" x14ac:dyDescent="0.15">
      <c r="A105" s="1" t="s">
        <v>526</v>
      </c>
      <c r="B105" s="8" t="s">
        <v>270</v>
      </c>
      <c r="C105" s="8">
        <v>38</v>
      </c>
      <c r="D105" s="8">
        <v>62</v>
      </c>
      <c r="E105" s="8" t="s">
        <v>377</v>
      </c>
      <c r="F105" s="10" t="s">
        <v>271</v>
      </c>
      <c r="G105" s="25">
        <v>2150</v>
      </c>
      <c r="H105" s="10">
        <v>1513</v>
      </c>
      <c r="I105" s="47">
        <v>7.2039999999999997</v>
      </c>
      <c r="J105" s="47">
        <v>0.24399999999999999</v>
      </c>
      <c r="K105" s="29">
        <f t="shared" si="20"/>
        <v>7.4479999999999995</v>
      </c>
      <c r="L105" s="13">
        <v>41</v>
      </c>
      <c r="M105" s="12">
        <f t="shared" si="21"/>
        <v>0.18165853658536585</v>
      </c>
      <c r="N105" s="29">
        <v>3.2509999999999999</v>
      </c>
      <c r="O105" s="10"/>
      <c r="P105" s="10"/>
      <c r="Q105" s="23" t="s">
        <v>527</v>
      </c>
      <c r="R105" s="10"/>
      <c r="S105" s="10"/>
      <c r="T105" s="10"/>
      <c r="U105" s="10"/>
      <c r="V105" s="10"/>
    </row>
    <row r="106" spans="1:22" ht="26" x14ac:dyDescent="0.15">
      <c r="A106" s="1" t="s">
        <v>528</v>
      </c>
      <c r="B106" s="8" t="s">
        <v>288</v>
      </c>
      <c r="C106" s="8">
        <v>24</v>
      </c>
      <c r="D106" s="8">
        <v>53</v>
      </c>
      <c r="E106" s="8" t="s">
        <v>314</v>
      </c>
      <c r="F106" s="10" t="s">
        <v>271</v>
      </c>
      <c r="G106" s="25">
        <v>2913</v>
      </c>
      <c r="H106" s="10">
        <v>4645</v>
      </c>
      <c r="I106" s="47">
        <v>37.081000000000003</v>
      </c>
      <c r="J106" s="47">
        <v>38.368000000000002</v>
      </c>
      <c r="K106" s="29">
        <f t="shared" si="20"/>
        <v>75.449000000000012</v>
      </c>
      <c r="L106" s="13">
        <v>52</v>
      </c>
      <c r="M106" s="12">
        <f t="shared" si="21"/>
        <v>1.450942307692308</v>
      </c>
      <c r="N106" s="29">
        <v>13.531000000000001</v>
      </c>
      <c r="O106" s="10"/>
      <c r="P106" s="10"/>
      <c r="Q106" s="23" t="s">
        <v>529</v>
      </c>
      <c r="R106" s="10"/>
      <c r="S106" s="10"/>
      <c r="T106" s="10"/>
      <c r="U106" s="10"/>
      <c r="V106" s="10"/>
    </row>
    <row r="107" spans="1:22" ht="12" customHeight="1" x14ac:dyDescent="0.15">
      <c r="A107" s="1" t="s">
        <v>530</v>
      </c>
      <c r="B107" s="8" t="s">
        <v>31</v>
      </c>
      <c r="C107" s="8">
        <v>66</v>
      </c>
      <c r="D107" s="8">
        <v>55</v>
      </c>
      <c r="E107" s="8" t="s">
        <v>274</v>
      </c>
      <c r="F107" s="10" t="s">
        <v>278</v>
      </c>
      <c r="G107" s="25">
        <v>106</v>
      </c>
      <c r="H107" s="10">
        <v>6111</v>
      </c>
      <c r="I107" s="47">
        <v>4.4409999999999998</v>
      </c>
      <c r="J107" s="47">
        <v>0.441</v>
      </c>
      <c r="K107" s="29">
        <f t="shared" si="20"/>
        <v>4.8819999999999997</v>
      </c>
      <c r="L107" s="13">
        <v>15</v>
      </c>
      <c r="M107" s="12">
        <f t="shared" si="21"/>
        <v>0.32546666666666663</v>
      </c>
      <c r="N107" s="29">
        <v>0.64</v>
      </c>
      <c r="O107" s="10"/>
      <c r="P107" s="10"/>
      <c r="Q107" s="23" t="s">
        <v>531</v>
      </c>
      <c r="R107" s="10"/>
      <c r="S107" s="10"/>
      <c r="T107" s="10"/>
      <c r="U107" s="10"/>
      <c r="V107" s="10"/>
    </row>
    <row r="108" spans="1:22" ht="12" customHeight="1" x14ac:dyDescent="0.15">
      <c r="A108" s="1" t="s">
        <v>532</v>
      </c>
      <c r="B108" s="8" t="s">
        <v>270</v>
      </c>
      <c r="C108" s="8">
        <v>56</v>
      </c>
      <c r="D108" s="8">
        <v>65</v>
      </c>
      <c r="E108" s="8" t="s">
        <v>447</v>
      </c>
      <c r="F108" s="10" t="s">
        <v>278</v>
      </c>
      <c r="G108" s="25">
        <v>707</v>
      </c>
      <c r="H108" s="10">
        <v>4960</v>
      </c>
      <c r="I108" s="47">
        <v>11.538</v>
      </c>
      <c r="J108" s="47">
        <v>3.94</v>
      </c>
      <c r="K108" s="29">
        <f t="shared" si="20"/>
        <v>15.478</v>
      </c>
      <c r="L108" s="13">
        <v>25</v>
      </c>
      <c r="M108" s="12">
        <f t="shared" si="21"/>
        <v>0.61912</v>
      </c>
      <c r="N108" s="29">
        <v>3.5059999999999998</v>
      </c>
      <c r="O108" s="10"/>
      <c r="P108" s="10"/>
      <c r="Q108" s="23" t="s">
        <v>533</v>
      </c>
      <c r="R108" s="10"/>
      <c r="S108" s="10"/>
      <c r="T108" s="10"/>
      <c r="U108" s="10"/>
      <c r="V108" s="10"/>
    </row>
    <row r="109" spans="1:22" ht="13" x14ac:dyDescent="0.15">
      <c r="A109" s="1" t="s">
        <v>534</v>
      </c>
      <c r="B109" s="8" t="s">
        <v>19</v>
      </c>
      <c r="C109" s="8">
        <v>76</v>
      </c>
      <c r="D109" s="8">
        <v>70</v>
      </c>
      <c r="E109" s="8" t="s">
        <v>443</v>
      </c>
      <c r="F109" s="10" t="s">
        <v>341</v>
      </c>
      <c r="G109" s="25">
        <v>1826</v>
      </c>
      <c r="H109" s="10">
        <v>5427</v>
      </c>
      <c r="I109" s="47">
        <v>31.177</v>
      </c>
      <c r="J109" s="47">
        <v>14.458</v>
      </c>
      <c r="K109" s="29">
        <f t="shared" si="20"/>
        <v>45.634999999999998</v>
      </c>
      <c r="L109" s="13">
        <v>20</v>
      </c>
      <c r="M109" s="12">
        <f t="shared" si="21"/>
        <v>2.2817499999999997</v>
      </c>
      <c r="N109" s="29">
        <v>9.9090000000000007</v>
      </c>
      <c r="O109" s="10"/>
      <c r="P109" s="10"/>
      <c r="Q109" s="23" t="s">
        <v>535</v>
      </c>
      <c r="R109" s="10"/>
      <c r="S109" s="10"/>
      <c r="T109" s="10"/>
      <c r="U109" s="10"/>
      <c r="V109" s="10"/>
    </row>
    <row r="110" spans="1:22" ht="13" x14ac:dyDescent="0.15">
      <c r="A110" s="1" t="s">
        <v>536</v>
      </c>
      <c r="B110" s="8" t="s">
        <v>331</v>
      </c>
      <c r="C110" s="8">
        <v>89</v>
      </c>
      <c r="D110" s="8">
        <v>88</v>
      </c>
      <c r="E110" s="8" t="s">
        <v>274</v>
      </c>
      <c r="F110" s="10" t="s">
        <v>278</v>
      </c>
      <c r="G110" s="25">
        <v>876</v>
      </c>
      <c r="H110" s="10">
        <v>5000</v>
      </c>
      <c r="I110" s="47">
        <v>82.584000000000003</v>
      </c>
      <c r="J110" s="47">
        <v>94.659000000000006</v>
      </c>
      <c r="K110" s="29">
        <f t="shared" si="20"/>
        <v>177.24299999999999</v>
      </c>
      <c r="L110" s="13">
        <v>20</v>
      </c>
      <c r="M110" s="12">
        <f t="shared" si="21"/>
        <v>8.8621499999999997</v>
      </c>
      <c r="N110" s="29">
        <v>4.38</v>
      </c>
      <c r="O110" s="10"/>
      <c r="P110" s="10"/>
      <c r="Q110" s="23" t="s">
        <v>537</v>
      </c>
      <c r="R110" s="10"/>
      <c r="S110" s="10"/>
      <c r="T110" s="10"/>
      <c r="U110" s="10"/>
      <c r="V110" s="10"/>
    </row>
    <row r="111" spans="1:22" ht="26" x14ac:dyDescent="0.15">
      <c r="A111" s="1" t="s">
        <v>538</v>
      </c>
      <c r="B111" s="8" t="s">
        <v>376</v>
      </c>
      <c r="C111" s="8">
        <v>23</v>
      </c>
      <c r="D111" s="8">
        <v>31</v>
      </c>
      <c r="E111" s="8" t="s">
        <v>271</v>
      </c>
      <c r="F111" s="10" t="s">
        <v>271</v>
      </c>
      <c r="G111" s="25">
        <v>2940</v>
      </c>
      <c r="H111" s="10">
        <v>6060</v>
      </c>
      <c r="I111" s="47">
        <v>48.475000000000001</v>
      </c>
      <c r="J111" s="47">
        <v>21.245999999999999</v>
      </c>
      <c r="K111" s="29">
        <f t="shared" si="20"/>
        <v>69.721000000000004</v>
      </c>
      <c r="L111" s="13">
        <v>70</v>
      </c>
      <c r="M111" s="12">
        <f t="shared" si="21"/>
        <v>0.99601428571428574</v>
      </c>
      <c r="N111" s="29">
        <v>17.8</v>
      </c>
      <c r="O111" s="10"/>
      <c r="P111" s="10"/>
      <c r="Q111" s="23" t="s">
        <v>539</v>
      </c>
      <c r="R111" s="10"/>
      <c r="S111" s="10"/>
      <c r="T111" s="10"/>
      <c r="U111" s="10"/>
      <c r="V111" s="10"/>
    </row>
    <row r="112" spans="1:22" ht="12" customHeight="1" x14ac:dyDescent="0.15">
      <c r="A112" s="1" t="s">
        <v>540</v>
      </c>
      <c r="B112" s="8" t="s">
        <v>19</v>
      </c>
      <c r="C112" s="8">
        <v>39</v>
      </c>
      <c r="D112" s="8">
        <v>43</v>
      </c>
      <c r="E112" s="8" t="s">
        <v>337</v>
      </c>
      <c r="F112" s="10" t="s">
        <v>285</v>
      </c>
      <c r="G112" s="25">
        <v>2296</v>
      </c>
      <c r="H112" s="10">
        <v>3782</v>
      </c>
      <c r="I112" s="47">
        <v>19.489999999999998</v>
      </c>
      <c r="J112" s="47">
        <v>7.6310000000000002</v>
      </c>
      <c r="K112" s="29">
        <f t="shared" si="20"/>
        <v>27.120999999999999</v>
      </c>
      <c r="L112" s="13">
        <v>25</v>
      </c>
      <c r="M112" s="12">
        <f t="shared" si="21"/>
        <v>1.08484</v>
      </c>
      <c r="N112" s="29">
        <v>8.6839999999999993</v>
      </c>
      <c r="O112" s="10"/>
      <c r="P112" s="10"/>
      <c r="Q112" s="23" t="s">
        <v>541</v>
      </c>
      <c r="R112" s="10"/>
      <c r="S112" s="10"/>
      <c r="T112" s="10"/>
      <c r="U112" s="10"/>
      <c r="V112" s="10"/>
    </row>
    <row r="113" spans="1:22" ht="13" x14ac:dyDescent="0.15">
      <c r="A113" s="1" t="s">
        <v>542</v>
      </c>
      <c r="B113" s="8" t="s">
        <v>22</v>
      </c>
      <c r="C113" s="8">
        <v>87</v>
      </c>
      <c r="D113" s="8">
        <v>89</v>
      </c>
      <c r="E113" s="8"/>
      <c r="F113" s="10" t="s">
        <v>341</v>
      </c>
      <c r="G113" s="25">
        <v>2914</v>
      </c>
      <c r="H113" s="10">
        <v>4382</v>
      </c>
      <c r="I113" s="13">
        <v>102.06</v>
      </c>
      <c r="J113" s="13">
        <v>130.101</v>
      </c>
      <c r="K113" s="8">
        <f>SUM(I113:J113)</f>
        <v>232.161</v>
      </c>
      <c r="L113" s="13">
        <v>90</v>
      </c>
      <c r="M113" s="12">
        <f>SUM(K113/L113)</f>
        <v>2.5795666666666666</v>
      </c>
      <c r="N113" s="8">
        <v>12.76</v>
      </c>
      <c r="O113" s="10"/>
      <c r="P113" s="10"/>
      <c r="Q113" s="23" t="s">
        <v>543</v>
      </c>
      <c r="R113" s="10"/>
      <c r="S113" s="10"/>
      <c r="T113" s="10"/>
      <c r="U113" s="10"/>
      <c r="V113" s="10"/>
    </row>
    <row r="114" spans="1:22" ht="12" customHeight="1" x14ac:dyDescent="0.15">
      <c r="A114" s="1" t="s">
        <v>544</v>
      </c>
      <c r="B114" s="8" t="s">
        <v>446</v>
      </c>
      <c r="C114" s="8">
        <v>44</v>
      </c>
      <c r="D114" s="8">
        <v>47</v>
      </c>
      <c r="E114" s="8" t="s">
        <v>321</v>
      </c>
      <c r="F114" s="10" t="s">
        <v>285</v>
      </c>
      <c r="G114" s="25">
        <v>3584</v>
      </c>
      <c r="H114" s="10">
        <v>9335</v>
      </c>
      <c r="I114" s="47">
        <v>98.78</v>
      </c>
      <c r="J114" s="47">
        <v>129.03700000000001</v>
      </c>
      <c r="K114" s="29">
        <f t="shared" ref="K114:K117" si="22">SUM(I114:J114)</f>
        <v>227.81700000000001</v>
      </c>
      <c r="L114" s="13">
        <v>120</v>
      </c>
      <c r="M114" s="12">
        <f t="shared" ref="M114:M117" si="23">SUM(K114/L114)</f>
        <v>1.8984750000000001</v>
      </c>
      <c r="N114" s="29">
        <v>33.5</v>
      </c>
      <c r="O114" s="10"/>
      <c r="P114" s="10"/>
      <c r="Q114" s="23" t="s">
        <v>545</v>
      </c>
      <c r="R114" s="10"/>
      <c r="S114" s="10"/>
      <c r="T114" s="10"/>
      <c r="U114" s="10"/>
      <c r="V114" s="10"/>
    </row>
    <row r="115" spans="1:22" ht="12" customHeight="1" x14ac:dyDescent="0.15">
      <c r="A115" s="1" t="s">
        <v>546</v>
      </c>
      <c r="B115" s="8" t="s">
        <v>509</v>
      </c>
      <c r="C115" s="8">
        <v>35</v>
      </c>
      <c r="D115" s="8">
        <v>58</v>
      </c>
      <c r="E115" s="8" t="s">
        <v>271</v>
      </c>
      <c r="F115" s="10" t="s">
        <v>271</v>
      </c>
      <c r="G115" s="25">
        <v>3615</v>
      </c>
      <c r="H115" s="10">
        <v>23775</v>
      </c>
      <c r="I115" s="47">
        <v>254.464</v>
      </c>
      <c r="J115" s="47">
        <v>332.3</v>
      </c>
      <c r="K115" s="29">
        <f t="shared" si="22"/>
        <v>586.76400000000001</v>
      </c>
      <c r="L115" s="13">
        <v>80</v>
      </c>
      <c r="M115" s="12">
        <f t="shared" si="23"/>
        <v>7.3345500000000001</v>
      </c>
      <c r="N115" s="29">
        <v>85.945999999999998</v>
      </c>
      <c r="O115" s="10"/>
      <c r="P115" s="10"/>
      <c r="Q115" s="23" t="s">
        <v>547</v>
      </c>
      <c r="R115" s="10"/>
      <c r="S115" s="10"/>
      <c r="T115" s="10"/>
      <c r="U115" s="10"/>
      <c r="V115" s="10"/>
    </row>
    <row r="116" spans="1:22" ht="52" x14ac:dyDescent="0.15">
      <c r="A116" s="1" t="s">
        <v>548</v>
      </c>
      <c r="B116" s="8" t="s">
        <v>476</v>
      </c>
      <c r="C116" s="8">
        <v>75</v>
      </c>
      <c r="D116" s="8">
        <v>91</v>
      </c>
      <c r="E116" s="8" t="s">
        <v>284</v>
      </c>
      <c r="F116" s="10" t="s">
        <v>278</v>
      </c>
      <c r="G116" s="25">
        <v>2534</v>
      </c>
      <c r="H116" s="10">
        <v>10278</v>
      </c>
      <c r="I116" s="47">
        <v>169.708</v>
      </c>
      <c r="J116" s="47">
        <v>46.930999999999997</v>
      </c>
      <c r="K116" s="29">
        <f t="shared" si="22"/>
        <v>216.63900000000001</v>
      </c>
      <c r="L116" s="13">
        <v>25</v>
      </c>
      <c r="M116" s="12">
        <f t="shared" si="23"/>
        <v>8.665560000000001</v>
      </c>
      <c r="N116" s="29">
        <v>26.044</v>
      </c>
      <c r="O116" s="10" t="s">
        <v>549</v>
      </c>
      <c r="P116" s="10"/>
      <c r="Q116" s="23" t="s">
        <v>550</v>
      </c>
      <c r="R116" s="10"/>
      <c r="S116" s="10"/>
      <c r="T116" s="10"/>
      <c r="U116" s="10"/>
      <c r="V116" s="10"/>
    </row>
    <row r="117" spans="1:22" ht="26" x14ac:dyDescent="0.15">
      <c r="A117" s="1" t="s">
        <v>551</v>
      </c>
      <c r="B117" s="8" t="s">
        <v>446</v>
      </c>
      <c r="C117" s="8">
        <v>85</v>
      </c>
      <c r="D117" s="8">
        <v>76</v>
      </c>
      <c r="E117" s="8" t="s">
        <v>377</v>
      </c>
      <c r="F117" s="10" t="s">
        <v>341</v>
      </c>
      <c r="G117" s="25">
        <v>2199</v>
      </c>
      <c r="H117" s="10">
        <v>4761</v>
      </c>
      <c r="I117" s="47">
        <v>40.962000000000003</v>
      </c>
      <c r="J117" s="47">
        <v>35.03</v>
      </c>
      <c r="K117" s="29">
        <f t="shared" si="22"/>
        <v>75.992000000000004</v>
      </c>
      <c r="L117" s="13">
        <v>12.5</v>
      </c>
      <c r="M117" s="12">
        <f t="shared" si="23"/>
        <v>6.0793600000000003</v>
      </c>
      <c r="N117" s="29">
        <v>10.47</v>
      </c>
      <c r="O117" s="10"/>
      <c r="P117" s="10"/>
      <c r="Q117" s="23" t="s">
        <v>477</v>
      </c>
      <c r="R117" s="10"/>
      <c r="S117" s="10"/>
      <c r="T117" s="10"/>
      <c r="U117" s="10"/>
      <c r="V117" s="10"/>
    </row>
    <row r="118" spans="1:22" ht="12" customHeight="1" x14ac:dyDescent="0.15">
      <c r="A118" s="1" t="s">
        <v>552</v>
      </c>
      <c r="B118" s="8" t="s">
        <v>31</v>
      </c>
      <c r="C118" s="8">
        <v>53</v>
      </c>
      <c r="D118" s="8">
        <v>54</v>
      </c>
      <c r="E118" s="8"/>
      <c r="F118" s="10" t="s">
        <v>278</v>
      </c>
      <c r="G118" s="25">
        <v>802</v>
      </c>
      <c r="H118" s="10">
        <v>6749</v>
      </c>
      <c r="I118" s="13">
        <v>30.016999999999999</v>
      </c>
      <c r="J118" s="13">
        <v>84.938000000000002</v>
      </c>
      <c r="K118" s="8">
        <f>SUM(I118:J118)</f>
        <v>114.955</v>
      </c>
      <c r="L118" s="13">
        <v>13</v>
      </c>
      <c r="M118" s="12">
        <f>SUM(K118/L118)</f>
        <v>8.8426923076923067</v>
      </c>
      <c r="N118" s="8">
        <v>5.41</v>
      </c>
      <c r="O118" s="10"/>
      <c r="P118" s="10"/>
      <c r="Q118" s="23" t="s">
        <v>553</v>
      </c>
      <c r="R118" s="10"/>
      <c r="S118" s="10"/>
      <c r="T118" s="10"/>
      <c r="U118" s="10"/>
      <c r="V118" s="10"/>
    </row>
    <row r="119" spans="1:22" ht="12" customHeight="1" x14ac:dyDescent="0.15">
      <c r="A119" s="1" t="s">
        <v>554</v>
      </c>
      <c r="B119" s="8" t="s">
        <v>27</v>
      </c>
      <c r="C119" s="8">
        <v>84</v>
      </c>
      <c r="D119" s="8">
        <v>82</v>
      </c>
      <c r="E119" s="8" t="s">
        <v>328</v>
      </c>
      <c r="F119" s="10" t="s">
        <v>278</v>
      </c>
      <c r="G119" s="25">
        <v>2707</v>
      </c>
      <c r="H119" s="10">
        <v>4879</v>
      </c>
      <c r="I119" s="47">
        <v>58.009</v>
      </c>
      <c r="J119" s="47">
        <v>17</v>
      </c>
      <c r="K119" s="29">
        <f t="shared" ref="K119:K124" si="24">SUM(I119:J119)</f>
        <v>75.009</v>
      </c>
      <c r="L119" s="13">
        <v>40</v>
      </c>
      <c r="M119" s="12">
        <f t="shared" ref="M119:M124" si="25">SUM(K119/L119)</f>
        <v>1.8752249999999999</v>
      </c>
      <c r="N119" s="29">
        <v>13.206</v>
      </c>
      <c r="O119" s="10"/>
      <c r="P119" s="10"/>
      <c r="Q119" s="23" t="s">
        <v>555</v>
      </c>
      <c r="R119" s="10"/>
      <c r="S119" s="10"/>
      <c r="T119" s="10"/>
      <c r="U119" s="10"/>
      <c r="V119" s="10"/>
    </row>
    <row r="120" spans="1:22" ht="12" customHeight="1" x14ac:dyDescent="0.15">
      <c r="A120" s="1" t="s">
        <v>556</v>
      </c>
      <c r="B120" s="8" t="s">
        <v>270</v>
      </c>
      <c r="C120" s="8">
        <v>53</v>
      </c>
      <c r="D120" s="8">
        <v>52</v>
      </c>
      <c r="E120" s="8" t="s">
        <v>334</v>
      </c>
      <c r="F120" s="10" t="s">
        <v>285</v>
      </c>
      <c r="G120" s="25">
        <v>2703</v>
      </c>
      <c r="H120" s="10">
        <v>4226</v>
      </c>
      <c r="I120" s="47">
        <v>29.120999999999999</v>
      </c>
      <c r="J120" s="47">
        <v>21.949000000000002</v>
      </c>
      <c r="K120" s="29">
        <f t="shared" si="24"/>
        <v>51.07</v>
      </c>
      <c r="L120" s="13">
        <v>40</v>
      </c>
      <c r="M120" s="12">
        <f t="shared" si="25"/>
        <v>1.2767500000000001</v>
      </c>
      <c r="N120" s="29">
        <v>11.4</v>
      </c>
      <c r="O120" s="10"/>
      <c r="P120" s="10"/>
      <c r="Q120" s="23" t="s">
        <v>557</v>
      </c>
      <c r="R120" s="10"/>
      <c r="S120" s="10"/>
      <c r="T120" s="10"/>
      <c r="U120" s="10"/>
      <c r="V120" s="10"/>
    </row>
    <row r="121" spans="1:22" ht="12" customHeight="1" x14ac:dyDescent="0.15">
      <c r="A121" s="1" t="s">
        <v>558</v>
      </c>
      <c r="B121" s="8" t="s">
        <v>324</v>
      </c>
      <c r="C121" s="8">
        <v>97</v>
      </c>
      <c r="D121" s="8">
        <v>87</v>
      </c>
      <c r="E121" s="8" t="s">
        <v>337</v>
      </c>
      <c r="F121" s="10" t="s">
        <v>271</v>
      </c>
      <c r="G121" s="25">
        <v>3440</v>
      </c>
      <c r="H121" s="10">
        <v>8500</v>
      </c>
      <c r="I121" s="47">
        <v>88.631</v>
      </c>
      <c r="J121" s="47">
        <v>76.552999999999997</v>
      </c>
      <c r="K121" s="29">
        <f t="shared" si="24"/>
        <v>165.184</v>
      </c>
      <c r="L121" s="13">
        <v>45</v>
      </c>
      <c r="M121" s="12">
        <f t="shared" si="25"/>
        <v>3.6707555555555555</v>
      </c>
      <c r="N121" s="29">
        <v>29.239000000000001</v>
      </c>
      <c r="O121" s="10"/>
      <c r="P121" s="10"/>
      <c r="Q121" s="23" t="s">
        <v>559</v>
      </c>
      <c r="R121" s="10"/>
      <c r="S121" s="10"/>
      <c r="T121" s="10"/>
      <c r="U121" s="10"/>
      <c r="V121" s="10"/>
    </row>
    <row r="122" spans="1:22" ht="26" x14ac:dyDescent="0.15">
      <c r="A122" s="1" t="s">
        <v>560</v>
      </c>
      <c r="B122" s="8" t="s">
        <v>24</v>
      </c>
      <c r="C122" s="8">
        <v>20</v>
      </c>
      <c r="D122" s="8">
        <v>43</v>
      </c>
      <c r="E122" s="8" t="s">
        <v>296</v>
      </c>
      <c r="F122" s="10" t="s">
        <v>297</v>
      </c>
      <c r="G122" s="25">
        <v>2985</v>
      </c>
      <c r="H122" s="10">
        <v>4955</v>
      </c>
      <c r="I122" s="47">
        <v>33.046999999999997</v>
      </c>
      <c r="J122" s="47">
        <v>63</v>
      </c>
      <c r="K122" s="29">
        <f t="shared" si="24"/>
        <v>96.046999999999997</v>
      </c>
      <c r="L122" s="13">
        <v>37</v>
      </c>
      <c r="M122" s="12">
        <f t="shared" si="25"/>
        <v>2.5958648648648648</v>
      </c>
      <c r="N122" s="29">
        <v>14.8</v>
      </c>
      <c r="O122" s="10"/>
      <c r="P122" s="10"/>
      <c r="Q122" s="23" t="s">
        <v>561</v>
      </c>
      <c r="R122" s="10"/>
      <c r="S122" s="10"/>
      <c r="T122" s="10"/>
      <c r="U122" s="10"/>
      <c r="V122" s="10"/>
    </row>
    <row r="123" spans="1:22" ht="26" x14ac:dyDescent="0.15">
      <c r="A123" s="1" t="s">
        <v>562</v>
      </c>
      <c r="B123" s="8" t="s">
        <v>270</v>
      </c>
      <c r="C123" s="8">
        <v>4</v>
      </c>
      <c r="D123" s="8">
        <v>29</v>
      </c>
      <c r="E123" s="8" t="s">
        <v>296</v>
      </c>
      <c r="F123" s="10" t="s">
        <v>297</v>
      </c>
      <c r="G123" s="25">
        <v>2534</v>
      </c>
      <c r="H123" s="10">
        <v>5921</v>
      </c>
      <c r="I123" s="47">
        <v>37.299999999999997</v>
      </c>
      <c r="J123" s="47">
        <v>3.1920000000000002</v>
      </c>
      <c r="K123" s="29">
        <f t="shared" si="24"/>
        <v>40.491999999999997</v>
      </c>
      <c r="L123" s="13">
        <v>16</v>
      </c>
      <c r="M123" s="12">
        <f t="shared" si="25"/>
        <v>2.5307499999999998</v>
      </c>
      <c r="N123" s="29">
        <v>15.002000000000001</v>
      </c>
      <c r="O123" s="10"/>
      <c r="P123" s="10"/>
      <c r="Q123" s="23" t="s">
        <v>563</v>
      </c>
      <c r="R123" s="10"/>
      <c r="S123" s="10"/>
      <c r="T123" s="10"/>
      <c r="U123" s="10"/>
      <c r="V123" s="10"/>
    </row>
    <row r="124" spans="1:22" ht="12" customHeight="1" x14ac:dyDescent="0.15">
      <c r="A124" s="1" t="s">
        <v>564</v>
      </c>
      <c r="B124" s="8" t="s">
        <v>270</v>
      </c>
      <c r="C124" s="8">
        <v>50</v>
      </c>
      <c r="D124" s="8">
        <v>48</v>
      </c>
      <c r="E124" s="8" t="s">
        <v>274</v>
      </c>
      <c r="F124" s="10" t="s">
        <v>278</v>
      </c>
      <c r="G124" s="25">
        <v>2273</v>
      </c>
      <c r="H124" s="10">
        <v>2259</v>
      </c>
      <c r="I124" s="47">
        <v>13.109</v>
      </c>
      <c r="J124" s="47">
        <v>10.837</v>
      </c>
      <c r="K124" s="29">
        <f t="shared" si="24"/>
        <v>23.945999999999998</v>
      </c>
      <c r="L124" s="13">
        <v>45</v>
      </c>
      <c r="M124" s="12">
        <f t="shared" si="25"/>
        <v>0.53213333333333324</v>
      </c>
      <c r="N124" s="29">
        <v>5.1349999999999998</v>
      </c>
      <c r="O124" s="10"/>
      <c r="P124" s="10"/>
      <c r="Q124" s="23" t="s">
        <v>565</v>
      </c>
      <c r="R124" s="10"/>
      <c r="S124" s="10"/>
      <c r="T124" s="10"/>
      <c r="U124" s="10"/>
      <c r="V124" s="10"/>
    </row>
    <row r="125" spans="1:22" ht="13" x14ac:dyDescent="0.15">
      <c r="A125" s="1" t="s">
        <v>566</v>
      </c>
      <c r="B125" s="8" t="s">
        <v>25</v>
      </c>
      <c r="C125" s="8">
        <v>22</v>
      </c>
      <c r="D125" s="8">
        <v>43</v>
      </c>
      <c r="E125" s="8"/>
      <c r="F125" s="10" t="s">
        <v>271</v>
      </c>
      <c r="G125" s="25">
        <v>2750</v>
      </c>
      <c r="H125" s="10">
        <v>2582</v>
      </c>
      <c r="I125" s="13">
        <v>30.440999999999999</v>
      </c>
      <c r="J125" s="13">
        <v>4.5</v>
      </c>
      <c r="K125" s="8">
        <f>SUM(I125:J125)</f>
        <v>34.941000000000003</v>
      </c>
      <c r="L125" s="13">
        <v>25</v>
      </c>
      <c r="M125" s="12">
        <f>SUM(K125/L125)</f>
        <v>1.39764</v>
      </c>
      <c r="N125" s="8">
        <v>9.85</v>
      </c>
      <c r="O125" s="10"/>
      <c r="P125" s="10"/>
      <c r="Q125" s="23" t="s">
        <v>567</v>
      </c>
      <c r="R125" s="10"/>
      <c r="S125" s="10"/>
      <c r="T125" s="10"/>
      <c r="U125" s="10"/>
      <c r="V125" s="10"/>
    </row>
    <row r="126" spans="1:22" ht="26" x14ac:dyDescent="0.15">
      <c r="A126" s="1" t="s">
        <v>568</v>
      </c>
      <c r="B126" s="8" t="s">
        <v>569</v>
      </c>
      <c r="C126" s="8">
        <v>23</v>
      </c>
      <c r="D126" s="8">
        <v>50</v>
      </c>
      <c r="E126" s="8" t="s">
        <v>328</v>
      </c>
      <c r="F126" s="10" t="s">
        <v>305</v>
      </c>
      <c r="G126" s="25">
        <v>3395</v>
      </c>
      <c r="H126" s="10">
        <v>10489</v>
      </c>
      <c r="I126" s="47">
        <v>142.614</v>
      </c>
      <c r="J126" s="47">
        <v>421.13499999999999</v>
      </c>
      <c r="K126" s="29">
        <f t="shared" ref="K126:K130" si="26">SUM(I126:J126)</f>
        <v>563.74900000000002</v>
      </c>
      <c r="L126" s="13">
        <v>110</v>
      </c>
      <c r="M126" s="12">
        <f t="shared" ref="M126:M130" si="27">SUM(K126/L126)</f>
        <v>5.1249909090909096</v>
      </c>
      <c r="N126" s="29">
        <v>35.610999999999997</v>
      </c>
      <c r="O126" s="10"/>
      <c r="P126" s="10"/>
      <c r="Q126" s="23" t="s">
        <v>570</v>
      </c>
      <c r="R126" s="10"/>
      <c r="S126" s="10"/>
      <c r="T126" s="10"/>
      <c r="U126" s="10"/>
      <c r="V126" s="10"/>
    </row>
    <row r="127" spans="1:22" ht="12" customHeight="1" x14ac:dyDescent="0.15">
      <c r="A127" s="1" t="s">
        <v>571</v>
      </c>
      <c r="B127" s="8" t="s">
        <v>19</v>
      </c>
      <c r="C127" s="8">
        <v>36</v>
      </c>
      <c r="D127" s="8">
        <v>52</v>
      </c>
      <c r="E127" s="8" t="s">
        <v>296</v>
      </c>
      <c r="F127" s="10" t="s">
        <v>297</v>
      </c>
      <c r="G127" s="25">
        <v>2996</v>
      </c>
      <c r="H127" s="10">
        <v>2835</v>
      </c>
      <c r="I127" s="47">
        <v>16.928000000000001</v>
      </c>
      <c r="J127" s="47">
        <v>10.5</v>
      </c>
      <c r="K127" s="29">
        <f t="shared" si="26"/>
        <v>27.428000000000001</v>
      </c>
      <c r="L127" s="13">
        <v>38</v>
      </c>
      <c r="M127" s="12">
        <f t="shared" si="27"/>
        <v>0.72178947368421054</v>
      </c>
      <c r="N127" s="29">
        <v>8.4930000000000003</v>
      </c>
      <c r="O127" s="10"/>
      <c r="P127" s="10"/>
      <c r="Q127" s="23" t="s">
        <v>572</v>
      </c>
      <c r="R127" s="10"/>
      <c r="S127" s="10"/>
      <c r="T127" s="10"/>
      <c r="U127" s="10"/>
      <c r="V127" s="10"/>
    </row>
    <row r="128" spans="1:22" ht="13" x14ac:dyDescent="0.15">
      <c r="A128" s="1" t="s">
        <v>573</v>
      </c>
      <c r="B128" s="8" t="s">
        <v>270</v>
      </c>
      <c r="C128" s="8">
        <v>24</v>
      </c>
      <c r="D128" s="8">
        <v>48</v>
      </c>
      <c r="E128" s="8" t="s">
        <v>321</v>
      </c>
      <c r="F128" s="10" t="s">
        <v>285</v>
      </c>
      <c r="G128" s="25">
        <v>3017</v>
      </c>
      <c r="H128" s="10">
        <v>2875</v>
      </c>
      <c r="I128" s="47">
        <v>20.373999999999999</v>
      </c>
      <c r="J128" s="47">
        <v>111.9</v>
      </c>
      <c r="K128" s="29">
        <f t="shared" si="26"/>
        <v>132.274</v>
      </c>
      <c r="L128" s="13">
        <v>75</v>
      </c>
      <c r="M128" s="12">
        <f t="shared" si="27"/>
        <v>1.7636533333333333</v>
      </c>
      <c r="N128" s="29">
        <v>8.6739999999999995</v>
      </c>
      <c r="O128" s="10"/>
      <c r="P128" s="10"/>
      <c r="Q128" s="23" t="s">
        <v>574</v>
      </c>
      <c r="R128" s="10"/>
      <c r="S128" s="10"/>
      <c r="T128" s="10"/>
      <c r="U128" s="10"/>
      <c r="V128" s="10"/>
    </row>
    <row r="129" spans="1:22" ht="12" customHeight="1" x14ac:dyDescent="0.15">
      <c r="A129" s="1" t="s">
        <v>575</v>
      </c>
      <c r="B129" s="8" t="s">
        <v>270</v>
      </c>
      <c r="C129" s="8">
        <v>84</v>
      </c>
      <c r="D129" s="8">
        <v>61</v>
      </c>
      <c r="E129" s="8" t="s">
        <v>274</v>
      </c>
      <c r="F129" s="10" t="s">
        <v>278</v>
      </c>
      <c r="G129" s="25">
        <v>4</v>
      </c>
      <c r="H129" s="10">
        <v>93230</v>
      </c>
      <c r="I129" s="47">
        <v>13.303000000000001</v>
      </c>
      <c r="J129" s="47">
        <v>41</v>
      </c>
      <c r="K129" s="29">
        <f t="shared" si="26"/>
        <v>54.302999999999997</v>
      </c>
      <c r="L129" s="13">
        <v>32</v>
      </c>
      <c r="M129" s="12">
        <f t="shared" si="27"/>
        <v>1.6969687499999999</v>
      </c>
      <c r="N129" s="29">
        <v>0.372</v>
      </c>
      <c r="O129" s="13"/>
      <c r="P129" s="13"/>
      <c r="Q129" s="23" t="s">
        <v>576</v>
      </c>
      <c r="R129" s="10"/>
      <c r="S129" s="10"/>
      <c r="T129" s="10"/>
      <c r="U129" s="10"/>
      <c r="V129" s="10"/>
    </row>
    <row r="130" spans="1:22" ht="12" customHeight="1" x14ac:dyDescent="0.15">
      <c r="A130" s="1" t="s">
        <v>577</v>
      </c>
      <c r="B130" s="8" t="s">
        <v>324</v>
      </c>
      <c r="C130" s="8">
        <v>77</v>
      </c>
      <c r="D130" s="8">
        <v>80</v>
      </c>
      <c r="E130" s="8" t="s">
        <v>296</v>
      </c>
      <c r="F130" s="10" t="s">
        <v>285</v>
      </c>
      <c r="G130" s="25">
        <v>3955</v>
      </c>
      <c r="H130" s="10">
        <v>16618</v>
      </c>
      <c r="I130" s="47">
        <v>181.03</v>
      </c>
      <c r="J130" s="47">
        <v>268.29000000000002</v>
      </c>
      <c r="K130" s="29">
        <f t="shared" si="26"/>
        <v>449.32000000000005</v>
      </c>
      <c r="L130" s="13">
        <v>150</v>
      </c>
      <c r="M130" s="12">
        <f t="shared" si="27"/>
        <v>2.9954666666666672</v>
      </c>
      <c r="N130" s="29">
        <v>65.722999999999999</v>
      </c>
      <c r="O130" s="10"/>
      <c r="P130" s="10"/>
      <c r="Q130" s="23" t="s">
        <v>578</v>
      </c>
      <c r="R130" s="10"/>
      <c r="S130" s="10"/>
      <c r="T130" s="10"/>
      <c r="U130" s="10"/>
      <c r="V130" s="10"/>
    </row>
    <row r="131" spans="1:22" ht="13" x14ac:dyDescent="0.15">
      <c r="A131" s="1" t="s">
        <v>579</v>
      </c>
      <c r="B131" s="8" t="s">
        <v>51</v>
      </c>
      <c r="C131" s="8">
        <v>83</v>
      </c>
      <c r="D131" s="8">
        <v>68</v>
      </c>
      <c r="E131" s="8"/>
      <c r="F131" s="10" t="s">
        <v>341</v>
      </c>
      <c r="G131" s="25">
        <v>809</v>
      </c>
      <c r="H131" s="10">
        <v>6772</v>
      </c>
      <c r="I131" s="13">
        <v>24.149000000000001</v>
      </c>
      <c r="J131" s="13">
        <v>56.481000000000002</v>
      </c>
      <c r="K131" s="8">
        <f>SUM(I131:J131)</f>
        <v>80.63</v>
      </c>
      <c r="L131" s="13">
        <v>21</v>
      </c>
      <c r="M131" s="12">
        <f>SUM(K131/L131)</f>
        <v>3.8395238095238091</v>
      </c>
      <c r="N131" s="8">
        <v>5.47</v>
      </c>
      <c r="O131" s="10"/>
      <c r="P131" s="10"/>
      <c r="Q131" s="23" t="s">
        <v>580</v>
      </c>
      <c r="R131" s="10"/>
      <c r="S131" s="10"/>
      <c r="T131" s="10"/>
      <c r="U131" s="10"/>
      <c r="V131" s="10"/>
    </row>
    <row r="132" spans="1:22" ht="12" customHeight="1" x14ac:dyDescent="0.15">
      <c r="A132" s="1" t="s">
        <v>581</v>
      </c>
      <c r="B132" s="8" t="s">
        <v>29</v>
      </c>
      <c r="C132" s="8">
        <v>68</v>
      </c>
      <c r="D132" s="8">
        <v>61</v>
      </c>
      <c r="E132" s="8" t="s">
        <v>334</v>
      </c>
      <c r="F132" s="10" t="s">
        <v>271</v>
      </c>
      <c r="G132" s="25">
        <v>3367</v>
      </c>
      <c r="H132" s="10">
        <v>7135</v>
      </c>
      <c r="I132" s="47">
        <v>78.040000000000006</v>
      </c>
      <c r="J132" s="47">
        <v>74.884</v>
      </c>
      <c r="K132" s="29">
        <f t="shared" ref="K132:K135" si="28">SUM(I132:J132)</f>
        <v>152.92400000000001</v>
      </c>
      <c r="L132" s="13">
        <v>75</v>
      </c>
      <c r="M132" s="12">
        <f t="shared" ref="M132:M135" si="29">SUM(K132/L132)</f>
        <v>2.0389866666666667</v>
      </c>
      <c r="N132" s="29">
        <v>24.024999999999999</v>
      </c>
      <c r="O132" s="10"/>
      <c r="P132" s="10"/>
      <c r="Q132" s="23" t="s">
        <v>582</v>
      </c>
      <c r="R132" s="10"/>
      <c r="S132" s="10"/>
      <c r="T132" s="10"/>
      <c r="U132" s="10"/>
      <c r="V132" s="10"/>
    </row>
    <row r="133" spans="1:22" ht="12" customHeight="1" x14ac:dyDescent="0.15">
      <c r="A133" s="1" t="s">
        <v>583</v>
      </c>
      <c r="B133" s="8" t="s">
        <v>476</v>
      </c>
      <c r="C133" s="8">
        <v>35</v>
      </c>
      <c r="D133" s="8">
        <v>67</v>
      </c>
      <c r="E133" s="8" t="s">
        <v>337</v>
      </c>
      <c r="F133" s="10" t="s">
        <v>285</v>
      </c>
      <c r="G133" s="25">
        <v>4088</v>
      </c>
      <c r="H133" s="10">
        <v>23937</v>
      </c>
      <c r="I133" s="47">
        <v>352.39</v>
      </c>
      <c r="J133" s="47">
        <v>771.4</v>
      </c>
      <c r="K133" s="29">
        <f t="shared" si="28"/>
        <v>1123.79</v>
      </c>
      <c r="L133" s="13">
        <v>195</v>
      </c>
      <c r="M133" s="12">
        <f t="shared" si="29"/>
        <v>5.7630256410256404</v>
      </c>
      <c r="N133" s="29">
        <v>97.852000000000004</v>
      </c>
      <c r="O133" s="10"/>
      <c r="P133" s="10"/>
      <c r="Q133" s="23" t="s">
        <v>584</v>
      </c>
      <c r="R133" s="10"/>
      <c r="S133" s="10"/>
      <c r="T133" s="10"/>
      <c r="U133" s="10"/>
      <c r="V133" s="10"/>
    </row>
    <row r="134" spans="1:22" ht="13" x14ac:dyDescent="0.15">
      <c r="A134" s="1" t="s">
        <v>585</v>
      </c>
      <c r="B134" s="8" t="s">
        <v>270</v>
      </c>
      <c r="C134" s="8">
        <v>26</v>
      </c>
      <c r="D134" s="8">
        <v>68</v>
      </c>
      <c r="E134" s="8" t="s">
        <v>277</v>
      </c>
      <c r="F134" s="10" t="s">
        <v>315</v>
      </c>
      <c r="G134" s="25">
        <v>4061</v>
      </c>
      <c r="H134" s="10">
        <v>34012</v>
      </c>
      <c r="I134" s="47">
        <v>281.29000000000002</v>
      </c>
      <c r="J134" s="47">
        <v>430.88</v>
      </c>
      <c r="K134" s="29">
        <f t="shared" si="28"/>
        <v>712.17000000000007</v>
      </c>
      <c r="L134" s="13">
        <v>110</v>
      </c>
      <c r="M134" s="12">
        <f t="shared" si="29"/>
        <v>6.4742727272727283</v>
      </c>
      <c r="N134" s="29">
        <v>138.12200000000001</v>
      </c>
      <c r="O134" s="10"/>
      <c r="P134" s="10"/>
      <c r="Q134" s="23" t="s">
        <v>586</v>
      </c>
      <c r="R134" s="10"/>
      <c r="S134" s="10"/>
      <c r="T134" s="10"/>
      <c r="U134" s="10"/>
      <c r="V134" s="10"/>
    </row>
    <row r="135" spans="1:22" ht="12" customHeight="1" x14ac:dyDescent="0.15">
      <c r="A135" s="1" t="s">
        <v>587</v>
      </c>
      <c r="B135" s="8" t="s">
        <v>270</v>
      </c>
      <c r="C135" s="8">
        <v>55</v>
      </c>
      <c r="D135" s="8">
        <v>57</v>
      </c>
      <c r="E135" s="8" t="s">
        <v>340</v>
      </c>
      <c r="F135" s="10" t="s">
        <v>341</v>
      </c>
      <c r="G135" s="25">
        <v>3043</v>
      </c>
      <c r="H135" s="10">
        <v>7183</v>
      </c>
      <c r="I135" s="47">
        <v>63.686</v>
      </c>
      <c r="J135" s="47">
        <v>67.099999999999994</v>
      </c>
      <c r="K135" s="29">
        <f t="shared" si="28"/>
        <v>130.786</v>
      </c>
      <c r="L135" s="13">
        <v>30</v>
      </c>
      <c r="M135" s="12">
        <f t="shared" si="29"/>
        <v>4.3595333333333333</v>
      </c>
      <c r="N135" s="29">
        <v>21.856000000000002</v>
      </c>
      <c r="O135" s="10"/>
      <c r="P135" s="10"/>
      <c r="Q135" s="23" t="s">
        <v>588</v>
      </c>
      <c r="R135" s="10"/>
      <c r="S135" s="10"/>
      <c r="T135" s="10"/>
      <c r="U135" s="10"/>
      <c r="V135" s="10"/>
    </row>
    <row r="136" spans="1:22" ht="12" customHeight="1" x14ac:dyDescent="0.15">
      <c r="A136" s="1" t="s">
        <v>589</v>
      </c>
      <c r="B136" s="8" t="s">
        <v>324</v>
      </c>
      <c r="C136" s="8">
        <v>77</v>
      </c>
      <c r="D136" s="8">
        <v>73</v>
      </c>
      <c r="E136" s="8"/>
      <c r="F136" s="10" t="s">
        <v>278</v>
      </c>
      <c r="G136" s="25">
        <v>2376</v>
      </c>
      <c r="H136" s="10">
        <v>6114</v>
      </c>
      <c r="I136" s="13">
        <v>79.884</v>
      </c>
      <c r="J136" s="13">
        <v>97.7</v>
      </c>
      <c r="K136" s="8">
        <f>SUM(I136:J136)</f>
        <v>177.584</v>
      </c>
      <c r="L136" s="13">
        <v>66</v>
      </c>
      <c r="M136" s="12">
        <f>SUM(K136/L136)</f>
        <v>2.6906666666666665</v>
      </c>
      <c r="N136" s="8">
        <v>14.52</v>
      </c>
      <c r="O136" s="10"/>
      <c r="P136" s="10"/>
      <c r="Q136" s="23" t="s">
        <v>590</v>
      </c>
      <c r="R136" s="10"/>
      <c r="S136" s="10"/>
      <c r="T136" s="10"/>
      <c r="U136" s="10"/>
      <c r="V136" s="10"/>
    </row>
    <row r="137" spans="1:22" ht="12" customHeight="1" x14ac:dyDescent="0.15">
      <c r="A137" s="1" t="s">
        <v>591</v>
      </c>
      <c r="B137" s="8" t="s">
        <v>27</v>
      </c>
      <c r="C137" s="8">
        <v>83</v>
      </c>
      <c r="D137" s="8">
        <v>93</v>
      </c>
      <c r="E137" s="8" t="s">
        <v>321</v>
      </c>
      <c r="F137" s="10" t="s">
        <v>285</v>
      </c>
      <c r="G137" s="25">
        <v>1869</v>
      </c>
      <c r="H137" s="10">
        <v>2805</v>
      </c>
      <c r="I137" s="47">
        <v>13.657</v>
      </c>
      <c r="J137" s="47">
        <v>9.4</v>
      </c>
      <c r="K137" s="29">
        <f t="shared" ref="K137:K138" si="30">SUM(I137:J137)</f>
        <v>23.057000000000002</v>
      </c>
      <c r="L137" s="13">
        <v>25</v>
      </c>
      <c r="M137" s="12">
        <f t="shared" ref="M137:M138" si="31">SUM(K137/L137)</f>
        <v>0.9222800000000001</v>
      </c>
      <c r="N137" s="29">
        <v>5.242</v>
      </c>
      <c r="O137" s="10"/>
      <c r="P137" s="10"/>
      <c r="Q137" s="23" t="s">
        <v>592</v>
      </c>
      <c r="R137" s="10"/>
      <c r="S137" s="10"/>
      <c r="T137" s="10"/>
      <c r="U137" s="10"/>
      <c r="V137" s="10"/>
    </row>
    <row r="138" spans="1:22" ht="12" customHeight="1" x14ac:dyDescent="0.15">
      <c r="A138" s="1" t="s">
        <v>593</v>
      </c>
      <c r="B138" s="8" t="s">
        <v>331</v>
      </c>
      <c r="C138" s="8">
        <v>60</v>
      </c>
      <c r="D138" s="8">
        <v>72</v>
      </c>
      <c r="E138" s="8" t="s">
        <v>277</v>
      </c>
      <c r="F138" s="10" t="s">
        <v>278</v>
      </c>
      <c r="G138" s="25">
        <v>2817</v>
      </c>
      <c r="H138" s="10">
        <v>5979</v>
      </c>
      <c r="I138" s="47">
        <v>58.709000000000003</v>
      </c>
      <c r="J138" s="47">
        <v>58.384999999999998</v>
      </c>
      <c r="K138" s="29">
        <f t="shared" si="30"/>
        <v>117.09399999999999</v>
      </c>
      <c r="L138" s="13">
        <v>38</v>
      </c>
      <c r="M138" s="12">
        <f t="shared" si="31"/>
        <v>3.0814210526315788</v>
      </c>
      <c r="N138" s="29">
        <v>16.841999999999999</v>
      </c>
      <c r="O138" s="10"/>
      <c r="P138" s="10"/>
      <c r="Q138" s="23" t="s">
        <v>594</v>
      </c>
      <c r="R138" s="10"/>
      <c r="S138" s="10"/>
      <c r="T138" s="10"/>
      <c r="U138" s="10"/>
      <c r="V138" s="10"/>
    </row>
    <row r="139" spans="1:22" ht="12" customHeight="1" x14ac:dyDescent="0.15">
      <c r="A139" s="1" t="s">
        <v>595</v>
      </c>
      <c r="B139" s="8" t="s">
        <v>25</v>
      </c>
      <c r="C139" s="8">
        <v>63</v>
      </c>
      <c r="D139" s="8">
        <v>79</v>
      </c>
      <c r="E139" s="8"/>
      <c r="F139" s="10" t="s">
        <v>271</v>
      </c>
      <c r="G139" s="25">
        <v>3117</v>
      </c>
      <c r="H139" s="10">
        <v>3003</v>
      </c>
      <c r="I139" s="13">
        <v>75.623999999999995</v>
      </c>
      <c r="J139" s="13">
        <v>44.457000000000001</v>
      </c>
      <c r="K139" s="8">
        <f>SUM(I139:J139)</f>
        <v>120.08099999999999</v>
      </c>
      <c r="L139" s="13">
        <v>50</v>
      </c>
      <c r="M139" s="12">
        <f>SUM(K139/L139)</f>
        <v>2.4016199999999999</v>
      </c>
      <c r="N139" s="8">
        <v>9.36</v>
      </c>
      <c r="O139" s="10"/>
      <c r="P139" s="10"/>
      <c r="Q139" s="23" t="s">
        <v>596</v>
      </c>
      <c r="R139" s="10"/>
      <c r="S139" s="10"/>
      <c r="T139" s="10"/>
      <c r="U139" s="10"/>
      <c r="V139" s="10"/>
    </row>
    <row r="140" spans="1:22" ht="12" customHeight="1" x14ac:dyDescent="0.15">
      <c r="A140" s="1" t="s">
        <v>597</v>
      </c>
      <c r="B140" s="8" t="s">
        <v>331</v>
      </c>
      <c r="C140" s="8">
        <v>24</v>
      </c>
      <c r="D140" s="8">
        <v>50</v>
      </c>
      <c r="E140" s="8" t="s">
        <v>377</v>
      </c>
      <c r="F140" s="10" t="s">
        <v>271</v>
      </c>
      <c r="G140" s="25">
        <v>3002</v>
      </c>
      <c r="H140" s="10">
        <v>1806</v>
      </c>
      <c r="I140" s="47">
        <v>14.010999999999999</v>
      </c>
      <c r="J140" s="47">
        <v>16.414999999999999</v>
      </c>
      <c r="K140" s="29">
        <f t="shared" ref="K140:K144" si="32">SUM(I140:J140)</f>
        <v>30.425999999999998</v>
      </c>
      <c r="L140" s="13">
        <v>20</v>
      </c>
      <c r="M140" s="12">
        <f t="shared" ref="M140:M144" si="33">SUM(K140/L140)</f>
        <v>1.5212999999999999</v>
      </c>
      <c r="N140" s="29">
        <v>5.4210000000000003</v>
      </c>
      <c r="O140" s="10"/>
      <c r="P140" s="10"/>
      <c r="Q140" s="23" t="s">
        <v>598</v>
      </c>
      <c r="R140" s="10"/>
      <c r="S140" s="10"/>
      <c r="T140" s="10"/>
      <c r="U140" s="10"/>
      <c r="V140" s="10"/>
    </row>
    <row r="141" spans="1:22" ht="12" customHeight="1" x14ac:dyDescent="0.15">
      <c r="A141" s="1" t="s">
        <v>599</v>
      </c>
      <c r="B141" s="8" t="s">
        <v>324</v>
      </c>
      <c r="C141" s="8">
        <v>91</v>
      </c>
      <c r="D141" s="8">
        <v>79</v>
      </c>
      <c r="E141" s="8" t="s">
        <v>337</v>
      </c>
      <c r="F141" s="10" t="s">
        <v>305</v>
      </c>
      <c r="G141" s="25">
        <v>2405</v>
      </c>
      <c r="H141" s="10">
        <v>3267</v>
      </c>
      <c r="I141" s="47">
        <v>26.692</v>
      </c>
      <c r="J141" s="47">
        <v>6.46</v>
      </c>
      <c r="K141" s="29">
        <f t="shared" si="32"/>
        <v>33.152000000000001</v>
      </c>
      <c r="L141" s="13">
        <v>30</v>
      </c>
      <c r="M141" s="12">
        <f t="shared" si="33"/>
        <v>1.1050666666666666</v>
      </c>
      <c r="N141" s="29">
        <v>7.8570000000000002</v>
      </c>
      <c r="O141" s="10"/>
      <c r="P141" s="10"/>
      <c r="Q141" s="23" t="s">
        <v>600</v>
      </c>
      <c r="R141" s="10"/>
      <c r="S141" s="10"/>
      <c r="T141" s="10"/>
      <c r="U141" s="10"/>
      <c r="V141" s="10"/>
    </row>
    <row r="142" spans="1:22" ht="12" customHeight="1" x14ac:dyDescent="0.15">
      <c r="A142" s="1" t="s">
        <v>601</v>
      </c>
      <c r="B142" s="8" t="s">
        <v>324</v>
      </c>
      <c r="C142" s="8">
        <v>87</v>
      </c>
      <c r="D142" s="8">
        <v>88</v>
      </c>
      <c r="E142" s="8" t="s">
        <v>296</v>
      </c>
      <c r="F142" s="10" t="s">
        <v>285</v>
      </c>
      <c r="G142" s="25">
        <v>3641</v>
      </c>
      <c r="H142" s="10">
        <v>15134</v>
      </c>
      <c r="I142" s="47">
        <v>146.40799999999999</v>
      </c>
      <c r="J142" s="47">
        <v>207.215</v>
      </c>
      <c r="K142" s="29">
        <f t="shared" si="32"/>
        <v>353.62299999999999</v>
      </c>
      <c r="L142" s="13">
        <v>160</v>
      </c>
      <c r="M142" s="12">
        <f t="shared" si="33"/>
        <v>2.2101437499999999</v>
      </c>
      <c r="N142" s="29">
        <v>55.100999999999999</v>
      </c>
      <c r="O142" s="10"/>
      <c r="P142" s="10"/>
      <c r="Q142" s="23" t="s">
        <v>602</v>
      </c>
      <c r="R142" s="10"/>
      <c r="S142" s="10"/>
      <c r="T142" s="10"/>
      <c r="U142" s="10"/>
      <c r="V142" s="10"/>
    </row>
    <row r="143" spans="1:22" ht="12" customHeight="1" x14ac:dyDescent="0.15">
      <c r="A143" s="1" t="s">
        <v>603</v>
      </c>
      <c r="B143" s="8" t="s">
        <v>19</v>
      </c>
      <c r="C143" s="8">
        <v>26</v>
      </c>
      <c r="D143" s="8">
        <v>36</v>
      </c>
      <c r="E143" s="8" t="s">
        <v>271</v>
      </c>
      <c r="F143" s="10" t="s">
        <v>271</v>
      </c>
      <c r="G143" s="25">
        <v>2769</v>
      </c>
      <c r="H143" s="10">
        <v>3380</v>
      </c>
      <c r="I143" s="47">
        <v>21.596</v>
      </c>
      <c r="J143" s="47">
        <v>3.26</v>
      </c>
      <c r="K143" s="29">
        <f t="shared" si="32"/>
        <v>24.856000000000002</v>
      </c>
      <c r="L143" s="13">
        <v>49.9</v>
      </c>
      <c r="M143" s="12">
        <f t="shared" si="33"/>
        <v>0.49811623246492992</v>
      </c>
      <c r="N143" s="29">
        <v>9.36</v>
      </c>
      <c r="O143" s="10"/>
      <c r="P143" s="10"/>
      <c r="Q143" s="23" t="s">
        <v>604</v>
      </c>
      <c r="R143" s="10"/>
      <c r="S143" s="10"/>
      <c r="T143" s="10"/>
      <c r="U143" s="10"/>
      <c r="V143" s="10"/>
    </row>
    <row r="144" spans="1:22" ht="12" customHeight="1" x14ac:dyDescent="0.15">
      <c r="A144" s="1" t="s">
        <v>605</v>
      </c>
      <c r="B144" s="8" t="s">
        <v>606</v>
      </c>
      <c r="C144" s="8">
        <v>14</v>
      </c>
      <c r="D144" s="8">
        <v>42</v>
      </c>
      <c r="E144" s="8" t="s">
        <v>271</v>
      </c>
      <c r="F144" s="10" t="s">
        <v>271</v>
      </c>
      <c r="G144" s="25">
        <v>3482</v>
      </c>
      <c r="H144" s="10">
        <v>5763</v>
      </c>
      <c r="I144" s="47">
        <v>80.36</v>
      </c>
      <c r="J144" s="47">
        <v>89.491</v>
      </c>
      <c r="K144" s="29">
        <f t="shared" si="32"/>
        <v>169.851</v>
      </c>
      <c r="L144" s="13">
        <v>80</v>
      </c>
      <c r="M144" s="12">
        <f t="shared" si="33"/>
        <v>2.1231374999999999</v>
      </c>
      <c r="N144" s="29">
        <v>20.065000000000001</v>
      </c>
      <c r="O144" s="10"/>
      <c r="P144" s="10"/>
      <c r="Q144" s="23" t="s">
        <v>607</v>
      </c>
      <c r="R144" s="10"/>
      <c r="S144" s="10"/>
      <c r="T144" s="10"/>
      <c r="U144" s="10"/>
      <c r="V144" s="10"/>
    </row>
    <row r="145" spans="1:22" ht="12" customHeight="1" x14ac:dyDescent="0.15">
      <c r="A145" s="1"/>
      <c r="B145" s="8"/>
      <c r="C145" s="8"/>
      <c r="D145" s="8"/>
      <c r="E145" s="8"/>
      <c r="F145" s="10"/>
      <c r="G145" s="25"/>
      <c r="H145" s="10"/>
      <c r="I145" s="45"/>
      <c r="J145" s="45"/>
      <c r="K145" s="28"/>
      <c r="L145" s="45"/>
      <c r="M145" s="29"/>
      <c r="N145" s="28"/>
      <c r="O145" s="13"/>
      <c r="P145" s="13"/>
      <c r="Q145" s="46"/>
      <c r="R145" s="10"/>
      <c r="S145" s="10"/>
      <c r="T145" s="10"/>
      <c r="U145" s="10"/>
      <c r="V145" s="10"/>
    </row>
    <row r="146" spans="1:22" ht="12" customHeight="1" x14ac:dyDescent="0.15">
      <c r="A146" s="1"/>
      <c r="B146" s="8"/>
      <c r="C146" s="8"/>
      <c r="D146" s="8"/>
      <c r="E146" s="8"/>
      <c r="F146" s="10"/>
      <c r="G146" s="25"/>
      <c r="H146" s="10"/>
      <c r="I146" s="13"/>
      <c r="J146" s="13"/>
      <c r="K146" s="8"/>
      <c r="L146" s="13"/>
      <c r="M146" s="29"/>
      <c r="N146" s="8"/>
      <c r="O146" s="10"/>
      <c r="P146" s="10"/>
      <c r="Q146" s="36"/>
      <c r="R146" s="10"/>
      <c r="S146" s="10"/>
      <c r="T146" s="10"/>
      <c r="U146" s="10"/>
      <c r="V146" s="10"/>
    </row>
    <row r="147" spans="1:22" ht="12" customHeight="1" x14ac:dyDescent="0.15">
      <c r="A147" s="1"/>
      <c r="B147" s="8"/>
      <c r="C147" s="8"/>
      <c r="D147" s="8"/>
      <c r="E147" s="8"/>
      <c r="F147" s="10"/>
      <c r="G147" s="25"/>
      <c r="H147" s="10"/>
      <c r="I147" s="13"/>
      <c r="J147" s="13"/>
      <c r="K147" s="8"/>
      <c r="L147" s="13"/>
      <c r="M147" s="29"/>
      <c r="N147" s="8"/>
      <c r="O147" s="10"/>
      <c r="P147" s="10"/>
      <c r="Q147" s="36"/>
      <c r="R147" s="10"/>
      <c r="S147" s="10"/>
      <c r="T147" s="10"/>
      <c r="U147" s="10"/>
      <c r="V147" s="10"/>
    </row>
    <row r="148" spans="1:22" ht="12" customHeight="1" x14ac:dyDescent="0.15">
      <c r="A148" s="1"/>
      <c r="B148" s="8"/>
      <c r="C148" s="8"/>
      <c r="D148" s="8"/>
      <c r="E148" s="8"/>
      <c r="F148" s="10"/>
      <c r="G148" s="25"/>
      <c r="H148" s="10"/>
      <c r="I148" s="13"/>
      <c r="J148" s="13"/>
      <c r="K148" s="8"/>
      <c r="L148" s="13"/>
      <c r="M148" s="29"/>
      <c r="N148" s="8"/>
      <c r="O148" s="10"/>
      <c r="P148" s="10"/>
      <c r="Q148" s="36"/>
      <c r="R148" s="10"/>
      <c r="S148" s="10"/>
      <c r="T148" s="10"/>
      <c r="U148" s="10"/>
      <c r="V148" s="10"/>
    </row>
    <row r="149" spans="1:22" ht="12" customHeight="1" x14ac:dyDescent="0.15">
      <c r="A149" s="1"/>
      <c r="B149" s="8"/>
      <c r="C149" s="8"/>
      <c r="D149" s="8"/>
      <c r="E149" s="8"/>
      <c r="F149" s="10"/>
      <c r="G149" s="25"/>
      <c r="H149" s="10"/>
      <c r="I149" s="13"/>
      <c r="J149" s="13"/>
      <c r="K149" s="8"/>
      <c r="L149" s="13"/>
      <c r="M149" s="29"/>
      <c r="N149" s="8"/>
      <c r="O149" s="10"/>
      <c r="P149" s="10"/>
      <c r="Q149" s="36"/>
      <c r="R149" s="10"/>
      <c r="S149" s="10"/>
      <c r="T149" s="10"/>
      <c r="U149" s="10"/>
      <c r="V149" s="10"/>
    </row>
    <row r="150" spans="1:22" ht="12" customHeight="1" x14ac:dyDescent="0.15">
      <c r="A150" s="1"/>
      <c r="B150" s="8"/>
      <c r="C150" s="8"/>
      <c r="D150" s="8"/>
      <c r="E150" s="8"/>
      <c r="F150" s="10"/>
      <c r="G150" s="25"/>
      <c r="H150" s="10"/>
      <c r="I150" s="13"/>
      <c r="J150" s="13"/>
      <c r="K150" s="8"/>
      <c r="L150" s="13"/>
      <c r="M150" s="29"/>
      <c r="N150" s="8"/>
      <c r="O150" s="10"/>
      <c r="P150" s="10"/>
      <c r="Q150" s="36"/>
      <c r="R150" s="10"/>
      <c r="S150" s="10"/>
      <c r="T150" s="10"/>
      <c r="U150" s="10"/>
      <c r="V150" s="10"/>
    </row>
    <row r="151" spans="1:22" ht="12" customHeight="1" x14ac:dyDescent="0.15">
      <c r="A151" s="1"/>
      <c r="B151" s="8"/>
      <c r="C151" s="8"/>
      <c r="D151" s="8"/>
      <c r="E151" s="8"/>
      <c r="F151" s="10"/>
      <c r="G151" s="25"/>
      <c r="H151" s="10"/>
      <c r="I151" s="13"/>
      <c r="J151" s="13"/>
      <c r="K151" s="8"/>
      <c r="L151" s="13"/>
      <c r="M151" s="29"/>
      <c r="N151" s="8"/>
      <c r="O151" s="10"/>
      <c r="P151" s="10"/>
      <c r="Q151" s="36"/>
      <c r="R151" s="10"/>
      <c r="S151" s="10"/>
      <c r="T151" s="10"/>
      <c r="U151" s="10"/>
      <c r="V151" s="10"/>
    </row>
    <row r="152" spans="1:22" ht="12" customHeight="1" x14ac:dyDescent="0.15">
      <c r="A152" s="1"/>
      <c r="B152" s="8"/>
      <c r="C152" s="8"/>
      <c r="D152" s="8"/>
      <c r="E152" s="8"/>
      <c r="F152" s="10"/>
      <c r="G152" s="25"/>
      <c r="H152" s="10"/>
      <c r="I152" s="13"/>
      <c r="J152" s="13"/>
      <c r="K152" s="8"/>
      <c r="L152" s="13"/>
      <c r="M152" s="29"/>
      <c r="N152" s="8"/>
      <c r="O152" s="10"/>
      <c r="P152" s="10"/>
      <c r="Q152" s="36"/>
      <c r="R152" s="10"/>
      <c r="S152" s="10"/>
      <c r="T152" s="10"/>
      <c r="U152" s="10"/>
      <c r="V152" s="10"/>
    </row>
    <row r="153" spans="1:22" ht="12" customHeight="1" x14ac:dyDescent="0.15">
      <c r="A153" s="1"/>
      <c r="B153" s="8"/>
      <c r="C153" s="8"/>
      <c r="D153" s="8"/>
      <c r="E153" s="8"/>
      <c r="F153" s="10"/>
      <c r="G153" s="25"/>
      <c r="H153" s="10"/>
      <c r="I153" s="13"/>
      <c r="J153" s="13"/>
      <c r="K153" s="8"/>
      <c r="L153" s="13"/>
      <c r="M153" s="29"/>
      <c r="N153" s="8"/>
      <c r="O153" s="10"/>
      <c r="P153" s="10"/>
      <c r="Q153" s="36"/>
      <c r="R153" s="10"/>
      <c r="S153" s="10"/>
      <c r="T153" s="10"/>
      <c r="U153" s="10"/>
      <c r="V153" s="10"/>
    </row>
    <row r="154" spans="1:22" ht="12" customHeight="1" x14ac:dyDescent="0.15">
      <c r="A154" s="1"/>
      <c r="B154" s="8"/>
      <c r="C154" s="8"/>
      <c r="D154" s="8"/>
      <c r="E154" s="8"/>
      <c r="F154" s="10"/>
      <c r="G154" s="25"/>
      <c r="H154" s="10"/>
      <c r="I154" s="13"/>
      <c r="J154" s="13"/>
      <c r="K154" s="8"/>
      <c r="L154" s="13"/>
      <c r="M154" s="29"/>
      <c r="N154" s="8"/>
      <c r="O154" s="10"/>
      <c r="P154" s="10"/>
      <c r="Q154" s="36"/>
      <c r="R154" s="10"/>
      <c r="S154" s="10"/>
      <c r="T154" s="10"/>
      <c r="U154" s="10"/>
      <c r="V154" s="10"/>
    </row>
    <row r="155" spans="1:22" ht="12" customHeight="1" x14ac:dyDescent="0.15">
      <c r="A155" s="1"/>
      <c r="B155" s="8"/>
      <c r="C155" s="8"/>
      <c r="D155" s="8"/>
      <c r="E155" s="8"/>
      <c r="F155" s="10"/>
      <c r="G155" s="25"/>
      <c r="H155" s="10"/>
      <c r="I155" s="13"/>
      <c r="J155" s="13"/>
      <c r="K155" s="8"/>
      <c r="L155" s="13"/>
      <c r="M155" s="29"/>
      <c r="N155" s="8"/>
      <c r="O155" s="10"/>
      <c r="P155" s="10"/>
      <c r="Q155" s="36"/>
      <c r="R155" s="10"/>
      <c r="S155" s="10"/>
      <c r="T155" s="10"/>
      <c r="U155" s="10"/>
      <c r="V155" s="10"/>
    </row>
    <row r="156" spans="1:22" ht="12" customHeight="1" x14ac:dyDescent="0.15">
      <c r="A156" s="1"/>
      <c r="B156" s="8"/>
      <c r="C156" s="8"/>
      <c r="D156" s="8"/>
      <c r="E156" s="8"/>
      <c r="F156" s="10"/>
      <c r="G156" s="25"/>
      <c r="H156" s="10"/>
      <c r="I156" s="13"/>
      <c r="J156" s="13"/>
      <c r="K156" s="8"/>
      <c r="L156" s="13"/>
      <c r="M156" s="29"/>
      <c r="N156" s="8"/>
      <c r="O156" s="10"/>
      <c r="P156" s="10"/>
      <c r="Q156" s="36"/>
      <c r="R156" s="10"/>
      <c r="S156" s="10"/>
      <c r="T156" s="10"/>
      <c r="U156" s="10"/>
      <c r="V156" s="10"/>
    </row>
  </sheetData>
  <autoFilter ref="A1:V145" xr:uid="{00000000-0009-0000-0000-000004000000}"/>
  <hyperlinks>
    <hyperlink ref="Q3" r:id="rId1" xr:uid="{00000000-0004-0000-0400-000000000000}"/>
    <hyperlink ref="Q4" r:id="rId2" xr:uid="{00000000-0004-0000-0400-000001000000}"/>
    <hyperlink ref="Q5" r:id="rId3" xr:uid="{00000000-0004-0000-0400-000002000000}"/>
    <hyperlink ref="Q6" r:id="rId4" xr:uid="{00000000-0004-0000-0400-000003000000}"/>
    <hyperlink ref="Q7" r:id="rId5" xr:uid="{00000000-0004-0000-0400-000004000000}"/>
    <hyperlink ref="Q8" r:id="rId6" xr:uid="{00000000-0004-0000-0400-000005000000}"/>
    <hyperlink ref="Q9" r:id="rId7" xr:uid="{00000000-0004-0000-0400-000006000000}"/>
    <hyperlink ref="Q10" r:id="rId8" xr:uid="{00000000-0004-0000-0400-000007000000}"/>
    <hyperlink ref="Q11" r:id="rId9" xr:uid="{00000000-0004-0000-0400-000008000000}"/>
    <hyperlink ref="Q12" r:id="rId10" xr:uid="{00000000-0004-0000-0400-000009000000}"/>
    <hyperlink ref="Q14" r:id="rId11" xr:uid="{00000000-0004-0000-0400-00000A000000}"/>
    <hyperlink ref="Q15" r:id="rId12" xr:uid="{00000000-0004-0000-0400-00000B000000}"/>
    <hyperlink ref="Q16" r:id="rId13" xr:uid="{00000000-0004-0000-0400-00000C000000}"/>
    <hyperlink ref="Q17" r:id="rId14" xr:uid="{00000000-0004-0000-0400-00000D000000}"/>
    <hyperlink ref="Q18" r:id="rId15" xr:uid="{00000000-0004-0000-0400-00000E000000}"/>
    <hyperlink ref="Q19" r:id="rId16" xr:uid="{00000000-0004-0000-0400-00000F000000}"/>
    <hyperlink ref="Q20" r:id="rId17" xr:uid="{00000000-0004-0000-0400-000010000000}"/>
    <hyperlink ref="Q21" r:id="rId18" xr:uid="{00000000-0004-0000-0400-000011000000}"/>
    <hyperlink ref="Q22" r:id="rId19" xr:uid="{00000000-0004-0000-0400-000012000000}"/>
    <hyperlink ref="Q23" r:id="rId20" xr:uid="{00000000-0004-0000-0400-000013000000}"/>
    <hyperlink ref="Q24" r:id="rId21" xr:uid="{00000000-0004-0000-0400-000014000000}"/>
    <hyperlink ref="Q25" r:id="rId22" xr:uid="{00000000-0004-0000-0400-000015000000}"/>
    <hyperlink ref="Q26" r:id="rId23" xr:uid="{00000000-0004-0000-0400-000016000000}"/>
    <hyperlink ref="Q27" r:id="rId24" xr:uid="{00000000-0004-0000-0400-000017000000}"/>
    <hyperlink ref="Q28" r:id="rId25" xr:uid="{00000000-0004-0000-0400-000018000000}"/>
    <hyperlink ref="Q29" r:id="rId26" xr:uid="{00000000-0004-0000-0400-000019000000}"/>
    <hyperlink ref="Q30" r:id="rId27" xr:uid="{00000000-0004-0000-0400-00001A000000}"/>
    <hyperlink ref="Q31" r:id="rId28" xr:uid="{00000000-0004-0000-0400-00001B000000}"/>
    <hyperlink ref="Q32" r:id="rId29" xr:uid="{00000000-0004-0000-0400-00001C000000}"/>
    <hyperlink ref="Q33" r:id="rId30" xr:uid="{00000000-0004-0000-0400-00001D000000}"/>
    <hyperlink ref="Q34" r:id="rId31" xr:uid="{00000000-0004-0000-0400-00001E000000}"/>
    <hyperlink ref="Q35" r:id="rId32" xr:uid="{00000000-0004-0000-0400-00001F000000}"/>
    <hyperlink ref="Q37" r:id="rId33" xr:uid="{00000000-0004-0000-0400-000020000000}"/>
    <hyperlink ref="Q38" r:id="rId34" xr:uid="{00000000-0004-0000-0400-000021000000}"/>
    <hyperlink ref="Q39" r:id="rId35" xr:uid="{00000000-0004-0000-0400-000022000000}"/>
    <hyperlink ref="Q40" r:id="rId36" xr:uid="{00000000-0004-0000-0400-000023000000}"/>
    <hyperlink ref="Q41" r:id="rId37" xr:uid="{00000000-0004-0000-0400-000024000000}"/>
    <hyperlink ref="Q42" r:id="rId38" xr:uid="{00000000-0004-0000-0400-000025000000}"/>
    <hyperlink ref="Q43" r:id="rId39" xr:uid="{00000000-0004-0000-0400-000026000000}"/>
    <hyperlink ref="Q44" r:id="rId40" xr:uid="{00000000-0004-0000-0400-000027000000}"/>
    <hyperlink ref="Q45" r:id="rId41" xr:uid="{00000000-0004-0000-0400-000028000000}"/>
    <hyperlink ref="Q46" r:id="rId42" xr:uid="{00000000-0004-0000-0400-000029000000}"/>
    <hyperlink ref="Q47" r:id="rId43" xr:uid="{00000000-0004-0000-0400-00002A000000}"/>
    <hyperlink ref="Q48" r:id="rId44" xr:uid="{00000000-0004-0000-0400-00002B000000}"/>
    <hyperlink ref="Q50" r:id="rId45" xr:uid="{00000000-0004-0000-0400-00002C000000}"/>
    <hyperlink ref="Q51" r:id="rId46" xr:uid="{00000000-0004-0000-0400-00002D000000}"/>
    <hyperlink ref="Q52" r:id="rId47" xr:uid="{00000000-0004-0000-0400-00002E000000}"/>
    <hyperlink ref="Q53" r:id="rId48" xr:uid="{00000000-0004-0000-0400-00002F000000}"/>
    <hyperlink ref="Q54" r:id="rId49" xr:uid="{00000000-0004-0000-0400-000030000000}"/>
    <hyperlink ref="Q55" r:id="rId50" xr:uid="{00000000-0004-0000-0400-000031000000}"/>
    <hyperlink ref="Q57" r:id="rId51" xr:uid="{00000000-0004-0000-0400-000032000000}"/>
    <hyperlink ref="Q58" r:id="rId52" xr:uid="{00000000-0004-0000-0400-000033000000}"/>
    <hyperlink ref="Q59" r:id="rId53" xr:uid="{00000000-0004-0000-0400-000034000000}"/>
    <hyperlink ref="Q60" r:id="rId54" xr:uid="{00000000-0004-0000-0400-000035000000}"/>
    <hyperlink ref="Q61" r:id="rId55" xr:uid="{00000000-0004-0000-0400-000036000000}"/>
    <hyperlink ref="Q62" r:id="rId56" xr:uid="{00000000-0004-0000-0400-000037000000}"/>
    <hyperlink ref="Q63" r:id="rId57" xr:uid="{00000000-0004-0000-0400-000038000000}"/>
    <hyperlink ref="Q64" r:id="rId58" xr:uid="{00000000-0004-0000-0400-000039000000}"/>
    <hyperlink ref="Q65" r:id="rId59" xr:uid="{00000000-0004-0000-0400-00003A000000}"/>
    <hyperlink ref="Q66" r:id="rId60" xr:uid="{00000000-0004-0000-0400-00003B000000}"/>
    <hyperlink ref="Q67" r:id="rId61" xr:uid="{00000000-0004-0000-0400-00003C000000}"/>
    <hyperlink ref="Q68" r:id="rId62" xr:uid="{00000000-0004-0000-0400-00003D000000}"/>
    <hyperlink ref="Q69" r:id="rId63" xr:uid="{00000000-0004-0000-0400-00003E000000}"/>
    <hyperlink ref="Q70" r:id="rId64" xr:uid="{00000000-0004-0000-0400-00003F000000}"/>
    <hyperlink ref="Q71" r:id="rId65" xr:uid="{00000000-0004-0000-0400-000040000000}"/>
    <hyperlink ref="Q72" r:id="rId66" xr:uid="{00000000-0004-0000-0400-000041000000}"/>
    <hyperlink ref="Q73" r:id="rId67" xr:uid="{00000000-0004-0000-0400-000042000000}"/>
    <hyperlink ref="Q74" r:id="rId68" xr:uid="{00000000-0004-0000-0400-000043000000}"/>
    <hyperlink ref="Q75" r:id="rId69" xr:uid="{00000000-0004-0000-0400-000044000000}"/>
    <hyperlink ref="Q76" r:id="rId70" xr:uid="{00000000-0004-0000-0400-000045000000}"/>
    <hyperlink ref="Q77" r:id="rId71" xr:uid="{00000000-0004-0000-0400-000046000000}"/>
    <hyperlink ref="Q78" r:id="rId72" xr:uid="{00000000-0004-0000-0400-000047000000}"/>
    <hyperlink ref="Q79" r:id="rId73" xr:uid="{00000000-0004-0000-0400-000048000000}"/>
    <hyperlink ref="Q80" r:id="rId74" xr:uid="{00000000-0004-0000-0400-000049000000}"/>
    <hyperlink ref="Q81" r:id="rId75" xr:uid="{00000000-0004-0000-0400-00004A000000}"/>
    <hyperlink ref="Q82" r:id="rId76" xr:uid="{00000000-0004-0000-0400-00004B000000}"/>
    <hyperlink ref="Q83" r:id="rId77" xr:uid="{00000000-0004-0000-0400-00004C000000}"/>
    <hyperlink ref="Q84" r:id="rId78" xr:uid="{00000000-0004-0000-0400-00004D000000}"/>
    <hyperlink ref="Q85" r:id="rId79" xr:uid="{00000000-0004-0000-0400-00004E000000}"/>
    <hyperlink ref="Q86" r:id="rId80" xr:uid="{00000000-0004-0000-0400-00004F000000}"/>
    <hyperlink ref="Q87" r:id="rId81" xr:uid="{00000000-0004-0000-0400-000050000000}"/>
    <hyperlink ref="Q88" r:id="rId82" xr:uid="{00000000-0004-0000-0400-000051000000}"/>
    <hyperlink ref="Q89" r:id="rId83" xr:uid="{00000000-0004-0000-0400-000052000000}"/>
    <hyperlink ref="Q90" r:id="rId84" xr:uid="{00000000-0004-0000-0400-000053000000}"/>
    <hyperlink ref="Q91" r:id="rId85" xr:uid="{00000000-0004-0000-0400-000054000000}"/>
    <hyperlink ref="Q93" r:id="rId86" xr:uid="{00000000-0004-0000-0400-000055000000}"/>
    <hyperlink ref="Q94" r:id="rId87" xr:uid="{00000000-0004-0000-0400-000056000000}"/>
    <hyperlink ref="Q95" r:id="rId88" xr:uid="{00000000-0004-0000-0400-000057000000}"/>
    <hyperlink ref="Q96" r:id="rId89" xr:uid="{00000000-0004-0000-0400-000058000000}"/>
    <hyperlink ref="Q97" r:id="rId90" xr:uid="{00000000-0004-0000-0400-000059000000}"/>
    <hyperlink ref="Q98" r:id="rId91" xr:uid="{00000000-0004-0000-0400-00005A000000}"/>
    <hyperlink ref="Q99" r:id="rId92" xr:uid="{00000000-0004-0000-0400-00005B000000}"/>
    <hyperlink ref="Q100" r:id="rId93" xr:uid="{00000000-0004-0000-0400-00005C000000}"/>
    <hyperlink ref="Q101" r:id="rId94" xr:uid="{00000000-0004-0000-0400-00005D000000}"/>
    <hyperlink ref="Q102" r:id="rId95" xr:uid="{00000000-0004-0000-0400-00005E000000}"/>
    <hyperlink ref="Q103" r:id="rId96" xr:uid="{00000000-0004-0000-0400-00005F000000}"/>
    <hyperlink ref="Q104" r:id="rId97" xr:uid="{00000000-0004-0000-0400-000060000000}"/>
    <hyperlink ref="Q105" r:id="rId98" xr:uid="{00000000-0004-0000-0400-000061000000}"/>
    <hyperlink ref="Q106" r:id="rId99" xr:uid="{00000000-0004-0000-0400-000062000000}"/>
    <hyperlink ref="Q107" r:id="rId100" xr:uid="{00000000-0004-0000-0400-000063000000}"/>
    <hyperlink ref="Q108" r:id="rId101" xr:uid="{00000000-0004-0000-0400-000064000000}"/>
    <hyperlink ref="Q109" r:id="rId102" xr:uid="{00000000-0004-0000-0400-000065000000}"/>
    <hyperlink ref="Q110" r:id="rId103" xr:uid="{00000000-0004-0000-0400-000066000000}"/>
    <hyperlink ref="Q111" r:id="rId104" xr:uid="{00000000-0004-0000-0400-000067000000}"/>
    <hyperlink ref="Q112" r:id="rId105" xr:uid="{00000000-0004-0000-0400-000068000000}"/>
    <hyperlink ref="Q113" r:id="rId106" xr:uid="{00000000-0004-0000-0400-000069000000}"/>
    <hyperlink ref="Q114" r:id="rId107" xr:uid="{00000000-0004-0000-0400-00006A000000}"/>
    <hyperlink ref="Q115" r:id="rId108" xr:uid="{00000000-0004-0000-0400-00006B000000}"/>
    <hyperlink ref="Q116" r:id="rId109" xr:uid="{00000000-0004-0000-0400-00006C000000}"/>
    <hyperlink ref="Q117" r:id="rId110" xr:uid="{00000000-0004-0000-0400-00006D000000}"/>
    <hyperlink ref="Q118" r:id="rId111" xr:uid="{00000000-0004-0000-0400-00006E000000}"/>
    <hyperlink ref="Q119" r:id="rId112" xr:uid="{00000000-0004-0000-0400-00006F000000}"/>
    <hyperlink ref="Q120" r:id="rId113" xr:uid="{00000000-0004-0000-0400-000070000000}"/>
    <hyperlink ref="Q121" r:id="rId114" xr:uid="{00000000-0004-0000-0400-000071000000}"/>
    <hyperlink ref="Q122" r:id="rId115" xr:uid="{00000000-0004-0000-0400-000072000000}"/>
    <hyperlink ref="Q123" r:id="rId116" xr:uid="{00000000-0004-0000-0400-000073000000}"/>
    <hyperlink ref="Q124" r:id="rId117" xr:uid="{00000000-0004-0000-0400-000074000000}"/>
    <hyperlink ref="Q125" r:id="rId118" xr:uid="{00000000-0004-0000-0400-000075000000}"/>
    <hyperlink ref="Q126" r:id="rId119" xr:uid="{00000000-0004-0000-0400-000076000000}"/>
    <hyperlink ref="Q127" r:id="rId120" xr:uid="{00000000-0004-0000-0400-000077000000}"/>
    <hyperlink ref="Q128" r:id="rId121" xr:uid="{00000000-0004-0000-0400-000078000000}"/>
    <hyperlink ref="Q129" r:id="rId122" xr:uid="{00000000-0004-0000-0400-000079000000}"/>
    <hyperlink ref="Q130" r:id="rId123" xr:uid="{00000000-0004-0000-0400-00007A000000}"/>
    <hyperlink ref="Q131" r:id="rId124" xr:uid="{00000000-0004-0000-0400-00007B000000}"/>
    <hyperlink ref="Q132" r:id="rId125" xr:uid="{00000000-0004-0000-0400-00007C000000}"/>
    <hyperlink ref="Q133" r:id="rId126" xr:uid="{00000000-0004-0000-0400-00007D000000}"/>
    <hyperlink ref="Q134" r:id="rId127" xr:uid="{00000000-0004-0000-0400-00007E000000}"/>
    <hyperlink ref="Q135" r:id="rId128" xr:uid="{00000000-0004-0000-0400-00007F000000}"/>
    <hyperlink ref="Q136" r:id="rId129" xr:uid="{00000000-0004-0000-0400-000080000000}"/>
    <hyperlink ref="Q137" r:id="rId130" xr:uid="{00000000-0004-0000-0400-000081000000}"/>
    <hyperlink ref="Q138" r:id="rId131" xr:uid="{00000000-0004-0000-0400-000082000000}"/>
    <hyperlink ref="Q139" r:id="rId132" xr:uid="{00000000-0004-0000-0400-000083000000}"/>
    <hyperlink ref="Q140" r:id="rId133" xr:uid="{00000000-0004-0000-0400-000084000000}"/>
    <hyperlink ref="Q141" r:id="rId134" xr:uid="{00000000-0004-0000-0400-000085000000}"/>
    <hyperlink ref="Q142" r:id="rId135" xr:uid="{00000000-0004-0000-0400-000086000000}"/>
    <hyperlink ref="Q143" r:id="rId136" xr:uid="{00000000-0004-0000-0400-000087000000}"/>
    <hyperlink ref="Q144" r:id="rId137" xr:uid="{00000000-0004-0000-0400-000088000000}"/>
  </hyperlinks>
  <pageMargins left="0.7" right="0.7" top="0.75" bottom="0.75" header="0.3" footer="0.3"/>
  <legacyDrawing r:id="rId1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5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2.6640625" defaultRowHeight="12.75" customHeight="1" x14ac:dyDescent="0.15"/>
  <cols>
    <col min="1" max="1" width="23" customWidth="1"/>
    <col min="2" max="2" width="11.6640625" customWidth="1"/>
    <col min="3" max="3" width="5.33203125" customWidth="1"/>
    <col min="4" max="4" width="4.6640625" customWidth="1"/>
    <col min="5" max="5" width="13.5" customWidth="1"/>
    <col min="7" max="7" width="8.5" customWidth="1"/>
    <col min="8" max="8" width="10" customWidth="1"/>
    <col min="9" max="9" width="8.1640625" customWidth="1"/>
    <col min="10" max="10" width="6.6640625" customWidth="1"/>
    <col min="11" max="11" width="9.1640625" customWidth="1"/>
    <col min="12" max="12" width="7" customWidth="1"/>
    <col min="13" max="13" width="12" customWidth="1"/>
    <col min="14" max="14" width="8" customWidth="1"/>
    <col min="15" max="15" width="16" customWidth="1"/>
    <col min="16" max="16" width="5" customWidth="1"/>
    <col min="17" max="17" width="67.6640625" customWidth="1"/>
    <col min="18" max="23" width="15.1640625" customWidth="1"/>
  </cols>
  <sheetData>
    <row r="1" spans="1:23" ht="78" x14ac:dyDescent="0.15">
      <c r="A1" s="1" t="s">
        <v>1</v>
      </c>
      <c r="B1" s="1" t="s">
        <v>64</v>
      </c>
      <c r="C1" s="1" t="s">
        <v>0</v>
      </c>
      <c r="D1" s="1" t="s">
        <v>608</v>
      </c>
      <c r="E1" s="1" t="s">
        <v>2</v>
      </c>
      <c r="F1" s="2" t="s">
        <v>3</v>
      </c>
      <c r="G1" s="2" t="s">
        <v>609</v>
      </c>
      <c r="H1" s="2" t="s">
        <v>6</v>
      </c>
      <c r="I1" s="51" t="s">
        <v>7</v>
      </c>
      <c r="J1" s="51" t="s">
        <v>8</v>
      </c>
      <c r="K1" s="1" t="s">
        <v>9</v>
      </c>
      <c r="L1" s="6" t="s">
        <v>10</v>
      </c>
      <c r="M1" s="52" t="s">
        <v>610</v>
      </c>
      <c r="N1" s="1" t="s">
        <v>4</v>
      </c>
      <c r="O1" s="6" t="s">
        <v>12</v>
      </c>
      <c r="P1" s="6" t="s">
        <v>13</v>
      </c>
      <c r="Q1" s="32" t="s">
        <v>15</v>
      </c>
      <c r="R1" s="2"/>
      <c r="S1" s="53"/>
      <c r="T1" s="53"/>
      <c r="U1" s="53"/>
      <c r="V1" s="53"/>
      <c r="W1" s="53"/>
    </row>
    <row r="2" spans="1:23" ht="26" x14ac:dyDescent="0.15">
      <c r="A2" s="8"/>
      <c r="B2" s="8"/>
      <c r="C2" s="8"/>
      <c r="D2" s="8"/>
      <c r="E2" s="8"/>
      <c r="F2" s="10"/>
      <c r="G2" s="10"/>
      <c r="H2" s="2" t="s">
        <v>35</v>
      </c>
      <c r="I2" s="47" t="s">
        <v>36</v>
      </c>
      <c r="J2" s="47" t="s">
        <v>36</v>
      </c>
      <c r="K2" s="28" t="s">
        <v>36</v>
      </c>
      <c r="L2" s="45" t="s">
        <v>36</v>
      </c>
      <c r="M2" s="29" t="s">
        <v>37</v>
      </c>
      <c r="N2" s="28" t="s">
        <v>36</v>
      </c>
      <c r="O2" s="13"/>
      <c r="P2" s="13"/>
      <c r="Q2" s="46"/>
      <c r="R2" s="10"/>
      <c r="S2" s="10"/>
      <c r="T2" s="10"/>
      <c r="U2" s="10"/>
      <c r="V2" s="10"/>
      <c r="W2" s="10"/>
    </row>
    <row r="3" spans="1:23" ht="13" x14ac:dyDescent="0.15">
      <c r="A3" s="54" t="s">
        <v>307</v>
      </c>
      <c r="B3" s="54"/>
      <c r="C3" s="55">
        <f t="shared" ref="C3:D3" si="0">AVERAGE(C4:C140)</f>
        <v>49.147058823529413</v>
      </c>
      <c r="D3" s="55">
        <f t="shared" si="0"/>
        <v>57.514705882352942</v>
      </c>
      <c r="E3" s="54"/>
      <c r="F3" s="54"/>
      <c r="G3" s="55">
        <f t="shared" ref="G3:L3" si="1">AVERAGE(G4:G140)</f>
        <v>2682.8880597014927</v>
      </c>
      <c r="H3" s="55">
        <f t="shared" si="1"/>
        <v>8295.8244274809167</v>
      </c>
      <c r="I3" s="56">
        <f t="shared" si="1"/>
        <v>71.047189781021913</v>
      </c>
      <c r="J3" s="56">
        <f t="shared" si="1"/>
        <v>94.64864963503652</v>
      </c>
      <c r="K3" s="55">
        <f t="shared" si="1"/>
        <v>165.38353284671535</v>
      </c>
      <c r="L3" s="55">
        <f t="shared" si="1"/>
        <v>56.320105263157892</v>
      </c>
      <c r="M3" s="57">
        <f>AVERAGE(K3/L3)</f>
        <v>2.9364918988335398</v>
      </c>
      <c r="N3" s="55">
        <f>AVERAGE(N4:N140)</f>
        <v>21.689270072992706</v>
      </c>
      <c r="O3" s="54"/>
      <c r="P3" s="54"/>
      <c r="Q3" s="58"/>
      <c r="R3" s="54"/>
      <c r="S3" s="54"/>
      <c r="T3" s="54"/>
      <c r="U3" s="54"/>
      <c r="V3" s="54"/>
      <c r="W3" s="54"/>
    </row>
    <row r="4" spans="1:23" ht="12" customHeight="1" x14ac:dyDescent="0.15">
      <c r="A4" s="59" t="s">
        <v>611</v>
      </c>
      <c r="B4" s="8" t="s">
        <v>270</v>
      </c>
      <c r="C4" s="8">
        <v>93</v>
      </c>
      <c r="D4" s="8">
        <v>84</v>
      </c>
      <c r="E4" s="8" t="s">
        <v>371</v>
      </c>
      <c r="F4" s="10" t="s">
        <v>402</v>
      </c>
      <c r="G4" s="10">
        <v>916</v>
      </c>
      <c r="H4" s="10">
        <v>2333</v>
      </c>
      <c r="I4" s="47">
        <v>18.329999999999998</v>
      </c>
      <c r="J4" s="47">
        <v>42.4</v>
      </c>
      <c r="K4" s="8">
        <f t="shared" ref="K4:K60" si="2">SUM(I4:J4)</f>
        <v>60.73</v>
      </c>
      <c r="L4" s="13">
        <v>18</v>
      </c>
      <c r="M4" s="12">
        <f t="shared" ref="M4:M41" si="3">SUM(K4/L4)</f>
        <v>3.3738888888888887</v>
      </c>
      <c r="N4" s="8">
        <v>2.13</v>
      </c>
      <c r="O4" s="10"/>
      <c r="P4" s="10"/>
      <c r="Q4" s="24" t="s">
        <v>612</v>
      </c>
      <c r="R4" s="10"/>
      <c r="S4" s="10"/>
      <c r="T4" s="10"/>
      <c r="U4" s="10"/>
      <c r="V4" s="10"/>
      <c r="W4" s="10"/>
    </row>
    <row r="5" spans="1:23" ht="13" x14ac:dyDescent="0.15">
      <c r="A5" s="8" t="s">
        <v>613</v>
      </c>
      <c r="B5" s="8" t="s">
        <v>368</v>
      </c>
      <c r="C5" s="8">
        <v>13</v>
      </c>
      <c r="D5" s="8">
        <v>40</v>
      </c>
      <c r="E5" s="8" t="s">
        <v>296</v>
      </c>
      <c r="F5" s="10" t="s">
        <v>297</v>
      </c>
      <c r="G5" s="10">
        <v>3332</v>
      </c>
      <c r="H5" s="10">
        <v>9875</v>
      </c>
      <c r="I5" s="47">
        <v>63.08</v>
      </c>
      <c r="J5" s="47">
        <v>52.59</v>
      </c>
      <c r="K5" s="8">
        <f t="shared" si="2"/>
        <v>115.67</v>
      </c>
      <c r="L5" s="13">
        <v>35</v>
      </c>
      <c r="M5" s="12">
        <f t="shared" si="3"/>
        <v>3.3048571428571427</v>
      </c>
      <c r="N5" s="8">
        <v>32.9</v>
      </c>
      <c r="O5" s="10"/>
      <c r="P5" s="10"/>
      <c r="Q5" s="10"/>
      <c r="R5" s="10"/>
      <c r="S5" s="10"/>
      <c r="T5" s="10"/>
      <c r="U5" s="10"/>
      <c r="V5" s="10"/>
      <c r="W5" s="10"/>
    </row>
    <row r="6" spans="1:23" ht="12" customHeight="1" x14ac:dyDescent="0.15">
      <c r="A6" s="8" t="s">
        <v>614</v>
      </c>
      <c r="B6" s="8" t="s">
        <v>324</v>
      </c>
      <c r="C6" s="8">
        <v>52</v>
      </c>
      <c r="D6" s="8">
        <v>72</v>
      </c>
      <c r="E6" s="8" t="s">
        <v>304</v>
      </c>
      <c r="F6" s="10" t="s">
        <v>402</v>
      </c>
      <c r="G6" s="10">
        <v>3728</v>
      </c>
      <c r="H6" s="10">
        <v>31143</v>
      </c>
      <c r="I6" s="47">
        <v>334.19</v>
      </c>
      <c r="J6" s="47">
        <v>691.27599999999995</v>
      </c>
      <c r="K6" s="8">
        <f t="shared" si="2"/>
        <v>1025.4659999999999</v>
      </c>
      <c r="L6" s="13">
        <v>200</v>
      </c>
      <c r="M6" s="12">
        <f t="shared" si="3"/>
        <v>5.1273299999999997</v>
      </c>
      <c r="N6" s="8">
        <v>116.1</v>
      </c>
      <c r="O6" s="10"/>
      <c r="P6" s="10"/>
      <c r="Q6" s="10"/>
      <c r="R6" s="10"/>
      <c r="S6" s="10"/>
      <c r="T6" s="10"/>
      <c r="U6" s="10"/>
      <c r="V6" s="10"/>
      <c r="W6" s="10"/>
    </row>
    <row r="7" spans="1:23" ht="12" customHeight="1" x14ac:dyDescent="0.15">
      <c r="A7" s="8" t="s">
        <v>615</v>
      </c>
      <c r="B7" s="8" t="s">
        <v>270</v>
      </c>
      <c r="C7" s="8">
        <v>6</v>
      </c>
      <c r="D7" s="8">
        <v>35</v>
      </c>
      <c r="E7" s="8" t="s">
        <v>271</v>
      </c>
      <c r="F7" s="10" t="s">
        <v>271</v>
      </c>
      <c r="G7" s="10">
        <v>2251</v>
      </c>
      <c r="H7" s="10">
        <v>4994</v>
      </c>
      <c r="I7" s="47">
        <v>33.86</v>
      </c>
      <c r="J7" s="47">
        <v>6.26</v>
      </c>
      <c r="K7" s="8">
        <f t="shared" si="2"/>
        <v>40.119999999999997</v>
      </c>
      <c r="L7" s="13">
        <v>15</v>
      </c>
      <c r="M7" s="12">
        <f t="shared" si="3"/>
        <v>2.6746666666666665</v>
      </c>
      <c r="N7" s="8">
        <v>11.2</v>
      </c>
      <c r="O7" s="13"/>
      <c r="P7" s="13"/>
      <c r="Q7" s="23" t="s">
        <v>616</v>
      </c>
      <c r="R7" s="10"/>
      <c r="S7" s="10"/>
      <c r="T7" s="10"/>
      <c r="U7" s="10"/>
      <c r="V7" s="10"/>
      <c r="W7" s="10"/>
    </row>
    <row r="8" spans="1:23" ht="12" customHeight="1" x14ac:dyDescent="0.15">
      <c r="A8" s="8" t="s">
        <v>617</v>
      </c>
      <c r="B8" s="8" t="s">
        <v>618</v>
      </c>
      <c r="C8" s="8">
        <v>17</v>
      </c>
      <c r="D8" s="8">
        <v>41</v>
      </c>
      <c r="E8" s="8" t="s">
        <v>304</v>
      </c>
      <c r="F8" s="10" t="s">
        <v>305</v>
      </c>
      <c r="G8" s="10">
        <v>2625</v>
      </c>
      <c r="H8" s="10">
        <v>3469</v>
      </c>
      <c r="I8" s="47">
        <v>25.106999999999999</v>
      </c>
      <c r="J8" s="47">
        <v>25.4</v>
      </c>
      <c r="K8" s="8">
        <f t="shared" si="2"/>
        <v>50.506999999999998</v>
      </c>
      <c r="L8" s="13">
        <v>20</v>
      </c>
      <c r="M8" s="12">
        <f t="shared" si="3"/>
        <v>2.52535</v>
      </c>
      <c r="N8" s="8">
        <v>9.1</v>
      </c>
      <c r="O8" s="10"/>
      <c r="P8" s="10"/>
      <c r="Q8" s="10"/>
      <c r="R8" s="10"/>
      <c r="S8" s="10"/>
      <c r="T8" s="10"/>
      <c r="U8" s="10"/>
      <c r="V8" s="10"/>
      <c r="W8" s="10"/>
    </row>
    <row r="9" spans="1:23" ht="12" customHeight="1" x14ac:dyDescent="0.15">
      <c r="A9" s="8" t="s">
        <v>619</v>
      </c>
      <c r="B9" s="8" t="s">
        <v>25</v>
      </c>
      <c r="C9" s="8">
        <v>88</v>
      </c>
      <c r="D9" s="8">
        <v>86</v>
      </c>
      <c r="E9" s="8" t="s">
        <v>413</v>
      </c>
      <c r="F9" s="10" t="s">
        <v>278</v>
      </c>
      <c r="G9" s="10">
        <v>959</v>
      </c>
      <c r="H9" s="10">
        <v>8742</v>
      </c>
      <c r="I9" s="47">
        <v>106.95399999999999</v>
      </c>
      <c r="J9" s="47">
        <v>222.44300000000001</v>
      </c>
      <c r="K9" s="8">
        <f t="shared" si="2"/>
        <v>329.39699999999999</v>
      </c>
      <c r="L9" s="13">
        <v>13</v>
      </c>
      <c r="M9" s="12">
        <f t="shared" si="3"/>
        <v>25.338230769230769</v>
      </c>
      <c r="N9" s="8">
        <v>8.3800000000000008</v>
      </c>
      <c r="O9" s="10" t="s">
        <v>620</v>
      </c>
      <c r="P9" s="10"/>
      <c r="Q9" s="10"/>
      <c r="R9" s="10"/>
      <c r="S9" s="10"/>
      <c r="T9" s="10"/>
      <c r="U9" s="10"/>
      <c r="V9" s="10"/>
      <c r="W9" s="10"/>
    </row>
    <row r="10" spans="1:23" ht="12" customHeight="1" x14ac:dyDescent="0.15">
      <c r="A10" s="8" t="s">
        <v>621</v>
      </c>
      <c r="B10" s="8" t="s">
        <v>270</v>
      </c>
      <c r="C10" s="8">
        <v>42</v>
      </c>
      <c r="D10" s="8">
        <v>47</v>
      </c>
      <c r="E10" s="8" t="s">
        <v>292</v>
      </c>
      <c r="F10" s="10" t="s">
        <v>285</v>
      </c>
      <c r="G10" s="10">
        <v>1936</v>
      </c>
      <c r="H10" s="10">
        <v>6896</v>
      </c>
      <c r="I10" s="47">
        <v>27.163</v>
      </c>
      <c r="J10" s="47">
        <v>9.2759999999999998</v>
      </c>
      <c r="K10" s="8">
        <f t="shared" si="2"/>
        <v>36.439</v>
      </c>
      <c r="L10" s="13">
        <v>17</v>
      </c>
      <c r="M10" s="12">
        <f t="shared" si="3"/>
        <v>2.143470588235294</v>
      </c>
      <c r="N10" s="8">
        <v>13.4</v>
      </c>
      <c r="O10" s="10"/>
      <c r="P10" s="10"/>
      <c r="Q10" s="24" t="s">
        <v>622</v>
      </c>
      <c r="R10" s="10"/>
      <c r="S10" s="10"/>
      <c r="T10" s="10"/>
      <c r="U10" s="10"/>
      <c r="V10" s="10"/>
      <c r="W10" s="10"/>
    </row>
    <row r="11" spans="1:23" ht="12" customHeight="1" x14ac:dyDescent="0.15">
      <c r="A11" s="8" t="s">
        <v>623</v>
      </c>
      <c r="B11" s="8" t="s">
        <v>270</v>
      </c>
      <c r="C11" s="8">
        <v>86</v>
      </c>
      <c r="D11" s="8">
        <v>63</v>
      </c>
      <c r="E11" s="8" t="s">
        <v>371</v>
      </c>
      <c r="F11" s="10" t="s">
        <v>278</v>
      </c>
      <c r="G11" s="10">
        <v>11</v>
      </c>
      <c r="H11" s="10">
        <v>9115</v>
      </c>
      <c r="I11" s="47">
        <v>1.04</v>
      </c>
      <c r="J11" s="47">
        <v>18.108000000000001</v>
      </c>
      <c r="K11" s="8">
        <f t="shared" si="2"/>
        <v>19.148</v>
      </c>
      <c r="L11" s="13">
        <v>2</v>
      </c>
      <c r="M11" s="12">
        <f t="shared" si="3"/>
        <v>9.5739999999999998</v>
      </c>
      <c r="N11" s="8">
        <v>0.10299999999999999</v>
      </c>
      <c r="O11" s="10"/>
      <c r="P11" s="10"/>
      <c r="Q11" s="24" t="s">
        <v>622</v>
      </c>
      <c r="R11" s="10"/>
      <c r="S11" s="10"/>
      <c r="T11" s="10"/>
      <c r="U11" s="10"/>
      <c r="V11" s="10"/>
      <c r="W11" s="10"/>
    </row>
    <row r="12" spans="1:23" ht="12" customHeight="1" x14ac:dyDescent="0.15">
      <c r="A12" s="8" t="s">
        <v>624</v>
      </c>
      <c r="B12" s="8" t="s">
        <v>28</v>
      </c>
      <c r="C12" s="8">
        <v>36</v>
      </c>
      <c r="D12" s="8">
        <v>66</v>
      </c>
      <c r="E12" s="8" t="s">
        <v>625</v>
      </c>
      <c r="F12" s="10" t="s">
        <v>278</v>
      </c>
      <c r="G12" s="10">
        <v>3037</v>
      </c>
      <c r="H12" s="10">
        <v>3934</v>
      </c>
      <c r="I12" s="47">
        <v>39.44</v>
      </c>
      <c r="J12" s="47">
        <v>50.079000000000001</v>
      </c>
      <c r="K12" s="8">
        <f t="shared" si="2"/>
        <v>89.519000000000005</v>
      </c>
      <c r="L12" s="13">
        <v>55</v>
      </c>
      <c r="M12" s="12">
        <f t="shared" si="3"/>
        <v>1.6276181818181819</v>
      </c>
      <c r="N12" s="8">
        <v>11.95</v>
      </c>
      <c r="O12" s="10"/>
      <c r="P12" s="10"/>
      <c r="Q12" s="24" t="s">
        <v>626</v>
      </c>
      <c r="R12" s="10"/>
      <c r="S12" s="10"/>
      <c r="T12" s="10"/>
      <c r="U12" s="10"/>
      <c r="V12" s="10"/>
      <c r="W12" s="10"/>
    </row>
    <row r="13" spans="1:23" ht="12" customHeight="1" x14ac:dyDescent="0.15">
      <c r="A13" s="8" t="s">
        <v>627</v>
      </c>
      <c r="B13" s="8" t="s">
        <v>270</v>
      </c>
      <c r="C13" s="8">
        <v>23</v>
      </c>
      <c r="D13" s="8">
        <v>42</v>
      </c>
      <c r="E13" s="8" t="s">
        <v>296</v>
      </c>
      <c r="F13" s="10" t="s">
        <v>297</v>
      </c>
      <c r="G13" s="10">
        <v>2211</v>
      </c>
      <c r="H13" s="10">
        <v>2420</v>
      </c>
      <c r="I13" s="47">
        <v>13.26</v>
      </c>
      <c r="J13" s="47">
        <v>14.93</v>
      </c>
      <c r="K13" s="8">
        <f t="shared" si="2"/>
        <v>28.189999999999998</v>
      </c>
      <c r="L13" s="13">
        <v>26</v>
      </c>
      <c r="M13" s="12">
        <f t="shared" si="3"/>
        <v>1.0842307692307691</v>
      </c>
      <c r="N13" s="8">
        <v>5.4</v>
      </c>
      <c r="O13" s="10"/>
      <c r="P13" s="10"/>
      <c r="Q13" s="24" t="s">
        <v>622</v>
      </c>
      <c r="R13" s="10"/>
      <c r="S13" s="10"/>
      <c r="T13" s="10"/>
      <c r="U13" s="10"/>
      <c r="V13" s="10"/>
      <c r="W13" s="10"/>
    </row>
    <row r="14" spans="1:23" ht="12" customHeight="1" x14ac:dyDescent="0.15">
      <c r="A14" s="8" t="s">
        <v>628</v>
      </c>
      <c r="B14" s="8" t="s">
        <v>270</v>
      </c>
      <c r="C14" s="8">
        <v>13</v>
      </c>
      <c r="D14" s="8">
        <v>43</v>
      </c>
      <c r="E14" s="8" t="s">
        <v>443</v>
      </c>
      <c r="F14" s="10" t="s">
        <v>285</v>
      </c>
      <c r="G14" s="10">
        <v>3705</v>
      </c>
      <c r="H14" s="10">
        <v>3314</v>
      </c>
      <c r="I14" s="47">
        <v>43.59</v>
      </c>
      <c r="J14" s="47">
        <v>68.900000000000006</v>
      </c>
      <c r="K14" s="8">
        <f t="shared" si="2"/>
        <v>112.49000000000001</v>
      </c>
      <c r="L14" s="13">
        <v>85</v>
      </c>
      <c r="M14" s="12">
        <f t="shared" si="3"/>
        <v>1.3234117647058825</v>
      </c>
      <c r="N14" s="8">
        <v>12.3</v>
      </c>
      <c r="O14" s="10"/>
      <c r="P14" s="10"/>
      <c r="Q14" s="24" t="s">
        <v>622</v>
      </c>
      <c r="R14" s="10"/>
      <c r="S14" s="10"/>
      <c r="T14" s="10"/>
      <c r="U14" s="10"/>
      <c r="V14" s="10"/>
      <c r="W14" s="10"/>
    </row>
    <row r="15" spans="1:23" ht="12" customHeight="1" x14ac:dyDescent="0.15">
      <c r="A15" s="8" t="s">
        <v>629</v>
      </c>
      <c r="B15" s="8" t="s">
        <v>19</v>
      </c>
      <c r="C15" s="8">
        <v>27</v>
      </c>
      <c r="D15" s="8">
        <v>62</v>
      </c>
      <c r="E15" s="8" t="s">
        <v>274</v>
      </c>
      <c r="F15" s="10" t="s">
        <v>293</v>
      </c>
      <c r="G15" s="10">
        <v>2718</v>
      </c>
      <c r="H15" s="10">
        <v>4555</v>
      </c>
      <c r="I15" s="47">
        <v>31.16</v>
      </c>
      <c r="J15" s="47">
        <v>17.027999999999999</v>
      </c>
      <c r="K15" s="8">
        <f t="shared" si="2"/>
        <v>48.188000000000002</v>
      </c>
      <c r="L15" s="13">
        <v>44</v>
      </c>
      <c r="M15" s="12">
        <f t="shared" si="3"/>
        <v>1.0951818181818183</v>
      </c>
      <c r="N15" s="8">
        <v>12.4</v>
      </c>
      <c r="O15" s="10"/>
      <c r="P15" s="10"/>
      <c r="Q15" s="24" t="s">
        <v>622</v>
      </c>
      <c r="R15" s="10"/>
      <c r="S15" s="10"/>
      <c r="T15" s="10"/>
      <c r="U15" s="10"/>
      <c r="V15" s="10"/>
      <c r="W15" s="10"/>
    </row>
    <row r="16" spans="1:23" ht="12" customHeight="1" x14ac:dyDescent="0.15">
      <c r="A16" s="8" t="s">
        <v>630</v>
      </c>
      <c r="B16" s="8" t="s">
        <v>270</v>
      </c>
      <c r="C16" s="8">
        <v>81</v>
      </c>
      <c r="D16" s="8">
        <v>77</v>
      </c>
      <c r="E16" s="8" t="s">
        <v>377</v>
      </c>
      <c r="F16" s="10" t="s">
        <v>271</v>
      </c>
      <c r="G16" s="10">
        <v>2</v>
      </c>
      <c r="H16" s="10">
        <v>16000</v>
      </c>
      <c r="I16" s="47">
        <v>6.67</v>
      </c>
      <c r="J16" s="47">
        <v>1.204</v>
      </c>
      <c r="K16" s="8">
        <f t="shared" si="2"/>
        <v>7.8739999999999997</v>
      </c>
      <c r="L16" s="13">
        <v>6</v>
      </c>
      <c r="M16" s="12">
        <f t="shared" si="3"/>
        <v>1.3123333333333334</v>
      </c>
      <c r="N16" s="8">
        <v>3.2000000000000001E-2</v>
      </c>
      <c r="O16" s="10"/>
      <c r="P16" s="10"/>
      <c r="Q16" s="24" t="s">
        <v>622</v>
      </c>
      <c r="R16" s="10"/>
      <c r="S16" s="10"/>
      <c r="T16" s="10"/>
      <c r="U16" s="10"/>
      <c r="V16" s="10"/>
      <c r="W16" s="10"/>
    </row>
    <row r="17" spans="1:23" ht="13" x14ac:dyDescent="0.15">
      <c r="A17" s="8" t="s">
        <v>631</v>
      </c>
      <c r="B17" s="8" t="s">
        <v>368</v>
      </c>
      <c r="C17" s="8">
        <v>28</v>
      </c>
      <c r="D17" s="8">
        <v>48</v>
      </c>
      <c r="E17" s="8" t="s">
        <v>337</v>
      </c>
      <c r="F17" s="10" t="s">
        <v>285</v>
      </c>
      <c r="G17" s="10">
        <v>3777</v>
      </c>
      <c r="H17" s="10">
        <v>16213</v>
      </c>
      <c r="I17" s="47">
        <v>163.214</v>
      </c>
      <c r="J17" s="47">
        <v>330</v>
      </c>
      <c r="K17" s="8">
        <f t="shared" si="2"/>
        <v>493.214</v>
      </c>
      <c r="L17" s="13">
        <v>125</v>
      </c>
      <c r="M17" s="12">
        <f t="shared" si="3"/>
        <v>3.9457119999999999</v>
      </c>
      <c r="N17" s="8">
        <v>61.2</v>
      </c>
      <c r="O17" s="10"/>
      <c r="P17" s="10"/>
      <c r="Q17" s="24" t="s">
        <v>622</v>
      </c>
      <c r="R17" s="10"/>
      <c r="S17" s="10"/>
      <c r="T17" s="10"/>
      <c r="U17" s="10"/>
      <c r="V17" s="10"/>
      <c r="W17" s="10"/>
    </row>
    <row r="18" spans="1:23" ht="13" x14ac:dyDescent="0.15">
      <c r="A18" s="8" t="s">
        <v>632</v>
      </c>
      <c r="B18" s="8" t="s">
        <v>270</v>
      </c>
      <c r="C18" s="8">
        <v>68</v>
      </c>
      <c r="D18" s="8">
        <v>71</v>
      </c>
      <c r="E18" s="8" t="s">
        <v>360</v>
      </c>
      <c r="F18" s="10" t="s">
        <v>633</v>
      </c>
      <c r="G18" s="60">
        <v>672</v>
      </c>
      <c r="H18" s="10">
        <v>2424</v>
      </c>
      <c r="I18" s="47">
        <v>6.79</v>
      </c>
      <c r="J18" s="47">
        <v>2.92</v>
      </c>
      <c r="K18" s="8">
        <f t="shared" si="2"/>
        <v>9.7100000000000009</v>
      </c>
      <c r="L18" s="13">
        <v>12.5</v>
      </c>
      <c r="M18" s="12">
        <f t="shared" si="3"/>
        <v>0.77680000000000005</v>
      </c>
      <c r="N18" s="8">
        <v>1.62</v>
      </c>
      <c r="O18" s="10"/>
      <c r="P18" s="10"/>
      <c r="Q18" s="24" t="s">
        <v>622</v>
      </c>
      <c r="R18" s="10"/>
      <c r="S18" s="10"/>
      <c r="T18" s="10"/>
      <c r="U18" s="10"/>
      <c r="V18" s="10"/>
      <c r="W18" s="10"/>
    </row>
    <row r="19" spans="1:23" ht="13" x14ac:dyDescent="0.15">
      <c r="A19" s="8" t="s">
        <v>634</v>
      </c>
      <c r="B19" s="8" t="s">
        <v>368</v>
      </c>
      <c r="C19" s="8">
        <v>19</v>
      </c>
      <c r="D19" s="8">
        <v>45</v>
      </c>
      <c r="E19" s="8" t="s">
        <v>340</v>
      </c>
      <c r="F19" s="10" t="s">
        <v>285</v>
      </c>
      <c r="G19" s="10">
        <v>3150</v>
      </c>
      <c r="H19" s="10">
        <v>5781</v>
      </c>
      <c r="I19" s="47">
        <v>44.88</v>
      </c>
      <c r="J19" s="47">
        <v>10.708</v>
      </c>
      <c r="K19" s="8">
        <f t="shared" si="2"/>
        <v>55.588000000000001</v>
      </c>
      <c r="L19" s="13">
        <v>30</v>
      </c>
      <c r="M19" s="12">
        <f t="shared" si="3"/>
        <v>1.8529333333333333</v>
      </c>
      <c r="N19" s="8">
        <v>18.21</v>
      </c>
      <c r="O19" s="10"/>
      <c r="P19" s="10"/>
      <c r="Q19" s="24" t="s">
        <v>622</v>
      </c>
      <c r="R19" s="10"/>
      <c r="S19" s="10"/>
      <c r="T19" s="10"/>
      <c r="U19" s="10"/>
      <c r="V19" s="10"/>
      <c r="W19" s="10"/>
    </row>
    <row r="20" spans="1:23" ht="13" x14ac:dyDescent="0.15">
      <c r="A20" s="8" t="s">
        <v>635</v>
      </c>
      <c r="B20" s="8" t="s">
        <v>22</v>
      </c>
      <c r="C20" s="8">
        <v>20</v>
      </c>
      <c r="D20" s="8">
        <v>56</v>
      </c>
      <c r="E20" s="8" t="s">
        <v>625</v>
      </c>
      <c r="F20" s="10" t="s">
        <v>278</v>
      </c>
      <c r="G20" s="10">
        <v>1424</v>
      </c>
      <c r="H20" s="10">
        <v>5145</v>
      </c>
      <c r="I20" s="47">
        <v>20.218</v>
      </c>
      <c r="J20" s="47">
        <v>0.31</v>
      </c>
      <c r="K20" s="8">
        <f t="shared" si="2"/>
        <v>20.527999999999999</v>
      </c>
      <c r="L20" s="13">
        <v>15</v>
      </c>
      <c r="M20" s="12">
        <f t="shared" si="3"/>
        <v>1.3685333333333332</v>
      </c>
      <c r="N20" s="8">
        <v>7.33</v>
      </c>
      <c r="O20" s="10"/>
      <c r="P20" s="10"/>
      <c r="Q20" s="10"/>
      <c r="R20" s="10"/>
      <c r="S20" s="10"/>
      <c r="T20" s="10"/>
      <c r="U20" s="10"/>
      <c r="V20" s="10"/>
      <c r="W20" s="10"/>
    </row>
    <row r="21" spans="1:23" ht="12" customHeight="1" x14ac:dyDescent="0.15">
      <c r="A21" s="8" t="s">
        <v>636</v>
      </c>
      <c r="B21" s="8" t="s">
        <v>270</v>
      </c>
      <c r="C21" s="8">
        <v>80</v>
      </c>
      <c r="D21" s="8">
        <v>51</v>
      </c>
      <c r="E21" s="8" t="s">
        <v>321</v>
      </c>
      <c r="F21" s="10" t="s">
        <v>271</v>
      </c>
      <c r="G21" s="10">
        <v>4</v>
      </c>
      <c r="H21" s="10">
        <v>45429</v>
      </c>
      <c r="I21" s="47">
        <v>7.47</v>
      </c>
      <c r="J21" s="47">
        <v>2.4500000000000002</v>
      </c>
      <c r="K21" s="8">
        <f t="shared" si="2"/>
        <v>9.92</v>
      </c>
      <c r="L21" s="13">
        <v>7</v>
      </c>
      <c r="M21" s="12">
        <f t="shared" si="3"/>
        <v>1.417142857142857</v>
      </c>
      <c r="N21" s="8">
        <v>0.18</v>
      </c>
      <c r="O21" s="10"/>
      <c r="P21" s="10"/>
      <c r="Q21" s="24" t="s">
        <v>622</v>
      </c>
      <c r="R21" s="10"/>
      <c r="S21" s="10"/>
      <c r="T21" s="10"/>
      <c r="U21" s="10"/>
      <c r="V21" s="10"/>
      <c r="W21" s="10"/>
    </row>
    <row r="22" spans="1:23" ht="12" customHeight="1" x14ac:dyDescent="0.15">
      <c r="A22" s="8" t="s">
        <v>637</v>
      </c>
      <c r="B22" s="8" t="s">
        <v>25</v>
      </c>
      <c r="C22" s="8">
        <v>66</v>
      </c>
      <c r="D22" s="8">
        <v>58</v>
      </c>
      <c r="E22" s="8" t="s">
        <v>443</v>
      </c>
      <c r="F22" s="10" t="s">
        <v>271</v>
      </c>
      <c r="G22" s="10">
        <v>3374</v>
      </c>
      <c r="H22" s="10">
        <v>7471</v>
      </c>
      <c r="I22" s="47">
        <v>98.710999999999999</v>
      </c>
      <c r="J22" s="47">
        <v>53.552</v>
      </c>
      <c r="K22" s="8">
        <f t="shared" si="2"/>
        <v>152.26300000000001</v>
      </c>
      <c r="L22" s="13">
        <v>55</v>
      </c>
      <c r="M22" s="12">
        <f t="shared" si="3"/>
        <v>2.7684181818181819</v>
      </c>
      <c r="N22" s="8">
        <v>25.2</v>
      </c>
      <c r="O22" s="10"/>
      <c r="P22" s="10"/>
      <c r="Q22" s="24" t="s">
        <v>622</v>
      </c>
      <c r="R22" s="10"/>
      <c r="S22" s="10"/>
      <c r="T22" s="10"/>
      <c r="U22" s="10"/>
      <c r="V22" s="10"/>
      <c r="W22" s="10"/>
    </row>
    <row r="23" spans="1:23" ht="12" customHeight="1" x14ac:dyDescent="0.15">
      <c r="A23" s="8" t="s">
        <v>638</v>
      </c>
      <c r="B23" s="8" t="s">
        <v>27</v>
      </c>
      <c r="C23" s="8">
        <v>67</v>
      </c>
      <c r="D23" s="8">
        <v>50</v>
      </c>
      <c r="E23" s="8" t="s">
        <v>274</v>
      </c>
      <c r="F23" s="10" t="s">
        <v>285</v>
      </c>
      <c r="G23" s="10">
        <v>2523</v>
      </c>
      <c r="H23" s="10">
        <v>6003</v>
      </c>
      <c r="I23" s="47">
        <v>30.1</v>
      </c>
      <c r="J23" s="47">
        <v>21.31</v>
      </c>
      <c r="K23" s="8">
        <f t="shared" si="2"/>
        <v>51.41</v>
      </c>
      <c r="L23" s="13">
        <v>20</v>
      </c>
      <c r="M23" s="12">
        <f t="shared" si="3"/>
        <v>2.5705</v>
      </c>
      <c r="N23" s="8">
        <v>15.1</v>
      </c>
      <c r="O23" s="10"/>
      <c r="P23" s="10"/>
      <c r="Q23" s="10"/>
      <c r="R23" s="10"/>
      <c r="S23" s="10"/>
      <c r="T23" s="10"/>
      <c r="U23" s="10"/>
      <c r="V23" s="10"/>
      <c r="W23" s="10"/>
    </row>
    <row r="24" spans="1:23" ht="12" customHeight="1" x14ac:dyDescent="0.15">
      <c r="A24" s="8" t="s">
        <v>639</v>
      </c>
      <c r="B24" s="8" t="s">
        <v>22</v>
      </c>
      <c r="C24" s="8">
        <v>29</v>
      </c>
      <c r="D24" s="8">
        <v>66</v>
      </c>
      <c r="E24" s="8" t="s">
        <v>277</v>
      </c>
      <c r="F24" s="10" t="s">
        <v>278</v>
      </c>
      <c r="G24" s="10">
        <v>2969</v>
      </c>
      <c r="H24" s="10">
        <v>10262</v>
      </c>
      <c r="I24" s="47">
        <v>80.010000000000005</v>
      </c>
      <c r="J24" s="47">
        <v>34.96</v>
      </c>
      <c r="K24" s="8">
        <f t="shared" si="2"/>
        <v>114.97</v>
      </c>
      <c r="L24" s="13">
        <v>25</v>
      </c>
      <c r="M24" s="12">
        <f t="shared" si="3"/>
        <v>4.5987999999999998</v>
      </c>
      <c r="N24" s="8">
        <v>30.4</v>
      </c>
      <c r="O24" s="10"/>
      <c r="P24" s="10"/>
      <c r="Q24" s="10"/>
      <c r="R24" s="10"/>
      <c r="S24" s="10"/>
      <c r="T24" s="10"/>
      <c r="U24" s="10"/>
      <c r="V24" s="10"/>
      <c r="W24" s="10"/>
    </row>
    <row r="25" spans="1:23" ht="12" customHeight="1" x14ac:dyDescent="0.15">
      <c r="A25" s="8" t="s">
        <v>640</v>
      </c>
      <c r="B25" s="8" t="s">
        <v>270</v>
      </c>
      <c r="C25" s="8">
        <v>40</v>
      </c>
      <c r="D25" s="8">
        <v>48</v>
      </c>
      <c r="E25" s="8" t="s">
        <v>271</v>
      </c>
      <c r="F25" s="10" t="s">
        <v>271</v>
      </c>
      <c r="G25" s="10">
        <v>2459</v>
      </c>
      <c r="H25" s="10">
        <v>6595</v>
      </c>
      <c r="I25" s="47">
        <v>42.74</v>
      </c>
      <c r="J25" s="47">
        <v>6.31</v>
      </c>
      <c r="K25" s="8">
        <f t="shared" si="2"/>
        <v>49.050000000000004</v>
      </c>
      <c r="L25" s="13">
        <v>21</v>
      </c>
      <c r="M25" s="12">
        <f t="shared" si="3"/>
        <v>2.3357142857142859</v>
      </c>
      <c r="N25" s="8">
        <v>16.2</v>
      </c>
      <c r="O25" s="10"/>
      <c r="P25" s="10"/>
      <c r="Q25" s="10"/>
      <c r="R25" s="10"/>
      <c r="S25" s="10"/>
      <c r="T25" s="10"/>
      <c r="U25" s="10"/>
      <c r="V25" s="10"/>
      <c r="W25" s="10"/>
    </row>
    <row r="26" spans="1:23" ht="12" customHeight="1" x14ac:dyDescent="0.15">
      <c r="A26" s="8" t="s">
        <v>641</v>
      </c>
      <c r="B26" s="8" t="s">
        <v>19</v>
      </c>
      <c r="C26" s="8">
        <v>81</v>
      </c>
      <c r="D26" s="8">
        <v>81</v>
      </c>
      <c r="E26" s="8" t="s">
        <v>284</v>
      </c>
      <c r="F26" s="10" t="s">
        <v>305</v>
      </c>
      <c r="G26" s="10">
        <v>3476</v>
      </c>
      <c r="H26" s="10">
        <v>16225</v>
      </c>
      <c r="I26" s="47">
        <v>251.51300000000001</v>
      </c>
      <c r="J26" s="47">
        <v>291.60000000000002</v>
      </c>
      <c r="K26" s="8">
        <f t="shared" si="2"/>
        <v>543.11300000000006</v>
      </c>
      <c r="L26" s="13">
        <v>69</v>
      </c>
      <c r="M26" s="12">
        <f t="shared" si="3"/>
        <v>7.8712028985507256</v>
      </c>
      <c r="N26" s="8">
        <v>56.4</v>
      </c>
      <c r="O26" s="10"/>
      <c r="P26" s="10"/>
      <c r="Q26" s="10"/>
      <c r="R26" s="10"/>
      <c r="S26" s="10"/>
      <c r="T26" s="10"/>
      <c r="U26" s="10"/>
      <c r="V26" s="10"/>
      <c r="W26" s="10"/>
    </row>
    <row r="27" spans="1:23" ht="12" customHeight="1" x14ac:dyDescent="0.15">
      <c r="A27" s="8" t="s">
        <v>642</v>
      </c>
      <c r="B27" s="8" t="s">
        <v>270</v>
      </c>
      <c r="C27" s="8">
        <v>52</v>
      </c>
      <c r="D27" s="8">
        <v>45</v>
      </c>
      <c r="E27" s="8" t="s">
        <v>296</v>
      </c>
      <c r="F27" s="10" t="s">
        <v>297</v>
      </c>
      <c r="G27" s="10">
        <v>2809</v>
      </c>
      <c r="H27" s="10">
        <v>4375</v>
      </c>
      <c r="I27" s="47">
        <v>33.6</v>
      </c>
      <c r="J27" s="47">
        <v>29.094000000000001</v>
      </c>
      <c r="K27" s="8">
        <f t="shared" si="2"/>
        <v>62.694000000000003</v>
      </c>
      <c r="L27" s="13">
        <v>10</v>
      </c>
      <c r="M27" s="12">
        <f t="shared" si="3"/>
        <v>6.2694000000000001</v>
      </c>
      <c r="N27" s="8">
        <v>12.3</v>
      </c>
      <c r="O27" s="10"/>
      <c r="P27" s="10"/>
      <c r="Q27" s="10"/>
      <c r="R27" s="10"/>
      <c r="S27" s="10"/>
      <c r="T27" s="10"/>
      <c r="U27" s="10"/>
      <c r="V27" s="10"/>
      <c r="W27" s="10"/>
    </row>
    <row r="28" spans="1:23" ht="12" customHeight="1" x14ac:dyDescent="0.15">
      <c r="A28" s="8" t="s">
        <v>643</v>
      </c>
      <c r="B28" s="8" t="s">
        <v>270</v>
      </c>
      <c r="C28" s="8">
        <v>53</v>
      </c>
      <c r="D28" s="8">
        <v>49</v>
      </c>
      <c r="E28" s="8" t="s">
        <v>447</v>
      </c>
      <c r="F28" s="10" t="s">
        <v>271</v>
      </c>
      <c r="G28" s="10">
        <v>3077</v>
      </c>
      <c r="H28" s="10">
        <v>7191</v>
      </c>
      <c r="I28" s="47">
        <v>64</v>
      </c>
      <c r="J28" s="47">
        <v>11.7</v>
      </c>
      <c r="K28" s="8">
        <f t="shared" si="2"/>
        <v>75.7</v>
      </c>
      <c r="L28" s="13">
        <v>15</v>
      </c>
      <c r="M28" s="12">
        <f t="shared" si="3"/>
        <v>5.0466666666666669</v>
      </c>
      <c r="N28" s="8">
        <v>22.1</v>
      </c>
      <c r="O28" s="10"/>
      <c r="P28" s="10"/>
      <c r="Q28" s="10"/>
      <c r="R28" s="10"/>
      <c r="S28" s="10"/>
      <c r="T28" s="10"/>
      <c r="U28" s="10"/>
      <c r="V28" s="10"/>
      <c r="W28" s="10"/>
    </row>
    <row r="29" spans="1:23" ht="12" customHeight="1" x14ac:dyDescent="0.15">
      <c r="A29" s="8" t="s">
        <v>644</v>
      </c>
      <c r="B29" s="8" t="s">
        <v>28</v>
      </c>
      <c r="C29" s="8">
        <v>43</v>
      </c>
      <c r="D29" s="8">
        <v>47</v>
      </c>
      <c r="E29" s="8" t="s">
        <v>271</v>
      </c>
      <c r="F29" s="10" t="s">
        <v>271</v>
      </c>
      <c r="G29" s="10">
        <v>2911</v>
      </c>
      <c r="H29" s="10">
        <v>8082</v>
      </c>
      <c r="I29" s="47">
        <v>73.025999999999996</v>
      </c>
      <c r="J29" s="47">
        <v>13.829000000000001</v>
      </c>
      <c r="K29" s="8">
        <f t="shared" si="2"/>
        <v>86.85499999999999</v>
      </c>
      <c r="L29" s="13">
        <v>69</v>
      </c>
      <c r="M29" s="12">
        <f t="shared" si="3"/>
        <v>1.2587681159420288</v>
      </c>
      <c r="N29" s="8">
        <v>23.5</v>
      </c>
      <c r="O29" s="10"/>
      <c r="P29" s="10"/>
      <c r="Q29" s="10"/>
      <c r="R29" s="10"/>
      <c r="S29" s="10"/>
      <c r="T29" s="10"/>
      <c r="U29" s="10"/>
      <c r="V29" s="10"/>
      <c r="W29" s="10"/>
    </row>
    <row r="30" spans="1:23" ht="13" x14ac:dyDescent="0.15">
      <c r="A30" s="8" t="s">
        <v>645</v>
      </c>
      <c r="B30" s="8" t="s">
        <v>368</v>
      </c>
      <c r="C30" s="8">
        <v>40</v>
      </c>
      <c r="D30" s="8">
        <v>56</v>
      </c>
      <c r="E30" s="8" t="s">
        <v>271</v>
      </c>
      <c r="F30" s="10" t="s">
        <v>271</v>
      </c>
      <c r="G30" s="10">
        <v>3355</v>
      </c>
      <c r="H30" s="10">
        <v>9743</v>
      </c>
      <c r="I30" s="47">
        <v>100.539</v>
      </c>
      <c r="J30" s="47">
        <v>111.241</v>
      </c>
      <c r="K30" s="8">
        <f t="shared" si="2"/>
        <v>211.78</v>
      </c>
      <c r="L30" s="13">
        <v>50</v>
      </c>
      <c r="M30" s="12">
        <f t="shared" si="3"/>
        <v>4.2355999999999998</v>
      </c>
      <c r="N30" s="8">
        <v>32.69</v>
      </c>
      <c r="O30" s="10"/>
      <c r="P30" s="10"/>
      <c r="Q30" s="24" t="s">
        <v>646</v>
      </c>
      <c r="R30" s="10"/>
      <c r="S30" s="10"/>
      <c r="T30" s="10"/>
      <c r="U30" s="10"/>
      <c r="V30" s="10"/>
      <c r="W30" s="10"/>
    </row>
    <row r="31" spans="1:23" ht="12" customHeight="1" x14ac:dyDescent="0.15">
      <c r="A31" s="8" t="s">
        <v>647</v>
      </c>
      <c r="B31" s="8" t="s">
        <v>22</v>
      </c>
      <c r="C31" s="8">
        <v>85</v>
      </c>
      <c r="D31" s="8">
        <v>75</v>
      </c>
      <c r="E31" s="8" t="s">
        <v>284</v>
      </c>
      <c r="F31" s="10" t="s">
        <v>271</v>
      </c>
      <c r="G31" s="10">
        <v>2856</v>
      </c>
      <c r="H31" s="10">
        <v>6209</v>
      </c>
      <c r="I31" s="47">
        <v>58.4</v>
      </c>
      <c r="J31" s="47">
        <v>16.55</v>
      </c>
      <c r="K31" s="8">
        <f t="shared" si="2"/>
        <v>74.95</v>
      </c>
      <c r="L31" s="13">
        <v>8</v>
      </c>
      <c r="M31" s="12">
        <f t="shared" si="3"/>
        <v>9.3687500000000004</v>
      </c>
      <c r="N31" s="8">
        <v>17.7</v>
      </c>
      <c r="O31" s="10"/>
      <c r="P31" s="10"/>
      <c r="Q31" s="10"/>
      <c r="R31" s="10"/>
      <c r="S31" s="10"/>
      <c r="T31" s="10"/>
      <c r="U31" s="10"/>
      <c r="V31" s="10"/>
      <c r="W31" s="10"/>
    </row>
    <row r="32" spans="1:23" ht="12" customHeight="1" x14ac:dyDescent="0.15">
      <c r="A32" s="8" t="s">
        <v>648</v>
      </c>
      <c r="B32" s="8" t="s">
        <v>22</v>
      </c>
      <c r="C32" s="8">
        <v>36</v>
      </c>
      <c r="D32" s="8">
        <v>46</v>
      </c>
      <c r="E32" s="8" t="s">
        <v>304</v>
      </c>
      <c r="F32" s="10" t="s">
        <v>278</v>
      </c>
      <c r="G32" s="10">
        <v>3082</v>
      </c>
      <c r="H32" s="10">
        <v>7497</v>
      </c>
      <c r="I32" s="47">
        <v>80.569999999999993</v>
      </c>
      <c r="J32" s="47">
        <v>124.02</v>
      </c>
      <c r="K32" s="8">
        <f t="shared" si="2"/>
        <v>204.58999999999997</v>
      </c>
      <c r="L32" s="13">
        <v>60</v>
      </c>
      <c r="M32" s="12">
        <f t="shared" si="3"/>
        <v>3.4098333333333328</v>
      </c>
      <c r="N32" s="8">
        <v>23.1</v>
      </c>
      <c r="O32" s="10"/>
      <c r="P32" s="10"/>
      <c r="Q32" s="10"/>
      <c r="R32" s="10"/>
      <c r="S32" s="10"/>
      <c r="T32" s="10"/>
      <c r="U32" s="10"/>
      <c r="V32" s="10"/>
      <c r="W32" s="10"/>
    </row>
    <row r="33" spans="1:23" ht="13" x14ac:dyDescent="0.15">
      <c r="A33" s="8" t="s">
        <v>649</v>
      </c>
      <c r="B33" s="8" t="s">
        <v>368</v>
      </c>
      <c r="C33" s="8">
        <v>55</v>
      </c>
      <c r="D33" s="8">
        <v>56</v>
      </c>
      <c r="E33" s="8" t="s">
        <v>334</v>
      </c>
      <c r="F33" s="10" t="s">
        <v>650</v>
      </c>
      <c r="G33" s="10">
        <v>3066</v>
      </c>
      <c r="H33" s="10">
        <v>5615</v>
      </c>
      <c r="I33" s="47">
        <v>43.31</v>
      </c>
      <c r="J33" s="47">
        <v>37.81</v>
      </c>
      <c r="K33" s="8">
        <f t="shared" si="2"/>
        <v>81.12</v>
      </c>
      <c r="L33" s="13">
        <v>80</v>
      </c>
      <c r="M33" s="12">
        <f t="shared" si="3"/>
        <v>1.014</v>
      </c>
      <c r="N33" s="8">
        <v>17.2</v>
      </c>
      <c r="O33" s="10"/>
      <c r="P33" s="10"/>
      <c r="Q33" s="10"/>
      <c r="R33" s="10"/>
      <c r="S33" s="10"/>
      <c r="T33" s="10"/>
      <c r="U33" s="10"/>
      <c r="V33" s="10"/>
      <c r="W33" s="10"/>
    </row>
    <row r="34" spans="1:23" ht="12" customHeight="1" x14ac:dyDescent="0.15">
      <c r="A34" s="8" t="s">
        <v>651</v>
      </c>
      <c r="B34" s="8" t="s">
        <v>21</v>
      </c>
      <c r="C34" s="8">
        <v>27</v>
      </c>
      <c r="D34" s="8">
        <v>55</v>
      </c>
      <c r="E34" s="8" t="s">
        <v>447</v>
      </c>
      <c r="F34" s="10" t="s">
        <v>278</v>
      </c>
      <c r="G34" s="10">
        <v>2549</v>
      </c>
      <c r="H34" s="10">
        <v>2359</v>
      </c>
      <c r="I34" s="47">
        <v>12.07</v>
      </c>
      <c r="J34" s="47">
        <v>3.07</v>
      </c>
      <c r="K34" s="8">
        <f t="shared" si="2"/>
        <v>15.14</v>
      </c>
      <c r="L34" s="13">
        <v>31</v>
      </c>
      <c r="M34" s="12">
        <f t="shared" si="3"/>
        <v>0.48838709677419356</v>
      </c>
      <c r="N34" s="8">
        <v>6</v>
      </c>
      <c r="O34" s="10"/>
      <c r="P34" s="10"/>
      <c r="Q34" s="10"/>
      <c r="R34" s="10"/>
      <c r="S34" s="10"/>
      <c r="T34" s="10"/>
      <c r="U34" s="10"/>
      <c r="V34" s="10"/>
      <c r="W34" s="10"/>
    </row>
    <row r="35" spans="1:23" ht="12" customHeight="1" x14ac:dyDescent="0.15">
      <c r="A35" s="8" t="s">
        <v>652</v>
      </c>
      <c r="B35" s="8" t="s">
        <v>21</v>
      </c>
      <c r="C35" s="8">
        <v>41</v>
      </c>
      <c r="D35" s="8">
        <v>50</v>
      </c>
      <c r="E35" s="8" t="s">
        <v>334</v>
      </c>
      <c r="F35" s="10" t="s">
        <v>285</v>
      </c>
      <c r="G35" s="10">
        <v>2454</v>
      </c>
      <c r="H35" s="10">
        <v>3873</v>
      </c>
      <c r="I35" s="47">
        <v>23.24</v>
      </c>
      <c r="J35" s="47">
        <v>12.385999999999999</v>
      </c>
      <c r="K35" s="8">
        <f t="shared" si="2"/>
        <v>35.625999999999998</v>
      </c>
      <c r="L35" s="13">
        <v>24</v>
      </c>
      <c r="M35" s="12">
        <f t="shared" si="3"/>
        <v>1.4844166666666665</v>
      </c>
      <c r="N35" s="8">
        <v>8.52</v>
      </c>
      <c r="O35" s="10"/>
      <c r="P35" s="10"/>
      <c r="Q35" s="10"/>
      <c r="R35" s="10"/>
      <c r="S35" s="10"/>
      <c r="T35" s="10"/>
      <c r="U35" s="10"/>
      <c r="V35" s="10"/>
      <c r="W35" s="10"/>
    </row>
    <row r="36" spans="1:23" ht="13" x14ac:dyDescent="0.15">
      <c r="A36" s="8" t="s">
        <v>653</v>
      </c>
      <c r="B36" s="8" t="s">
        <v>270</v>
      </c>
      <c r="C36" s="8">
        <v>33</v>
      </c>
      <c r="D36" s="8">
        <v>73</v>
      </c>
      <c r="E36" s="8" t="s">
        <v>274</v>
      </c>
      <c r="F36" s="10" t="s">
        <v>278</v>
      </c>
      <c r="G36" s="10">
        <v>2127</v>
      </c>
      <c r="H36" s="10">
        <v>9167</v>
      </c>
      <c r="I36" s="47">
        <v>37.728999999999999</v>
      </c>
      <c r="J36" s="47">
        <v>17.32</v>
      </c>
      <c r="K36" s="8">
        <f t="shared" si="2"/>
        <v>55.048999999999999</v>
      </c>
      <c r="L36" s="13">
        <v>21</v>
      </c>
      <c r="M36" s="12">
        <f t="shared" si="3"/>
        <v>2.6213809523809521</v>
      </c>
      <c r="N36" s="8">
        <v>19.5</v>
      </c>
      <c r="O36" s="10"/>
      <c r="P36" s="10"/>
      <c r="Q36" s="10"/>
      <c r="R36" s="10"/>
      <c r="S36" s="10"/>
      <c r="T36" s="10"/>
      <c r="U36" s="10"/>
      <c r="V36" s="10"/>
      <c r="W36" s="10"/>
    </row>
    <row r="37" spans="1:23" ht="12" customHeight="1" x14ac:dyDescent="0.15">
      <c r="A37" s="8" t="s">
        <v>654</v>
      </c>
      <c r="B37" s="8" t="s">
        <v>270</v>
      </c>
      <c r="C37" s="8">
        <v>38</v>
      </c>
      <c r="D37" s="8">
        <v>57</v>
      </c>
      <c r="E37" s="8" t="s">
        <v>443</v>
      </c>
      <c r="F37" s="10" t="s">
        <v>285</v>
      </c>
      <c r="G37" s="10">
        <v>2722</v>
      </c>
      <c r="H37" s="10">
        <v>2997</v>
      </c>
      <c r="I37" s="47">
        <v>24.08</v>
      </c>
      <c r="J37" s="47">
        <v>28.748999999999999</v>
      </c>
      <c r="K37" s="8">
        <f t="shared" si="2"/>
        <v>52.828999999999994</v>
      </c>
      <c r="L37" s="13">
        <v>52</v>
      </c>
      <c r="M37" s="12">
        <f t="shared" si="3"/>
        <v>1.0159423076923075</v>
      </c>
      <c r="N37" s="8">
        <v>8.1999999999999993</v>
      </c>
      <c r="O37" s="10"/>
      <c r="P37" s="10"/>
      <c r="Q37" s="10"/>
      <c r="R37" s="10"/>
      <c r="S37" s="10"/>
      <c r="T37" s="10"/>
      <c r="U37" s="10"/>
      <c r="V37" s="10"/>
      <c r="W37" s="10"/>
    </row>
    <row r="38" spans="1:23" ht="12" customHeight="1" x14ac:dyDescent="0.15">
      <c r="A38" s="8" t="s">
        <v>655</v>
      </c>
      <c r="B38" s="8" t="s">
        <v>656</v>
      </c>
      <c r="C38" s="8">
        <v>8</v>
      </c>
      <c r="D38" s="8">
        <v>36</v>
      </c>
      <c r="E38" s="8" t="s">
        <v>271</v>
      </c>
      <c r="F38" s="10" t="s">
        <v>271</v>
      </c>
      <c r="G38" s="10">
        <v>2997</v>
      </c>
      <c r="H38" s="10">
        <v>2211</v>
      </c>
      <c r="I38" s="47">
        <v>17.63</v>
      </c>
      <c r="J38" s="47">
        <v>18.606000000000002</v>
      </c>
      <c r="K38" s="8">
        <f t="shared" si="2"/>
        <v>36.236000000000004</v>
      </c>
      <c r="L38" s="13">
        <v>35</v>
      </c>
      <c r="M38" s="12">
        <f t="shared" si="3"/>
        <v>1.0353142857142859</v>
      </c>
      <c r="N38" s="8">
        <v>6.6</v>
      </c>
      <c r="O38" s="10"/>
      <c r="P38" s="10"/>
      <c r="Q38" s="10"/>
      <c r="R38" s="10"/>
      <c r="S38" s="10"/>
      <c r="T38" s="10"/>
      <c r="U38" s="10"/>
      <c r="V38" s="10"/>
      <c r="W38" s="10"/>
    </row>
    <row r="39" spans="1:23" ht="13" x14ac:dyDescent="0.15">
      <c r="A39" s="8" t="s">
        <v>657</v>
      </c>
      <c r="B39" s="8" t="s">
        <v>19</v>
      </c>
      <c r="C39" s="8">
        <v>73</v>
      </c>
      <c r="D39" s="8">
        <v>63</v>
      </c>
      <c r="E39" s="8" t="s">
        <v>271</v>
      </c>
      <c r="F39" s="10" t="s">
        <v>271</v>
      </c>
      <c r="G39" s="10">
        <v>2697</v>
      </c>
      <c r="H39" s="10">
        <v>6515</v>
      </c>
      <c r="I39" s="47">
        <v>60.97</v>
      </c>
      <c r="J39" s="47">
        <v>30.286999999999999</v>
      </c>
      <c r="K39" s="8">
        <f t="shared" si="2"/>
        <v>91.257000000000005</v>
      </c>
      <c r="L39" s="13">
        <v>40</v>
      </c>
      <c r="M39" s="12">
        <f t="shared" si="3"/>
        <v>2.281425</v>
      </c>
      <c r="N39" s="8">
        <v>17.600000000000001</v>
      </c>
      <c r="O39" s="10"/>
      <c r="P39" s="10"/>
      <c r="Q39" s="10"/>
      <c r="R39" s="10"/>
      <c r="S39" s="10"/>
      <c r="T39" s="10"/>
      <c r="U39" s="10"/>
      <c r="V39" s="10"/>
      <c r="W39" s="10"/>
    </row>
    <row r="40" spans="1:23" ht="13" x14ac:dyDescent="0.15">
      <c r="A40" s="8" t="s">
        <v>658</v>
      </c>
      <c r="B40" s="8" t="s">
        <v>368</v>
      </c>
      <c r="C40" s="8">
        <v>53</v>
      </c>
      <c r="D40" s="8">
        <v>56</v>
      </c>
      <c r="E40" s="8" t="s">
        <v>277</v>
      </c>
      <c r="F40" s="10" t="s">
        <v>271</v>
      </c>
      <c r="G40" s="10">
        <v>3030</v>
      </c>
      <c r="H40" s="10">
        <v>2272</v>
      </c>
      <c r="I40" s="47">
        <v>17.8</v>
      </c>
      <c r="J40" s="47">
        <v>24.25</v>
      </c>
      <c r="K40" s="8">
        <f t="shared" si="2"/>
        <v>42.05</v>
      </c>
      <c r="L40" s="13">
        <v>32</v>
      </c>
      <c r="M40" s="12">
        <f t="shared" si="3"/>
        <v>1.3140624999999999</v>
      </c>
      <c r="N40" s="8">
        <v>6.9</v>
      </c>
      <c r="O40" s="10"/>
      <c r="P40" s="10"/>
      <c r="Q40" s="10"/>
      <c r="R40" s="10"/>
      <c r="S40" s="10"/>
      <c r="T40" s="10"/>
      <c r="U40" s="10"/>
      <c r="V40" s="10"/>
      <c r="W40" s="10"/>
    </row>
    <row r="41" spans="1:23" ht="13" x14ac:dyDescent="0.15">
      <c r="A41" s="8" t="s">
        <v>659</v>
      </c>
      <c r="B41" s="8" t="s">
        <v>19</v>
      </c>
      <c r="C41" s="8">
        <v>53</v>
      </c>
      <c r="D41" s="8">
        <v>60</v>
      </c>
      <c r="E41" s="8" t="s">
        <v>337</v>
      </c>
      <c r="F41" s="10" t="s">
        <v>285</v>
      </c>
      <c r="G41" s="10">
        <v>3003</v>
      </c>
      <c r="H41" s="10">
        <v>4765</v>
      </c>
      <c r="I41" s="47">
        <v>35.049999999999997</v>
      </c>
      <c r="J41" s="47">
        <v>59.828000000000003</v>
      </c>
      <c r="K41" s="8">
        <f t="shared" si="2"/>
        <v>94.878</v>
      </c>
      <c r="L41" s="13">
        <v>100</v>
      </c>
      <c r="M41" s="12">
        <f t="shared" si="3"/>
        <v>0.94877999999999996</v>
      </c>
      <c r="N41" s="8">
        <v>14.3</v>
      </c>
      <c r="O41" s="10"/>
      <c r="P41" s="10"/>
      <c r="Q41" s="10"/>
      <c r="R41" s="10"/>
      <c r="S41" s="10"/>
      <c r="T41" s="10"/>
      <c r="U41" s="10"/>
      <c r="V41" s="10"/>
      <c r="W41" s="10"/>
    </row>
    <row r="42" spans="1:23" ht="13" x14ac:dyDescent="0.15">
      <c r="A42" s="8" t="s">
        <v>660</v>
      </c>
      <c r="B42" s="8" t="s">
        <v>270</v>
      </c>
      <c r="C42" s="8">
        <v>75</v>
      </c>
      <c r="D42" s="8">
        <v>40</v>
      </c>
      <c r="E42" s="8" t="s">
        <v>377</v>
      </c>
      <c r="F42" s="10" t="s">
        <v>271</v>
      </c>
      <c r="G42" s="10">
        <v>3</v>
      </c>
      <c r="H42" s="10">
        <v>39384</v>
      </c>
      <c r="I42" s="47">
        <v>4.2300000000000004</v>
      </c>
      <c r="J42" s="47">
        <v>1.92</v>
      </c>
      <c r="K42" s="8">
        <f t="shared" si="2"/>
        <v>6.15</v>
      </c>
      <c r="L42" s="13"/>
      <c r="M42" s="12"/>
      <c r="N42" s="8">
        <v>0.11</v>
      </c>
      <c r="O42" s="10"/>
      <c r="P42" s="10"/>
      <c r="Q42" s="10"/>
      <c r="R42" s="10"/>
      <c r="S42" s="10"/>
      <c r="T42" s="10"/>
      <c r="U42" s="10"/>
      <c r="V42" s="10"/>
      <c r="W42" s="10"/>
    </row>
    <row r="43" spans="1:23" ht="12" customHeight="1" x14ac:dyDescent="0.15">
      <c r="A43" s="8" t="s">
        <v>661</v>
      </c>
      <c r="B43" s="8" t="s">
        <v>270</v>
      </c>
      <c r="C43" s="8">
        <v>10</v>
      </c>
      <c r="D43" s="8">
        <v>59</v>
      </c>
      <c r="E43" s="8" t="s">
        <v>271</v>
      </c>
      <c r="F43" s="10" t="s">
        <v>271</v>
      </c>
      <c r="G43" s="10">
        <v>3534</v>
      </c>
      <c r="H43" s="10">
        <v>11462</v>
      </c>
      <c r="I43" s="47">
        <v>162.001</v>
      </c>
      <c r="J43" s="47">
        <v>109.429</v>
      </c>
      <c r="K43" s="8">
        <f t="shared" si="2"/>
        <v>271.43</v>
      </c>
      <c r="L43" s="13">
        <v>80</v>
      </c>
      <c r="M43" s="12">
        <f t="shared" ref="M43:M71" si="4">SUM(K43/L43)</f>
        <v>3.3928750000000001</v>
      </c>
      <c r="N43" s="8">
        <v>40.5</v>
      </c>
      <c r="O43" s="10"/>
      <c r="P43" s="10"/>
      <c r="Q43" s="10"/>
      <c r="R43" s="10"/>
      <c r="S43" s="10"/>
      <c r="T43" s="10"/>
      <c r="U43" s="10"/>
      <c r="V43" s="10"/>
      <c r="W43" s="10"/>
    </row>
    <row r="44" spans="1:23" ht="12" customHeight="1" x14ac:dyDescent="0.15">
      <c r="A44" s="8" t="s">
        <v>662</v>
      </c>
      <c r="B44" s="8" t="s">
        <v>25</v>
      </c>
      <c r="C44" s="8">
        <v>21</v>
      </c>
      <c r="D44" s="8">
        <v>31</v>
      </c>
      <c r="E44" s="8" t="s">
        <v>304</v>
      </c>
      <c r="F44" s="10" t="s">
        <v>271</v>
      </c>
      <c r="G44" s="10">
        <v>2546</v>
      </c>
      <c r="H44" s="10">
        <v>2477</v>
      </c>
      <c r="I44" s="47">
        <v>42.779000000000003</v>
      </c>
      <c r="J44" s="47">
        <v>194.60300000000001</v>
      </c>
      <c r="K44" s="8">
        <f t="shared" si="2"/>
        <v>237.38200000000001</v>
      </c>
      <c r="L44" s="13">
        <v>112</v>
      </c>
      <c r="M44" s="12">
        <f t="shared" si="4"/>
        <v>2.1194821428571431</v>
      </c>
      <c r="N44" s="8">
        <v>6.3</v>
      </c>
      <c r="O44" s="10"/>
      <c r="P44" s="10"/>
      <c r="Q44" s="10"/>
      <c r="R44" s="10"/>
      <c r="S44" s="10"/>
      <c r="T44" s="10"/>
      <c r="U44" s="10"/>
      <c r="V44" s="10"/>
      <c r="W44" s="10"/>
    </row>
    <row r="45" spans="1:23" ht="12" customHeight="1" x14ac:dyDescent="0.15">
      <c r="A45" s="59" t="s">
        <v>663</v>
      </c>
      <c r="B45" s="59" t="s">
        <v>368</v>
      </c>
      <c r="C45" s="59">
        <v>79</v>
      </c>
      <c r="D45" s="59">
        <v>87</v>
      </c>
      <c r="E45" s="59" t="s">
        <v>337</v>
      </c>
      <c r="F45" s="60" t="s">
        <v>402</v>
      </c>
      <c r="G45" s="60">
        <v>4125</v>
      </c>
      <c r="H45" s="60">
        <v>30307</v>
      </c>
      <c r="I45" s="61">
        <v>295</v>
      </c>
      <c r="J45" s="61">
        <v>664.3</v>
      </c>
      <c r="K45" s="8">
        <f t="shared" si="2"/>
        <v>959.3</v>
      </c>
      <c r="L45" s="62">
        <v>125</v>
      </c>
      <c r="M45" s="63">
        <f t="shared" si="4"/>
        <v>7.6743999999999994</v>
      </c>
      <c r="N45" s="59">
        <v>125</v>
      </c>
      <c r="O45" s="60"/>
      <c r="P45" s="60"/>
      <c r="Q45" s="64" t="s">
        <v>622</v>
      </c>
      <c r="R45" s="60"/>
      <c r="S45" s="60"/>
      <c r="T45" s="60"/>
      <c r="U45" s="60"/>
      <c r="V45" s="60"/>
      <c r="W45" s="60"/>
    </row>
    <row r="46" spans="1:23" ht="12" customHeight="1" x14ac:dyDescent="0.15">
      <c r="A46" s="8" t="s">
        <v>664</v>
      </c>
      <c r="B46" s="8" t="s">
        <v>665</v>
      </c>
      <c r="C46" s="8">
        <v>64</v>
      </c>
      <c r="D46" s="8">
        <v>57</v>
      </c>
      <c r="E46" s="8" t="s">
        <v>304</v>
      </c>
      <c r="F46" s="10" t="s">
        <v>402</v>
      </c>
      <c r="G46" s="10">
        <v>2754</v>
      </c>
      <c r="H46" s="10">
        <v>5091</v>
      </c>
      <c r="I46" s="47">
        <v>50.286999999999999</v>
      </c>
      <c r="J46" s="47">
        <v>14.284000000000001</v>
      </c>
      <c r="K46" s="8">
        <f t="shared" si="2"/>
        <v>64.570999999999998</v>
      </c>
      <c r="L46" s="13">
        <v>36</v>
      </c>
      <c r="M46" s="12">
        <f t="shared" si="4"/>
        <v>1.7936388888888888</v>
      </c>
      <c r="N46" s="8">
        <v>14</v>
      </c>
      <c r="O46" s="10"/>
      <c r="P46" s="10"/>
      <c r="Q46" s="10"/>
      <c r="R46" s="10"/>
      <c r="S46" s="10"/>
      <c r="T46" s="10"/>
      <c r="U46" s="10"/>
      <c r="V46" s="10"/>
      <c r="W46" s="10"/>
    </row>
    <row r="47" spans="1:23" ht="12" customHeight="1" x14ac:dyDescent="0.15">
      <c r="A47" s="8" t="s">
        <v>666</v>
      </c>
      <c r="B47" s="8" t="s">
        <v>28</v>
      </c>
      <c r="C47" s="8">
        <v>98</v>
      </c>
      <c r="D47" s="8">
        <v>90</v>
      </c>
      <c r="E47" s="8" t="s">
        <v>447</v>
      </c>
      <c r="F47" s="10" t="s">
        <v>305</v>
      </c>
      <c r="G47" s="10">
        <v>4055</v>
      </c>
      <c r="H47" s="10">
        <v>10785</v>
      </c>
      <c r="I47" s="47">
        <v>217.58</v>
      </c>
      <c r="J47" s="47">
        <v>277.3</v>
      </c>
      <c r="K47" s="8">
        <f t="shared" si="2"/>
        <v>494.88</v>
      </c>
      <c r="L47" s="13">
        <v>165</v>
      </c>
      <c r="M47" s="12">
        <f t="shared" si="4"/>
        <v>2.9992727272727273</v>
      </c>
      <c r="N47" s="8">
        <v>43.7</v>
      </c>
      <c r="O47" s="10"/>
      <c r="P47" s="10"/>
      <c r="Q47" s="10"/>
      <c r="R47" s="10"/>
      <c r="S47" s="10"/>
      <c r="T47" s="10"/>
      <c r="U47" s="10"/>
      <c r="V47" s="10"/>
      <c r="W47" s="10"/>
    </row>
    <row r="48" spans="1:23" ht="12" customHeight="1" x14ac:dyDescent="0.15">
      <c r="A48" s="8" t="s">
        <v>667</v>
      </c>
      <c r="B48" s="8" t="s">
        <v>270</v>
      </c>
      <c r="C48" s="8">
        <v>71</v>
      </c>
      <c r="D48" s="8">
        <v>57</v>
      </c>
      <c r="E48" s="8" t="s">
        <v>277</v>
      </c>
      <c r="F48" s="10" t="s">
        <v>271</v>
      </c>
      <c r="G48" s="10">
        <v>100</v>
      </c>
      <c r="H48" s="10"/>
      <c r="I48" s="47">
        <v>2.0369999999999999</v>
      </c>
      <c r="J48" s="47">
        <v>18.684999999999999</v>
      </c>
      <c r="K48" s="8">
        <f t="shared" si="2"/>
        <v>20.721999999999998</v>
      </c>
      <c r="L48" s="13">
        <v>15</v>
      </c>
      <c r="M48" s="12">
        <f t="shared" si="4"/>
        <v>1.3814666666666666</v>
      </c>
      <c r="N48" s="8">
        <v>0.11</v>
      </c>
      <c r="O48" s="10"/>
      <c r="P48" s="10"/>
      <c r="Q48" s="10"/>
      <c r="R48" s="10"/>
      <c r="S48" s="10"/>
      <c r="T48" s="10"/>
      <c r="U48" s="10"/>
      <c r="V48" s="10"/>
      <c r="W48" s="10"/>
    </row>
    <row r="49" spans="1:23" ht="26" x14ac:dyDescent="0.15">
      <c r="A49" s="8" t="s">
        <v>668</v>
      </c>
      <c r="B49" s="8" t="s">
        <v>368</v>
      </c>
      <c r="C49" s="8">
        <v>86</v>
      </c>
      <c r="D49" s="8">
        <v>93</v>
      </c>
      <c r="E49" s="8" t="s">
        <v>304</v>
      </c>
      <c r="F49" s="10" t="s">
        <v>285</v>
      </c>
      <c r="G49" s="10">
        <v>3792</v>
      </c>
      <c r="H49" s="10">
        <v>16557</v>
      </c>
      <c r="I49" s="47">
        <v>292.58</v>
      </c>
      <c r="J49" s="47">
        <v>532.95600000000002</v>
      </c>
      <c r="K49" s="8">
        <f t="shared" si="2"/>
        <v>825.53600000000006</v>
      </c>
      <c r="L49" s="13">
        <v>160</v>
      </c>
      <c r="M49" s="12">
        <f t="shared" si="4"/>
        <v>5.1596000000000002</v>
      </c>
      <c r="N49" s="8">
        <v>62.8</v>
      </c>
      <c r="O49" s="10"/>
      <c r="P49" s="10"/>
      <c r="Q49" s="10"/>
      <c r="R49" s="10"/>
      <c r="S49" s="10"/>
      <c r="T49" s="10"/>
      <c r="U49" s="10"/>
      <c r="V49" s="10"/>
      <c r="W49" s="10"/>
    </row>
    <row r="50" spans="1:23" ht="12" customHeight="1" x14ac:dyDescent="0.15">
      <c r="A50" s="8" t="s">
        <v>669</v>
      </c>
      <c r="B50" s="8" t="s">
        <v>28</v>
      </c>
      <c r="C50" s="8">
        <v>74</v>
      </c>
      <c r="D50" s="8">
        <v>80</v>
      </c>
      <c r="E50" s="8" t="s">
        <v>321</v>
      </c>
      <c r="F50" s="10" t="s">
        <v>285</v>
      </c>
      <c r="G50" s="10">
        <v>4380</v>
      </c>
      <c r="H50" s="10">
        <v>29252</v>
      </c>
      <c r="I50" s="47">
        <v>312.43</v>
      </c>
      <c r="J50" s="47">
        <v>311.5</v>
      </c>
      <c r="K50" s="8">
        <f t="shared" si="2"/>
        <v>623.93000000000006</v>
      </c>
      <c r="L50" s="13">
        <v>200</v>
      </c>
      <c r="M50" s="12">
        <f t="shared" si="4"/>
        <v>3.1196500000000005</v>
      </c>
      <c r="N50" s="8">
        <v>128.1</v>
      </c>
      <c r="O50" s="10"/>
      <c r="P50" s="10"/>
      <c r="Q50" s="10"/>
      <c r="R50" s="10"/>
      <c r="S50" s="10"/>
      <c r="T50" s="10"/>
      <c r="U50" s="10"/>
      <c r="V50" s="10"/>
      <c r="W50" s="10"/>
    </row>
    <row r="51" spans="1:23" ht="12" customHeight="1" x14ac:dyDescent="0.15">
      <c r="A51" s="8" t="s">
        <v>670</v>
      </c>
      <c r="B51" s="8" t="s">
        <v>28</v>
      </c>
      <c r="C51" s="8">
        <v>63</v>
      </c>
      <c r="D51" s="8">
        <v>72</v>
      </c>
      <c r="E51" s="8" t="s">
        <v>271</v>
      </c>
      <c r="F51" s="10" t="s">
        <v>671</v>
      </c>
      <c r="G51" s="10">
        <v>3081</v>
      </c>
      <c r="H51" s="10">
        <v>16343</v>
      </c>
      <c r="I51" s="47">
        <v>117.229</v>
      </c>
      <c r="J51" s="47">
        <v>54.456000000000003</v>
      </c>
      <c r="K51" s="8">
        <f t="shared" si="2"/>
        <v>171.685</v>
      </c>
      <c r="L51" s="13">
        <v>20</v>
      </c>
      <c r="M51" s="12">
        <f t="shared" si="4"/>
        <v>8.5842500000000008</v>
      </c>
      <c r="N51" s="8">
        <v>50.4</v>
      </c>
      <c r="O51" s="10"/>
      <c r="P51" s="10"/>
      <c r="Q51" s="10"/>
      <c r="R51" s="10"/>
      <c r="S51" s="10"/>
      <c r="T51" s="10"/>
      <c r="U51" s="10"/>
      <c r="V51" s="10"/>
      <c r="W51" s="10"/>
    </row>
    <row r="52" spans="1:23" ht="13" x14ac:dyDescent="0.15">
      <c r="A52" s="8" t="s">
        <v>672</v>
      </c>
      <c r="B52" s="8" t="s">
        <v>368</v>
      </c>
      <c r="C52" s="8">
        <v>13</v>
      </c>
      <c r="D52" s="8">
        <v>24</v>
      </c>
      <c r="E52" s="8" t="s">
        <v>334</v>
      </c>
      <c r="F52" s="10" t="s">
        <v>285</v>
      </c>
      <c r="G52" s="10">
        <v>2825</v>
      </c>
      <c r="H52" s="10">
        <v>1904</v>
      </c>
      <c r="I52" s="47">
        <v>10.55</v>
      </c>
      <c r="J52" s="47">
        <v>0.36</v>
      </c>
      <c r="K52" s="8">
        <f t="shared" si="2"/>
        <v>10.91</v>
      </c>
      <c r="L52" s="13">
        <v>47</v>
      </c>
      <c r="M52" s="12">
        <f t="shared" si="4"/>
        <v>0.2321276595744681</v>
      </c>
      <c r="N52" s="8">
        <v>5.4</v>
      </c>
      <c r="O52" s="10"/>
      <c r="P52" s="10"/>
      <c r="Q52" s="10"/>
      <c r="R52" s="10"/>
      <c r="S52" s="10"/>
      <c r="T52" s="10"/>
      <c r="U52" s="10"/>
      <c r="V52" s="10"/>
      <c r="W52" s="10"/>
    </row>
    <row r="53" spans="1:23" ht="39" x14ac:dyDescent="0.15">
      <c r="A53" s="8" t="s">
        <v>673</v>
      </c>
      <c r="B53" s="8" t="s">
        <v>25</v>
      </c>
      <c r="C53" s="8">
        <v>45</v>
      </c>
      <c r="D53" s="8">
        <v>58</v>
      </c>
      <c r="E53" s="8" t="s">
        <v>277</v>
      </c>
      <c r="F53" s="10" t="s">
        <v>271</v>
      </c>
      <c r="G53" s="10">
        <v>1831</v>
      </c>
      <c r="H53" s="10">
        <v>4525</v>
      </c>
      <c r="I53" s="47">
        <v>21.54</v>
      </c>
      <c r="J53" s="47">
        <v>2.9000000000000001E-2</v>
      </c>
      <c r="K53" s="8">
        <f t="shared" si="2"/>
        <v>21.568999999999999</v>
      </c>
      <c r="L53" s="13">
        <v>12</v>
      </c>
      <c r="M53" s="12">
        <f t="shared" si="4"/>
        <v>1.7974166666666667</v>
      </c>
      <c r="N53" s="8">
        <v>8.3000000000000007</v>
      </c>
      <c r="O53" s="10"/>
      <c r="P53" s="10"/>
      <c r="Q53" s="10" t="s">
        <v>674</v>
      </c>
      <c r="R53" s="24" t="s">
        <v>675</v>
      </c>
      <c r="S53" s="10"/>
      <c r="T53" s="10"/>
      <c r="U53" s="10"/>
      <c r="V53" s="10"/>
      <c r="W53" s="10"/>
    </row>
    <row r="54" spans="1:23" ht="12" customHeight="1" x14ac:dyDescent="0.15">
      <c r="A54" s="8" t="s">
        <v>676</v>
      </c>
      <c r="B54" s="8" t="s">
        <v>270</v>
      </c>
      <c r="C54" s="8">
        <v>76</v>
      </c>
      <c r="D54" s="8">
        <v>83</v>
      </c>
      <c r="E54" s="8" t="s">
        <v>321</v>
      </c>
      <c r="F54" s="10" t="s">
        <v>285</v>
      </c>
      <c r="G54" s="10">
        <v>3065</v>
      </c>
      <c r="H54" s="10">
        <v>6469</v>
      </c>
      <c r="I54" s="47">
        <v>48.070999999999998</v>
      </c>
      <c r="J54" s="47">
        <v>48.116999999999997</v>
      </c>
      <c r="K54" s="8">
        <f t="shared" si="2"/>
        <v>96.187999999999988</v>
      </c>
      <c r="L54" s="13">
        <v>30</v>
      </c>
      <c r="M54" s="12">
        <f t="shared" si="4"/>
        <v>3.2062666666666662</v>
      </c>
      <c r="N54" s="8">
        <v>19.8</v>
      </c>
      <c r="O54" s="10"/>
      <c r="P54" s="10"/>
      <c r="Q54" s="10"/>
      <c r="R54" s="10"/>
      <c r="S54" s="10"/>
      <c r="T54" s="10"/>
      <c r="U54" s="10"/>
      <c r="V54" s="10"/>
      <c r="W54" s="10"/>
    </row>
    <row r="55" spans="1:23" ht="12" customHeight="1" x14ac:dyDescent="0.15">
      <c r="A55" s="8" t="s">
        <v>677</v>
      </c>
      <c r="B55" s="8" t="s">
        <v>27</v>
      </c>
      <c r="C55" s="8">
        <v>11</v>
      </c>
      <c r="D55" s="8">
        <v>45</v>
      </c>
      <c r="E55" s="8" t="s">
        <v>277</v>
      </c>
      <c r="F55" s="10" t="s">
        <v>285</v>
      </c>
      <c r="G55" s="10">
        <v>2859</v>
      </c>
      <c r="H55" s="10">
        <v>5539</v>
      </c>
      <c r="I55" s="47">
        <v>47.06</v>
      </c>
      <c r="J55" s="47">
        <v>51.1</v>
      </c>
      <c r="K55" s="8">
        <f t="shared" si="2"/>
        <v>98.16</v>
      </c>
      <c r="L55" s="13">
        <v>75</v>
      </c>
      <c r="M55" s="12">
        <f t="shared" si="4"/>
        <v>1.3088</v>
      </c>
      <c r="N55" s="8">
        <v>15.8</v>
      </c>
      <c r="O55" s="10"/>
      <c r="P55" s="10"/>
      <c r="Q55" s="10"/>
      <c r="R55" s="10"/>
      <c r="S55" s="10"/>
      <c r="T55" s="10"/>
      <c r="U55" s="10"/>
      <c r="V55" s="10"/>
      <c r="W55" s="10"/>
    </row>
    <row r="56" spans="1:23" ht="12" customHeight="1" x14ac:dyDescent="0.15">
      <c r="A56" s="8" t="s">
        <v>678</v>
      </c>
      <c r="B56" s="8" t="s">
        <v>25</v>
      </c>
      <c r="C56" s="8">
        <v>53</v>
      </c>
      <c r="D56" s="8">
        <v>52</v>
      </c>
      <c r="E56" s="8" t="s">
        <v>443</v>
      </c>
      <c r="F56" s="10" t="s">
        <v>285</v>
      </c>
      <c r="G56" s="10">
        <v>3098</v>
      </c>
      <c r="H56" s="10">
        <v>6501</v>
      </c>
      <c r="I56" s="47">
        <v>76.42</v>
      </c>
      <c r="J56" s="47">
        <v>185.50700000000001</v>
      </c>
      <c r="K56" s="8">
        <f t="shared" si="2"/>
        <v>261.92700000000002</v>
      </c>
      <c r="L56" s="13">
        <v>117</v>
      </c>
      <c r="M56" s="12">
        <f t="shared" si="4"/>
        <v>2.238692307692308</v>
      </c>
      <c r="N56" s="8">
        <v>20.2</v>
      </c>
      <c r="O56" s="10"/>
      <c r="P56" s="10"/>
      <c r="Q56" s="10"/>
      <c r="R56" s="10"/>
      <c r="S56" s="10"/>
      <c r="T56" s="10"/>
      <c r="U56" s="10"/>
      <c r="V56" s="10"/>
      <c r="W56" s="10"/>
    </row>
    <row r="57" spans="1:23" ht="13" x14ac:dyDescent="0.15">
      <c r="A57" s="8" t="s">
        <v>679</v>
      </c>
      <c r="B57" s="8" t="s">
        <v>19</v>
      </c>
      <c r="C57" s="8">
        <v>21</v>
      </c>
      <c r="D57" s="8">
        <v>49</v>
      </c>
      <c r="E57" s="8" t="s">
        <v>277</v>
      </c>
      <c r="F57" s="10" t="s">
        <v>271</v>
      </c>
      <c r="G57" s="10">
        <v>2511</v>
      </c>
      <c r="H57" s="10">
        <v>3665</v>
      </c>
      <c r="I57" s="47">
        <v>25.917999999999999</v>
      </c>
      <c r="J57" s="47">
        <v>6.69</v>
      </c>
      <c r="K57" s="8">
        <f t="shared" si="2"/>
        <v>32.607999999999997</v>
      </c>
      <c r="L57" s="13">
        <v>19</v>
      </c>
      <c r="M57" s="12">
        <f t="shared" si="4"/>
        <v>1.7162105263157894</v>
      </c>
      <c r="N57" s="8">
        <v>9.1999999999999993</v>
      </c>
      <c r="O57" s="10"/>
      <c r="P57" s="10"/>
      <c r="Q57" s="10"/>
      <c r="R57" s="10"/>
      <c r="S57" s="10"/>
      <c r="T57" s="10"/>
      <c r="U57" s="10"/>
      <c r="V57" s="10"/>
      <c r="W57" s="10"/>
    </row>
    <row r="58" spans="1:23" ht="26" x14ac:dyDescent="0.15">
      <c r="A58" s="8" t="s">
        <v>680</v>
      </c>
      <c r="B58" s="8" t="s">
        <v>368</v>
      </c>
      <c r="C58" s="8">
        <v>51</v>
      </c>
      <c r="D58" s="8">
        <v>65</v>
      </c>
      <c r="E58" s="8" t="s">
        <v>321</v>
      </c>
      <c r="F58" s="10" t="s">
        <v>305</v>
      </c>
      <c r="G58" s="10">
        <v>3575</v>
      </c>
      <c r="H58" s="10">
        <v>4507</v>
      </c>
      <c r="I58" s="47">
        <v>55.674999999999997</v>
      </c>
      <c r="J58" s="47">
        <v>84.397999999999996</v>
      </c>
      <c r="K58" s="8">
        <f t="shared" si="2"/>
        <v>140.07299999999998</v>
      </c>
      <c r="L58" s="13">
        <v>80</v>
      </c>
      <c r="M58" s="12">
        <f t="shared" si="4"/>
        <v>1.7509124999999996</v>
      </c>
      <c r="N58" s="8">
        <v>16.100000000000001</v>
      </c>
      <c r="O58" s="10"/>
      <c r="P58" s="10"/>
      <c r="Q58" s="10"/>
      <c r="R58" s="10"/>
      <c r="S58" s="10"/>
      <c r="T58" s="10"/>
      <c r="U58" s="10"/>
      <c r="V58" s="10"/>
      <c r="W58" s="10"/>
    </row>
    <row r="59" spans="1:23" ht="12" customHeight="1" x14ac:dyDescent="0.15">
      <c r="A59" s="8" t="s">
        <v>681</v>
      </c>
      <c r="B59" s="8" t="s">
        <v>270</v>
      </c>
      <c r="C59" s="8">
        <v>19</v>
      </c>
      <c r="D59" s="8">
        <v>36</v>
      </c>
      <c r="E59" s="8" t="s">
        <v>296</v>
      </c>
      <c r="F59" s="10" t="s">
        <v>285</v>
      </c>
      <c r="G59" s="10">
        <v>2476</v>
      </c>
      <c r="H59" s="10">
        <v>7069</v>
      </c>
      <c r="I59" s="47">
        <v>40.17</v>
      </c>
      <c r="J59" s="47">
        <v>27.75</v>
      </c>
      <c r="K59" s="8">
        <f t="shared" si="2"/>
        <v>67.92</v>
      </c>
      <c r="L59" s="13">
        <v>26</v>
      </c>
      <c r="M59" s="12">
        <f t="shared" si="4"/>
        <v>2.6123076923076924</v>
      </c>
      <c r="N59" s="8">
        <v>17.5</v>
      </c>
      <c r="O59" s="10"/>
      <c r="P59" s="10"/>
      <c r="Q59" s="10"/>
      <c r="R59" s="10"/>
      <c r="S59" s="10"/>
      <c r="T59" s="10"/>
      <c r="U59" s="10"/>
      <c r="V59" s="10"/>
      <c r="W59" s="10"/>
    </row>
    <row r="60" spans="1:23" ht="12" customHeight="1" x14ac:dyDescent="0.15">
      <c r="A60" s="8" t="s">
        <v>682</v>
      </c>
      <c r="B60" s="8" t="s">
        <v>656</v>
      </c>
      <c r="C60" s="8">
        <v>40</v>
      </c>
      <c r="D60" s="8">
        <v>62</v>
      </c>
      <c r="E60" s="8" t="s">
        <v>277</v>
      </c>
      <c r="F60" s="10" t="s">
        <v>271</v>
      </c>
      <c r="G60" s="10">
        <v>2968</v>
      </c>
      <c r="H60" s="10">
        <v>4562</v>
      </c>
      <c r="I60" s="47">
        <v>53.03</v>
      </c>
      <c r="J60" s="47">
        <v>26.149000000000001</v>
      </c>
      <c r="K60" s="8">
        <f t="shared" si="2"/>
        <v>79.179000000000002</v>
      </c>
      <c r="L60" s="13">
        <v>30</v>
      </c>
      <c r="M60" s="12">
        <f t="shared" si="4"/>
        <v>2.6393</v>
      </c>
      <c r="N60" s="8">
        <v>13.5</v>
      </c>
      <c r="O60" s="10"/>
      <c r="P60" s="10"/>
      <c r="Q60" s="10"/>
      <c r="R60" s="10"/>
      <c r="S60" s="10"/>
      <c r="T60" s="10"/>
      <c r="U60" s="10"/>
      <c r="V60" s="10"/>
      <c r="W60" s="10"/>
    </row>
    <row r="61" spans="1:23" ht="12" customHeight="1" x14ac:dyDescent="0.15">
      <c r="A61" s="8" t="s">
        <v>683</v>
      </c>
      <c r="B61" s="8" t="s">
        <v>270</v>
      </c>
      <c r="C61" s="8">
        <v>28</v>
      </c>
      <c r="D61" s="8">
        <v>62</v>
      </c>
      <c r="E61" s="8" t="s">
        <v>277</v>
      </c>
      <c r="F61" s="10" t="s">
        <v>271</v>
      </c>
      <c r="G61" s="10">
        <v>3150</v>
      </c>
      <c r="H61" s="10">
        <v>4605</v>
      </c>
      <c r="I61" s="47">
        <v>53.13</v>
      </c>
      <c r="J61" s="47">
        <v>43.03</v>
      </c>
      <c r="K61" s="8">
        <v>53.374000000000002</v>
      </c>
      <c r="L61" s="13">
        <v>52.274000000000001</v>
      </c>
      <c r="M61" s="12">
        <f t="shared" si="4"/>
        <v>1.0210429659103952</v>
      </c>
      <c r="N61" s="8">
        <v>14.5</v>
      </c>
      <c r="O61" s="10"/>
      <c r="P61" s="10"/>
      <c r="Q61" s="10"/>
      <c r="R61" s="10"/>
      <c r="S61" s="10"/>
      <c r="T61" s="10"/>
      <c r="U61" s="10"/>
      <c r="V61" s="10"/>
      <c r="W61" s="10"/>
    </row>
    <row r="62" spans="1:23" ht="12" customHeight="1" x14ac:dyDescent="0.15">
      <c r="A62" s="8" t="s">
        <v>684</v>
      </c>
      <c r="B62" s="8" t="s">
        <v>270</v>
      </c>
      <c r="C62" s="8">
        <v>9</v>
      </c>
      <c r="D62" s="8">
        <v>40</v>
      </c>
      <c r="E62" s="8" t="s">
        <v>271</v>
      </c>
      <c r="F62" s="10" t="s">
        <v>271</v>
      </c>
      <c r="G62" s="10">
        <v>3536</v>
      </c>
      <c r="H62" s="10">
        <v>8720</v>
      </c>
      <c r="I62" s="47">
        <v>148.43799999999999</v>
      </c>
      <c r="J62" s="47">
        <v>162.21100000000001</v>
      </c>
      <c r="K62" s="8">
        <f t="shared" ref="K62:K140" si="5">SUM(I62:J62)</f>
        <v>310.649</v>
      </c>
      <c r="L62" s="13">
        <v>100</v>
      </c>
      <c r="M62" s="12">
        <f t="shared" si="4"/>
        <v>3.10649</v>
      </c>
      <c r="N62" s="8">
        <v>30.83</v>
      </c>
      <c r="O62" s="10"/>
      <c r="P62" s="10"/>
      <c r="Q62" s="10"/>
      <c r="R62" s="10"/>
      <c r="S62" s="10"/>
      <c r="T62" s="10"/>
      <c r="U62" s="10"/>
      <c r="V62" s="10"/>
      <c r="W62" s="10"/>
    </row>
    <row r="63" spans="1:23" ht="12" customHeight="1" x14ac:dyDescent="0.15">
      <c r="A63" s="8" t="s">
        <v>685</v>
      </c>
      <c r="B63" s="8" t="s">
        <v>25</v>
      </c>
      <c r="C63" s="8">
        <v>48</v>
      </c>
      <c r="D63" s="8">
        <v>55</v>
      </c>
      <c r="E63" s="8" t="s">
        <v>277</v>
      </c>
      <c r="F63" s="10" t="s">
        <v>271</v>
      </c>
      <c r="G63" s="10">
        <v>2455</v>
      </c>
      <c r="H63" s="10">
        <v>3967</v>
      </c>
      <c r="I63" s="47">
        <v>32.366999999999997</v>
      </c>
      <c r="J63" s="47">
        <v>70.435000000000002</v>
      </c>
      <c r="K63" s="8">
        <f t="shared" si="5"/>
        <v>102.80199999999999</v>
      </c>
      <c r="L63" s="13">
        <v>30</v>
      </c>
      <c r="M63" s="12">
        <f t="shared" si="4"/>
        <v>3.426733333333333</v>
      </c>
      <c r="N63" s="8">
        <v>9.74</v>
      </c>
      <c r="O63" s="10"/>
      <c r="P63" s="10"/>
      <c r="Q63" s="10"/>
      <c r="R63" s="10"/>
      <c r="S63" s="10"/>
      <c r="T63" s="10"/>
      <c r="U63" s="10"/>
      <c r="V63" s="10"/>
      <c r="W63" s="10"/>
    </row>
    <row r="64" spans="1:23" ht="12" customHeight="1" x14ac:dyDescent="0.15">
      <c r="A64" s="8" t="s">
        <v>686</v>
      </c>
      <c r="B64" s="8" t="s">
        <v>270</v>
      </c>
      <c r="C64" s="8">
        <v>47</v>
      </c>
      <c r="D64" s="8">
        <v>33</v>
      </c>
      <c r="E64" s="8" t="s">
        <v>271</v>
      </c>
      <c r="F64" s="10" t="s">
        <v>285</v>
      </c>
      <c r="G64" s="10">
        <v>2551</v>
      </c>
      <c r="H64" s="10">
        <v>1585</v>
      </c>
      <c r="I64" s="47">
        <v>8.5299999999999994</v>
      </c>
      <c r="J64" s="47">
        <v>0.79700000000000004</v>
      </c>
      <c r="K64" s="8">
        <f t="shared" si="5"/>
        <v>9.327</v>
      </c>
      <c r="L64" s="13">
        <v>10</v>
      </c>
      <c r="M64" s="12">
        <f t="shared" si="4"/>
        <v>0.93269999999999997</v>
      </c>
      <c r="N64" s="8">
        <v>4</v>
      </c>
      <c r="O64" s="10"/>
      <c r="P64" s="10"/>
      <c r="Q64" s="10"/>
      <c r="R64" s="10"/>
      <c r="S64" s="10"/>
      <c r="T64" s="10"/>
      <c r="U64" s="10"/>
      <c r="V64" s="10"/>
      <c r="W64" s="10"/>
    </row>
    <row r="65" spans="1:23" ht="12" customHeight="1" x14ac:dyDescent="0.15">
      <c r="A65" s="8" t="s">
        <v>687</v>
      </c>
      <c r="B65" s="8" t="s">
        <v>270</v>
      </c>
      <c r="C65" s="8">
        <v>73</v>
      </c>
      <c r="D65" s="8">
        <v>66</v>
      </c>
      <c r="E65" s="8" t="s">
        <v>334</v>
      </c>
      <c r="F65" s="10" t="s">
        <v>285</v>
      </c>
      <c r="G65" s="10">
        <v>2670</v>
      </c>
      <c r="H65" s="10">
        <v>4276</v>
      </c>
      <c r="I65" s="47">
        <v>26.59</v>
      </c>
      <c r="J65" s="47">
        <v>17.498999999999999</v>
      </c>
      <c r="K65" s="8">
        <f t="shared" si="5"/>
        <v>44.088999999999999</v>
      </c>
      <c r="L65" s="13">
        <v>20</v>
      </c>
      <c r="M65" s="12">
        <f t="shared" si="4"/>
        <v>2.20445</v>
      </c>
      <c r="N65" s="8">
        <v>11</v>
      </c>
      <c r="O65" s="10"/>
      <c r="P65" s="10"/>
      <c r="Q65" s="10"/>
      <c r="R65" s="10"/>
      <c r="S65" s="10"/>
      <c r="T65" s="10"/>
      <c r="U65" s="10"/>
      <c r="V65" s="10"/>
      <c r="W65" s="10"/>
    </row>
    <row r="66" spans="1:23" ht="12" customHeight="1" x14ac:dyDescent="0.15">
      <c r="A66" s="8" t="s">
        <v>688</v>
      </c>
      <c r="B66" s="8" t="s">
        <v>25</v>
      </c>
      <c r="C66" s="8">
        <v>9</v>
      </c>
      <c r="D66" s="8">
        <v>46</v>
      </c>
      <c r="E66" s="8" t="s">
        <v>321</v>
      </c>
      <c r="F66" s="10" t="s">
        <v>271</v>
      </c>
      <c r="G66" s="10">
        <v>3213</v>
      </c>
      <c r="H66" s="10">
        <v>3610</v>
      </c>
      <c r="I66" s="47">
        <v>33.64</v>
      </c>
      <c r="J66" s="47">
        <v>50.116999999999997</v>
      </c>
      <c r="K66" s="8">
        <f t="shared" si="5"/>
        <v>83.757000000000005</v>
      </c>
      <c r="L66" s="13">
        <v>50</v>
      </c>
      <c r="M66" s="12">
        <f t="shared" si="4"/>
        <v>1.6751400000000001</v>
      </c>
      <c r="N66" s="8">
        <v>11.6</v>
      </c>
      <c r="O66" s="10"/>
      <c r="P66" s="10"/>
      <c r="Q66" s="10"/>
      <c r="R66" s="10"/>
      <c r="S66" s="10"/>
      <c r="T66" s="10"/>
      <c r="U66" s="10"/>
      <c r="V66" s="10"/>
      <c r="W66" s="10"/>
    </row>
    <row r="67" spans="1:23" ht="12" customHeight="1" x14ac:dyDescent="0.15">
      <c r="A67" s="8" t="s">
        <v>689</v>
      </c>
      <c r="B67" s="8" t="s">
        <v>28</v>
      </c>
      <c r="C67" s="8">
        <v>72</v>
      </c>
      <c r="D67" s="8">
        <v>73</v>
      </c>
      <c r="E67" s="8" t="s">
        <v>377</v>
      </c>
      <c r="F67" s="10" t="s">
        <v>305</v>
      </c>
      <c r="G67" s="10">
        <v>3944</v>
      </c>
      <c r="H67" s="10">
        <v>11668</v>
      </c>
      <c r="I67" s="47">
        <v>148.41499999999999</v>
      </c>
      <c r="J67" s="47">
        <v>173.46899999999999</v>
      </c>
      <c r="K67" s="8">
        <f t="shared" si="5"/>
        <v>321.88400000000001</v>
      </c>
      <c r="L67" s="13">
        <v>130</v>
      </c>
      <c r="M67" s="12">
        <f t="shared" si="4"/>
        <v>2.4760307692307695</v>
      </c>
      <c r="N67" s="8">
        <v>46.02</v>
      </c>
      <c r="O67" s="10"/>
      <c r="P67" s="10"/>
      <c r="Q67" s="10"/>
      <c r="R67" s="10"/>
      <c r="S67" s="10"/>
      <c r="T67" s="10"/>
      <c r="U67" s="10"/>
      <c r="V67" s="10"/>
      <c r="W67" s="10"/>
    </row>
    <row r="68" spans="1:23" ht="13" x14ac:dyDescent="0.15">
      <c r="A68" s="8" t="s">
        <v>690</v>
      </c>
      <c r="B68" s="8" t="s">
        <v>270</v>
      </c>
      <c r="C68" s="8">
        <v>54</v>
      </c>
      <c r="D68" s="8">
        <v>54</v>
      </c>
      <c r="E68" s="8" t="s">
        <v>271</v>
      </c>
      <c r="F68" s="10" t="s">
        <v>271</v>
      </c>
      <c r="G68" s="10">
        <v>2518</v>
      </c>
      <c r="H68" s="10">
        <v>3655</v>
      </c>
      <c r="I68" s="47">
        <v>31.01</v>
      </c>
      <c r="J68" s="47">
        <v>29.029</v>
      </c>
      <c r="K68" s="8">
        <f t="shared" si="5"/>
        <v>60.039000000000001</v>
      </c>
      <c r="L68" s="13">
        <v>40</v>
      </c>
      <c r="M68" s="12">
        <f t="shared" si="4"/>
        <v>1.5009749999999999</v>
      </c>
      <c r="N68" s="8">
        <v>9.1999999999999993</v>
      </c>
      <c r="O68" s="10"/>
      <c r="P68" s="10"/>
      <c r="Q68" s="10"/>
      <c r="R68" s="10"/>
      <c r="S68" s="10"/>
      <c r="T68" s="10"/>
      <c r="U68" s="10"/>
      <c r="V68" s="10"/>
      <c r="W68" s="10"/>
    </row>
    <row r="69" spans="1:23" ht="26" x14ac:dyDescent="0.15">
      <c r="A69" s="8" t="s">
        <v>691</v>
      </c>
      <c r="B69" s="8" t="s">
        <v>288</v>
      </c>
      <c r="C69" s="8">
        <v>9</v>
      </c>
      <c r="D69" s="8">
        <v>29</v>
      </c>
      <c r="E69" s="8" t="s">
        <v>296</v>
      </c>
      <c r="F69" s="10" t="s">
        <v>297</v>
      </c>
      <c r="G69" s="10">
        <v>2572</v>
      </c>
      <c r="H69" s="10">
        <v>2660</v>
      </c>
      <c r="I69" s="47">
        <v>14.74</v>
      </c>
      <c r="J69" s="47">
        <v>6.2309999999999999</v>
      </c>
      <c r="K69" s="8">
        <f t="shared" si="5"/>
        <v>20.971</v>
      </c>
      <c r="L69" s="13">
        <v>25</v>
      </c>
      <c r="M69" s="12">
        <f t="shared" si="4"/>
        <v>0.83884000000000003</v>
      </c>
      <c r="N69" s="8">
        <v>6.84</v>
      </c>
      <c r="O69" s="10"/>
      <c r="P69" s="10"/>
      <c r="Q69" s="10"/>
      <c r="R69" s="10"/>
      <c r="S69" s="10"/>
      <c r="T69" s="10"/>
      <c r="U69" s="10"/>
      <c r="V69" s="10"/>
      <c r="W69" s="10"/>
    </row>
    <row r="70" spans="1:23" ht="13" x14ac:dyDescent="0.15">
      <c r="A70" s="8" t="s">
        <v>692</v>
      </c>
      <c r="B70" s="8" t="s">
        <v>19</v>
      </c>
      <c r="C70" s="8">
        <v>77</v>
      </c>
      <c r="D70" s="8">
        <v>54</v>
      </c>
      <c r="E70" s="8" t="s">
        <v>271</v>
      </c>
      <c r="F70" s="10" t="s">
        <v>271</v>
      </c>
      <c r="G70" s="10">
        <v>2784</v>
      </c>
      <c r="H70" s="10">
        <v>3020</v>
      </c>
      <c r="I70" s="47">
        <v>29.01</v>
      </c>
      <c r="J70" s="47">
        <v>64.23</v>
      </c>
      <c r="K70" s="8">
        <f t="shared" si="5"/>
        <v>93.240000000000009</v>
      </c>
      <c r="L70" s="13">
        <v>35</v>
      </c>
      <c r="M70" s="12">
        <f t="shared" si="4"/>
        <v>2.6640000000000001</v>
      </c>
      <c r="N70" s="8">
        <v>8.4</v>
      </c>
      <c r="O70" s="10"/>
      <c r="P70" s="10"/>
      <c r="Q70" s="10"/>
      <c r="R70" s="10"/>
      <c r="S70" s="10"/>
      <c r="T70" s="10"/>
      <c r="U70" s="10"/>
      <c r="V70" s="10"/>
      <c r="W70" s="10"/>
    </row>
    <row r="71" spans="1:23" ht="13" x14ac:dyDescent="0.15">
      <c r="A71" s="8" t="s">
        <v>693</v>
      </c>
      <c r="B71" s="8" t="s">
        <v>270</v>
      </c>
      <c r="C71" s="8">
        <v>70</v>
      </c>
      <c r="D71" s="8">
        <v>70</v>
      </c>
      <c r="E71" s="8" t="s">
        <v>289</v>
      </c>
      <c r="F71" s="10" t="s">
        <v>278</v>
      </c>
      <c r="G71" s="10">
        <v>4</v>
      </c>
      <c r="H71" s="10"/>
      <c r="I71" s="47">
        <v>2.4300000000000002</v>
      </c>
      <c r="J71" s="47">
        <v>7.02</v>
      </c>
      <c r="K71" s="8">
        <f t="shared" si="5"/>
        <v>9.4499999999999993</v>
      </c>
      <c r="L71" s="13">
        <v>15</v>
      </c>
      <c r="M71" s="12">
        <f t="shared" si="4"/>
        <v>0.63</v>
      </c>
      <c r="N71" s="8">
        <v>0.11</v>
      </c>
      <c r="O71" s="10"/>
      <c r="P71" s="10"/>
      <c r="Q71" s="10"/>
      <c r="R71" s="10"/>
      <c r="S71" s="10"/>
      <c r="T71" s="10"/>
      <c r="U71" s="10"/>
      <c r="V71" s="10"/>
      <c r="W71" s="10"/>
    </row>
    <row r="72" spans="1:23" ht="13" x14ac:dyDescent="0.15">
      <c r="A72" s="8" t="s">
        <v>694</v>
      </c>
      <c r="B72" s="8" t="s">
        <v>270</v>
      </c>
      <c r="C72" s="8">
        <v>14</v>
      </c>
      <c r="D72" s="8">
        <v>49</v>
      </c>
      <c r="E72" s="8" t="s">
        <v>277</v>
      </c>
      <c r="F72" s="10" t="s">
        <v>271</v>
      </c>
      <c r="G72" s="10">
        <v>1605</v>
      </c>
      <c r="H72" s="10">
        <v>4754</v>
      </c>
      <c r="I72" s="47">
        <v>20.260000000000002</v>
      </c>
      <c r="J72" s="47">
        <v>1.153</v>
      </c>
      <c r="K72" s="8">
        <f t="shared" si="5"/>
        <v>21.413</v>
      </c>
      <c r="L72" s="13"/>
      <c r="M72" s="12"/>
      <c r="N72" s="8">
        <v>7.6</v>
      </c>
      <c r="O72" s="10"/>
      <c r="P72" s="10"/>
      <c r="Q72" s="10"/>
      <c r="R72" s="10"/>
      <c r="S72" s="10"/>
      <c r="T72" s="10"/>
      <c r="U72" s="10"/>
      <c r="V72" s="10"/>
      <c r="W72" s="10"/>
    </row>
    <row r="73" spans="1:23" ht="12" customHeight="1" x14ac:dyDescent="0.15">
      <c r="A73" s="8" t="s">
        <v>695</v>
      </c>
      <c r="B73" s="8" t="s">
        <v>28</v>
      </c>
      <c r="C73" s="8"/>
      <c r="D73" s="8"/>
      <c r="E73" s="8" t="s">
        <v>296</v>
      </c>
      <c r="F73" s="10" t="s">
        <v>297</v>
      </c>
      <c r="G73" s="10">
        <v>3216</v>
      </c>
      <c r="H73" s="10">
        <v>12649</v>
      </c>
      <c r="I73" s="47">
        <v>84.751999999999995</v>
      </c>
      <c r="J73" s="47">
        <v>92.759</v>
      </c>
      <c r="K73" s="8">
        <f t="shared" si="5"/>
        <v>177.511</v>
      </c>
      <c r="L73" s="13">
        <v>3</v>
      </c>
      <c r="M73" s="12">
        <f t="shared" ref="M73:M119" si="6">SUM(K73/L73)</f>
        <v>59.170333333333332</v>
      </c>
      <c r="N73" s="8">
        <v>40.67</v>
      </c>
      <c r="O73" s="10"/>
      <c r="P73" s="10"/>
      <c r="Q73" s="24" t="s">
        <v>696</v>
      </c>
      <c r="R73" s="10"/>
      <c r="S73" s="10"/>
      <c r="T73" s="10"/>
      <c r="U73" s="10"/>
      <c r="V73" s="10"/>
      <c r="W73" s="10"/>
    </row>
    <row r="74" spans="1:23" ht="26" x14ac:dyDescent="0.15">
      <c r="A74" s="8" t="s">
        <v>697</v>
      </c>
      <c r="B74" s="8" t="s">
        <v>25</v>
      </c>
      <c r="C74" s="8">
        <v>50</v>
      </c>
      <c r="D74" s="8">
        <v>57</v>
      </c>
      <c r="E74" s="8" t="s">
        <v>321</v>
      </c>
      <c r="F74" s="10" t="s">
        <v>285</v>
      </c>
      <c r="G74" s="10">
        <v>3356</v>
      </c>
      <c r="H74" s="10">
        <v>9308</v>
      </c>
      <c r="I74" s="47">
        <v>88.77</v>
      </c>
      <c r="J74" s="47">
        <v>137.72999999999999</v>
      </c>
      <c r="K74" s="8">
        <f t="shared" si="5"/>
        <v>226.5</v>
      </c>
      <c r="L74" s="13">
        <v>95</v>
      </c>
      <c r="M74" s="12">
        <f t="shared" si="6"/>
        <v>2.3842105263157896</v>
      </c>
      <c r="N74" s="8">
        <v>31.2</v>
      </c>
      <c r="O74" s="10"/>
      <c r="P74" s="10"/>
      <c r="Q74" s="10"/>
      <c r="R74" s="10"/>
      <c r="S74" s="10"/>
      <c r="T74" s="10"/>
      <c r="U74" s="10"/>
      <c r="V74" s="10"/>
      <c r="W74" s="10"/>
    </row>
    <row r="75" spans="1:23" ht="12" customHeight="1" x14ac:dyDescent="0.15">
      <c r="A75" s="8" t="s">
        <v>698</v>
      </c>
      <c r="B75" s="8" t="s">
        <v>454</v>
      </c>
      <c r="C75" s="8">
        <v>74</v>
      </c>
      <c r="D75" s="8">
        <v>45</v>
      </c>
      <c r="E75" s="8" t="s">
        <v>296</v>
      </c>
      <c r="F75" s="10" t="s">
        <v>271</v>
      </c>
      <c r="G75" s="10">
        <v>2470</v>
      </c>
      <c r="H75" s="10">
        <v>4092</v>
      </c>
      <c r="I75" s="47">
        <v>25.003</v>
      </c>
      <c r="J75" s="47">
        <v>58.185000000000002</v>
      </c>
      <c r="K75" s="8">
        <f t="shared" si="5"/>
        <v>83.188000000000002</v>
      </c>
      <c r="L75" s="13">
        <v>24</v>
      </c>
      <c r="M75" s="12">
        <f t="shared" si="6"/>
        <v>3.4661666666666666</v>
      </c>
      <c r="N75" s="8">
        <v>10.1</v>
      </c>
      <c r="O75" s="10"/>
      <c r="P75" s="10"/>
      <c r="Q75" s="23" t="s">
        <v>616</v>
      </c>
      <c r="R75" s="10"/>
      <c r="S75" s="10"/>
      <c r="T75" s="10"/>
      <c r="U75" s="10"/>
      <c r="V75" s="10"/>
      <c r="W75" s="10"/>
    </row>
    <row r="76" spans="1:23" ht="13" x14ac:dyDescent="0.15">
      <c r="A76" s="8" t="s">
        <v>699</v>
      </c>
      <c r="B76" s="8" t="s">
        <v>22</v>
      </c>
      <c r="C76" s="8">
        <v>88</v>
      </c>
      <c r="D76" s="8">
        <v>62</v>
      </c>
      <c r="E76" s="8" t="s">
        <v>271</v>
      </c>
      <c r="F76" s="10" t="s">
        <v>271</v>
      </c>
      <c r="G76" s="10"/>
      <c r="H76" s="10"/>
      <c r="I76" s="47">
        <v>4.03</v>
      </c>
      <c r="J76" s="47">
        <v>0.27900000000000003</v>
      </c>
      <c r="K76" s="8">
        <f t="shared" si="5"/>
        <v>4.3090000000000002</v>
      </c>
      <c r="L76" s="13">
        <v>3</v>
      </c>
      <c r="M76" s="12">
        <f t="shared" si="6"/>
        <v>1.4363333333333335</v>
      </c>
      <c r="N76" s="8">
        <v>0.1</v>
      </c>
      <c r="O76" s="10"/>
      <c r="P76" s="10"/>
      <c r="Q76" s="10"/>
      <c r="R76" s="10"/>
      <c r="S76" s="10"/>
      <c r="T76" s="10"/>
      <c r="U76" s="10"/>
      <c r="V76" s="10"/>
      <c r="W76" s="10"/>
    </row>
    <row r="77" spans="1:23" ht="12" customHeight="1" x14ac:dyDescent="0.15">
      <c r="A77" s="8" t="s">
        <v>700</v>
      </c>
      <c r="B77" s="8" t="s">
        <v>25</v>
      </c>
      <c r="C77" s="8">
        <v>64</v>
      </c>
      <c r="D77" s="8">
        <v>52</v>
      </c>
      <c r="E77" s="8" t="s">
        <v>296</v>
      </c>
      <c r="F77" s="10" t="s">
        <v>285</v>
      </c>
      <c r="G77" s="10">
        <v>2669</v>
      </c>
      <c r="H77" s="10">
        <v>9277</v>
      </c>
      <c r="I77" s="47">
        <v>52</v>
      </c>
      <c r="J77" s="47">
        <v>75.231999999999999</v>
      </c>
      <c r="K77" s="8">
        <f t="shared" si="5"/>
        <v>127.232</v>
      </c>
      <c r="L77" s="13">
        <v>40</v>
      </c>
      <c r="M77" s="12">
        <f t="shared" si="6"/>
        <v>3.1808000000000001</v>
      </c>
      <c r="N77" s="8">
        <v>24.8</v>
      </c>
      <c r="O77" s="10"/>
      <c r="P77" s="10"/>
      <c r="Q77" s="10"/>
      <c r="R77" s="10"/>
      <c r="S77" s="10"/>
      <c r="T77" s="10"/>
      <c r="U77" s="10"/>
      <c r="V77" s="10"/>
      <c r="W77" s="10"/>
    </row>
    <row r="78" spans="1:23" ht="12" customHeight="1" x14ac:dyDescent="0.15">
      <c r="A78" s="8" t="s">
        <v>701</v>
      </c>
      <c r="B78" s="8" t="s">
        <v>324</v>
      </c>
      <c r="C78" s="8">
        <v>36</v>
      </c>
      <c r="D78" s="8">
        <v>71</v>
      </c>
      <c r="E78" s="8" t="s">
        <v>321</v>
      </c>
      <c r="F78" s="10" t="s">
        <v>285</v>
      </c>
      <c r="G78" s="10">
        <v>3646</v>
      </c>
      <c r="H78" s="10">
        <v>8254</v>
      </c>
      <c r="I78" s="47">
        <v>90.759</v>
      </c>
      <c r="J78" s="47">
        <v>245.60599999999999</v>
      </c>
      <c r="K78" s="8">
        <f t="shared" si="5"/>
        <v>336.36500000000001</v>
      </c>
      <c r="L78" s="13">
        <v>200</v>
      </c>
      <c r="M78" s="12">
        <f t="shared" si="6"/>
        <v>1.6818250000000001</v>
      </c>
      <c r="N78" s="8">
        <v>30</v>
      </c>
      <c r="O78" s="10"/>
      <c r="P78" s="10"/>
      <c r="Q78" s="10"/>
      <c r="R78" s="10"/>
      <c r="S78" s="10"/>
      <c r="T78" s="10"/>
      <c r="U78" s="10"/>
      <c r="V78" s="10"/>
      <c r="W78" s="10"/>
    </row>
    <row r="79" spans="1:23" ht="12" customHeight="1" x14ac:dyDescent="0.15">
      <c r="A79" s="8" t="s">
        <v>702</v>
      </c>
      <c r="B79" s="8" t="s">
        <v>656</v>
      </c>
      <c r="C79" s="8">
        <v>71</v>
      </c>
      <c r="D79" s="8">
        <v>72</v>
      </c>
      <c r="E79" s="8" t="s">
        <v>321</v>
      </c>
      <c r="F79" s="10" t="s">
        <v>285</v>
      </c>
      <c r="G79" s="10">
        <v>3255</v>
      </c>
      <c r="H79" s="10">
        <v>6686</v>
      </c>
      <c r="I79" s="47">
        <v>90.38</v>
      </c>
      <c r="J79" s="47">
        <v>108.626</v>
      </c>
      <c r="K79" s="8">
        <f t="shared" si="5"/>
        <v>199.006</v>
      </c>
      <c r="L79" s="13">
        <v>58</v>
      </c>
      <c r="M79" s="12">
        <f t="shared" si="6"/>
        <v>3.4311379310344829</v>
      </c>
      <c r="N79" s="8">
        <v>21.8</v>
      </c>
      <c r="O79" s="10"/>
      <c r="P79" s="10"/>
      <c r="Q79" s="10"/>
      <c r="R79" s="10"/>
      <c r="S79" s="10"/>
      <c r="T79" s="10"/>
      <c r="U79" s="10"/>
      <c r="V79" s="10"/>
      <c r="W79" s="10"/>
    </row>
    <row r="80" spans="1:23" ht="12" customHeight="1" x14ac:dyDescent="0.15">
      <c r="A80" s="8" t="s">
        <v>703</v>
      </c>
      <c r="B80" s="8" t="s">
        <v>656</v>
      </c>
      <c r="C80" s="8">
        <v>28</v>
      </c>
      <c r="D80" s="8">
        <v>70</v>
      </c>
      <c r="E80" s="8" t="s">
        <v>277</v>
      </c>
      <c r="F80" s="10" t="s">
        <v>278</v>
      </c>
      <c r="G80" s="10">
        <v>2212</v>
      </c>
      <c r="H80" s="10">
        <v>3657</v>
      </c>
      <c r="I80" s="47">
        <v>19.07</v>
      </c>
      <c r="J80" s="47">
        <v>36.963999999999999</v>
      </c>
      <c r="K80" s="8">
        <f t="shared" si="5"/>
        <v>56.033999999999999</v>
      </c>
      <c r="L80" s="13">
        <v>16</v>
      </c>
      <c r="M80" s="12">
        <f t="shared" si="6"/>
        <v>3.5021249999999999</v>
      </c>
      <c r="N80" s="8">
        <v>8</v>
      </c>
      <c r="O80" s="10"/>
      <c r="P80" s="10"/>
      <c r="Q80" s="10"/>
      <c r="R80" s="10"/>
      <c r="S80" s="10"/>
      <c r="T80" s="10"/>
      <c r="U80" s="10"/>
      <c r="V80" s="10"/>
      <c r="W80" s="10"/>
    </row>
    <row r="81" spans="1:23" ht="13" x14ac:dyDescent="0.15">
      <c r="A81" s="8" t="s">
        <v>704</v>
      </c>
      <c r="B81" s="8" t="s">
        <v>19</v>
      </c>
      <c r="C81" s="8">
        <v>22</v>
      </c>
      <c r="D81" s="8">
        <v>43</v>
      </c>
      <c r="E81" s="8" t="s">
        <v>360</v>
      </c>
      <c r="F81" s="10" t="s">
        <v>285</v>
      </c>
      <c r="G81" s="10">
        <v>2521</v>
      </c>
      <c r="H81" s="10">
        <v>2430</v>
      </c>
      <c r="I81" s="47">
        <v>13.79</v>
      </c>
      <c r="J81" s="47">
        <v>4.62</v>
      </c>
      <c r="K81" s="8">
        <f t="shared" si="5"/>
        <v>18.41</v>
      </c>
      <c r="L81" s="13">
        <v>32</v>
      </c>
      <c r="M81" s="12">
        <f t="shared" si="6"/>
        <v>0.5753125</v>
      </c>
      <c r="N81" s="8">
        <v>6.1</v>
      </c>
      <c r="O81" s="10"/>
      <c r="P81" s="10"/>
      <c r="Q81" s="10"/>
      <c r="R81" s="10"/>
      <c r="S81" s="10"/>
      <c r="T81" s="10"/>
      <c r="U81" s="10"/>
      <c r="V81" s="10"/>
      <c r="W81" s="10"/>
    </row>
    <row r="82" spans="1:23" ht="12" customHeight="1" x14ac:dyDescent="0.15">
      <c r="A82" s="8" t="s">
        <v>705</v>
      </c>
      <c r="B82" s="8" t="s">
        <v>706</v>
      </c>
      <c r="C82" s="8">
        <v>24</v>
      </c>
      <c r="D82" s="8">
        <v>53</v>
      </c>
      <c r="E82" s="8" t="s">
        <v>296</v>
      </c>
      <c r="F82" s="10" t="s">
        <v>285</v>
      </c>
      <c r="G82" s="10">
        <v>3203</v>
      </c>
      <c r="H82" s="10">
        <v>8320</v>
      </c>
      <c r="I82" s="47">
        <v>60.13</v>
      </c>
      <c r="J82" s="47">
        <v>236.09</v>
      </c>
      <c r="K82" s="8">
        <f t="shared" si="5"/>
        <v>296.22000000000003</v>
      </c>
      <c r="L82" s="13">
        <v>60</v>
      </c>
      <c r="M82" s="12">
        <f t="shared" si="6"/>
        <v>4.9370000000000003</v>
      </c>
      <c r="N82" s="8">
        <v>26.7</v>
      </c>
      <c r="O82" s="10"/>
      <c r="P82" s="10"/>
      <c r="Q82" s="10"/>
      <c r="R82" s="10"/>
      <c r="S82" s="10"/>
      <c r="T82" s="10"/>
      <c r="U82" s="10"/>
      <c r="V82" s="10"/>
      <c r="W82" s="10"/>
    </row>
    <row r="83" spans="1:23" ht="13" x14ac:dyDescent="0.15">
      <c r="A83" s="8" t="s">
        <v>707</v>
      </c>
      <c r="B83" s="8" t="s">
        <v>19</v>
      </c>
      <c r="C83" s="8">
        <v>42</v>
      </c>
      <c r="D83" s="8">
        <v>59</v>
      </c>
      <c r="E83" s="8" t="s">
        <v>321</v>
      </c>
      <c r="F83" s="10" t="s">
        <v>285</v>
      </c>
      <c r="G83" s="10">
        <v>3503</v>
      </c>
      <c r="H83" s="10">
        <v>10295</v>
      </c>
      <c r="I83" s="47">
        <v>105.26900000000001</v>
      </c>
      <c r="J83" s="47">
        <v>216.4</v>
      </c>
      <c r="K83" s="8">
        <f t="shared" si="5"/>
        <v>321.66899999999998</v>
      </c>
      <c r="L83" s="13">
        <v>200</v>
      </c>
      <c r="M83" s="12">
        <f t="shared" si="6"/>
        <v>1.6083449999999999</v>
      </c>
      <c r="N83" s="8">
        <v>36</v>
      </c>
      <c r="O83" s="10"/>
      <c r="P83" s="10"/>
      <c r="Q83" s="10"/>
      <c r="R83" s="10"/>
      <c r="S83" s="10"/>
      <c r="T83" s="10"/>
      <c r="U83" s="10"/>
      <c r="V83" s="10"/>
      <c r="W83" s="10"/>
    </row>
    <row r="84" spans="1:23" ht="12" customHeight="1" x14ac:dyDescent="0.15">
      <c r="A84" s="8" t="s">
        <v>708</v>
      </c>
      <c r="B84" s="8" t="s">
        <v>22</v>
      </c>
      <c r="C84" s="8">
        <v>62</v>
      </c>
      <c r="D84" s="8">
        <v>62</v>
      </c>
      <c r="E84" s="8" t="s">
        <v>334</v>
      </c>
      <c r="F84" s="10" t="s">
        <v>285</v>
      </c>
      <c r="G84" s="10">
        <v>3612</v>
      </c>
      <c r="H84" s="10">
        <v>9970</v>
      </c>
      <c r="I84" s="47">
        <v>118.31100000000001</v>
      </c>
      <c r="J84" s="47">
        <v>175.191</v>
      </c>
      <c r="K84" s="8">
        <f t="shared" si="5"/>
        <v>293.50200000000001</v>
      </c>
      <c r="L84" s="13">
        <v>110</v>
      </c>
      <c r="M84" s="12">
        <f t="shared" si="6"/>
        <v>2.6682000000000001</v>
      </c>
      <c r="N84" s="8">
        <v>36</v>
      </c>
      <c r="O84" s="10"/>
      <c r="P84" s="10"/>
      <c r="Q84" s="10"/>
      <c r="R84" s="10"/>
      <c r="S84" s="10"/>
      <c r="T84" s="10"/>
      <c r="U84" s="10"/>
      <c r="V84" s="10"/>
      <c r="W84" s="10"/>
    </row>
    <row r="85" spans="1:23" ht="12" customHeight="1" x14ac:dyDescent="0.15">
      <c r="A85" s="8" t="s">
        <v>709</v>
      </c>
      <c r="B85" s="8" t="s">
        <v>270</v>
      </c>
      <c r="C85" s="8">
        <v>10</v>
      </c>
      <c r="D85" s="8">
        <v>47</v>
      </c>
      <c r="E85" s="8" t="s">
        <v>371</v>
      </c>
      <c r="F85" s="10" t="s">
        <v>650</v>
      </c>
      <c r="G85" s="10">
        <v>2808</v>
      </c>
      <c r="H85" s="10">
        <v>8024</v>
      </c>
      <c r="I85" s="47">
        <v>45.71</v>
      </c>
      <c r="J85" s="47">
        <v>90.44</v>
      </c>
      <c r="K85" s="8">
        <f t="shared" si="5"/>
        <v>136.15</v>
      </c>
      <c r="L85" s="13">
        <v>20</v>
      </c>
      <c r="M85" s="12">
        <f t="shared" si="6"/>
        <v>6.8075000000000001</v>
      </c>
      <c r="N85" s="8">
        <v>22.53</v>
      </c>
      <c r="O85" s="10"/>
      <c r="P85" s="10"/>
      <c r="Q85" s="10"/>
      <c r="R85" s="10"/>
      <c r="S85" s="10"/>
      <c r="T85" s="10"/>
      <c r="U85" s="10"/>
      <c r="V85" s="10"/>
      <c r="W85" s="10"/>
    </row>
    <row r="86" spans="1:23" ht="13" x14ac:dyDescent="0.15">
      <c r="A86" s="8" t="s">
        <v>710</v>
      </c>
      <c r="B86" s="8" t="s">
        <v>19</v>
      </c>
      <c r="C86" s="8">
        <v>81</v>
      </c>
      <c r="D86" s="8">
        <v>83</v>
      </c>
      <c r="E86" s="8" t="s">
        <v>447</v>
      </c>
      <c r="F86" s="10" t="s">
        <v>285</v>
      </c>
      <c r="G86" s="10">
        <v>2818</v>
      </c>
      <c r="H86" s="10">
        <v>3765</v>
      </c>
      <c r="I86" s="47">
        <v>31.52</v>
      </c>
      <c r="J86" s="47">
        <v>16.14</v>
      </c>
      <c r="K86" s="8">
        <f t="shared" si="5"/>
        <v>47.66</v>
      </c>
      <c r="L86" s="13">
        <v>60</v>
      </c>
      <c r="M86" s="12">
        <f t="shared" si="6"/>
        <v>0.79433333333333322</v>
      </c>
      <c r="N86" s="8">
        <v>10.6</v>
      </c>
      <c r="O86" s="10"/>
      <c r="P86" s="10"/>
      <c r="Q86" s="10"/>
      <c r="R86" s="10"/>
      <c r="S86" s="10"/>
      <c r="T86" s="10"/>
      <c r="U86" s="10"/>
      <c r="V86" s="10"/>
      <c r="W86" s="10"/>
    </row>
    <row r="87" spans="1:23" ht="13" x14ac:dyDescent="0.15">
      <c r="A87" s="8" t="s">
        <v>711</v>
      </c>
      <c r="B87" s="8" t="s">
        <v>368</v>
      </c>
      <c r="C87" s="8">
        <v>15</v>
      </c>
      <c r="D87" s="8">
        <v>49</v>
      </c>
      <c r="E87" s="8" t="s">
        <v>277</v>
      </c>
      <c r="F87" s="10" t="s">
        <v>271</v>
      </c>
      <c r="G87" s="10">
        <v>3445</v>
      </c>
      <c r="H87" s="10">
        <v>8999</v>
      </c>
      <c r="I87" s="47">
        <v>95.346999999999994</v>
      </c>
      <c r="J87" s="47">
        <v>193</v>
      </c>
      <c r="K87" s="8">
        <f t="shared" si="5"/>
        <v>288.34699999999998</v>
      </c>
      <c r="L87" s="13">
        <v>100</v>
      </c>
      <c r="M87" s="12">
        <f t="shared" si="6"/>
        <v>2.88347</v>
      </c>
      <c r="N87" s="8">
        <v>31</v>
      </c>
      <c r="O87" s="10"/>
      <c r="P87" s="10"/>
      <c r="Q87" s="10"/>
      <c r="R87" s="10"/>
      <c r="S87" s="10"/>
      <c r="T87" s="10"/>
      <c r="U87" s="10"/>
      <c r="V87" s="10"/>
      <c r="W87" s="10"/>
    </row>
    <row r="88" spans="1:23" ht="12" customHeight="1" x14ac:dyDescent="0.15">
      <c r="A88" s="8" t="s">
        <v>712</v>
      </c>
      <c r="B88" s="8" t="s">
        <v>28</v>
      </c>
      <c r="C88" s="8">
        <v>57</v>
      </c>
      <c r="D88" s="8">
        <v>60</v>
      </c>
      <c r="E88" s="8" t="s">
        <v>277</v>
      </c>
      <c r="F88" s="10" t="s">
        <v>271</v>
      </c>
      <c r="G88" s="10">
        <v>2956</v>
      </c>
      <c r="H88" s="10">
        <v>3307</v>
      </c>
      <c r="I88" s="47">
        <v>32.01</v>
      </c>
      <c r="J88" s="47">
        <v>17.768000000000001</v>
      </c>
      <c r="K88" s="8">
        <f t="shared" si="5"/>
        <v>49.777999999999999</v>
      </c>
      <c r="L88" s="13">
        <v>20</v>
      </c>
      <c r="M88" s="12">
        <f t="shared" si="6"/>
        <v>2.4889000000000001</v>
      </c>
      <c r="N88" s="8">
        <v>9.8000000000000007</v>
      </c>
      <c r="O88" s="10"/>
      <c r="P88" s="10"/>
      <c r="Q88" s="10"/>
      <c r="R88" s="10"/>
      <c r="S88" s="10"/>
      <c r="T88" s="10"/>
      <c r="U88" s="10"/>
      <c r="V88" s="10"/>
      <c r="W88" s="10"/>
    </row>
    <row r="89" spans="1:23" ht="12" customHeight="1" x14ac:dyDescent="0.15">
      <c r="A89" s="8" t="s">
        <v>713</v>
      </c>
      <c r="B89" s="8" t="s">
        <v>28</v>
      </c>
      <c r="C89" s="8">
        <v>57</v>
      </c>
      <c r="D89" s="8">
        <v>64</v>
      </c>
      <c r="E89" s="8" t="s">
        <v>304</v>
      </c>
      <c r="F89" s="10" t="s">
        <v>305</v>
      </c>
      <c r="G89" s="10">
        <v>4359</v>
      </c>
      <c r="H89" s="10">
        <v>16251</v>
      </c>
      <c r="I89" s="47">
        <v>238.74</v>
      </c>
      <c r="J89" s="47">
        <v>513.86400000000003</v>
      </c>
      <c r="K89" s="8">
        <f t="shared" si="5"/>
        <v>752.60400000000004</v>
      </c>
      <c r="L89" s="13">
        <v>165</v>
      </c>
      <c r="M89" s="12">
        <f t="shared" si="6"/>
        <v>4.5612363636363638</v>
      </c>
      <c r="N89" s="8">
        <v>70.8</v>
      </c>
      <c r="O89" s="10"/>
      <c r="P89" s="10"/>
      <c r="Q89" s="10"/>
      <c r="R89" s="10"/>
      <c r="S89" s="10"/>
      <c r="T89" s="10"/>
      <c r="U89" s="10"/>
      <c r="V89" s="10"/>
      <c r="W89" s="10"/>
    </row>
    <row r="90" spans="1:23" ht="12" customHeight="1" x14ac:dyDescent="0.15">
      <c r="A90" s="8" t="s">
        <v>714</v>
      </c>
      <c r="B90" s="8" t="s">
        <v>28</v>
      </c>
      <c r="C90" s="8">
        <v>68</v>
      </c>
      <c r="D90" s="8">
        <v>73</v>
      </c>
      <c r="E90" s="8" t="s">
        <v>340</v>
      </c>
      <c r="F90" s="10" t="s">
        <v>278</v>
      </c>
      <c r="G90" s="10">
        <v>2991</v>
      </c>
      <c r="H90" s="10">
        <v>13729</v>
      </c>
      <c r="I90" s="47">
        <v>128.012</v>
      </c>
      <c r="J90" s="47">
        <v>166.79</v>
      </c>
      <c r="K90" s="8">
        <f t="shared" si="5"/>
        <v>294.80200000000002</v>
      </c>
      <c r="L90" s="13">
        <v>80</v>
      </c>
      <c r="M90" s="12">
        <f t="shared" si="6"/>
        <v>3.6850250000000004</v>
      </c>
      <c r="N90" s="8">
        <v>41</v>
      </c>
      <c r="O90" s="10"/>
      <c r="P90" s="10"/>
      <c r="Q90" s="10"/>
      <c r="R90" s="10"/>
      <c r="S90" s="10"/>
      <c r="T90" s="10"/>
      <c r="U90" s="10"/>
      <c r="V90" s="10"/>
      <c r="W90" s="10"/>
    </row>
    <row r="91" spans="1:23" ht="12" customHeight="1" x14ac:dyDescent="0.15">
      <c r="A91" s="8" t="s">
        <v>715</v>
      </c>
      <c r="B91" s="8" t="s">
        <v>270</v>
      </c>
      <c r="C91" s="8">
        <v>16</v>
      </c>
      <c r="D91" s="8">
        <v>19</v>
      </c>
      <c r="E91" s="8" t="s">
        <v>296</v>
      </c>
      <c r="F91" s="10" t="s">
        <v>285</v>
      </c>
      <c r="G91" s="10">
        <v>2880</v>
      </c>
      <c r="H91" s="10">
        <v>4060</v>
      </c>
      <c r="I91" s="47">
        <v>21.39</v>
      </c>
      <c r="J91" s="47">
        <v>45.427</v>
      </c>
      <c r="K91" s="8">
        <f t="shared" si="5"/>
        <v>66.817000000000007</v>
      </c>
      <c r="L91" s="13">
        <v>10</v>
      </c>
      <c r="M91" s="12">
        <f t="shared" si="6"/>
        <v>6.6817000000000011</v>
      </c>
      <c r="N91" s="8">
        <v>11.69</v>
      </c>
      <c r="O91" s="10"/>
      <c r="P91" s="10"/>
      <c r="Q91" s="10"/>
      <c r="R91" s="10"/>
      <c r="S91" s="10"/>
      <c r="T91" s="10"/>
      <c r="U91" s="10"/>
      <c r="V91" s="10"/>
      <c r="W91" s="10"/>
    </row>
    <row r="92" spans="1:23" ht="12" customHeight="1" x14ac:dyDescent="0.15">
      <c r="A92" s="8" t="s">
        <v>716</v>
      </c>
      <c r="B92" s="8" t="s">
        <v>270</v>
      </c>
      <c r="C92" s="8">
        <v>81</v>
      </c>
      <c r="D92" s="8">
        <v>47</v>
      </c>
      <c r="E92" s="8" t="s">
        <v>413</v>
      </c>
      <c r="F92" s="10" t="s">
        <v>271</v>
      </c>
      <c r="G92" s="10">
        <v>4</v>
      </c>
      <c r="H92" s="10">
        <v>23734</v>
      </c>
      <c r="I92" s="47">
        <v>4.3600000000000003</v>
      </c>
      <c r="J92" s="47">
        <v>0.81799999999999995</v>
      </c>
      <c r="K92" s="8">
        <f t="shared" si="5"/>
        <v>5.1779999999999999</v>
      </c>
      <c r="L92" s="13">
        <v>15</v>
      </c>
      <c r="M92" s="12">
        <f t="shared" si="6"/>
        <v>0.34520000000000001</v>
      </c>
      <c r="N92" s="8">
        <v>0.09</v>
      </c>
      <c r="O92" s="10"/>
      <c r="P92" s="10"/>
      <c r="Q92" s="10"/>
      <c r="R92" s="10"/>
      <c r="S92" s="10"/>
      <c r="T92" s="10"/>
      <c r="U92" s="10"/>
      <c r="V92" s="10"/>
      <c r="W92" s="10"/>
    </row>
    <row r="93" spans="1:23" ht="12" customHeight="1" x14ac:dyDescent="0.15">
      <c r="A93" s="8" t="s">
        <v>717</v>
      </c>
      <c r="B93" s="8" t="s">
        <v>656</v>
      </c>
      <c r="C93" s="8">
        <v>46</v>
      </c>
      <c r="D93" s="8">
        <v>67</v>
      </c>
      <c r="E93" s="8" t="s">
        <v>377</v>
      </c>
      <c r="F93" s="10" t="s">
        <v>278</v>
      </c>
      <c r="G93" s="10">
        <v>2435</v>
      </c>
      <c r="H93" s="10">
        <v>6494</v>
      </c>
      <c r="I93" s="47">
        <v>42.4</v>
      </c>
      <c r="J93" s="47">
        <v>116.89100000000001</v>
      </c>
      <c r="K93" s="8">
        <f t="shared" si="5"/>
        <v>159.291</v>
      </c>
      <c r="L93" s="13">
        <v>30</v>
      </c>
      <c r="M93" s="12">
        <f t="shared" si="6"/>
        <v>5.3097000000000003</v>
      </c>
      <c r="N93" s="8">
        <v>15.8</v>
      </c>
      <c r="O93" s="10"/>
      <c r="P93" s="10"/>
      <c r="Q93" s="23" t="s">
        <v>616</v>
      </c>
      <c r="R93" s="10"/>
      <c r="S93" s="10"/>
      <c r="T93" s="10"/>
      <c r="U93" s="10"/>
      <c r="V93" s="10"/>
      <c r="W93" s="10"/>
    </row>
    <row r="94" spans="1:23" ht="12" customHeight="1" x14ac:dyDescent="0.15">
      <c r="A94" s="8" t="s">
        <v>718</v>
      </c>
      <c r="B94" s="8" t="s">
        <v>270</v>
      </c>
      <c r="C94" s="8">
        <v>49</v>
      </c>
      <c r="D94" s="8">
        <v>20</v>
      </c>
      <c r="E94" s="8" t="s">
        <v>321</v>
      </c>
      <c r="F94" s="10" t="s">
        <v>278</v>
      </c>
      <c r="G94" s="10">
        <v>6</v>
      </c>
      <c r="H94" s="10">
        <v>12628</v>
      </c>
      <c r="I94" s="47">
        <v>1.81</v>
      </c>
      <c r="J94" s="47">
        <v>7.6689999999999996</v>
      </c>
      <c r="K94" s="8">
        <f t="shared" si="5"/>
        <v>9.4789999999999992</v>
      </c>
      <c r="L94" s="13">
        <v>22</v>
      </c>
      <c r="M94" s="12">
        <f t="shared" si="6"/>
        <v>0.43086363636363634</v>
      </c>
      <c r="N94" s="8">
        <v>7.4999999999999997E-2</v>
      </c>
      <c r="O94" s="10"/>
      <c r="P94" s="10"/>
      <c r="Q94" s="10"/>
      <c r="R94" s="10"/>
      <c r="S94" s="10"/>
      <c r="T94" s="10"/>
      <c r="U94" s="10"/>
      <c r="V94" s="10"/>
      <c r="W94" s="10"/>
    </row>
    <row r="95" spans="1:23" ht="12" customHeight="1" x14ac:dyDescent="0.15">
      <c r="A95" s="8" t="s">
        <v>719</v>
      </c>
      <c r="B95" s="8" t="s">
        <v>22</v>
      </c>
      <c r="C95" s="8">
        <v>27</v>
      </c>
      <c r="D95" s="8">
        <v>57</v>
      </c>
      <c r="E95" s="8" t="s">
        <v>321</v>
      </c>
      <c r="F95" s="10" t="s">
        <v>285</v>
      </c>
      <c r="G95" s="10">
        <v>2206</v>
      </c>
      <c r="H95" s="10">
        <v>9298</v>
      </c>
      <c r="I95" s="47">
        <v>57.74</v>
      </c>
      <c r="J95" s="47">
        <v>11.31</v>
      </c>
      <c r="K95" s="8">
        <f t="shared" si="5"/>
        <v>69.05</v>
      </c>
      <c r="L95" s="13">
        <v>32</v>
      </c>
      <c r="M95" s="12">
        <f t="shared" si="6"/>
        <v>2.1578124999999999</v>
      </c>
      <c r="N95" s="8">
        <v>20.5</v>
      </c>
      <c r="O95" s="10"/>
      <c r="P95" s="10"/>
      <c r="Q95" s="10"/>
      <c r="R95" s="10"/>
      <c r="S95" s="10"/>
      <c r="T95" s="10"/>
      <c r="U95" s="10"/>
      <c r="V95" s="10"/>
      <c r="W95" s="10"/>
    </row>
    <row r="96" spans="1:23" ht="12" customHeight="1" x14ac:dyDescent="0.15">
      <c r="A96" s="8" t="s">
        <v>720</v>
      </c>
      <c r="B96" s="8" t="s">
        <v>324</v>
      </c>
      <c r="C96" s="8">
        <v>89</v>
      </c>
      <c r="D96" s="8">
        <v>88</v>
      </c>
      <c r="E96" s="8" t="s">
        <v>277</v>
      </c>
      <c r="F96" s="10" t="s">
        <v>305</v>
      </c>
      <c r="G96" s="10">
        <v>3603</v>
      </c>
      <c r="H96" s="10">
        <v>13535</v>
      </c>
      <c r="I96" s="47">
        <v>200.821</v>
      </c>
      <c r="J96" s="47">
        <v>390.97300000000001</v>
      </c>
      <c r="K96" s="8">
        <f t="shared" si="5"/>
        <v>591.79399999999998</v>
      </c>
      <c r="L96" s="13">
        <v>260</v>
      </c>
      <c r="M96" s="12">
        <f t="shared" si="6"/>
        <v>2.2761307692307691</v>
      </c>
      <c r="N96" s="8">
        <v>48.77</v>
      </c>
      <c r="O96" s="10"/>
      <c r="P96" s="10"/>
      <c r="Q96" s="10"/>
      <c r="R96" s="10"/>
      <c r="S96" s="10"/>
      <c r="T96" s="10"/>
      <c r="U96" s="10"/>
      <c r="V96" s="10"/>
      <c r="W96" s="10"/>
    </row>
    <row r="97" spans="1:23" ht="12" customHeight="1" x14ac:dyDescent="0.15">
      <c r="A97" s="8" t="s">
        <v>721</v>
      </c>
      <c r="B97" s="8" t="s">
        <v>25</v>
      </c>
      <c r="C97" s="8">
        <v>47</v>
      </c>
      <c r="D97" s="8">
        <v>71</v>
      </c>
      <c r="E97" s="8" t="s">
        <v>443</v>
      </c>
      <c r="F97" s="10" t="s">
        <v>285</v>
      </c>
      <c r="G97" s="10">
        <v>3535</v>
      </c>
      <c r="H97" s="10">
        <v>7262</v>
      </c>
      <c r="I97" s="47">
        <v>77.22</v>
      </c>
      <c r="J97" s="47">
        <v>100.01600000000001</v>
      </c>
      <c r="K97" s="8">
        <f t="shared" si="5"/>
        <v>177.23599999999999</v>
      </c>
      <c r="L97" s="13">
        <v>100</v>
      </c>
      <c r="M97" s="12">
        <f t="shared" si="6"/>
        <v>1.7723599999999999</v>
      </c>
      <c r="N97" s="8">
        <v>25.7</v>
      </c>
      <c r="O97" s="10"/>
      <c r="P97" s="10"/>
      <c r="Q97" s="10"/>
      <c r="R97" s="10"/>
      <c r="S97" s="10"/>
      <c r="T97" s="10"/>
      <c r="U97" s="10"/>
      <c r="V97" s="10"/>
      <c r="W97" s="10"/>
    </row>
    <row r="98" spans="1:23" ht="13" x14ac:dyDescent="0.15">
      <c r="A98" s="8" t="s">
        <v>722</v>
      </c>
      <c r="B98" s="8" t="s">
        <v>19</v>
      </c>
      <c r="C98" s="8">
        <v>66</v>
      </c>
      <c r="D98" s="8">
        <v>37</v>
      </c>
      <c r="E98" s="8" t="s">
        <v>321</v>
      </c>
      <c r="F98" s="10" t="s">
        <v>650</v>
      </c>
      <c r="G98" s="10">
        <v>2823</v>
      </c>
      <c r="H98" s="10">
        <v>4668</v>
      </c>
      <c r="I98" s="47">
        <v>35.606000000000002</v>
      </c>
      <c r="J98" s="47">
        <v>32.268999999999998</v>
      </c>
      <c r="K98" s="8">
        <f t="shared" si="5"/>
        <v>67.875</v>
      </c>
      <c r="L98" s="13">
        <v>20</v>
      </c>
      <c r="M98" s="12">
        <f t="shared" si="6"/>
        <v>3.3937499999999998</v>
      </c>
      <c r="N98" s="8">
        <v>13.1</v>
      </c>
      <c r="O98" s="10"/>
      <c r="P98" s="10"/>
      <c r="Q98" s="10"/>
      <c r="R98" s="10"/>
      <c r="S98" s="10"/>
      <c r="T98" s="10"/>
      <c r="U98" s="10"/>
      <c r="V98" s="10"/>
      <c r="W98" s="10"/>
    </row>
    <row r="99" spans="1:23" ht="12" customHeight="1" x14ac:dyDescent="0.15">
      <c r="A99" s="8" t="s">
        <v>723</v>
      </c>
      <c r="B99" s="8" t="s">
        <v>21</v>
      </c>
      <c r="C99" s="8">
        <v>20</v>
      </c>
      <c r="D99" s="8">
        <v>47</v>
      </c>
      <c r="E99" s="8" t="s">
        <v>277</v>
      </c>
      <c r="F99" s="10" t="s">
        <v>271</v>
      </c>
      <c r="G99" s="10">
        <v>3280</v>
      </c>
      <c r="H99" s="10">
        <v>3720</v>
      </c>
      <c r="I99" s="47">
        <v>37.49</v>
      </c>
      <c r="J99" s="47">
        <v>39.987000000000002</v>
      </c>
      <c r="K99" s="8">
        <f t="shared" si="5"/>
        <v>77.477000000000004</v>
      </c>
      <c r="L99" s="13">
        <v>35</v>
      </c>
      <c r="M99" s="12">
        <f t="shared" si="6"/>
        <v>2.2136285714285715</v>
      </c>
      <c r="N99" s="8">
        <v>12.2</v>
      </c>
      <c r="O99" s="10"/>
      <c r="P99" s="10"/>
      <c r="Q99" s="10"/>
      <c r="R99" s="10"/>
      <c r="S99" s="10"/>
      <c r="T99" s="10"/>
      <c r="U99" s="10"/>
      <c r="V99" s="10"/>
      <c r="W99" s="10"/>
    </row>
    <row r="100" spans="1:23" ht="12" customHeight="1" x14ac:dyDescent="0.15">
      <c r="A100" s="8" t="s">
        <v>724</v>
      </c>
      <c r="B100" s="8" t="s">
        <v>270</v>
      </c>
      <c r="C100" s="8">
        <v>48</v>
      </c>
      <c r="D100" s="8">
        <v>68</v>
      </c>
      <c r="E100" s="8" t="s">
        <v>337</v>
      </c>
      <c r="F100" s="10" t="s">
        <v>285</v>
      </c>
      <c r="G100" s="10">
        <v>3111</v>
      </c>
      <c r="H100" s="10">
        <v>10540</v>
      </c>
      <c r="I100" s="47">
        <v>94.834999999999994</v>
      </c>
      <c r="J100" s="47">
        <v>62.271999999999998</v>
      </c>
      <c r="K100" s="8">
        <f t="shared" si="5"/>
        <v>157.107</v>
      </c>
      <c r="L100" s="13">
        <v>80</v>
      </c>
      <c r="M100" s="12">
        <f t="shared" si="6"/>
        <v>1.9638374999999999</v>
      </c>
      <c r="N100" s="8">
        <v>32.700000000000003</v>
      </c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 ht="12" customHeight="1" x14ac:dyDescent="0.15">
      <c r="A101" s="8" t="s">
        <v>725</v>
      </c>
      <c r="B101" s="8" t="s">
        <v>22</v>
      </c>
      <c r="C101" s="8">
        <v>7</v>
      </c>
      <c r="D101" s="8">
        <v>41</v>
      </c>
      <c r="E101" s="8" t="s">
        <v>321</v>
      </c>
      <c r="F101" s="10" t="s">
        <v>285</v>
      </c>
      <c r="G101" s="10">
        <v>3074</v>
      </c>
      <c r="H101" s="10">
        <v>6729</v>
      </c>
      <c r="I101" s="47">
        <v>67.061000000000007</v>
      </c>
      <c r="J101" s="47">
        <v>69.272000000000006</v>
      </c>
      <c r="K101" s="8">
        <f t="shared" si="5"/>
        <v>136.33300000000003</v>
      </c>
      <c r="L101" s="13">
        <v>40</v>
      </c>
      <c r="M101" s="12">
        <f t="shared" si="6"/>
        <v>3.4083250000000005</v>
      </c>
      <c r="N101" s="8">
        <v>20.7</v>
      </c>
      <c r="O101" s="10"/>
      <c r="P101" s="10"/>
      <c r="Q101" s="24" t="s">
        <v>622</v>
      </c>
      <c r="R101" s="10"/>
      <c r="S101" s="10"/>
      <c r="T101" s="10"/>
      <c r="U101" s="10"/>
      <c r="V101" s="10"/>
      <c r="W101" s="10"/>
    </row>
    <row r="102" spans="1:23" ht="12" customHeight="1" x14ac:dyDescent="0.15">
      <c r="A102" s="8" t="s">
        <v>726</v>
      </c>
      <c r="B102" s="8" t="s">
        <v>25</v>
      </c>
      <c r="C102" s="8">
        <v>49</v>
      </c>
      <c r="D102" s="8">
        <v>63</v>
      </c>
      <c r="E102" s="8" t="s">
        <v>337</v>
      </c>
      <c r="F102" s="10" t="s">
        <v>402</v>
      </c>
      <c r="G102" s="10">
        <v>3555</v>
      </c>
      <c r="H102" s="10">
        <v>6752</v>
      </c>
      <c r="I102" s="47">
        <v>104.386</v>
      </c>
      <c r="J102" s="47">
        <v>311.29899999999998</v>
      </c>
      <c r="K102" s="8">
        <f t="shared" si="5"/>
        <v>415.68499999999995</v>
      </c>
      <c r="L102" s="13">
        <v>155</v>
      </c>
      <c r="M102" s="12">
        <f t="shared" si="6"/>
        <v>2.681838709677419</v>
      </c>
      <c r="N102" s="8">
        <v>24</v>
      </c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 ht="12" customHeight="1" x14ac:dyDescent="0.15">
      <c r="A103" s="8" t="s">
        <v>727</v>
      </c>
      <c r="B103" s="8" t="s">
        <v>728</v>
      </c>
      <c r="C103" s="8">
        <v>72</v>
      </c>
      <c r="D103" s="8">
        <v>54</v>
      </c>
      <c r="E103" s="8" t="s">
        <v>296</v>
      </c>
      <c r="F103" s="10" t="s">
        <v>297</v>
      </c>
      <c r="G103" s="10">
        <v>2476</v>
      </c>
      <c r="H103" s="10">
        <v>6489</v>
      </c>
      <c r="I103" s="47">
        <v>39.119999999999997</v>
      </c>
      <c r="J103" s="47">
        <v>15.683</v>
      </c>
      <c r="K103" s="8">
        <f t="shared" si="5"/>
        <v>54.802999999999997</v>
      </c>
      <c r="L103" s="13">
        <v>20</v>
      </c>
      <c r="M103" s="12">
        <f t="shared" si="6"/>
        <v>2.7401499999999999</v>
      </c>
      <c r="N103" s="8">
        <v>16.07</v>
      </c>
      <c r="O103" s="10"/>
      <c r="P103" s="10"/>
      <c r="Q103" s="23" t="s">
        <v>729</v>
      </c>
      <c r="R103" s="10"/>
      <c r="S103" s="10"/>
      <c r="T103" s="10"/>
      <c r="U103" s="10"/>
      <c r="V103" s="10"/>
      <c r="W103" s="10"/>
    </row>
    <row r="104" spans="1:23" ht="12" customHeight="1" x14ac:dyDescent="0.15">
      <c r="A104" s="8" t="s">
        <v>730</v>
      </c>
      <c r="B104" s="8" t="s">
        <v>270</v>
      </c>
      <c r="C104" s="8">
        <v>40</v>
      </c>
      <c r="D104" s="8">
        <v>58</v>
      </c>
      <c r="E104" s="8" t="s">
        <v>443</v>
      </c>
      <c r="F104" s="10" t="s">
        <v>285</v>
      </c>
      <c r="G104" s="10">
        <v>3270</v>
      </c>
      <c r="H104" s="10">
        <v>10650</v>
      </c>
      <c r="I104" s="47">
        <v>103.068</v>
      </c>
      <c r="J104" s="47">
        <v>171.40100000000001</v>
      </c>
      <c r="K104" s="8">
        <f t="shared" si="5"/>
        <v>274.46899999999999</v>
      </c>
      <c r="L104" s="13">
        <v>82</v>
      </c>
      <c r="M104" s="12">
        <f t="shared" si="6"/>
        <v>3.3471829268292681</v>
      </c>
      <c r="N104" s="8">
        <v>34.799999999999997</v>
      </c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ht="12" customHeight="1" x14ac:dyDescent="0.15">
      <c r="A105" s="8" t="s">
        <v>731</v>
      </c>
      <c r="B105" s="8" t="s">
        <v>28</v>
      </c>
      <c r="C105" s="8">
        <v>91</v>
      </c>
      <c r="D105" s="8">
        <v>88</v>
      </c>
      <c r="E105" s="8" t="s">
        <v>447</v>
      </c>
      <c r="F105" s="10" t="s">
        <v>278</v>
      </c>
      <c r="G105" s="10">
        <v>2503</v>
      </c>
      <c r="H105" s="10">
        <v>4848</v>
      </c>
      <c r="I105" s="47">
        <v>93.617000000000004</v>
      </c>
      <c r="J105" s="47">
        <v>35.536999999999999</v>
      </c>
      <c r="K105" s="8">
        <f t="shared" si="5"/>
        <v>129.154</v>
      </c>
      <c r="L105" s="13">
        <v>25</v>
      </c>
      <c r="M105" s="12">
        <f t="shared" si="6"/>
        <v>5.1661599999999996</v>
      </c>
      <c r="N105" s="8">
        <v>12</v>
      </c>
      <c r="O105" s="10" t="s">
        <v>732</v>
      </c>
      <c r="P105" s="10"/>
      <c r="Q105" s="10"/>
      <c r="R105" s="10"/>
      <c r="S105" s="10"/>
      <c r="T105" s="10"/>
      <c r="U105" s="10"/>
      <c r="V105" s="10"/>
      <c r="W105" s="10"/>
    </row>
    <row r="106" spans="1:23" ht="12" customHeight="1" x14ac:dyDescent="0.15">
      <c r="A106" s="8" t="s">
        <v>733</v>
      </c>
      <c r="B106" s="8" t="s">
        <v>656</v>
      </c>
      <c r="C106" s="8">
        <v>83</v>
      </c>
      <c r="D106" s="8">
        <v>68</v>
      </c>
      <c r="E106" s="8" t="s">
        <v>340</v>
      </c>
      <c r="F106" s="10" t="s">
        <v>734</v>
      </c>
      <c r="G106" s="60">
        <v>819</v>
      </c>
      <c r="H106" s="10">
        <v>2520</v>
      </c>
      <c r="I106" s="47">
        <v>15.54</v>
      </c>
      <c r="J106" s="47">
        <v>44.68</v>
      </c>
      <c r="K106" s="8">
        <f t="shared" si="5"/>
        <v>60.22</v>
      </c>
      <c r="L106" s="13">
        <v>45</v>
      </c>
      <c r="M106" s="12">
        <f t="shared" si="6"/>
        <v>1.3382222222222222</v>
      </c>
      <c r="N106" s="8">
        <v>2</v>
      </c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 ht="12" customHeight="1" x14ac:dyDescent="0.15">
      <c r="A107" s="8" t="s">
        <v>735</v>
      </c>
      <c r="B107" s="8" t="s">
        <v>270</v>
      </c>
      <c r="C107" s="8">
        <v>61</v>
      </c>
      <c r="D107" s="8">
        <v>47</v>
      </c>
      <c r="E107" s="8" t="s">
        <v>292</v>
      </c>
      <c r="F107" s="10" t="s">
        <v>271</v>
      </c>
      <c r="G107" s="10"/>
      <c r="H107" s="10"/>
      <c r="I107" s="47">
        <v>1.48</v>
      </c>
      <c r="J107" s="47">
        <v>0.49</v>
      </c>
      <c r="K107" s="8">
        <f t="shared" si="5"/>
        <v>1.97</v>
      </c>
      <c r="L107" s="13">
        <v>10</v>
      </c>
      <c r="M107" s="12">
        <f t="shared" si="6"/>
        <v>0.19700000000000001</v>
      </c>
      <c r="N107" s="8">
        <v>0.51</v>
      </c>
      <c r="O107" s="10"/>
      <c r="P107" s="10"/>
      <c r="Q107" s="24" t="s">
        <v>736</v>
      </c>
      <c r="R107" s="10"/>
      <c r="S107" s="10"/>
      <c r="T107" s="10"/>
      <c r="U107" s="10"/>
      <c r="V107" s="10"/>
      <c r="W107" s="10"/>
    </row>
    <row r="108" spans="1:23" ht="12" customHeight="1" x14ac:dyDescent="0.15">
      <c r="A108" s="8" t="s">
        <v>737</v>
      </c>
      <c r="B108" s="8" t="s">
        <v>22</v>
      </c>
      <c r="C108" s="8">
        <v>66</v>
      </c>
      <c r="D108" s="8">
        <v>75</v>
      </c>
      <c r="E108" s="8" t="s">
        <v>447</v>
      </c>
      <c r="F108" s="10" t="s">
        <v>285</v>
      </c>
      <c r="G108" s="10">
        <v>3663</v>
      </c>
      <c r="H108" s="10">
        <v>15197</v>
      </c>
      <c r="I108" s="47">
        <v>176.59</v>
      </c>
      <c r="J108" s="47">
        <v>182.53</v>
      </c>
      <c r="K108" s="8">
        <f t="shared" si="5"/>
        <v>359.12</v>
      </c>
      <c r="L108" s="13">
        <v>40</v>
      </c>
      <c r="M108" s="12">
        <f t="shared" si="6"/>
        <v>8.9779999999999998</v>
      </c>
      <c r="N108" s="8">
        <v>55.7</v>
      </c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 ht="12" customHeight="1" x14ac:dyDescent="0.15">
      <c r="A109" s="8" t="s">
        <v>738</v>
      </c>
      <c r="B109" s="8" t="s">
        <v>270</v>
      </c>
      <c r="C109" s="8">
        <v>94</v>
      </c>
      <c r="D109" s="8">
        <v>72</v>
      </c>
      <c r="E109" s="8" t="s">
        <v>271</v>
      </c>
      <c r="F109" s="10" t="s">
        <v>271</v>
      </c>
      <c r="G109" s="10">
        <v>847</v>
      </c>
      <c r="H109" s="10">
        <v>4162</v>
      </c>
      <c r="I109" s="47">
        <v>20.81</v>
      </c>
      <c r="J109" s="47">
        <v>13.894</v>
      </c>
      <c r="K109" s="8">
        <f t="shared" si="5"/>
        <v>34.704000000000001</v>
      </c>
      <c r="L109" s="13">
        <v>4</v>
      </c>
      <c r="M109" s="12">
        <f t="shared" si="6"/>
        <v>8.6760000000000002</v>
      </c>
      <c r="N109" s="8">
        <v>3.5</v>
      </c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1:23" ht="12" customHeight="1" x14ac:dyDescent="0.15">
      <c r="A110" s="8" t="s">
        <v>739</v>
      </c>
      <c r="B110" s="8" t="s">
        <v>270</v>
      </c>
      <c r="C110" s="8">
        <v>95</v>
      </c>
      <c r="D110" s="8">
        <v>93</v>
      </c>
      <c r="E110" s="8" t="s">
        <v>284</v>
      </c>
      <c r="F110" s="10" t="s">
        <v>633</v>
      </c>
      <c r="G110" s="10">
        <v>700</v>
      </c>
      <c r="H110" s="65">
        <v>6406</v>
      </c>
      <c r="I110" s="47">
        <v>138.79</v>
      </c>
      <c r="J110" s="47">
        <v>275.41399999999999</v>
      </c>
      <c r="K110" s="8">
        <f t="shared" si="5"/>
        <v>414.20399999999995</v>
      </c>
      <c r="L110" s="13">
        <v>15</v>
      </c>
      <c r="M110" s="12">
        <f t="shared" si="6"/>
        <v>27.613599999999998</v>
      </c>
      <c r="N110" s="59">
        <v>4.4000000000000004</v>
      </c>
      <c r="O110" s="66" t="s">
        <v>740</v>
      </c>
      <c r="P110" s="10"/>
      <c r="Q110" s="24" t="s">
        <v>741</v>
      </c>
      <c r="R110" s="10"/>
      <c r="S110" s="65"/>
      <c r="T110" s="65"/>
      <c r="U110" s="65"/>
      <c r="V110" s="65"/>
      <c r="W110" s="65"/>
    </row>
    <row r="111" spans="1:23" ht="12" customHeight="1" x14ac:dyDescent="0.15">
      <c r="A111" s="8" t="s">
        <v>742</v>
      </c>
      <c r="B111" s="8" t="s">
        <v>28</v>
      </c>
      <c r="C111" s="8">
        <v>6</v>
      </c>
      <c r="D111" s="8">
        <v>42</v>
      </c>
      <c r="E111" s="8" t="s">
        <v>337</v>
      </c>
      <c r="F111" s="10" t="s">
        <v>285</v>
      </c>
      <c r="G111" s="10">
        <v>3169</v>
      </c>
      <c r="H111" s="10">
        <v>12725</v>
      </c>
      <c r="I111" s="47">
        <v>131.77199999999999</v>
      </c>
      <c r="J111" s="47">
        <v>187.941</v>
      </c>
      <c r="K111" s="8">
        <f t="shared" si="5"/>
        <v>319.71299999999997</v>
      </c>
      <c r="L111" s="13">
        <v>150</v>
      </c>
      <c r="M111" s="12">
        <f t="shared" si="6"/>
        <v>2.1314199999999999</v>
      </c>
      <c r="N111" s="8">
        <v>40.299999999999997</v>
      </c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1:23" ht="12" customHeight="1" x14ac:dyDescent="0.15">
      <c r="A112" s="8" t="s">
        <v>743</v>
      </c>
      <c r="B112" s="8" t="s">
        <v>270</v>
      </c>
      <c r="C112" s="8">
        <v>73</v>
      </c>
      <c r="D112" s="8">
        <v>32</v>
      </c>
      <c r="E112" s="8" t="s">
        <v>296</v>
      </c>
      <c r="F112" s="10" t="s">
        <v>278</v>
      </c>
      <c r="G112" s="10">
        <v>2874</v>
      </c>
      <c r="H112" s="10">
        <v>7087</v>
      </c>
      <c r="I112" s="47">
        <v>41.03</v>
      </c>
      <c r="J112" s="47">
        <v>26.702999999999999</v>
      </c>
      <c r="K112" s="8">
        <f t="shared" si="5"/>
        <v>67.733000000000004</v>
      </c>
      <c r="L112" s="13">
        <v>1.8</v>
      </c>
      <c r="M112" s="12">
        <f t="shared" si="6"/>
        <v>37.629444444444445</v>
      </c>
      <c r="N112" s="8">
        <v>20.399999999999999</v>
      </c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1:23" ht="12" customHeight="1" x14ac:dyDescent="0.15">
      <c r="A113" s="8" t="s">
        <v>744</v>
      </c>
      <c r="B113" s="8" t="s">
        <v>324</v>
      </c>
      <c r="C113" s="8">
        <v>19</v>
      </c>
      <c r="D113" s="8">
        <v>66</v>
      </c>
      <c r="E113" s="8" t="s">
        <v>274</v>
      </c>
      <c r="F113" s="10" t="s">
        <v>278</v>
      </c>
      <c r="G113" s="10">
        <v>2673</v>
      </c>
      <c r="H113" s="10">
        <v>5989</v>
      </c>
      <c r="I113" s="47">
        <v>62.95</v>
      </c>
      <c r="J113" s="47">
        <v>26.09</v>
      </c>
      <c r="K113" s="8">
        <f t="shared" si="5"/>
        <v>89.04</v>
      </c>
      <c r="L113" s="13">
        <v>20</v>
      </c>
      <c r="M113" s="12">
        <f t="shared" si="6"/>
        <v>4.452</v>
      </c>
      <c r="N113" s="8">
        <v>16</v>
      </c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1:23" ht="13" x14ac:dyDescent="0.15">
      <c r="A114" s="8" t="s">
        <v>745</v>
      </c>
      <c r="B114" s="8" t="s">
        <v>368</v>
      </c>
      <c r="C114" s="8">
        <v>47</v>
      </c>
      <c r="D114" s="8">
        <v>55</v>
      </c>
      <c r="E114" s="8" t="s">
        <v>334</v>
      </c>
      <c r="F114" s="10" t="s">
        <v>285</v>
      </c>
      <c r="G114" s="10">
        <v>2936</v>
      </c>
      <c r="H114" s="10">
        <v>3204</v>
      </c>
      <c r="I114" s="47">
        <v>23.59</v>
      </c>
      <c r="J114" s="47">
        <v>5.79</v>
      </c>
      <c r="K114" s="8">
        <f t="shared" si="5"/>
        <v>29.38</v>
      </c>
      <c r="L114" s="13">
        <v>25</v>
      </c>
      <c r="M114" s="12">
        <f t="shared" si="6"/>
        <v>1.1752</v>
      </c>
      <c r="N114" s="8">
        <v>9.4</v>
      </c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 ht="12" customHeight="1" x14ac:dyDescent="0.15">
      <c r="A115" s="8" t="s">
        <v>746</v>
      </c>
      <c r="B115" s="8" t="s">
        <v>27</v>
      </c>
      <c r="C115" s="8">
        <v>51</v>
      </c>
      <c r="D115" s="8">
        <v>66</v>
      </c>
      <c r="E115" s="8" t="s">
        <v>360</v>
      </c>
      <c r="F115" s="10" t="s">
        <v>650</v>
      </c>
      <c r="G115" s="10">
        <v>2564</v>
      </c>
      <c r="H115" s="10">
        <v>2552</v>
      </c>
      <c r="I115" s="47">
        <v>21.15</v>
      </c>
      <c r="J115" s="47">
        <v>46.3</v>
      </c>
      <c r="K115" s="8">
        <f t="shared" si="5"/>
        <v>67.449999999999989</v>
      </c>
      <c r="L115" s="13">
        <v>30</v>
      </c>
      <c r="M115" s="12">
        <f t="shared" si="6"/>
        <v>2.2483333333333331</v>
      </c>
      <c r="N115" s="8">
        <v>6.54</v>
      </c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1:23" ht="12" customHeight="1" x14ac:dyDescent="0.15">
      <c r="A116" s="8" t="s">
        <v>747</v>
      </c>
      <c r="B116" s="8" t="s">
        <v>22</v>
      </c>
      <c r="C116" s="8">
        <v>78</v>
      </c>
      <c r="D116" s="8">
        <v>57</v>
      </c>
      <c r="E116" s="8" t="s">
        <v>271</v>
      </c>
      <c r="F116" s="10" t="s">
        <v>285</v>
      </c>
      <c r="G116" s="10">
        <v>3651</v>
      </c>
      <c r="H116" s="10">
        <v>9735</v>
      </c>
      <c r="I116" s="47">
        <v>119.21899999999999</v>
      </c>
      <c r="J116" s="47">
        <v>51.212000000000003</v>
      </c>
      <c r="K116" s="8">
        <f t="shared" si="5"/>
        <v>170.43099999999998</v>
      </c>
      <c r="L116" s="13">
        <v>100</v>
      </c>
      <c r="M116" s="12">
        <f t="shared" si="6"/>
        <v>1.7043099999999998</v>
      </c>
      <c r="N116" s="8">
        <v>35.5</v>
      </c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1:23" ht="12" customHeight="1" x14ac:dyDescent="0.15">
      <c r="A117" s="8" t="s">
        <v>748</v>
      </c>
      <c r="B117" s="8" t="s">
        <v>270</v>
      </c>
      <c r="C117" s="8">
        <v>68</v>
      </c>
      <c r="D117" s="8">
        <v>56</v>
      </c>
      <c r="E117" s="8" t="s">
        <v>284</v>
      </c>
      <c r="F117" s="10" t="s">
        <v>633</v>
      </c>
      <c r="G117" s="10">
        <v>244</v>
      </c>
      <c r="H117" s="10">
        <v>3300</v>
      </c>
      <c r="I117" s="47">
        <v>3.57</v>
      </c>
      <c r="J117" s="47">
        <v>1.107</v>
      </c>
      <c r="K117" s="8">
        <f t="shared" si="5"/>
        <v>4.6769999999999996</v>
      </c>
      <c r="L117" s="13">
        <v>10</v>
      </c>
      <c r="M117" s="12">
        <f t="shared" si="6"/>
        <v>0.46769999999999995</v>
      </c>
      <c r="N117" s="8">
        <v>0.8</v>
      </c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1:23" ht="12" customHeight="1" x14ac:dyDescent="0.15">
      <c r="A118" s="8" t="s">
        <v>749</v>
      </c>
      <c r="B118" s="8" t="s">
        <v>22</v>
      </c>
      <c r="C118" s="8">
        <v>96</v>
      </c>
      <c r="D118" s="8">
        <v>89</v>
      </c>
      <c r="E118" s="8" t="s">
        <v>625</v>
      </c>
      <c r="F118" s="10" t="s">
        <v>633</v>
      </c>
      <c r="G118" s="10">
        <v>2771</v>
      </c>
      <c r="H118" s="10">
        <v>8100</v>
      </c>
      <c r="I118" s="47">
        <v>96.962000000000003</v>
      </c>
      <c r="J118" s="47">
        <v>127.95699999999999</v>
      </c>
      <c r="K118" s="8">
        <f t="shared" si="5"/>
        <v>224.91899999999998</v>
      </c>
      <c r="L118" s="13">
        <v>50</v>
      </c>
      <c r="M118" s="12">
        <f t="shared" si="6"/>
        <v>4.49838</v>
      </c>
      <c r="N118" s="8">
        <v>22.4</v>
      </c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1:23" ht="12" customHeight="1" x14ac:dyDescent="0.15">
      <c r="A119" s="8" t="s">
        <v>750</v>
      </c>
      <c r="B119" s="8" t="s">
        <v>324</v>
      </c>
      <c r="C119" s="8">
        <v>42</v>
      </c>
      <c r="D119" s="8">
        <v>57</v>
      </c>
      <c r="E119" s="8" t="s">
        <v>443</v>
      </c>
      <c r="F119" s="10" t="s">
        <v>285</v>
      </c>
      <c r="G119" s="10">
        <v>3504</v>
      </c>
      <c r="H119" s="10">
        <v>5028</v>
      </c>
      <c r="I119" s="47">
        <v>63.15</v>
      </c>
      <c r="J119" s="47">
        <v>152.13</v>
      </c>
      <c r="K119" s="8">
        <f t="shared" si="5"/>
        <v>215.28</v>
      </c>
      <c r="L119" s="13">
        <v>150</v>
      </c>
      <c r="M119" s="12">
        <f t="shared" si="6"/>
        <v>1.4352</v>
      </c>
      <c r="N119" s="8">
        <v>17.600000000000001</v>
      </c>
      <c r="O119" s="10"/>
      <c r="P119" s="10"/>
      <c r="Q119" s="10"/>
      <c r="R119" s="10"/>
      <c r="S119" s="10"/>
      <c r="T119" s="10"/>
      <c r="U119" s="10"/>
      <c r="V119" s="10"/>
      <c r="W119" s="10"/>
    </row>
    <row r="120" spans="1:23" ht="26" x14ac:dyDescent="0.15">
      <c r="A120" s="8" t="s">
        <v>751</v>
      </c>
      <c r="B120" s="8" t="s">
        <v>288</v>
      </c>
      <c r="C120" s="8">
        <v>13</v>
      </c>
      <c r="D120" s="8">
        <v>46</v>
      </c>
      <c r="E120" s="8" t="s">
        <v>321</v>
      </c>
      <c r="F120" s="10" t="s">
        <v>285</v>
      </c>
      <c r="G120" s="10">
        <v>2924</v>
      </c>
      <c r="H120" s="10">
        <v>3326</v>
      </c>
      <c r="I120" s="47">
        <v>24.31</v>
      </c>
      <c r="J120" s="47">
        <v>20.928999999999998</v>
      </c>
      <c r="K120" s="8">
        <f t="shared" si="5"/>
        <v>45.238999999999997</v>
      </c>
      <c r="L120" s="13"/>
      <c r="M120" s="12"/>
      <c r="N120" s="8">
        <v>9.6999999999999993</v>
      </c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1:23" ht="12" customHeight="1" x14ac:dyDescent="0.15">
      <c r="A121" s="8" t="s">
        <v>752</v>
      </c>
      <c r="B121" s="8" t="s">
        <v>270</v>
      </c>
      <c r="C121" s="8">
        <v>52</v>
      </c>
      <c r="D121" s="8">
        <v>44</v>
      </c>
      <c r="E121" s="8" t="s">
        <v>271</v>
      </c>
      <c r="F121" s="10" t="s">
        <v>271</v>
      </c>
      <c r="G121" s="10">
        <v>2012</v>
      </c>
      <c r="H121" s="10">
        <v>4193</v>
      </c>
      <c r="I121" s="47">
        <v>27.78</v>
      </c>
      <c r="J121" s="47">
        <v>22.050999999999998</v>
      </c>
      <c r="K121" s="8">
        <f t="shared" si="5"/>
        <v>49.831000000000003</v>
      </c>
      <c r="L121" s="13">
        <v>19</v>
      </c>
      <c r="M121" s="12">
        <f t="shared" ref="M121:M133" si="7">SUM(K121/L121)</f>
        <v>2.622684210526316</v>
      </c>
      <c r="N121" s="8">
        <v>8.4</v>
      </c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1:23" ht="12" customHeight="1" x14ac:dyDescent="0.15">
      <c r="A122" s="67" t="s">
        <v>753</v>
      </c>
      <c r="B122" s="67" t="s">
        <v>22</v>
      </c>
      <c r="C122" s="67">
        <v>20</v>
      </c>
      <c r="D122" s="67">
        <v>44</v>
      </c>
      <c r="E122" s="67"/>
      <c r="F122" s="68" t="s">
        <v>341</v>
      </c>
      <c r="G122" s="68">
        <v>2756</v>
      </c>
      <c r="H122" s="68">
        <v>5977</v>
      </c>
      <c r="I122" s="69">
        <v>67.631</v>
      </c>
      <c r="J122" s="69">
        <v>210.715</v>
      </c>
      <c r="K122" s="8">
        <f t="shared" si="5"/>
        <v>278.346</v>
      </c>
      <c r="L122" s="70">
        <v>100</v>
      </c>
      <c r="M122" s="71">
        <f t="shared" si="7"/>
        <v>2.7834599999999998</v>
      </c>
      <c r="N122" s="67">
        <v>16</v>
      </c>
      <c r="O122" s="68"/>
      <c r="P122" s="68"/>
      <c r="Q122" s="68"/>
      <c r="R122" s="68"/>
      <c r="S122" s="68"/>
      <c r="T122" s="68"/>
      <c r="U122" s="68"/>
      <c r="V122" s="68"/>
      <c r="W122" s="68"/>
    </row>
    <row r="123" spans="1:23" ht="13" x14ac:dyDescent="0.15">
      <c r="A123" s="8" t="s">
        <v>754</v>
      </c>
      <c r="B123" s="8" t="s">
        <v>368</v>
      </c>
      <c r="C123" s="8">
        <v>94</v>
      </c>
      <c r="D123" s="8">
        <v>83</v>
      </c>
      <c r="E123" s="8" t="s">
        <v>321</v>
      </c>
      <c r="F123" s="10" t="s">
        <v>650</v>
      </c>
      <c r="G123" s="10">
        <v>2856</v>
      </c>
      <c r="H123" s="10">
        <v>8322</v>
      </c>
      <c r="I123" s="47">
        <v>92.186000000000007</v>
      </c>
      <c r="J123" s="47">
        <v>61.838999999999999</v>
      </c>
      <c r="K123" s="8">
        <f t="shared" si="5"/>
        <v>154.02500000000001</v>
      </c>
      <c r="L123" s="13">
        <v>37</v>
      </c>
      <c r="M123" s="12">
        <f t="shared" si="7"/>
        <v>4.1628378378378379</v>
      </c>
      <c r="N123" s="8">
        <v>23.8</v>
      </c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1:23" ht="12" customHeight="1" x14ac:dyDescent="0.15">
      <c r="A124" s="8" t="s">
        <v>755</v>
      </c>
      <c r="B124" s="8" t="s">
        <v>656</v>
      </c>
      <c r="C124" s="8">
        <v>50</v>
      </c>
      <c r="D124" s="8">
        <v>74</v>
      </c>
      <c r="E124" s="8" t="s">
        <v>296</v>
      </c>
      <c r="F124" s="10" t="s">
        <v>278</v>
      </c>
      <c r="G124" s="10">
        <v>4468</v>
      </c>
      <c r="H124" s="10">
        <v>14510</v>
      </c>
      <c r="I124" s="47">
        <v>300.52999999999997</v>
      </c>
      <c r="J124" s="47">
        <v>397.959</v>
      </c>
      <c r="K124" s="8">
        <f t="shared" si="5"/>
        <v>698.48900000000003</v>
      </c>
      <c r="L124" s="13">
        <v>68</v>
      </c>
      <c r="M124" s="12">
        <f t="shared" si="7"/>
        <v>10.27189705882353</v>
      </c>
      <c r="N124" s="8">
        <v>64.8</v>
      </c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1:23" ht="13" x14ac:dyDescent="0.15">
      <c r="A125" s="8" t="s">
        <v>756</v>
      </c>
      <c r="B125" s="8" t="s">
        <v>19</v>
      </c>
      <c r="C125" s="8">
        <v>33</v>
      </c>
      <c r="D125" s="8">
        <v>38</v>
      </c>
      <c r="E125" s="8" t="s">
        <v>296</v>
      </c>
      <c r="F125" s="10" t="s">
        <v>278</v>
      </c>
      <c r="G125" s="10">
        <v>3222</v>
      </c>
      <c r="H125" s="10">
        <v>9770</v>
      </c>
      <c r="I125" s="47">
        <v>61.98</v>
      </c>
      <c r="J125" s="47">
        <v>77.81</v>
      </c>
      <c r="K125" s="8">
        <f t="shared" si="5"/>
        <v>139.79</v>
      </c>
      <c r="L125" s="13">
        <v>150</v>
      </c>
      <c r="M125" s="12">
        <f t="shared" si="7"/>
        <v>0.93193333333333328</v>
      </c>
      <c r="N125" s="8">
        <v>31.5</v>
      </c>
      <c r="O125" s="10"/>
      <c r="P125" s="10"/>
      <c r="Q125" s="10"/>
      <c r="R125" s="10"/>
      <c r="S125" s="10"/>
      <c r="T125" s="10"/>
      <c r="U125" s="10"/>
      <c r="V125" s="10"/>
      <c r="W125" s="10"/>
    </row>
    <row r="126" spans="1:23" ht="13" x14ac:dyDescent="0.15">
      <c r="A126" s="8" t="s">
        <v>757</v>
      </c>
      <c r="B126" s="8" t="s">
        <v>25</v>
      </c>
      <c r="C126" s="8">
        <v>16</v>
      </c>
      <c r="D126" s="8">
        <v>46</v>
      </c>
      <c r="E126" s="8" t="s">
        <v>271</v>
      </c>
      <c r="F126" s="10" t="s">
        <v>271</v>
      </c>
      <c r="G126" s="10">
        <v>3344</v>
      </c>
      <c r="H126" s="10">
        <v>4190</v>
      </c>
      <c r="I126" s="47">
        <v>60.02</v>
      </c>
      <c r="J126" s="47">
        <v>52.44</v>
      </c>
      <c r="K126" s="8">
        <f t="shared" si="5"/>
        <v>112.46000000000001</v>
      </c>
      <c r="L126" s="13">
        <v>48</v>
      </c>
      <c r="M126" s="12">
        <f t="shared" si="7"/>
        <v>2.342916666666667</v>
      </c>
      <c r="N126" s="8">
        <v>14</v>
      </c>
      <c r="O126" s="10"/>
      <c r="P126" s="10"/>
      <c r="Q126" s="10"/>
      <c r="R126" s="10"/>
      <c r="S126" s="10"/>
      <c r="T126" s="10"/>
      <c r="U126" s="10"/>
      <c r="V126" s="10"/>
      <c r="W126" s="10"/>
    </row>
    <row r="127" spans="1:23" ht="12" customHeight="1" x14ac:dyDescent="0.15">
      <c r="A127" s="8" t="s">
        <v>758</v>
      </c>
      <c r="B127" s="8" t="s">
        <v>324</v>
      </c>
      <c r="C127" s="8">
        <v>99</v>
      </c>
      <c r="D127" s="8">
        <v>91</v>
      </c>
      <c r="E127" s="8" t="s">
        <v>360</v>
      </c>
      <c r="F127" s="10" t="s">
        <v>305</v>
      </c>
      <c r="G127" s="10">
        <v>4028</v>
      </c>
      <c r="H127" s="10">
        <v>27385</v>
      </c>
      <c r="I127" s="47">
        <v>415</v>
      </c>
      <c r="J127" s="47">
        <v>648.16</v>
      </c>
      <c r="K127" s="8">
        <f t="shared" si="5"/>
        <v>1063.1599999999999</v>
      </c>
      <c r="L127" s="13">
        <v>200</v>
      </c>
      <c r="M127" s="12">
        <f t="shared" si="7"/>
        <v>5.3157999999999994</v>
      </c>
      <c r="N127" s="8">
        <v>110.3</v>
      </c>
      <c r="O127" s="10"/>
      <c r="P127" s="10"/>
      <c r="Q127" s="10"/>
      <c r="R127" s="10"/>
      <c r="S127" s="10"/>
      <c r="T127" s="10"/>
      <c r="U127" s="10"/>
      <c r="V127" s="10"/>
      <c r="W127" s="10"/>
    </row>
    <row r="128" spans="1:23" ht="12" customHeight="1" x14ac:dyDescent="0.15">
      <c r="A128" s="8" t="s">
        <v>759</v>
      </c>
      <c r="B128" s="8" t="s">
        <v>270</v>
      </c>
      <c r="C128" s="8">
        <v>50</v>
      </c>
      <c r="D128" s="8">
        <v>67</v>
      </c>
      <c r="E128" s="8" t="s">
        <v>328</v>
      </c>
      <c r="F128" s="10" t="s">
        <v>285</v>
      </c>
      <c r="G128" s="10">
        <v>3451</v>
      </c>
      <c r="H128" s="10">
        <v>12578</v>
      </c>
      <c r="I128" s="47">
        <v>172.06200000000001</v>
      </c>
      <c r="J128" s="47">
        <v>228</v>
      </c>
      <c r="K128" s="8">
        <f t="shared" si="5"/>
        <v>400.06200000000001</v>
      </c>
      <c r="L128" s="13">
        <v>170</v>
      </c>
      <c r="M128" s="12">
        <f t="shared" si="7"/>
        <v>2.3533058823529411</v>
      </c>
      <c r="N128" s="8">
        <v>44.03</v>
      </c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1:23" ht="12" customHeight="1" x14ac:dyDescent="0.15">
      <c r="A129" s="59" t="s">
        <v>760</v>
      </c>
      <c r="B129" s="59" t="s">
        <v>28</v>
      </c>
      <c r="C129" s="59">
        <v>96</v>
      </c>
      <c r="D129" s="59">
        <v>86</v>
      </c>
      <c r="E129" s="59" t="s">
        <v>334</v>
      </c>
      <c r="F129" s="60" t="s">
        <v>402</v>
      </c>
      <c r="G129" s="60">
        <v>3047</v>
      </c>
      <c r="H129" s="60">
        <v>8149</v>
      </c>
      <c r="I129" s="61">
        <v>171.24299999999999</v>
      </c>
      <c r="J129" s="61">
        <v>81.03</v>
      </c>
      <c r="K129" s="8">
        <f t="shared" si="5"/>
        <v>252.273</v>
      </c>
      <c r="L129" s="62">
        <v>38</v>
      </c>
      <c r="M129" s="63">
        <f t="shared" si="7"/>
        <v>6.6387631578947364</v>
      </c>
      <c r="N129" s="59">
        <v>24</v>
      </c>
      <c r="O129" s="60"/>
      <c r="P129" s="60"/>
      <c r="Q129" s="60"/>
      <c r="R129" s="60"/>
      <c r="S129" s="60"/>
      <c r="T129" s="60"/>
      <c r="U129" s="60"/>
      <c r="V129" s="60"/>
      <c r="W129" s="60"/>
    </row>
    <row r="130" spans="1:23" ht="12" customHeight="1" x14ac:dyDescent="0.15">
      <c r="A130" s="8" t="s">
        <v>761</v>
      </c>
      <c r="B130" s="8" t="s">
        <v>25</v>
      </c>
      <c r="C130" s="8">
        <v>86</v>
      </c>
      <c r="D130" s="8">
        <v>73</v>
      </c>
      <c r="E130" s="8" t="s">
        <v>360</v>
      </c>
      <c r="F130" s="10" t="s">
        <v>285</v>
      </c>
      <c r="G130" s="10">
        <v>3207</v>
      </c>
      <c r="H130" s="10">
        <v>7075</v>
      </c>
      <c r="I130" s="47">
        <v>81.56</v>
      </c>
      <c r="J130" s="47">
        <v>86.242000000000004</v>
      </c>
      <c r="K130" s="8">
        <f t="shared" si="5"/>
        <v>167.80200000000002</v>
      </c>
      <c r="L130" s="13">
        <v>95</v>
      </c>
      <c r="M130" s="12">
        <f t="shared" si="7"/>
        <v>1.7663368421052634</v>
      </c>
      <c r="N130" s="8">
        <v>22.69</v>
      </c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1:23" ht="13" x14ac:dyDescent="0.15">
      <c r="A131" s="8" t="s">
        <v>762</v>
      </c>
      <c r="B131" s="8" t="s">
        <v>368</v>
      </c>
      <c r="C131" s="8">
        <v>17</v>
      </c>
      <c r="D131" s="8">
        <v>54</v>
      </c>
      <c r="E131" s="8" t="s">
        <v>277</v>
      </c>
      <c r="F131" s="10" t="s">
        <v>271</v>
      </c>
      <c r="G131" s="10">
        <v>3655</v>
      </c>
      <c r="H131" s="10">
        <v>15351</v>
      </c>
      <c r="I131" s="47">
        <v>110.485</v>
      </c>
      <c r="J131" s="47">
        <v>106</v>
      </c>
      <c r="K131" s="8">
        <f t="shared" si="5"/>
        <v>216.48500000000001</v>
      </c>
      <c r="L131" s="13">
        <v>52</v>
      </c>
      <c r="M131" s="12">
        <f t="shared" si="7"/>
        <v>4.1631730769230773</v>
      </c>
      <c r="N131" s="8">
        <v>56.2</v>
      </c>
      <c r="O131" s="10"/>
      <c r="P131" s="10"/>
      <c r="Q131" s="10"/>
      <c r="R131" s="10"/>
      <c r="S131" s="10"/>
      <c r="T131" s="10"/>
      <c r="U131" s="10"/>
      <c r="V131" s="10"/>
      <c r="W131" s="10"/>
    </row>
    <row r="132" spans="1:23" ht="12" customHeight="1" x14ac:dyDescent="0.15">
      <c r="A132" s="8" t="s">
        <v>763</v>
      </c>
      <c r="B132" s="8" t="s">
        <v>270</v>
      </c>
      <c r="C132" s="8">
        <v>4</v>
      </c>
      <c r="D132" s="8">
        <v>32</v>
      </c>
      <c r="E132" s="8" t="s">
        <v>271</v>
      </c>
      <c r="F132" s="10" t="s">
        <v>271</v>
      </c>
      <c r="G132" s="10">
        <v>3233</v>
      </c>
      <c r="H132" s="10">
        <v>3774</v>
      </c>
      <c r="I132" s="47">
        <v>36.659999999999997</v>
      </c>
      <c r="J132" s="47">
        <v>43.886000000000003</v>
      </c>
      <c r="K132" s="8">
        <f t="shared" si="5"/>
        <v>80.545999999999992</v>
      </c>
      <c r="L132" s="13">
        <v>20</v>
      </c>
      <c r="M132" s="12">
        <f t="shared" si="7"/>
        <v>4.0272999999999994</v>
      </c>
      <c r="N132" s="8">
        <v>12.2</v>
      </c>
      <c r="O132" s="10"/>
      <c r="P132" s="10"/>
      <c r="Q132" s="10"/>
      <c r="R132" s="10"/>
      <c r="S132" s="10"/>
      <c r="T132" s="10"/>
      <c r="U132" s="10"/>
      <c r="V132" s="10"/>
      <c r="W132" s="10"/>
    </row>
    <row r="133" spans="1:23" ht="12" customHeight="1" x14ac:dyDescent="0.15">
      <c r="A133" s="8" t="s">
        <v>764</v>
      </c>
      <c r="B133" s="8" t="s">
        <v>270</v>
      </c>
      <c r="C133" s="8">
        <v>54</v>
      </c>
      <c r="D133" s="8">
        <v>43</v>
      </c>
      <c r="E133" s="8" t="s">
        <v>321</v>
      </c>
      <c r="F133" s="10" t="s">
        <v>278</v>
      </c>
      <c r="G133" s="10">
        <v>3565</v>
      </c>
      <c r="H133" s="10">
        <v>5333</v>
      </c>
      <c r="I133" s="47">
        <v>52.47</v>
      </c>
      <c r="J133" s="47">
        <v>82.272999999999996</v>
      </c>
      <c r="K133" s="8">
        <f t="shared" si="5"/>
        <v>134.74299999999999</v>
      </c>
      <c r="L133" s="13">
        <v>70</v>
      </c>
      <c r="M133" s="12">
        <f t="shared" si="7"/>
        <v>1.9248999999999998</v>
      </c>
      <c r="N133" s="8">
        <v>19</v>
      </c>
      <c r="O133" s="10"/>
      <c r="P133" s="10"/>
      <c r="Q133" s="10"/>
      <c r="R133" s="10"/>
      <c r="S133" s="10"/>
      <c r="T133" s="10"/>
      <c r="U133" s="10"/>
      <c r="V133" s="10"/>
      <c r="W133" s="10"/>
    </row>
    <row r="134" spans="1:23" ht="13" x14ac:dyDescent="0.15">
      <c r="A134" s="8" t="s">
        <v>765</v>
      </c>
      <c r="B134" s="8" t="s">
        <v>324</v>
      </c>
      <c r="C134" s="8">
        <v>15</v>
      </c>
      <c r="D134" s="8">
        <v>44</v>
      </c>
      <c r="E134" s="8" t="s">
        <v>277</v>
      </c>
      <c r="F134" s="10" t="s">
        <v>271</v>
      </c>
      <c r="G134" s="10">
        <v>2456</v>
      </c>
      <c r="H134" s="10">
        <v>5029</v>
      </c>
      <c r="I134" s="47">
        <v>32.68</v>
      </c>
      <c r="J134" s="47">
        <v>10.36</v>
      </c>
      <c r="K134" s="8">
        <f t="shared" si="5"/>
        <v>43.04</v>
      </c>
      <c r="L134" s="13"/>
      <c r="M134" s="12"/>
      <c r="N134" s="8">
        <v>12.3</v>
      </c>
      <c r="O134" s="10"/>
      <c r="P134" s="10"/>
      <c r="Q134" s="10"/>
      <c r="R134" s="10"/>
      <c r="S134" s="10"/>
      <c r="T134" s="10"/>
      <c r="U134" s="10"/>
      <c r="V134" s="10"/>
      <c r="W134" s="10"/>
    </row>
    <row r="135" spans="1:23" ht="12" customHeight="1" x14ac:dyDescent="0.15">
      <c r="A135" s="8" t="s">
        <v>766</v>
      </c>
      <c r="B135" s="8" t="s">
        <v>27</v>
      </c>
      <c r="C135" s="8">
        <v>27</v>
      </c>
      <c r="D135" s="8">
        <v>67</v>
      </c>
      <c r="E135" s="8" t="s">
        <v>271</v>
      </c>
      <c r="F135" s="10" t="s">
        <v>271</v>
      </c>
      <c r="G135" s="10">
        <v>2155</v>
      </c>
      <c r="H135" s="10">
        <v>13591</v>
      </c>
      <c r="I135" s="47">
        <v>60.09</v>
      </c>
      <c r="J135" s="47">
        <v>0.57999999999999996</v>
      </c>
      <c r="K135" s="8">
        <f t="shared" si="5"/>
        <v>60.67</v>
      </c>
      <c r="L135" s="13">
        <v>20</v>
      </c>
      <c r="M135" s="12">
        <f t="shared" ref="M135:M140" si="8">SUM(K135/L135)</f>
        <v>3.0335000000000001</v>
      </c>
      <c r="N135" s="8">
        <v>29.3</v>
      </c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1:23" ht="12" customHeight="1" x14ac:dyDescent="0.15">
      <c r="A136" s="8" t="s">
        <v>767</v>
      </c>
      <c r="B136" s="8" t="s">
        <v>270</v>
      </c>
      <c r="C136" s="8">
        <v>94</v>
      </c>
      <c r="D136" s="8">
        <v>73</v>
      </c>
      <c r="E136" s="8" t="s">
        <v>337</v>
      </c>
      <c r="F136" s="10" t="s">
        <v>278</v>
      </c>
      <c r="G136" s="72"/>
      <c r="H136" s="10"/>
      <c r="I136" s="47">
        <v>6.5309999999999997</v>
      </c>
      <c r="J136" s="47">
        <v>7.3</v>
      </c>
      <c r="K136" s="8">
        <f t="shared" si="5"/>
        <v>13.831</v>
      </c>
      <c r="L136" s="13">
        <v>2</v>
      </c>
      <c r="M136" s="12">
        <f t="shared" si="8"/>
        <v>6.9154999999999998</v>
      </c>
      <c r="N136" s="8">
        <v>0.8</v>
      </c>
      <c r="O136" s="10"/>
      <c r="P136" s="10"/>
      <c r="Q136" s="10"/>
      <c r="R136" s="10"/>
      <c r="S136" s="10"/>
      <c r="T136" s="10"/>
      <c r="U136" s="10"/>
      <c r="V136" s="10"/>
      <c r="W136" s="10"/>
    </row>
    <row r="137" spans="1:23" ht="12" customHeight="1" x14ac:dyDescent="0.15">
      <c r="A137" s="8" t="s">
        <v>768</v>
      </c>
      <c r="B137" s="8"/>
      <c r="C137" s="8">
        <v>14</v>
      </c>
      <c r="D137" s="8">
        <v>36</v>
      </c>
      <c r="E137" s="8"/>
      <c r="F137" s="10" t="s">
        <v>271</v>
      </c>
      <c r="G137" s="10">
        <v>3515</v>
      </c>
      <c r="H137" s="10">
        <v>4669</v>
      </c>
      <c r="I137" s="47">
        <v>100.246</v>
      </c>
      <c r="J137" s="47">
        <v>101.33799999999999</v>
      </c>
      <c r="K137" s="8">
        <f t="shared" si="5"/>
        <v>201.584</v>
      </c>
      <c r="L137" s="13">
        <v>80</v>
      </c>
      <c r="M137" s="12">
        <f t="shared" si="8"/>
        <v>2.5198</v>
      </c>
      <c r="N137" s="8">
        <v>16.399999999999999</v>
      </c>
      <c r="O137" s="10"/>
      <c r="P137" s="10"/>
      <c r="Q137" s="24" t="s">
        <v>769</v>
      </c>
      <c r="R137" s="10"/>
      <c r="S137" s="10"/>
      <c r="T137" s="10"/>
      <c r="U137" s="10"/>
      <c r="V137" s="10"/>
      <c r="W137" s="10"/>
    </row>
    <row r="138" spans="1:23" ht="12" customHeight="1" x14ac:dyDescent="0.15">
      <c r="A138" s="8" t="s">
        <v>770</v>
      </c>
      <c r="B138" s="8" t="s">
        <v>270</v>
      </c>
      <c r="C138" s="8">
        <v>18</v>
      </c>
      <c r="D138" s="8">
        <v>45</v>
      </c>
      <c r="E138" s="8" t="s">
        <v>271</v>
      </c>
      <c r="F138" s="10" t="s">
        <v>271</v>
      </c>
      <c r="G138" s="10">
        <v>2548</v>
      </c>
      <c r="H138" s="10">
        <v>3300</v>
      </c>
      <c r="I138" s="47">
        <v>25.7</v>
      </c>
      <c r="J138" s="47">
        <v>6.3029999999999999</v>
      </c>
      <c r="K138" s="8">
        <f t="shared" si="5"/>
        <v>32.003</v>
      </c>
      <c r="L138" s="13">
        <v>20</v>
      </c>
      <c r="M138" s="12">
        <f t="shared" si="8"/>
        <v>1.60015</v>
      </c>
      <c r="N138" s="8">
        <v>8.4</v>
      </c>
      <c r="O138" s="10"/>
      <c r="P138" s="10"/>
      <c r="Q138" s="10"/>
      <c r="R138" s="10"/>
      <c r="S138" s="10"/>
      <c r="T138" s="10"/>
      <c r="U138" s="10"/>
      <c r="V138" s="10"/>
      <c r="W138" s="10"/>
    </row>
    <row r="139" spans="1:23" ht="12" customHeight="1" x14ac:dyDescent="0.15">
      <c r="A139" s="8" t="s">
        <v>771</v>
      </c>
      <c r="B139" s="8" t="s">
        <v>270</v>
      </c>
      <c r="C139" s="8">
        <v>43</v>
      </c>
      <c r="D139" s="8">
        <v>35</v>
      </c>
      <c r="E139" s="8" t="s">
        <v>277</v>
      </c>
      <c r="F139" s="10" t="s">
        <v>271</v>
      </c>
      <c r="G139" s="10">
        <v>402</v>
      </c>
      <c r="H139" s="10"/>
      <c r="I139" s="47">
        <v>3.24</v>
      </c>
      <c r="J139" s="47">
        <v>31.027000000000001</v>
      </c>
      <c r="K139" s="8">
        <f t="shared" si="5"/>
        <v>34.267000000000003</v>
      </c>
      <c r="L139" s="13">
        <v>22</v>
      </c>
      <c r="M139" s="12">
        <f t="shared" si="8"/>
        <v>1.5575909090909092</v>
      </c>
      <c r="N139" s="8">
        <v>0.16</v>
      </c>
      <c r="O139" s="10"/>
      <c r="P139" s="10"/>
      <c r="Q139" s="10"/>
      <c r="R139" s="10"/>
      <c r="S139" s="10"/>
      <c r="T139" s="10"/>
      <c r="U139" s="10"/>
      <c r="V139" s="10"/>
      <c r="W139" s="10"/>
    </row>
    <row r="140" spans="1:23" ht="12" customHeight="1" x14ac:dyDescent="0.15">
      <c r="A140" s="8" t="s">
        <v>772</v>
      </c>
      <c r="B140" s="8" t="s">
        <v>454</v>
      </c>
      <c r="C140" s="8">
        <v>68</v>
      </c>
      <c r="D140" s="8">
        <v>52</v>
      </c>
      <c r="E140" s="8" t="s">
        <v>277</v>
      </c>
      <c r="F140" s="10" t="s">
        <v>271</v>
      </c>
      <c r="G140" s="10">
        <v>1873</v>
      </c>
      <c r="H140" s="10">
        <v>3678</v>
      </c>
      <c r="I140" s="47">
        <v>15.28</v>
      </c>
      <c r="J140" s="47">
        <v>4.3689999999999998</v>
      </c>
      <c r="K140" s="8">
        <f t="shared" si="5"/>
        <v>19.649000000000001</v>
      </c>
      <c r="L140" s="13">
        <v>18</v>
      </c>
      <c r="M140" s="12">
        <f t="shared" si="8"/>
        <v>1.0916111111111111</v>
      </c>
      <c r="N140" s="8">
        <v>6.9</v>
      </c>
      <c r="O140" s="10"/>
      <c r="P140" s="10"/>
      <c r="Q140" s="10"/>
      <c r="R140" s="10"/>
      <c r="S140" s="10"/>
      <c r="T140" s="10"/>
      <c r="U140" s="10"/>
      <c r="V140" s="10"/>
      <c r="W140" s="10"/>
    </row>
    <row r="141" spans="1:23" ht="12" customHeight="1" x14ac:dyDescent="0.15">
      <c r="A141" s="8"/>
      <c r="B141" s="8"/>
      <c r="C141" s="8"/>
      <c r="D141" s="8"/>
      <c r="E141" s="8"/>
      <c r="F141" s="10"/>
      <c r="G141" s="10"/>
      <c r="H141" s="10"/>
      <c r="I141" s="47"/>
      <c r="J141" s="47"/>
      <c r="K141" s="8"/>
      <c r="L141" s="13"/>
      <c r="M141" s="12"/>
      <c r="N141" s="8"/>
      <c r="O141" s="10"/>
      <c r="P141" s="10"/>
      <c r="Q141" s="10"/>
      <c r="R141" s="10"/>
      <c r="S141" s="10"/>
      <c r="T141" s="10"/>
      <c r="U141" s="10"/>
      <c r="V141" s="10"/>
      <c r="W141" s="10"/>
    </row>
    <row r="142" spans="1:23" ht="12" customHeight="1" x14ac:dyDescent="0.15">
      <c r="A142" s="8"/>
      <c r="B142" s="8"/>
      <c r="C142" s="8"/>
      <c r="D142" s="8"/>
      <c r="E142" s="8"/>
      <c r="F142" s="10"/>
      <c r="G142" s="10"/>
      <c r="H142" s="10"/>
      <c r="I142" s="47"/>
      <c r="J142" s="47"/>
      <c r="K142" s="8"/>
      <c r="L142" s="13"/>
      <c r="M142" s="12"/>
      <c r="N142" s="8"/>
      <c r="O142" s="10"/>
      <c r="P142" s="10"/>
      <c r="Q142" s="10"/>
      <c r="R142" s="10"/>
      <c r="S142" s="10"/>
      <c r="T142" s="10"/>
      <c r="U142" s="10"/>
      <c r="V142" s="10"/>
      <c r="W142" s="10"/>
    </row>
    <row r="143" spans="1:23" ht="12" customHeight="1" x14ac:dyDescent="0.15">
      <c r="A143" s="8"/>
      <c r="B143" s="8"/>
      <c r="C143" s="8"/>
      <c r="D143" s="8"/>
      <c r="E143" s="8"/>
      <c r="F143" s="10"/>
      <c r="G143" s="10"/>
      <c r="H143" s="10"/>
      <c r="I143" s="47"/>
      <c r="J143" s="47"/>
      <c r="K143" s="8"/>
      <c r="L143" s="13"/>
      <c r="M143" s="12"/>
      <c r="N143" s="8"/>
      <c r="O143" s="10"/>
      <c r="P143" s="10"/>
      <c r="Q143" s="10"/>
      <c r="R143" s="10"/>
      <c r="S143" s="10"/>
      <c r="T143" s="10"/>
      <c r="U143" s="10"/>
      <c r="V143" s="10"/>
      <c r="W143" s="10"/>
    </row>
    <row r="144" spans="1:23" ht="12" customHeight="1" x14ac:dyDescent="0.15">
      <c r="A144" s="8"/>
      <c r="B144" s="8"/>
      <c r="C144" s="8"/>
      <c r="D144" s="8"/>
      <c r="E144" s="8"/>
      <c r="F144" s="10"/>
      <c r="G144" s="10"/>
      <c r="H144" s="10"/>
      <c r="I144" s="47"/>
      <c r="J144" s="47"/>
      <c r="K144" s="8"/>
      <c r="L144" s="13"/>
      <c r="M144" s="12"/>
      <c r="N144" s="8"/>
      <c r="O144" s="10"/>
      <c r="P144" s="10"/>
      <c r="Q144" s="10"/>
      <c r="R144" s="10"/>
      <c r="S144" s="10"/>
      <c r="T144" s="10"/>
      <c r="U144" s="10"/>
      <c r="V144" s="10"/>
      <c r="W144" s="10"/>
    </row>
    <row r="145" spans="1:23" ht="12" customHeight="1" x14ac:dyDescent="0.15">
      <c r="A145" s="8"/>
      <c r="B145" s="8"/>
      <c r="C145" s="8"/>
      <c r="D145" s="8"/>
      <c r="E145" s="8"/>
      <c r="F145" s="10"/>
      <c r="G145" s="10"/>
      <c r="H145" s="10"/>
      <c r="I145" s="47"/>
      <c r="J145" s="47"/>
      <c r="K145" s="8"/>
      <c r="L145" s="13"/>
      <c r="M145" s="12"/>
      <c r="N145" s="8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1:23" ht="12" customHeight="1" x14ac:dyDescent="0.15">
      <c r="A146" s="8"/>
      <c r="B146" s="8"/>
      <c r="C146" s="8"/>
      <c r="D146" s="8"/>
      <c r="E146" s="8"/>
      <c r="F146" s="10"/>
      <c r="G146" s="10"/>
      <c r="H146" s="10"/>
      <c r="I146" s="47"/>
      <c r="J146" s="47"/>
      <c r="K146" s="8"/>
      <c r="L146" s="13"/>
      <c r="M146" s="12"/>
      <c r="N146" s="8"/>
      <c r="O146" s="10"/>
      <c r="P146" s="10"/>
      <c r="Q146" s="10"/>
      <c r="R146" s="10"/>
      <c r="S146" s="10"/>
      <c r="T146" s="10"/>
      <c r="U146" s="10"/>
      <c r="V146" s="10"/>
      <c r="W146" s="10"/>
    </row>
    <row r="147" spans="1:23" ht="12" customHeight="1" x14ac:dyDescent="0.15">
      <c r="A147" s="8"/>
      <c r="B147" s="8"/>
      <c r="C147" s="8"/>
      <c r="D147" s="8"/>
      <c r="E147" s="8"/>
      <c r="F147" s="10"/>
      <c r="G147" s="10"/>
      <c r="H147" s="10"/>
      <c r="I147" s="47"/>
      <c r="J147" s="47"/>
      <c r="K147" s="8"/>
      <c r="L147" s="13"/>
      <c r="M147" s="12"/>
      <c r="N147" s="8"/>
      <c r="O147" s="10"/>
      <c r="P147" s="10"/>
      <c r="Q147" s="10"/>
      <c r="R147" s="10"/>
      <c r="S147" s="10"/>
      <c r="T147" s="10"/>
      <c r="U147" s="10"/>
      <c r="V147" s="10"/>
      <c r="W147" s="10"/>
    </row>
    <row r="148" spans="1:23" ht="12" customHeight="1" x14ac:dyDescent="0.15">
      <c r="A148" s="8"/>
      <c r="B148" s="8"/>
      <c r="C148" s="8"/>
      <c r="D148" s="8"/>
      <c r="E148" s="8"/>
      <c r="F148" s="10"/>
      <c r="G148" s="10"/>
      <c r="H148" s="10"/>
      <c r="I148" s="47"/>
      <c r="J148" s="47"/>
      <c r="K148" s="8"/>
      <c r="L148" s="13"/>
      <c r="M148" s="12"/>
      <c r="N148" s="8"/>
      <c r="O148" s="10"/>
      <c r="P148" s="10"/>
      <c r="Q148" s="10"/>
      <c r="R148" s="10"/>
      <c r="S148" s="10"/>
      <c r="T148" s="10"/>
      <c r="U148" s="10"/>
      <c r="V148" s="10"/>
      <c r="W148" s="10"/>
    </row>
    <row r="149" spans="1:23" ht="12" customHeight="1" x14ac:dyDescent="0.15">
      <c r="A149" s="8"/>
      <c r="B149" s="8"/>
      <c r="C149" s="8"/>
      <c r="D149" s="8"/>
      <c r="E149" s="8"/>
      <c r="F149" s="10"/>
      <c r="G149" s="10"/>
      <c r="H149" s="10"/>
      <c r="I149" s="47"/>
      <c r="J149" s="47"/>
      <c r="K149" s="8"/>
      <c r="L149" s="13"/>
      <c r="M149" s="12"/>
      <c r="N149" s="8"/>
      <c r="O149" s="10"/>
      <c r="P149" s="10"/>
      <c r="Q149" s="10"/>
      <c r="R149" s="10"/>
      <c r="S149" s="10"/>
      <c r="T149" s="10"/>
      <c r="U149" s="10"/>
      <c r="V149" s="10"/>
      <c r="W149" s="10"/>
    </row>
    <row r="150" spans="1:23" ht="12" customHeight="1" x14ac:dyDescent="0.15">
      <c r="A150" s="8"/>
      <c r="B150" s="8"/>
      <c r="C150" s="8"/>
      <c r="D150" s="8"/>
      <c r="E150" s="8"/>
      <c r="F150" s="10"/>
      <c r="G150" s="10"/>
      <c r="H150" s="10"/>
      <c r="I150" s="47"/>
      <c r="J150" s="47"/>
      <c r="K150" s="8"/>
      <c r="L150" s="13"/>
      <c r="M150" s="12"/>
      <c r="N150" s="8"/>
      <c r="O150" s="10"/>
      <c r="P150" s="10"/>
      <c r="Q150" s="10"/>
      <c r="R150" s="10"/>
      <c r="S150" s="10"/>
      <c r="T150" s="10"/>
      <c r="U150" s="10"/>
      <c r="V150" s="10"/>
      <c r="W150" s="10"/>
    </row>
    <row r="151" spans="1:23" ht="12" customHeight="1" x14ac:dyDescent="0.15">
      <c r="A151" s="8"/>
      <c r="B151" s="8"/>
      <c r="C151" s="8"/>
      <c r="D151" s="8"/>
      <c r="E151" s="8"/>
      <c r="F151" s="10"/>
      <c r="G151" s="10"/>
      <c r="H151" s="10"/>
      <c r="I151" s="47"/>
      <c r="J151" s="47"/>
      <c r="K151" s="8"/>
      <c r="L151" s="13"/>
      <c r="M151" s="12"/>
      <c r="N151" s="8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1:23" ht="12" customHeight="1" x14ac:dyDescent="0.15">
      <c r="A152" s="8"/>
      <c r="B152" s="8"/>
      <c r="C152" s="8"/>
      <c r="D152" s="8"/>
      <c r="E152" s="8"/>
      <c r="F152" s="10"/>
      <c r="G152" s="10"/>
      <c r="H152" s="10"/>
      <c r="I152" s="47"/>
      <c r="J152" s="47"/>
      <c r="K152" s="8"/>
      <c r="L152" s="13"/>
      <c r="M152" s="12"/>
      <c r="N152" s="8"/>
      <c r="O152" s="10"/>
      <c r="P152" s="10"/>
      <c r="Q152" s="10"/>
      <c r="R152" s="10"/>
      <c r="S152" s="10"/>
      <c r="T152" s="10"/>
      <c r="U152" s="10"/>
      <c r="V152" s="10"/>
      <c r="W152" s="10"/>
    </row>
  </sheetData>
  <hyperlinks>
    <hyperlink ref="Q4" r:id="rId1" xr:uid="{00000000-0004-0000-0500-000000000000}"/>
    <hyperlink ref="Q7" r:id="rId2" xr:uid="{00000000-0004-0000-0500-000001000000}"/>
    <hyperlink ref="Q10" r:id="rId3" xr:uid="{00000000-0004-0000-0500-000002000000}"/>
    <hyperlink ref="Q11" r:id="rId4" xr:uid="{00000000-0004-0000-0500-000003000000}"/>
    <hyperlink ref="Q12" r:id="rId5" xr:uid="{00000000-0004-0000-0500-000004000000}"/>
    <hyperlink ref="Q13" r:id="rId6" xr:uid="{00000000-0004-0000-0500-000005000000}"/>
    <hyperlink ref="Q14" r:id="rId7" xr:uid="{00000000-0004-0000-0500-000006000000}"/>
    <hyperlink ref="Q15" r:id="rId8" xr:uid="{00000000-0004-0000-0500-000007000000}"/>
    <hyperlink ref="Q16" r:id="rId9" xr:uid="{00000000-0004-0000-0500-000008000000}"/>
    <hyperlink ref="Q17" r:id="rId10" xr:uid="{00000000-0004-0000-0500-000009000000}"/>
    <hyperlink ref="Q18" r:id="rId11" xr:uid="{00000000-0004-0000-0500-00000A000000}"/>
    <hyperlink ref="Q19" r:id="rId12" xr:uid="{00000000-0004-0000-0500-00000B000000}"/>
    <hyperlink ref="Q21" r:id="rId13" xr:uid="{00000000-0004-0000-0500-00000C000000}"/>
    <hyperlink ref="Q22" r:id="rId14" xr:uid="{00000000-0004-0000-0500-00000D000000}"/>
    <hyperlink ref="Q30" r:id="rId15" xr:uid="{00000000-0004-0000-0500-00000E000000}"/>
    <hyperlink ref="Q45" r:id="rId16" xr:uid="{00000000-0004-0000-0500-00000F000000}"/>
    <hyperlink ref="R53" r:id="rId17" xr:uid="{00000000-0004-0000-0500-000010000000}"/>
    <hyperlink ref="Q73" r:id="rId18" xr:uid="{00000000-0004-0000-0500-000011000000}"/>
    <hyperlink ref="Q75" r:id="rId19" xr:uid="{00000000-0004-0000-0500-000012000000}"/>
    <hyperlink ref="Q93" r:id="rId20" xr:uid="{00000000-0004-0000-0500-000013000000}"/>
    <hyperlink ref="Q101" r:id="rId21" xr:uid="{00000000-0004-0000-0500-000014000000}"/>
    <hyperlink ref="Q103" r:id="rId22" xr:uid="{00000000-0004-0000-0500-000015000000}"/>
    <hyperlink ref="Q107" r:id="rId23" xr:uid="{00000000-0004-0000-0500-000016000000}"/>
    <hyperlink ref="Q110" r:id="rId24" xr:uid="{00000000-0004-0000-0500-000017000000}"/>
    <hyperlink ref="Q137" r:id="rId25" xr:uid="{00000000-0004-0000-0500-00001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 2012</vt:lpstr>
      <vt:lpstr>US 2011</vt:lpstr>
      <vt:lpstr>US 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Tyra Scott</cp:lastModifiedBy>
  <dcterms:created xsi:type="dcterms:W3CDTF">2025-08-01T02:33:57Z</dcterms:created>
  <dcterms:modified xsi:type="dcterms:W3CDTF">2025-08-01T02:33:57Z</dcterms:modified>
</cp:coreProperties>
</file>