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28455" windowHeight="12765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[1]Constants!$B$6:$C$8</definedName>
    <definedName name="PressureUnits">[1]Constants!$B$6:$B$8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C59" i="7"/>
  <c r="CB59"/>
  <c r="CA59"/>
  <c r="CB58"/>
  <c r="CA58"/>
  <c r="CB57"/>
  <c r="CA57"/>
  <c r="CB56"/>
  <c r="CA56"/>
  <c r="CC55"/>
  <c r="CB55"/>
  <c r="CA55"/>
  <c r="CB54"/>
  <c r="CA54"/>
  <c r="CB53"/>
  <c r="CA53"/>
  <c r="CB52"/>
  <c r="CA52"/>
  <c r="CC51"/>
  <c r="I51"/>
  <c r="H51"/>
  <c r="F51"/>
  <c r="H47"/>
  <c r="F40"/>
  <c r="F34"/>
  <c r="F30"/>
  <c r="F29"/>
  <c r="G28"/>
  <c r="G37" s="1"/>
  <c r="G22"/>
  <c r="F22"/>
  <c r="F37" s="1"/>
  <c r="G21"/>
  <c r="F21"/>
  <c r="F58" s="1"/>
  <c r="G20"/>
  <c r="F20"/>
  <c r="F57" s="1"/>
  <c r="G19"/>
  <c r="F19"/>
  <c r="F56" s="1"/>
  <c r="G18"/>
  <c r="F18"/>
  <c r="F33" s="1"/>
  <c r="G17"/>
  <c r="F17"/>
  <c r="F54" s="1"/>
  <c r="G16"/>
  <c r="F16"/>
  <c r="F53" s="1"/>
  <c r="G15"/>
  <c r="F15"/>
  <c r="F52" s="1"/>
  <c r="F14"/>
  <c r="B3"/>
  <c r="S2"/>
  <c r="S1"/>
  <c r="A1"/>
  <c r="AK67" i="6"/>
  <c r="AQ64"/>
  <c r="AK63"/>
  <c r="N62"/>
  <c r="AQ62" s="1"/>
  <c r="M62"/>
  <c r="AP62" s="1"/>
  <c r="L62"/>
  <c r="AO62" s="1"/>
  <c r="K62"/>
  <c r="AN62" s="1"/>
  <c r="J62"/>
  <c r="I62"/>
  <c r="AL62" s="1"/>
  <c r="H62"/>
  <c r="AK62" s="1"/>
  <c r="G62"/>
  <c r="AJ62" s="1"/>
  <c r="F62"/>
  <c r="F59"/>
  <c r="AI59" s="1"/>
  <c r="F57"/>
  <c r="AI57" s="1"/>
  <c r="F55"/>
  <c r="AI55" s="1"/>
  <c r="AK53"/>
  <c r="F53"/>
  <c r="AI53" s="1"/>
  <c r="AK51"/>
  <c r="AK57" s="1"/>
  <c r="K51"/>
  <c r="AN51" s="1"/>
  <c r="J51"/>
  <c r="AM51" s="1"/>
  <c r="I51"/>
  <c r="AL51" s="1"/>
  <c r="H51"/>
  <c r="G51"/>
  <c r="AJ51" s="1"/>
  <c r="F51"/>
  <c r="W48"/>
  <c r="V48"/>
  <c r="U48"/>
  <c r="T48"/>
  <c r="S48"/>
  <c r="I48"/>
  <c r="W47"/>
  <c r="V47"/>
  <c r="U47"/>
  <c r="T47"/>
  <c r="S47"/>
  <c r="W46"/>
  <c r="V46"/>
  <c r="U46"/>
  <c r="T46"/>
  <c r="S46"/>
  <c r="I46"/>
  <c r="W45"/>
  <c r="V45"/>
  <c r="U45"/>
  <c r="T45"/>
  <c r="S45"/>
  <c r="J45"/>
  <c r="G45"/>
  <c r="W44"/>
  <c r="V44"/>
  <c r="U44"/>
  <c r="T44"/>
  <c r="S44"/>
  <c r="K44"/>
  <c r="I44"/>
  <c r="W43"/>
  <c r="V43"/>
  <c r="U43"/>
  <c r="T43"/>
  <c r="S43"/>
  <c r="J43"/>
  <c r="G43"/>
  <c r="W42"/>
  <c r="V42"/>
  <c r="U42"/>
  <c r="T42"/>
  <c r="S42"/>
  <c r="K42"/>
  <c r="I42"/>
  <c r="G42"/>
  <c r="F42"/>
  <c r="W41"/>
  <c r="V41"/>
  <c r="U41"/>
  <c r="T41"/>
  <c r="S41"/>
  <c r="K41"/>
  <c r="J41"/>
  <c r="G41"/>
  <c r="R40"/>
  <c r="K40"/>
  <c r="K48" s="1"/>
  <c r="J40"/>
  <c r="J48" s="1"/>
  <c r="I40"/>
  <c r="I47" s="1"/>
  <c r="H40"/>
  <c r="H47" s="1"/>
  <c r="G40"/>
  <c r="G47" s="1"/>
  <c r="F40"/>
  <c r="F37"/>
  <c r="F36"/>
  <c r="F35"/>
  <c r="F34"/>
  <c r="F33"/>
  <c r="F32"/>
  <c r="F31"/>
  <c r="F30"/>
  <c r="F29"/>
  <c r="G28"/>
  <c r="N26"/>
  <c r="M26"/>
  <c r="L26"/>
  <c r="K26"/>
  <c r="J26"/>
  <c r="I26"/>
  <c r="H26"/>
  <c r="G26"/>
  <c r="K25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R42" s="1"/>
  <c r="G15"/>
  <c r="F15"/>
  <c r="F41" s="1"/>
  <c r="F14"/>
  <c r="B3"/>
  <c r="S2"/>
  <c r="S1"/>
  <c r="A1"/>
  <c r="CJ70" i="5"/>
  <c r="CL68"/>
  <c r="CD68"/>
  <c r="CM67"/>
  <c r="CN66"/>
  <c r="CF66"/>
  <c r="CO65"/>
  <c r="CG65"/>
  <c r="CP64"/>
  <c r="U64" s="1"/>
  <c r="CH64"/>
  <c r="CN63"/>
  <c r="CF63"/>
  <c r="CA63"/>
  <c r="F63"/>
  <c r="CO62"/>
  <c r="CO66" s="1"/>
  <c r="CN62"/>
  <c r="CN67" s="1"/>
  <c r="CL62"/>
  <c r="CL69" s="1"/>
  <c r="CJ62"/>
  <c r="CG62"/>
  <c r="CG66" s="1"/>
  <c r="CF62"/>
  <c r="CF67" s="1"/>
  <c r="CD62"/>
  <c r="CD69" s="1"/>
  <c r="CB62"/>
  <c r="CB70" s="1"/>
  <c r="V62"/>
  <c r="CQ62" s="1"/>
  <c r="U62"/>
  <c r="CP62" s="1"/>
  <c r="T62"/>
  <c r="S62"/>
  <c r="R62"/>
  <c r="CM62" s="1"/>
  <c r="Q62"/>
  <c r="P62"/>
  <c r="CK62" s="1"/>
  <c r="O62"/>
  <c r="N62"/>
  <c r="CI62" s="1"/>
  <c r="M62"/>
  <c r="CH62" s="1"/>
  <c r="L62"/>
  <c r="K62"/>
  <c r="J62"/>
  <c r="CE62" s="1"/>
  <c r="CE67" s="1"/>
  <c r="I62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J26"/>
  <c r="I26"/>
  <c r="H26"/>
  <c r="G26"/>
  <c r="K25"/>
  <c r="K26" s="1"/>
  <c r="G22"/>
  <c r="F22"/>
  <c r="F48" s="1"/>
  <c r="G21"/>
  <c r="F21"/>
  <c r="G20"/>
  <c r="F20"/>
  <c r="F46" s="1"/>
  <c r="G19"/>
  <c r="F19"/>
  <c r="F45" s="1"/>
  <c r="G18"/>
  <c r="F18"/>
  <c r="F44" s="1"/>
  <c r="G17"/>
  <c r="F17"/>
  <c r="F65" s="1"/>
  <c r="CA65" s="1"/>
  <c r="G16"/>
  <c r="F16"/>
  <c r="F64" s="1"/>
  <c r="CA64" s="1"/>
  <c r="G15"/>
  <c r="F15"/>
  <c r="F41" s="1"/>
  <c r="F14"/>
  <c r="B3"/>
  <c r="S2"/>
  <c r="S1"/>
  <c r="A1"/>
  <c r="CM70" i="4"/>
  <c r="CO68"/>
  <c r="CG68"/>
  <c r="CH67"/>
  <c r="CQ66"/>
  <c r="CI66"/>
  <c r="F66"/>
  <c r="CA66" s="1"/>
  <c r="CJ65"/>
  <c r="CB65"/>
  <c r="CL63"/>
  <c r="CI63"/>
  <c r="CQ62"/>
  <c r="CQ67" s="1"/>
  <c r="CO62"/>
  <c r="CO69" s="1"/>
  <c r="CM62"/>
  <c r="CJ62"/>
  <c r="CJ66" s="1"/>
  <c r="CI62"/>
  <c r="CI67" s="1"/>
  <c r="CG62"/>
  <c r="CG69" s="1"/>
  <c r="CE62"/>
  <c r="CB62"/>
  <c r="CB66" s="1"/>
  <c r="CA62"/>
  <c r="V62"/>
  <c r="U62"/>
  <c r="CP62" s="1"/>
  <c r="T62"/>
  <c r="S62"/>
  <c r="CN62" s="1"/>
  <c r="R62"/>
  <c r="Q62"/>
  <c r="CL62" s="1"/>
  <c r="P62"/>
  <c r="CK62" s="1"/>
  <c r="O62"/>
  <c r="N62"/>
  <c r="M62"/>
  <c r="CH62" s="1"/>
  <c r="L62"/>
  <c r="K62"/>
  <c r="J62"/>
  <c r="I62"/>
  <c r="CD62" s="1"/>
  <c r="CD63" s="1"/>
  <c r="H62"/>
  <c r="CC62" s="1"/>
  <c r="G62"/>
  <c r="F62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F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F43"/>
  <c r="N42"/>
  <c r="M42"/>
  <c r="L42"/>
  <c r="K42"/>
  <c r="J42"/>
  <c r="I42"/>
  <c r="H42"/>
  <c r="G42"/>
  <c r="N41"/>
  <c r="M41"/>
  <c r="L41"/>
  <c r="K41"/>
  <c r="J41"/>
  <c r="I41"/>
  <c r="H41"/>
  <c r="G41"/>
  <c r="F40"/>
  <c r="F37"/>
  <c r="F36"/>
  <c r="F35"/>
  <c r="F34"/>
  <c r="F33"/>
  <c r="F32"/>
  <c r="F31"/>
  <c r="F30"/>
  <c r="F29"/>
  <c r="G28"/>
  <c r="N26"/>
  <c r="M26"/>
  <c r="L26"/>
  <c r="K26"/>
  <c r="J26"/>
  <c r="I26"/>
  <c r="H26"/>
  <c r="G26"/>
  <c r="K25"/>
  <c r="G22"/>
  <c r="F22"/>
  <c r="F48" s="1"/>
  <c r="G21"/>
  <c r="F21"/>
  <c r="F47" s="1"/>
  <c r="G20"/>
  <c r="F20"/>
  <c r="F68" s="1"/>
  <c r="CA68" s="1"/>
  <c r="G19"/>
  <c r="F19"/>
  <c r="F67" s="1"/>
  <c r="CA67" s="1"/>
  <c r="G18"/>
  <c r="F18"/>
  <c r="F44" s="1"/>
  <c r="G17"/>
  <c r="F17"/>
  <c r="F65" s="1"/>
  <c r="CA65" s="1"/>
  <c r="G16"/>
  <c r="F16"/>
  <c r="F42" s="1"/>
  <c r="G15"/>
  <c r="F15"/>
  <c r="F41" s="1"/>
  <c r="F14"/>
  <c r="B8"/>
  <c r="B3"/>
  <c r="S2"/>
  <c r="S1"/>
  <c r="A1"/>
  <c r="CB59" i="3"/>
  <c r="CB58"/>
  <c r="CB57"/>
  <c r="CB56"/>
  <c r="CB55"/>
  <c r="CB54"/>
  <c r="CC53"/>
  <c r="CB53"/>
  <c r="CC52"/>
  <c r="CB52"/>
  <c r="CC51"/>
  <c r="CC57" s="1"/>
  <c r="H51"/>
  <c r="I51" s="1"/>
  <c r="F51"/>
  <c r="P48"/>
  <c r="O48"/>
  <c r="N48"/>
  <c r="M48"/>
  <c r="L48"/>
  <c r="K48"/>
  <c r="J48"/>
  <c r="I48"/>
  <c r="H48"/>
  <c r="G48"/>
  <c r="F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F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7"/>
  <c r="F36"/>
  <c r="F35"/>
  <c r="F34"/>
  <c r="F33"/>
  <c r="F32"/>
  <c r="F31"/>
  <c r="F30"/>
  <c r="F29"/>
  <c r="G28"/>
  <c r="G34" s="1"/>
  <c r="N26"/>
  <c r="M26"/>
  <c r="L26"/>
  <c r="J26"/>
  <c r="I26"/>
  <c r="H26"/>
  <c r="G26"/>
  <c r="K25"/>
  <c r="K26" s="1"/>
  <c r="G22"/>
  <c r="F22"/>
  <c r="F59" s="1"/>
  <c r="CA59" s="1"/>
  <c r="G21"/>
  <c r="F21"/>
  <c r="F47" s="1"/>
  <c r="G20"/>
  <c r="F20"/>
  <c r="F57" s="1"/>
  <c r="CA57" s="1"/>
  <c r="G19"/>
  <c r="F19"/>
  <c r="F56" s="1"/>
  <c r="CA56" s="1"/>
  <c r="G18"/>
  <c r="F18"/>
  <c r="F55" s="1"/>
  <c r="CA55" s="1"/>
  <c r="G17"/>
  <c r="F17"/>
  <c r="F54" s="1"/>
  <c r="CA54" s="1"/>
  <c r="G16"/>
  <c r="F16"/>
  <c r="F53" s="1"/>
  <c r="CA53" s="1"/>
  <c r="G15"/>
  <c r="F15"/>
  <c r="F52" s="1"/>
  <c r="CA52" s="1"/>
  <c r="F14"/>
  <c r="B3"/>
  <c r="S2"/>
  <c r="S1"/>
  <c r="A1"/>
  <c r="CP68" i="2"/>
  <c r="CN68"/>
  <c r="CH68"/>
  <c r="CF68"/>
  <c r="U68"/>
  <c r="CP66"/>
  <c r="U66" s="1"/>
  <c r="CN66"/>
  <c r="CH66"/>
  <c r="CF66"/>
  <c r="CQ65"/>
  <c r="CI65"/>
  <c r="F65"/>
  <c r="CA65" s="1"/>
  <c r="CP64"/>
  <c r="CJ64"/>
  <c r="CH64"/>
  <c r="CB64"/>
  <c r="U64"/>
  <c r="CQ63"/>
  <c r="CP63"/>
  <c r="CI63"/>
  <c r="CH63"/>
  <c r="U63"/>
  <c r="CQ62"/>
  <c r="CQ66" s="1"/>
  <c r="CP62"/>
  <c r="CP67" s="1"/>
  <c r="U67" s="1"/>
  <c r="CN62"/>
  <c r="CN69" s="1"/>
  <c r="CL62"/>
  <c r="CL63" s="1"/>
  <c r="CJ62"/>
  <c r="CJ65" s="1"/>
  <c r="CI62"/>
  <c r="CI66" s="1"/>
  <c r="CH62"/>
  <c r="CH67" s="1"/>
  <c r="CF62"/>
  <c r="CF69" s="1"/>
  <c r="CD62"/>
  <c r="CD63" s="1"/>
  <c r="CB62"/>
  <c r="CB65" s="1"/>
  <c r="CA62"/>
  <c r="V62"/>
  <c r="U62"/>
  <c r="T62"/>
  <c r="CO62" s="1"/>
  <c r="S62"/>
  <c r="R62"/>
  <c r="CM62" s="1"/>
  <c r="Q62"/>
  <c r="P62"/>
  <c r="CK62" s="1"/>
  <c r="O62"/>
  <c r="N62"/>
  <c r="M62"/>
  <c r="L62"/>
  <c r="CG62" s="1"/>
  <c r="K62"/>
  <c r="J62"/>
  <c r="CE62" s="1"/>
  <c r="I62"/>
  <c r="H62"/>
  <c r="CC62" s="1"/>
  <c r="G62"/>
  <c r="F62"/>
  <c r="CP57"/>
  <c r="U57" s="1"/>
  <c r="CH57"/>
  <c r="F56"/>
  <c r="CA56" s="1"/>
  <c r="CP55"/>
  <c r="CH55"/>
  <c r="U55"/>
  <c r="CK54"/>
  <c r="CC54"/>
  <c r="CL53"/>
  <c r="CD53"/>
  <c r="CK52"/>
  <c r="CC52"/>
  <c r="CP51"/>
  <c r="CP58" s="1"/>
  <c r="U58" s="1"/>
  <c r="CN51"/>
  <c r="CN52" s="1"/>
  <c r="CL51"/>
  <c r="CL54" s="1"/>
  <c r="CK51"/>
  <c r="CK55" s="1"/>
  <c r="CH51"/>
  <c r="CH58" s="1"/>
  <c r="CF51"/>
  <c r="CF52" s="1"/>
  <c r="CD51"/>
  <c r="CD54" s="1"/>
  <c r="CC51"/>
  <c r="CC55" s="1"/>
  <c r="V51"/>
  <c r="CQ51" s="1"/>
  <c r="U51"/>
  <c r="T51"/>
  <c r="CO51" s="1"/>
  <c r="S51"/>
  <c r="R51"/>
  <c r="CM51" s="1"/>
  <c r="Q51"/>
  <c r="P51"/>
  <c r="O51"/>
  <c r="CJ51" s="1"/>
  <c r="N51"/>
  <c r="CI51" s="1"/>
  <c r="M51"/>
  <c r="L51"/>
  <c r="CG51" s="1"/>
  <c r="K51"/>
  <c r="J51"/>
  <c r="CE51" s="1"/>
  <c r="I51"/>
  <c r="H51"/>
  <c r="G51"/>
  <c r="CB51" s="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H47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/>
  <c r="J46"/>
  <c r="I46"/>
  <c r="H46"/>
  <c r="G46"/>
  <c r="H46" i="7" s="1"/>
  <c r="AL45" i="2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F45"/>
  <c r="U45" s="1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J44" i="7" s="1"/>
  <c r="H44" i="2"/>
  <c r="G44"/>
  <c r="H44" i="7" s="1"/>
  <c r="AL43" i="2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H43"/>
  <c r="G43"/>
  <c r="H43" i="7" s="1"/>
  <c r="F43" i="2"/>
  <c r="U43" s="1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N42"/>
  <c r="M42"/>
  <c r="L42"/>
  <c r="K42" i="7" s="1"/>
  <c r="K42" i="2"/>
  <c r="J42"/>
  <c r="I42"/>
  <c r="J42" i="7" s="1"/>
  <c r="H42" i="2"/>
  <c r="G42"/>
  <c r="F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H41"/>
  <c r="G41"/>
  <c r="U40"/>
  <c r="F40"/>
  <c r="F37"/>
  <c r="F35"/>
  <c r="F34"/>
  <c r="F33"/>
  <c r="F31"/>
  <c r="F30"/>
  <c r="F29"/>
  <c r="G28"/>
  <c r="G34" s="1"/>
  <c r="N26"/>
  <c r="M26"/>
  <c r="L26"/>
  <c r="K26"/>
  <c r="J26"/>
  <c r="I26"/>
  <c r="H26"/>
  <c r="G26"/>
  <c r="K25"/>
  <c r="G22"/>
  <c r="F22"/>
  <c r="F59" s="1"/>
  <c r="CA59" s="1"/>
  <c r="G21"/>
  <c r="F21"/>
  <c r="F58" s="1"/>
  <c r="CA58" s="1"/>
  <c r="G20"/>
  <c r="F20"/>
  <c r="F57" s="1"/>
  <c r="CA57" s="1"/>
  <c r="G19"/>
  <c r="F19"/>
  <c r="F67" s="1"/>
  <c r="CA67" s="1"/>
  <c r="G18"/>
  <c r="F18"/>
  <c r="F66" s="1"/>
  <c r="CA66" s="1"/>
  <c r="G17"/>
  <c r="F17"/>
  <c r="F32" s="1"/>
  <c r="G16"/>
  <c r="F16"/>
  <c r="F53" s="1"/>
  <c r="CA53" s="1"/>
  <c r="G15"/>
  <c r="F15"/>
  <c r="F41" s="1"/>
  <c r="U41" s="1"/>
  <c r="F14"/>
  <c r="B3"/>
  <c r="S2"/>
  <c r="A1"/>
  <c r="N34" i="1"/>
  <c r="K34"/>
  <c r="K32"/>
  <c r="N32" s="1"/>
  <c r="B3"/>
  <c r="A1"/>
  <c r="CG68" i="2" l="1"/>
  <c r="CG69"/>
  <c r="CG70"/>
  <c r="CG67"/>
  <c r="CG63"/>
  <c r="CG64"/>
  <c r="CG65"/>
  <c r="CG66"/>
  <c r="CO68"/>
  <c r="T68" s="1"/>
  <c r="S68" s="1"/>
  <c r="CO69"/>
  <c r="CO70"/>
  <c r="CO63"/>
  <c r="T63" s="1"/>
  <c r="CO67"/>
  <c r="T67" s="1"/>
  <c r="CO64"/>
  <c r="T64" s="1"/>
  <c r="CO65"/>
  <c r="CO66"/>
  <c r="T66" s="1"/>
  <c r="S66" s="1"/>
  <c r="B8" i="3"/>
  <c r="B11"/>
  <c r="J5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E53" i="2"/>
  <c r="CE52"/>
  <c r="CE54"/>
  <c r="CE55"/>
  <c r="CE56"/>
  <c r="CE57"/>
  <c r="CE58"/>
  <c r="CE59"/>
  <c r="CB56"/>
  <c r="CB57"/>
  <c r="CB58"/>
  <c r="CB59"/>
  <c r="CB52"/>
  <c r="CB53"/>
  <c r="CB54"/>
  <c r="CB55"/>
  <c r="CJ56"/>
  <c r="CJ55"/>
  <c r="CJ57"/>
  <c r="CJ58"/>
  <c r="CJ59"/>
  <c r="CJ52"/>
  <c r="CJ53"/>
  <c r="CJ54"/>
  <c r="CE70"/>
  <c r="CE63"/>
  <c r="CE64"/>
  <c r="CE65"/>
  <c r="CE69"/>
  <c r="CE66"/>
  <c r="CE67"/>
  <c r="CE68"/>
  <c r="CM70"/>
  <c r="CM63"/>
  <c r="CM64"/>
  <c r="CM65"/>
  <c r="CM66"/>
  <c r="R66" s="1"/>
  <c r="CM69"/>
  <c r="CM67"/>
  <c r="CM68"/>
  <c r="CI57"/>
  <c r="CI58"/>
  <c r="CI56"/>
  <c r="CI59"/>
  <c r="CI52"/>
  <c r="CI53"/>
  <c r="CI54"/>
  <c r="CI55"/>
  <c r="CQ57"/>
  <c r="CQ56"/>
  <c r="CQ58"/>
  <c r="CQ59"/>
  <c r="CQ52"/>
  <c r="CQ53"/>
  <c r="CQ54"/>
  <c r="CQ55"/>
  <c r="CC64"/>
  <c r="CC65"/>
  <c r="CC66"/>
  <c r="CC67"/>
  <c r="CC68"/>
  <c r="CC69"/>
  <c r="CC63"/>
  <c r="CC70"/>
  <c r="CK64"/>
  <c r="CK65"/>
  <c r="CK66"/>
  <c r="CK67"/>
  <c r="CK68"/>
  <c r="CK69"/>
  <c r="CK70"/>
  <c r="CK63"/>
  <c r="CG59"/>
  <c r="CG52"/>
  <c r="CG53"/>
  <c r="CG54"/>
  <c r="CG58"/>
  <c r="CG55"/>
  <c r="CG56"/>
  <c r="CG57"/>
  <c r="CO59"/>
  <c r="CO58"/>
  <c r="T58" s="1"/>
  <c r="CO52"/>
  <c r="CO53"/>
  <c r="CO54"/>
  <c r="CO55"/>
  <c r="T55" s="1"/>
  <c r="CO56"/>
  <c r="CO57"/>
  <c r="T57" s="1"/>
  <c r="CM53"/>
  <c r="CM54"/>
  <c r="CM55"/>
  <c r="CM56"/>
  <c r="CM57"/>
  <c r="CM52"/>
  <c r="CM58"/>
  <c r="R58" s="1"/>
  <c r="CM59"/>
  <c r="I48" i="7"/>
  <c r="G48"/>
  <c r="AJ58" i="6"/>
  <c r="G58" s="1"/>
  <c r="AJ56"/>
  <c r="G56" s="1"/>
  <c r="AJ54"/>
  <c r="G54" s="1"/>
  <c r="AJ52"/>
  <c r="G52" s="1"/>
  <c r="AJ59"/>
  <c r="G59" s="1"/>
  <c r="AJ57"/>
  <c r="G57" s="1"/>
  <c r="H57" s="1"/>
  <c r="AJ55"/>
  <c r="G55" s="1"/>
  <c r="AJ53"/>
  <c r="G53" s="1"/>
  <c r="H53" s="1"/>
  <c r="AO70"/>
  <c r="AO66"/>
  <c r="AO67"/>
  <c r="AO63"/>
  <c r="AO68"/>
  <c r="AO64"/>
  <c r="L43" i="7"/>
  <c r="M43"/>
  <c r="I45"/>
  <c r="G45"/>
  <c r="CF62" i="4"/>
  <c r="B11"/>
  <c r="CN70"/>
  <c r="CN63"/>
  <c r="CN64"/>
  <c r="CN65"/>
  <c r="CN66"/>
  <c r="CN67"/>
  <c r="CN68"/>
  <c r="F47" i="5"/>
  <c r="F69"/>
  <c r="CA69" s="1"/>
  <c r="CC62"/>
  <c r="B8"/>
  <c r="B11"/>
  <c r="CK70"/>
  <c r="CK63"/>
  <c r="CK64"/>
  <c r="CK65"/>
  <c r="CK66"/>
  <c r="CK67"/>
  <c r="CK68"/>
  <c r="G37" i="6"/>
  <c r="G33"/>
  <c r="G34"/>
  <c r="G30"/>
  <c r="G35"/>
  <c r="G31"/>
  <c r="G36"/>
  <c r="G32"/>
  <c r="AN70"/>
  <c r="AN66"/>
  <c r="AN67"/>
  <c r="AN63"/>
  <c r="AN68"/>
  <c r="AN64"/>
  <c r="AN69"/>
  <c r="AN65"/>
  <c r="G33" i="2"/>
  <c r="G37"/>
  <c r="K46" i="7"/>
  <c r="J47"/>
  <c r="F48" i="2"/>
  <c r="U48" s="1"/>
  <c r="CD52"/>
  <c r="CL52"/>
  <c r="CC53"/>
  <c r="CK53"/>
  <c r="F55"/>
  <c r="CA55" s="1"/>
  <c r="CH56"/>
  <c r="CP56"/>
  <c r="U56" s="1"/>
  <c r="CF58"/>
  <c r="CN58"/>
  <c r="S58" s="1"/>
  <c r="CB63"/>
  <c r="CJ63"/>
  <c r="F64"/>
  <c r="CA64" s="1"/>
  <c r="CI64"/>
  <c r="CQ64"/>
  <c r="CH65"/>
  <c r="CP65"/>
  <c r="U65" s="1"/>
  <c r="CF67"/>
  <c r="CN67"/>
  <c r="S67" s="1"/>
  <c r="CD69"/>
  <c r="CL69"/>
  <c r="G33" i="3"/>
  <c r="G37"/>
  <c r="F43"/>
  <c r="CC58"/>
  <c r="CC59"/>
  <c r="L48" i="7"/>
  <c r="M48"/>
  <c r="CB63" i="5"/>
  <c r="CB64"/>
  <c r="CB65"/>
  <c r="CB66"/>
  <c r="CB67"/>
  <c r="CB68"/>
  <c r="CB69"/>
  <c r="B8" i="6"/>
  <c r="B11"/>
  <c r="F54" i="2"/>
  <c r="CA54" s="1"/>
  <c r="CF57"/>
  <c r="CN57"/>
  <c r="CD59"/>
  <c r="CL59"/>
  <c r="F63"/>
  <c r="CA63" s="1"/>
  <c r="CD68"/>
  <c r="CL68"/>
  <c r="CB70"/>
  <c r="CJ70"/>
  <c r="CC55" i="3"/>
  <c r="F58"/>
  <c r="CA58" s="1"/>
  <c r="H45" i="7"/>
  <c r="I42"/>
  <c r="G42"/>
  <c r="L45"/>
  <c r="M45"/>
  <c r="I47"/>
  <c r="G47"/>
  <c r="G37" i="4"/>
  <c r="G33"/>
  <c r="G34"/>
  <c r="G30"/>
  <c r="G35"/>
  <c r="G31"/>
  <c r="G36"/>
  <c r="G32"/>
  <c r="CD64"/>
  <c r="CD65"/>
  <c r="CD66"/>
  <c r="CD67"/>
  <c r="CD68"/>
  <c r="CD69"/>
  <c r="CD70"/>
  <c r="CL64"/>
  <c r="CL65"/>
  <c r="CL66"/>
  <c r="CL67"/>
  <c r="CL68"/>
  <c r="CL69"/>
  <c r="CL70"/>
  <c r="CE63"/>
  <c r="CE64"/>
  <c r="CE65"/>
  <c r="CE66"/>
  <c r="CE67"/>
  <c r="CE68"/>
  <c r="CE69"/>
  <c r="CI64" i="5"/>
  <c r="CI65"/>
  <c r="CI66"/>
  <c r="CI67"/>
  <c r="CI68"/>
  <c r="CI69"/>
  <c r="CI70"/>
  <c r="CQ64"/>
  <c r="CQ65"/>
  <c r="CQ66"/>
  <c r="CQ67"/>
  <c r="CQ68"/>
  <c r="CQ69"/>
  <c r="CQ70"/>
  <c r="AK58" i="6"/>
  <c r="H58" s="1"/>
  <c r="AK56"/>
  <c r="H56" s="1"/>
  <c r="AK54"/>
  <c r="H54" s="1"/>
  <c r="AK52"/>
  <c r="H52" s="1"/>
  <c r="AL67"/>
  <c r="AL63"/>
  <c r="AL68"/>
  <c r="AL64"/>
  <c r="AL69"/>
  <c r="AL65"/>
  <c r="AL70"/>
  <c r="AL66"/>
  <c r="K48" i="7"/>
  <c r="CH54" i="2"/>
  <c r="CP54"/>
  <c r="U54" s="1"/>
  <c r="CF56"/>
  <c r="CN56"/>
  <c r="CD58"/>
  <c r="CL58"/>
  <c r="Q58" s="1"/>
  <c r="CC59"/>
  <c r="CK59"/>
  <c r="CF65"/>
  <c r="CN65"/>
  <c r="CD67"/>
  <c r="CL67"/>
  <c r="CB69"/>
  <c r="CJ69"/>
  <c r="F70"/>
  <c r="CA70" s="1"/>
  <c r="CI70"/>
  <c r="CQ70"/>
  <c r="G32" i="3"/>
  <c r="G36"/>
  <c r="F45"/>
  <c r="L42" i="7"/>
  <c r="M42"/>
  <c r="I44"/>
  <c r="G44"/>
  <c r="CC65" i="4"/>
  <c r="CC66"/>
  <c r="CC67"/>
  <c r="CC68"/>
  <c r="CC69"/>
  <c r="CC70"/>
  <c r="CC63"/>
  <c r="CK65"/>
  <c r="CK66"/>
  <c r="CK67"/>
  <c r="CK68"/>
  <c r="CK69"/>
  <c r="CK70"/>
  <c r="CK63"/>
  <c r="CH65" i="5"/>
  <c r="CH66"/>
  <c r="CH67"/>
  <c r="CH68"/>
  <c r="CH69"/>
  <c r="CH70"/>
  <c r="CH63"/>
  <c r="CP65"/>
  <c r="U65" s="1"/>
  <c r="T65" s="1"/>
  <c r="CP66"/>
  <c r="U66" s="1"/>
  <c r="T66" s="1"/>
  <c r="S66" s="1"/>
  <c r="CP67"/>
  <c r="U67" s="1"/>
  <c r="CP68"/>
  <c r="U68" s="1"/>
  <c r="CP69"/>
  <c r="U69" s="1"/>
  <c r="CP70"/>
  <c r="U70" s="1"/>
  <c r="CP63"/>
  <c r="U63" s="1"/>
  <c r="AN59" i="6"/>
  <c r="AN57"/>
  <c r="AN55"/>
  <c r="AN53"/>
  <c r="AN58"/>
  <c r="AN56"/>
  <c r="AN54"/>
  <c r="AN52"/>
  <c r="AK68"/>
  <c r="AK64"/>
  <c r="AK69"/>
  <c r="AK65"/>
  <c r="AK70"/>
  <c r="H70" s="1"/>
  <c r="AK66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B8"/>
  <c r="CD51"/>
  <c r="CC58"/>
  <c r="CC56"/>
  <c r="CC54"/>
  <c r="CC52"/>
  <c r="CN59" i="2"/>
  <c r="CD70"/>
  <c r="G32"/>
  <c r="F36"/>
  <c r="G36" s="1"/>
  <c r="K45" i="7"/>
  <c r="J46"/>
  <c r="F47" i="2"/>
  <c r="U47" s="1"/>
  <c r="F52"/>
  <c r="CA52" s="1"/>
  <c r="CH53"/>
  <c r="CP53"/>
  <c r="U53" s="1"/>
  <c r="CF55"/>
  <c r="CN55"/>
  <c r="S55" s="1"/>
  <c r="CD57"/>
  <c r="CL57"/>
  <c r="CC58"/>
  <c r="CK58"/>
  <c r="CF64"/>
  <c r="CN64"/>
  <c r="S64" s="1"/>
  <c r="CD66"/>
  <c r="CL66"/>
  <c r="Q66" s="1"/>
  <c r="CB68"/>
  <c r="CJ68"/>
  <c r="F69"/>
  <c r="CA69" s="1"/>
  <c r="CI69"/>
  <c r="CQ69"/>
  <c r="CH70"/>
  <c r="CP70"/>
  <c r="U70" s="1"/>
  <c r="F42" i="3"/>
  <c r="CK64" i="4"/>
  <c r="CE70"/>
  <c r="F43" i="5"/>
  <c r="CQ63"/>
  <c r="CK69"/>
  <c r="I41" i="7"/>
  <c r="G41"/>
  <c r="L47"/>
  <c r="M47"/>
  <c r="AM59" i="6"/>
  <c r="AM57"/>
  <c r="AM55"/>
  <c r="AM53"/>
  <c r="AM58"/>
  <c r="AM56"/>
  <c r="J56" s="1"/>
  <c r="AM54"/>
  <c r="AM52"/>
  <c r="J52" s="1"/>
  <c r="AJ68"/>
  <c r="G68" s="1"/>
  <c r="AJ64"/>
  <c r="G64" s="1"/>
  <c r="AJ69"/>
  <c r="G69" s="1"/>
  <c r="AJ65"/>
  <c r="G65" s="1"/>
  <c r="AJ70"/>
  <c r="G70" s="1"/>
  <c r="AJ66"/>
  <c r="G66" s="1"/>
  <c r="AJ67"/>
  <c r="G67" s="1"/>
  <c r="H67" s="1"/>
  <c r="AJ63"/>
  <c r="G63" s="1"/>
  <c r="H63" s="1"/>
  <c r="J41" i="7"/>
  <c r="B11" i="2"/>
  <c r="G31"/>
  <c r="G35"/>
  <c r="J43" i="7"/>
  <c r="F44" i="2"/>
  <c r="U44" s="1"/>
  <c r="CH52"/>
  <c r="CP52"/>
  <c r="U52" s="1"/>
  <c r="CF54"/>
  <c r="CN54"/>
  <c r="CD56"/>
  <c r="CL56"/>
  <c r="CC57"/>
  <c r="CK57"/>
  <c r="CF63"/>
  <c r="CN63"/>
  <c r="S63" s="1"/>
  <c r="CD65"/>
  <c r="CL65"/>
  <c r="CB67"/>
  <c r="CJ67"/>
  <c r="F68"/>
  <c r="CA68" s="1"/>
  <c r="CI68"/>
  <c r="CQ68"/>
  <c r="CH69"/>
  <c r="CP69"/>
  <c r="U69" s="1"/>
  <c r="G31" i="3"/>
  <c r="G35"/>
  <c r="CD51"/>
  <c r="CC54"/>
  <c r="CC64" i="4"/>
  <c r="AK55" i="6"/>
  <c r="H55" s="1"/>
  <c r="AM62"/>
  <c r="AO69"/>
  <c r="H42" i="7"/>
  <c r="CC57"/>
  <c r="L46"/>
  <c r="M46"/>
  <c r="L44"/>
  <c r="M44"/>
  <c r="I46"/>
  <c r="G46"/>
  <c r="CJ63" i="5"/>
  <c r="CJ64"/>
  <c r="CJ65"/>
  <c r="CJ66"/>
  <c r="CJ67"/>
  <c r="CJ68"/>
  <c r="CJ69"/>
  <c r="AL59" i="6"/>
  <c r="AL57"/>
  <c r="AL55"/>
  <c r="I55" s="1"/>
  <c r="AL53"/>
  <c r="AL58"/>
  <c r="I58" s="1"/>
  <c r="AL56"/>
  <c r="I56" s="1"/>
  <c r="AL54"/>
  <c r="AL52"/>
  <c r="I52" s="1"/>
  <c r="AQ69"/>
  <c r="AQ65"/>
  <c r="AQ70"/>
  <c r="AQ66"/>
  <c r="AQ67"/>
  <c r="AQ63"/>
  <c r="CF59" i="2"/>
  <c r="CF53"/>
  <c r="CN53"/>
  <c r="CD55"/>
  <c r="CL55"/>
  <c r="CC56"/>
  <c r="CK56"/>
  <c r="CH59"/>
  <c r="CP59"/>
  <c r="U59" s="1"/>
  <c r="CD64"/>
  <c r="CL64"/>
  <c r="CB66"/>
  <c r="CJ66"/>
  <c r="CI67"/>
  <c r="CQ67"/>
  <c r="CF70"/>
  <c r="CN70"/>
  <c r="T69" i="4"/>
  <c r="CI63" i="5"/>
  <c r="AO65" i="6"/>
  <c r="H41" i="7"/>
  <c r="L41"/>
  <c r="M41"/>
  <c r="I43"/>
  <c r="G43"/>
  <c r="CH68" i="4"/>
  <c r="CH69"/>
  <c r="CH70"/>
  <c r="CH63"/>
  <c r="CH64"/>
  <c r="CH65"/>
  <c r="CH66"/>
  <c r="CP68"/>
  <c r="U68" s="1"/>
  <c r="T68" s="1"/>
  <c r="CP69"/>
  <c r="U69" s="1"/>
  <c r="CP70"/>
  <c r="U70" s="1"/>
  <c r="CP63"/>
  <c r="U63" s="1"/>
  <c r="CP64"/>
  <c r="U64" s="1"/>
  <c r="CP65"/>
  <c r="U65" s="1"/>
  <c r="CP66"/>
  <c r="U66" s="1"/>
  <c r="CM63"/>
  <c r="CM64"/>
  <c r="CM65"/>
  <c r="CM66"/>
  <c r="CM67"/>
  <c r="CM68"/>
  <c r="CM69"/>
  <c r="CE68" i="5"/>
  <c r="CE69"/>
  <c r="CE70"/>
  <c r="CE63"/>
  <c r="CE64"/>
  <c r="CE65"/>
  <c r="CE66"/>
  <c r="CM68"/>
  <c r="CM69"/>
  <c r="CM70"/>
  <c r="CM63"/>
  <c r="CM64"/>
  <c r="CM65"/>
  <c r="CM66"/>
  <c r="AP69" i="6"/>
  <c r="AP65"/>
  <c r="AP70"/>
  <c r="AP66"/>
  <c r="AP67"/>
  <c r="AP63"/>
  <c r="AP68"/>
  <c r="AP64"/>
  <c r="CL70" i="2"/>
  <c r="B8"/>
  <c r="G30"/>
  <c r="K44" i="7"/>
  <c r="J45"/>
  <c r="F46" i="2"/>
  <c r="U46" s="1"/>
  <c r="G30" i="3"/>
  <c r="F41"/>
  <c r="CC56"/>
  <c r="CP67" i="4"/>
  <c r="U67" s="1"/>
  <c r="CN69"/>
  <c r="AK59" i="6"/>
  <c r="H59" s="1"/>
  <c r="AQ68"/>
  <c r="H48" i="7"/>
  <c r="CC53"/>
  <c r="F45" i="4"/>
  <c r="CB64"/>
  <c r="CJ64"/>
  <c r="CI65"/>
  <c r="CQ65"/>
  <c r="CG67"/>
  <c r="CO67"/>
  <c r="F42" i="5"/>
  <c r="CG64"/>
  <c r="CO64"/>
  <c r="T64" s="1"/>
  <c r="CF65"/>
  <c r="CN65"/>
  <c r="S65" s="1"/>
  <c r="CD67"/>
  <c r="CL67"/>
  <c r="F70"/>
  <c r="CA70" s="1"/>
  <c r="R41" i="6"/>
  <c r="H42"/>
  <c r="R43"/>
  <c r="H44"/>
  <c r="R45"/>
  <c r="H46"/>
  <c r="R47"/>
  <c r="H48"/>
  <c r="F64"/>
  <c r="AI64" s="1"/>
  <c r="F68"/>
  <c r="AI68" s="1"/>
  <c r="F31" i="7"/>
  <c r="G31" s="1"/>
  <c r="F35"/>
  <c r="G35" s="1"/>
  <c r="CB63" i="4"/>
  <c r="CJ63"/>
  <c r="F64"/>
  <c r="CA64" s="1"/>
  <c r="CI64"/>
  <c r="CQ64"/>
  <c r="CG66"/>
  <c r="CO66"/>
  <c r="T66" s="1"/>
  <c r="CG63" i="5"/>
  <c r="CO63"/>
  <c r="T63" s="1"/>
  <c r="S63" s="1"/>
  <c r="CF64"/>
  <c r="CN64"/>
  <c r="CD66"/>
  <c r="CL66"/>
  <c r="K43" i="6"/>
  <c r="G44"/>
  <c r="K45"/>
  <c r="G46"/>
  <c r="K47"/>
  <c r="G48"/>
  <c r="G30" i="7"/>
  <c r="G34"/>
  <c r="F41"/>
  <c r="F42"/>
  <c r="F43"/>
  <c r="F44"/>
  <c r="F45"/>
  <c r="F46"/>
  <c r="F47"/>
  <c r="F48"/>
  <c r="F63" i="4"/>
  <c r="CA63" s="1"/>
  <c r="CQ63"/>
  <c r="CG65"/>
  <c r="CO65"/>
  <c r="CB70"/>
  <c r="CJ70"/>
  <c r="CD65" i="5"/>
  <c r="CL65"/>
  <c r="F68"/>
  <c r="CA68" s="1"/>
  <c r="CG70"/>
  <c r="CO70"/>
  <c r="T70" s="1"/>
  <c r="F44" i="6"/>
  <c r="F46"/>
  <c r="J47"/>
  <c r="F48"/>
  <c r="F63"/>
  <c r="AI63" s="1"/>
  <c r="F67"/>
  <c r="AI67" s="1"/>
  <c r="F55" i="7"/>
  <c r="F59"/>
  <c r="CG64" i="4"/>
  <c r="CO64"/>
  <c r="T64" s="1"/>
  <c r="CB69"/>
  <c r="CJ69"/>
  <c r="F70"/>
  <c r="CA70" s="1"/>
  <c r="CI70"/>
  <c r="CQ70"/>
  <c r="CD64" i="5"/>
  <c r="CL64"/>
  <c r="F67"/>
  <c r="CA67" s="1"/>
  <c r="CG69"/>
  <c r="CO69"/>
  <c r="T69" s="1"/>
  <c r="CF70"/>
  <c r="CN70"/>
  <c r="I41" i="6"/>
  <c r="I43"/>
  <c r="I45"/>
  <c r="F52"/>
  <c r="AI52" s="1"/>
  <c r="F54"/>
  <c r="AI54" s="1"/>
  <c r="F56"/>
  <c r="AI56" s="1"/>
  <c r="F58"/>
  <c r="AI58" s="1"/>
  <c r="G33" i="7"/>
  <c r="CG63" i="4"/>
  <c r="CO63"/>
  <c r="CB68"/>
  <c r="CJ68"/>
  <c r="F69"/>
  <c r="CA69" s="1"/>
  <c r="CI69"/>
  <c r="CQ69"/>
  <c r="CD63" i="5"/>
  <c r="CL63"/>
  <c r="F66"/>
  <c r="CA66" s="1"/>
  <c r="CG68"/>
  <c r="CO68"/>
  <c r="CF69"/>
  <c r="CN69"/>
  <c r="S69" s="1"/>
  <c r="H41" i="6"/>
  <c r="H43"/>
  <c r="R44"/>
  <c r="H45"/>
  <c r="R48"/>
  <c r="CB67" i="4"/>
  <c r="CJ67"/>
  <c r="CI68"/>
  <c r="CQ68"/>
  <c r="CG70"/>
  <c r="CO70"/>
  <c r="T70" s="1"/>
  <c r="CG67" i="5"/>
  <c r="CO67"/>
  <c r="T67" s="1"/>
  <c r="S67" s="1"/>
  <c r="R67" s="1"/>
  <c r="CF68"/>
  <c r="CN68"/>
  <c r="CD70"/>
  <c r="CL70"/>
  <c r="K46" i="6"/>
  <c r="J42"/>
  <c r="F43"/>
  <c r="J44"/>
  <c r="J46"/>
  <c r="F47"/>
  <c r="F32" i="7"/>
  <c r="G32" s="1"/>
  <c r="F36"/>
  <c r="G36" s="1"/>
  <c r="K58" i="6" l="1"/>
  <c r="T63" i="4"/>
  <c r="S69"/>
  <c r="R69" i="5"/>
  <c r="Q69" s="1"/>
  <c r="J59" i="6"/>
  <c r="K59" s="1"/>
  <c r="P58" i="2"/>
  <c r="S59"/>
  <c r="H66" i="6"/>
  <c r="K56"/>
  <c r="I66"/>
  <c r="K66"/>
  <c r="S66" i="4"/>
  <c r="T59" i="2"/>
  <c r="P64"/>
  <c r="O64" s="1"/>
  <c r="N64" s="1"/>
  <c r="M64" s="1"/>
  <c r="L64" s="1"/>
  <c r="K64" s="1"/>
  <c r="J64" s="1"/>
  <c r="I64" s="1"/>
  <c r="H64" s="1"/>
  <c r="G64" s="1"/>
  <c r="R63"/>
  <c r="Q63" s="1"/>
  <c r="T69"/>
  <c r="S69" s="1"/>
  <c r="T65" i="4"/>
  <c r="S65" s="1"/>
  <c r="R65" s="1"/>
  <c r="Q65" s="1"/>
  <c r="P65" s="1"/>
  <c r="O65" s="1"/>
  <c r="N65" s="1"/>
  <c r="M65" s="1"/>
  <c r="L65" s="1"/>
  <c r="S70" i="2"/>
  <c r="R70" s="1"/>
  <c r="Q70" s="1"/>
  <c r="P70" s="1"/>
  <c r="O70" s="1"/>
  <c r="N70" s="1"/>
  <c r="M70" s="1"/>
  <c r="L70" s="1"/>
  <c r="K70" s="1"/>
  <c r="J70" s="1"/>
  <c r="I70" s="1"/>
  <c r="H70" s="1"/>
  <c r="G70" s="1"/>
  <c r="I54" i="6"/>
  <c r="I67"/>
  <c r="S67" i="4"/>
  <c r="R67" s="1"/>
  <c r="Q67" s="1"/>
  <c r="P67" s="1"/>
  <c r="O67" s="1"/>
  <c r="N67" s="1"/>
  <c r="M67" s="1"/>
  <c r="L67" s="1"/>
  <c r="L66" i="6"/>
  <c r="M66" s="1"/>
  <c r="N66" s="1"/>
  <c r="R55" i="2"/>
  <c r="R64"/>
  <c r="T70"/>
  <c r="AM67" i="6"/>
  <c r="AM63"/>
  <c r="AM68"/>
  <c r="J68" s="1"/>
  <c r="K68" s="1"/>
  <c r="L68" s="1"/>
  <c r="M68" s="1"/>
  <c r="N68" s="1"/>
  <c r="AM64"/>
  <c r="J64" s="1"/>
  <c r="K64" s="1"/>
  <c r="L64" s="1"/>
  <c r="M64" s="1"/>
  <c r="N64" s="1"/>
  <c r="AM69"/>
  <c r="AM65"/>
  <c r="AM66"/>
  <c r="J66" s="1"/>
  <c r="AM70"/>
  <c r="CF70" i="4"/>
  <c r="CF63"/>
  <c r="CF64"/>
  <c r="CF65"/>
  <c r="CF66"/>
  <c r="CF67"/>
  <c r="CF68"/>
  <c r="CF69"/>
  <c r="R69"/>
  <c r="T68" i="5"/>
  <c r="R63"/>
  <c r="J55" i="6"/>
  <c r="K52"/>
  <c r="P69" i="4"/>
  <c r="I63" i="6"/>
  <c r="Q68" i="2"/>
  <c r="P68" s="1"/>
  <c r="O68" s="1"/>
  <c r="N68" s="1"/>
  <c r="M68" s="1"/>
  <c r="L68" s="1"/>
  <c r="K68" s="1"/>
  <c r="J68" s="1"/>
  <c r="I68" s="1"/>
  <c r="H68" s="1"/>
  <c r="G68" s="1"/>
  <c r="S68" i="4"/>
  <c r="T52" i="2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P66"/>
  <c r="O58"/>
  <c r="N58" s="1"/>
  <c r="M58" s="1"/>
  <c r="L58" s="1"/>
  <c r="K58" s="1"/>
  <c r="J58" s="1"/>
  <c r="I58" s="1"/>
  <c r="H58" s="1"/>
  <c r="G58" s="1"/>
  <c r="CD59" i="7"/>
  <c r="CD57"/>
  <c r="CD55"/>
  <c r="CD53"/>
  <c r="CE51"/>
  <c r="CD58"/>
  <c r="CD56"/>
  <c r="CD54"/>
  <c r="CD52"/>
  <c r="Q63" i="5"/>
  <c r="P63" s="1"/>
  <c r="O63" s="1"/>
  <c r="N63" s="1"/>
  <c r="M63" s="1"/>
  <c r="L63" s="1"/>
  <c r="K63" s="1"/>
  <c r="J63" s="1"/>
  <c r="I63" s="1"/>
  <c r="I70" i="6"/>
  <c r="P63" i="2"/>
  <c r="O63" s="1"/>
  <c r="N63" s="1"/>
  <c r="M63" s="1"/>
  <c r="L63" s="1"/>
  <c r="K63" s="1"/>
  <c r="J63" s="1"/>
  <c r="I63" s="1"/>
  <c r="H63" s="1"/>
  <c r="G63" s="1"/>
  <c r="S68" i="5"/>
  <c r="R68" s="1"/>
  <c r="Q68" s="1"/>
  <c r="P68" s="1"/>
  <c r="O68" s="1"/>
  <c r="N68" s="1"/>
  <c r="M68" s="1"/>
  <c r="L68" s="1"/>
  <c r="K68" s="1"/>
  <c r="J68" s="1"/>
  <c r="I68" s="1"/>
  <c r="S64"/>
  <c r="R64" s="1"/>
  <c r="Q64" s="1"/>
  <c r="P64" s="1"/>
  <c r="O64" s="1"/>
  <c r="N64" s="1"/>
  <c r="M64" s="1"/>
  <c r="L64" s="1"/>
  <c r="K64" s="1"/>
  <c r="J64" s="1"/>
  <c r="I64" s="1"/>
  <c r="Q67"/>
  <c r="P67" s="1"/>
  <c r="O67" s="1"/>
  <c r="N67" s="1"/>
  <c r="M67" s="1"/>
  <c r="L67" s="1"/>
  <c r="K67" s="1"/>
  <c r="J67" s="1"/>
  <c r="I67" s="1"/>
  <c r="Q64" i="2"/>
  <c r="I59" i="6"/>
  <c r="S54" i="2"/>
  <c r="R54" s="1"/>
  <c r="Q54" s="1"/>
  <c r="P54" s="1"/>
  <c r="O54" s="1"/>
  <c r="N54" s="1"/>
  <c r="M54" s="1"/>
  <c r="L54" s="1"/>
  <c r="K54" s="1"/>
  <c r="J54" s="1"/>
  <c r="I54" s="1"/>
  <c r="H54" s="1"/>
  <c r="G54" s="1"/>
  <c r="J53" i="6"/>
  <c r="K53" s="1"/>
  <c r="P69" i="5"/>
  <c r="O69" s="1"/>
  <c r="N69" s="1"/>
  <c r="M69" s="1"/>
  <c r="L69" s="1"/>
  <c r="K69" s="1"/>
  <c r="J69" s="1"/>
  <c r="I69" s="1"/>
  <c r="H68" i="6"/>
  <c r="I68"/>
  <c r="T53" i="2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N69" i="4"/>
  <c r="M69" s="1"/>
  <c r="L69" s="1"/>
  <c r="O69"/>
  <c r="T67"/>
  <c r="R65" i="5"/>
  <c r="R66" i="4"/>
  <c r="Q66" s="1"/>
  <c r="P66" s="1"/>
  <c r="O66" s="1"/>
  <c r="N66" s="1"/>
  <c r="M66" s="1"/>
  <c r="L66" s="1"/>
  <c r="I57" i="6"/>
  <c r="J57" s="1"/>
  <c r="K57" s="1"/>
  <c r="J58"/>
  <c r="H64"/>
  <c r="I64"/>
  <c r="S70" i="4"/>
  <c r="R70" s="1"/>
  <c r="Q70" s="1"/>
  <c r="P70" s="1"/>
  <c r="O70" s="1"/>
  <c r="N70" s="1"/>
  <c r="M70" s="1"/>
  <c r="L70" s="1"/>
  <c r="T54" i="2"/>
  <c r="R69"/>
  <c r="Q69" s="1"/>
  <c r="P69" s="1"/>
  <c r="O69" s="1"/>
  <c r="N69" s="1"/>
  <c r="M69" s="1"/>
  <c r="L69" s="1"/>
  <c r="K69" s="1"/>
  <c r="J69" s="1"/>
  <c r="I69" s="1"/>
  <c r="H69" s="1"/>
  <c r="G69" s="1"/>
  <c r="J66"/>
  <c r="I66" s="1"/>
  <c r="H66" s="1"/>
  <c r="G66" s="1"/>
  <c r="CD58" i="3"/>
  <c r="CD53"/>
  <c r="CD56"/>
  <c r="CD54"/>
  <c r="CE51"/>
  <c r="CD52"/>
  <c r="CD57"/>
  <c r="CD55"/>
  <c r="CD59"/>
  <c r="CC70" i="5"/>
  <c r="CC63"/>
  <c r="CC64"/>
  <c r="CC65"/>
  <c r="CC66"/>
  <c r="CC67"/>
  <c r="CC68"/>
  <c r="CC69"/>
  <c r="Q65"/>
  <c r="P65" s="1"/>
  <c r="O65" s="1"/>
  <c r="N65" s="1"/>
  <c r="M65" s="1"/>
  <c r="L65" s="1"/>
  <c r="K65" s="1"/>
  <c r="J65" s="1"/>
  <c r="I65" s="1"/>
  <c r="Q66"/>
  <c r="P66" s="1"/>
  <c r="O66" s="1"/>
  <c r="N66" s="1"/>
  <c r="M66" s="1"/>
  <c r="L66" s="1"/>
  <c r="K66" s="1"/>
  <c r="J66" s="1"/>
  <c r="I66" s="1"/>
  <c r="R66"/>
  <c r="O66" i="2"/>
  <c r="N66" s="1"/>
  <c r="M66" s="1"/>
  <c r="Q55"/>
  <c r="P55" s="1"/>
  <c r="O55" s="1"/>
  <c r="N55" s="1"/>
  <c r="M55" s="1"/>
  <c r="L55" s="1"/>
  <c r="K55" s="1"/>
  <c r="J55" s="1"/>
  <c r="I55" s="1"/>
  <c r="H55" s="1"/>
  <c r="G55" s="1"/>
  <c r="H69" i="6"/>
  <c r="I69" s="1"/>
  <c r="K55"/>
  <c r="S57" i="2"/>
  <c r="R57" s="1"/>
  <c r="Q57" s="1"/>
  <c r="P57" s="1"/>
  <c r="O57" s="1"/>
  <c r="N57" s="1"/>
  <c r="M57" s="1"/>
  <c r="L57" s="1"/>
  <c r="K57" s="1"/>
  <c r="J57" s="1"/>
  <c r="I57" s="1"/>
  <c r="H57" s="1"/>
  <c r="G57" s="1"/>
  <c r="S63" i="4"/>
  <c r="R63" s="1"/>
  <c r="Q63" s="1"/>
  <c r="P63" s="1"/>
  <c r="O63" s="1"/>
  <c r="N63" s="1"/>
  <c r="M63" s="1"/>
  <c r="L63" s="1"/>
  <c r="R67" i="2"/>
  <c r="Q67" s="1"/>
  <c r="P67" s="1"/>
  <c r="O67" s="1"/>
  <c r="N67" s="1"/>
  <c r="M67" s="1"/>
  <c r="L67" s="1"/>
  <c r="K67" s="1"/>
  <c r="J67" s="1"/>
  <c r="I67" s="1"/>
  <c r="H67" s="1"/>
  <c r="G67" s="1"/>
  <c r="T65"/>
  <c r="S70" i="5"/>
  <c r="R70" s="1"/>
  <c r="Q70" s="1"/>
  <c r="P70" s="1"/>
  <c r="O70" s="1"/>
  <c r="N70" s="1"/>
  <c r="M70" s="1"/>
  <c r="L70" s="1"/>
  <c r="K70" s="1"/>
  <c r="J70" s="1"/>
  <c r="I70" s="1"/>
  <c r="R68" i="4"/>
  <c r="Q68" s="1"/>
  <c r="P68" s="1"/>
  <c r="O68" s="1"/>
  <c r="N68" s="1"/>
  <c r="M68" s="1"/>
  <c r="L68" s="1"/>
  <c r="I53" i="6"/>
  <c r="J54"/>
  <c r="K54" s="1"/>
  <c r="H65"/>
  <c r="S65" i="2"/>
  <c r="R65" s="1"/>
  <c r="Q65" s="1"/>
  <c r="P65" s="1"/>
  <c r="O65" s="1"/>
  <c r="N65" s="1"/>
  <c r="M65" s="1"/>
  <c r="L65" s="1"/>
  <c r="K65" s="1"/>
  <c r="J65" s="1"/>
  <c r="I65" s="1"/>
  <c r="H65" s="1"/>
  <c r="G65" s="1"/>
  <c r="I65" i="6"/>
  <c r="Q69" i="4"/>
  <c r="S64"/>
  <c r="R64" s="1"/>
  <c r="Q64" s="1"/>
  <c r="P64" s="1"/>
  <c r="O64" s="1"/>
  <c r="N64" s="1"/>
  <c r="M64" s="1"/>
  <c r="L64" s="1"/>
  <c r="R59" i="2"/>
  <c r="Q59" s="1"/>
  <c r="P59" s="1"/>
  <c r="O59" s="1"/>
  <c r="N59" s="1"/>
  <c r="M59" s="1"/>
  <c r="L59" s="1"/>
  <c r="K59" s="1"/>
  <c r="J59" s="1"/>
  <c r="I59" s="1"/>
  <c r="H59" s="1"/>
  <c r="G59" s="1"/>
  <c r="T56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R68"/>
  <c r="L66"/>
  <c r="K66" s="1"/>
  <c r="K64" i="4" l="1"/>
  <c r="J64" s="1"/>
  <c r="I64" s="1"/>
  <c r="H64" s="1"/>
  <c r="G64" s="1"/>
  <c r="K65"/>
  <c r="J65" s="1"/>
  <c r="I65" s="1"/>
  <c r="H65" s="1"/>
  <c r="G65" s="1"/>
  <c r="J69" i="6"/>
  <c r="K69" s="1"/>
  <c r="L69" s="1"/>
  <c r="M69" s="1"/>
  <c r="N69" s="1"/>
  <c r="H66" i="5"/>
  <c r="G66" s="1"/>
  <c r="K67" i="4"/>
  <c r="J67" s="1"/>
  <c r="I67" s="1"/>
  <c r="H67" s="1"/>
  <c r="G67" s="1"/>
  <c r="J65" i="6"/>
  <c r="K65" s="1"/>
  <c r="L65" s="1"/>
  <c r="M65" s="1"/>
  <c r="N65" s="1"/>
  <c r="CE59" i="3"/>
  <c r="CE53"/>
  <c r="CE56"/>
  <c r="CE57"/>
  <c r="CE55"/>
  <c r="CE54"/>
  <c r="CF51"/>
  <c r="CE58"/>
  <c r="CE52"/>
  <c r="H64" i="5"/>
  <c r="G64" s="1"/>
  <c r="H67"/>
  <c r="G67" s="1"/>
  <c r="K68" i="4"/>
  <c r="J68" s="1"/>
  <c r="I68" s="1"/>
  <c r="H68" s="1"/>
  <c r="G68" s="1"/>
  <c r="H63" i="5"/>
  <c r="G63" s="1"/>
  <c r="H65"/>
  <c r="G65" s="1"/>
  <c r="K66" i="4"/>
  <c r="J66" s="1"/>
  <c r="I66" s="1"/>
  <c r="H66" s="1"/>
  <c r="G66" s="1"/>
  <c r="H68" i="5"/>
  <c r="G68" s="1"/>
  <c r="K69" i="4"/>
  <c r="J69" s="1"/>
  <c r="I69" s="1"/>
  <c r="H69" s="1"/>
  <c r="G69" s="1"/>
  <c r="J70" i="6"/>
  <c r="K70" s="1"/>
  <c r="L70" s="1"/>
  <c r="M70" s="1"/>
  <c r="N70" s="1"/>
  <c r="CE59" i="7"/>
  <c r="CE57"/>
  <c r="CE55"/>
  <c r="CE53"/>
  <c r="CF51"/>
  <c r="CE58"/>
  <c r="CE56"/>
  <c r="CE54"/>
  <c r="CE52"/>
  <c r="H69" i="5"/>
  <c r="G69" s="1"/>
  <c r="K70" i="4"/>
  <c r="J70" s="1"/>
  <c r="I70" s="1"/>
  <c r="H70" s="1"/>
  <c r="G70" s="1"/>
  <c r="J67" i="6"/>
  <c r="K67" s="1"/>
  <c r="L67" s="1"/>
  <c r="M67" s="1"/>
  <c r="N67" s="1"/>
  <c r="H70" i="5"/>
  <c r="G70" s="1"/>
  <c r="K63" i="4"/>
  <c r="J63" s="1"/>
  <c r="I63" s="1"/>
  <c r="H63" s="1"/>
  <c r="G63" s="1"/>
  <c r="J63" i="6"/>
  <c r="K63" s="1"/>
  <c r="L63" s="1"/>
  <c r="M63" s="1"/>
  <c r="N63" s="1"/>
  <c r="CF59" i="7" l="1"/>
  <c r="CF57"/>
  <c r="CF55"/>
  <c r="CF53"/>
  <c r="CG51"/>
  <c r="CF58"/>
  <c r="CF56"/>
  <c r="CF54"/>
  <c r="CF52"/>
  <c r="CF59" i="3"/>
  <c r="CF58"/>
  <c r="CF57"/>
  <c r="CF55"/>
  <c r="CF53"/>
  <c r="CF56"/>
  <c r="CF54"/>
  <c r="CG51"/>
  <c r="CF52"/>
  <c r="CG59" i="7" l="1"/>
  <c r="CG57"/>
  <c r="CG55"/>
  <c r="CG53"/>
  <c r="CH51"/>
  <c r="CG58"/>
  <c r="CG52"/>
  <c r="CG56"/>
  <c r="CG54"/>
  <c r="CG57" i="3"/>
  <c r="CG52"/>
  <c r="CG59"/>
  <c r="CG58"/>
  <c r="CG55"/>
  <c r="CG53"/>
  <c r="CG56"/>
  <c r="CG54"/>
  <c r="CH51"/>
  <c r="CH58" l="1"/>
  <c r="CH57"/>
  <c r="CH52"/>
  <c r="CH59"/>
  <c r="CH55"/>
  <c r="CH53"/>
  <c r="CH54"/>
  <c r="CH56"/>
  <c r="CI51"/>
  <c r="CH58" i="7"/>
  <c r="CH56"/>
  <c r="CH54"/>
  <c r="CH52"/>
  <c r="CH59"/>
  <c r="CH57"/>
  <c r="CH55"/>
  <c r="CH53"/>
  <c r="CI51"/>
  <c r="CI59" i="3" l="1"/>
  <c r="CI54"/>
  <c r="CJ51"/>
  <c r="CI58"/>
  <c r="CI57"/>
  <c r="CI52"/>
  <c r="CI55"/>
  <c r="CI53"/>
  <c r="CI56"/>
  <c r="CI58" i="7"/>
  <c r="CI56"/>
  <c r="CI54"/>
  <c r="CI52"/>
  <c r="CI59"/>
  <c r="CI57"/>
  <c r="CI55"/>
  <c r="CI53"/>
  <c r="CJ51"/>
  <c r="CJ58" l="1"/>
  <c r="CJ56"/>
  <c r="CJ54"/>
  <c r="CJ52"/>
  <c r="CJ59"/>
  <c r="CJ57"/>
  <c r="CJ55"/>
  <c r="CJ53"/>
  <c r="CK51"/>
  <c r="N59" i="3"/>
  <c r="M59" s="1"/>
  <c r="L59" s="1"/>
  <c r="K59" s="1"/>
  <c r="J59" s="1"/>
  <c r="I59" s="1"/>
  <c r="H59" s="1"/>
  <c r="G59" s="1"/>
  <c r="N54"/>
  <c r="M54" s="1"/>
  <c r="L54" s="1"/>
  <c r="K54" s="1"/>
  <c r="J54" s="1"/>
  <c r="I54" s="1"/>
  <c r="H54" s="1"/>
  <c r="G54" s="1"/>
  <c r="N57"/>
  <c r="M57" s="1"/>
  <c r="L57" s="1"/>
  <c r="K57" s="1"/>
  <c r="J57" s="1"/>
  <c r="I57" s="1"/>
  <c r="H57" s="1"/>
  <c r="G57" s="1"/>
  <c r="CJ54"/>
  <c r="O54" s="1"/>
  <c r="CK51"/>
  <c r="CJ59"/>
  <c r="O59" s="1"/>
  <c r="CJ58"/>
  <c r="O58" s="1"/>
  <c r="N58" s="1"/>
  <c r="M58" s="1"/>
  <c r="L58" s="1"/>
  <c r="K58" s="1"/>
  <c r="J58" s="1"/>
  <c r="I58" s="1"/>
  <c r="H58" s="1"/>
  <c r="G58" s="1"/>
  <c r="CJ57"/>
  <c r="O57" s="1"/>
  <c r="CJ52"/>
  <c r="O52" s="1"/>
  <c r="N52" s="1"/>
  <c r="M52" s="1"/>
  <c r="L52" s="1"/>
  <c r="K52" s="1"/>
  <c r="J52" s="1"/>
  <c r="I52" s="1"/>
  <c r="H52" s="1"/>
  <c r="G52" s="1"/>
  <c r="CJ55"/>
  <c r="O55" s="1"/>
  <c r="N55" s="1"/>
  <c r="M55" s="1"/>
  <c r="L55" s="1"/>
  <c r="K55" s="1"/>
  <c r="J55" s="1"/>
  <c r="I55" s="1"/>
  <c r="H55" s="1"/>
  <c r="G55" s="1"/>
  <c r="CJ53"/>
  <c r="O53" s="1"/>
  <c r="N53" s="1"/>
  <c r="M53" s="1"/>
  <c r="L53" s="1"/>
  <c r="K53" s="1"/>
  <c r="J53" s="1"/>
  <c r="I53" s="1"/>
  <c r="H53" s="1"/>
  <c r="G53" s="1"/>
  <c r="CJ56"/>
  <c r="O56" s="1"/>
  <c r="N56" s="1"/>
  <c r="M56" s="1"/>
  <c r="L56" s="1"/>
  <c r="K56" s="1"/>
  <c r="J56" s="1"/>
  <c r="I56" s="1"/>
  <c r="H56" s="1"/>
  <c r="G56" s="1"/>
  <c r="CK59" l="1"/>
  <c r="CK57"/>
  <c r="CK56"/>
  <c r="CK53"/>
  <c r="CK54"/>
  <c r="CL51"/>
  <c r="CK58"/>
  <c r="CK52"/>
  <c r="CK55"/>
  <c r="CL51" i="7"/>
  <c r="CK58"/>
  <c r="CK56"/>
  <c r="CK54"/>
  <c r="CK52"/>
  <c r="CK59"/>
  <c r="CK53"/>
  <c r="CK57"/>
  <c r="CK55"/>
  <c r="CL59" l="1"/>
  <c r="CL57"/>
  <c r="CL55"/>
  <c r="CL53"/>
  <c r="CM51"/>
  <c r="CL58"/>
  <c r="CL56"/>
  <c r="CL54"/>
  <c r="CL52"/>
  <c r="CL59" i="3"/>
  <c r="CL58"/>
  <c r="CL53"/>
  <c r="CL56"/>
  <c r="CL54"/>
  <c r="CM51"/>
  <c r="CL57"/>
  <c r="CL52"/>
  <c r="CL55"/>
  <c r="CM59" l="1"/>
  <c r="CM53"/>
  <c r="CM55"/>
  <c r="CM56"/>
  <c r="CM54"/>
  <c r="CN51"/>
  <c r="CM58"/>
  <c r="CM57"/>
  <c r="CM52"/>
  <c r="CM59" i="7"/>
  <c r="CM57"/>
  <c r="CM55"/>
  <c r="CM53"/>
  <c r="CN51"/>
  <c r="CM58"/>
  <c r="CM56"/>
  <c r="CM54"/>
  <c r="CM52"/>
  <c r="CN59" l="1"/>
  <c r="CN57"/>
  <c r="CN55"/>
  <c r="CN53"/>
  <c r="CO51"/>
  <c r="CN58"/>
  <c r="CN56"/>
  <c r="CN54"/>
  <c r="CN52"/>
  <c r="CN55" i="3"/>
  <c r="CN53"/>
  <c r="CN56"/>
  <c r="CN59"/>
  <c r="CN52"/>
  <c r="CN54"/>
  <c r="CO51"/>
  <c r="CN58"/>
  <c r="CN57"/>
  <c r="CO59" i="7" l="1"/>
  <c r="CO57"/>
  <c r="CO55"/>
  <c r="CO53"/>
  <c r="CP51"/>
  <c r="CO54"/>
  <c r="CO58"/>
  <c r="CO52"/>
  <c r="CO56"/>
  <c r="CO57" i="3"/>
  <c r="CO52"/>
  <c r="CO58"/>
  <c r="CO55"/>
  <c r="CO53"/>
  <c r="CO56"/>
  <c r="CO59"/>
  <c r="CO54"/>
  <c r="CP51"/>
  <c r="CP58" i="7" l="1"/>
  <c r="CP56"/>
  <c r="CP54"/>
  <c r="CP52"/>
  <c r="CP59"/>
  <c r="CP57"/>
  <c r="CP55"/>
  <c r="CP53"/>
  <c r="CQ51"/>
  <c r="CP58" i="3"/>
  <c r="CP54"/>
  <c r="CP52"/>
  <c r="CP57"/>
  <c r="CP55"/>
  <c r="CP53"/>
  <c r="CQ51"/>
  <c r="CP56"/>
  <c r="CP59"/>
  <c r="CQ59" l="1"/>
  <c r="CQ58"/>
  <c r="CQ57"/>
  <c r="CQ54"/>
  <c r="CR51"/>
  <c r="CQ52"/>
  <c r="CQ55"/>
  <c r="CQ53"/>
  <c r="CQ56"/>
  <c r="CQ58" i="7"/>
  <c r="CQ56"/>
  <c r="CQ54"/>
  <c r="CQ52"/>
  <c r="CQ59"/>
  <c r="CQ57"/>
  <c r="CQ55"/>
  <c r="CQ53"/>
  <c r="CR51"/>
  <c r="CR58" l="1"/>
  <c r="CR56"/>
  <c r="CR54"/>
  <c r="CR52"/>
  <c r="CR59"/>
  <c r="CR57"/>
  <c r="CR55"/>
  <c r="CR53"/>
  <c r="CS51"/>
  <c r="CR58" i="3"/>
  <c r="CR57"/>
  <c r="CR54"/>
  <c r="CS51"/>
  <c r="CR52"/>
  <c r="CR55"/>
  <c r="CR56"/>
  <c r="CR59"/>
  <c r="CR53"/>
  <c r="CT51" i="7" l="1"/>
  <c r="CS58"/>
  <c r="CS56"/>
  <c r="CS54"/>
  <c r="CS52"/>
  <c r="CS59"/>
  <c r="CS53"/>
  <c r="CS57"/>
  <c r="CS55"/>
  <c r="CS59" i="3"/>
  <c r="CS57"/>
  <c r="CS56"/>
  <c r="CS58"/>
  <c r="CS54"/>
  <c r="CT51"/>
  <c r="CS52"/>
  <c r="CS53"/>
  <c r="CS55"/>
  <c r="CT59" l="1"/>
  <c r="CT58"/>
  <c r="CT53"/>
  <c r="CT56"/>
  <c r="CT57"/>
  <c r="CT54"/>
  <c r="CU51"/>
  <c r="CT52"/>
  <c r="CT55"/>
  <c r="CT59" i="7"/>
  <c r="CT57"/>
  <c r="CT55"/>
  <c r="CT53"/>
  <c r="CU51"/>
  <c r="CT58"/>
  <c r="CT56"/>
  <c r="CT54"/>
  <c r="CT52"/>
  <c r="CU59" i="3" l="1"/>
  <c r="CU53"/>
  <c r="CU56"/>
  <c r="CU58"/>
  <c r="CU57"/>
  <c r="CU54"/>
  <c r="CV51"/>
  <c r="CU55"/>
  <c r="CU52"/>
  <c r="CU59" i="7"/>
  <c r="CU57"/>
  <c r="CU55"/>
  <c r="CU53"/>
  <c r="CV51"/>
  <c r="CU58"/>
  <c r="CU56"/>
  <c r="CU54"/>
  <c r="CU52"/>
  <c r="CV59" l="1"/>
  <c r="CV57"/>
  <c r="CV55"/>
  <c r="CV53"/>
  <c r="CW51"/>
  <c r="CV58"/>
  <c r="CV56"/>
  <c r="CV54"/>
  <c r="CV52"/>
  <c r="CV56" i="3"/>
  <c r="CV59"/>
  <c r="CV55"/>
  <c r="CV52"/>
  <c r="CV53"/>
  <c r="CV58"/>
  <c r="CV57"/>
  <c r="CV54"/>
  <c r="CW51"/>
  <c r="CW59" i="7" l="1"/>
  <c r="CW57"/>
  <c r="CW55"/>
  <c r="CW53"/>
  <c r="CX51"/>
  <c r="CW54"/>
  <c r="CW58"/>
  <c r="CW52"/>
  <c r="CW56"/>
  <c r="CW59" i="3"/>
  <c r="CW57"/>
  <c r="CW52"/>
  <c r="CW55"/>
  <c r="CW56"/>
  <c r="CW53"/>
  <c r="CW58"/>
  <c r="CW54"/>
  <c r="CX51"/>
  <c r="CX58" l="1"/>
  <c r="CX59"/>
  <c r="CX52"/>
  <c r="CX55"/>
  <c r="CY51"/>
  <c r="CX56"/>
  <c r="CX53"/>
  <c r="CX57"/>
  <c r="CX54"/>
  <c r="CX58" i="7"/>
  <c r="CX56"/>
  <c r="CX54"/>
  <c r="CX52"/>
  <c r="CX59"/>
  <c r="CX57"/>
  <c r="CX55"/>
  <c r="CX53"/>
  <c r="CY51"/>
  <c r="CY58" l="1"/>
  <c r="CY56"/>
  <c r="CY54"/>
  <c r="CY52"/>
  <c r="CY59"/>
  <c r="CY57"/>
  <c r="CY55"/>
  <c r="CY53"/>
  <c r="CZ51"/>
  <c r="CY59" i="3"/>
  <c r="CY54"/>
  <c r="CZ51"/>
  <c r="CY52"/>
  <c r="CY55"/>
  <c r="CY56"/>
  <c r="CY53"/>
  <c r="CY58"/>
  <c r="CY57"/>
  <c r="CZ58" i="7" l="1"/>
  <c r="CZ56"/>
  <c r="CZ54"/>
  <c r="CZ52"/>
  <c r="CZ59"/>
  <c r="CZ57"/>
  <c r="CZ55"/>
  <c r="CZ53"/>
  <c r="DA51"/>
  <c r="CZ54" i="3"/>
  <c r="DA51"/>
  <c r="CZ59"/>
  <c r="CZ52"/>
  <c r="CZ58"/>
  <c r="CZ55"/>
  <c r="CZ57"/>
  <c r="CZ56"/>
  <c r="CZ53"/>
  <c r="DB51" i="7" l="1"/>
  <c r="DA58"/>
  <c r="DA56"/>
  <c r="DA54"/>
  <c r="DA52"/>
  <c r="DA55"/>
  <c r="DA59"/>
  <c r="DA53"/>
  <c r="DA57"/>
  <c r="DA59" i="3"/>
  <c r="DA57"/>
  <c r="DA58"/>
  <c r="DA56"/>
  <c r="DA54"/>
  <c r="DB51"/>
  <c r="DA53"/>
  <c r="DA52"/>
  <c r="DA55"/>
  <c r="DB59" l="1"/>
  <c r="DB58"/>
  <c r="DB57"/>
  <c r="DB56"/>
  <c r="DB53"/>
  <c r="DB54"/>
  <c r="DC51"/>
  <c r="DB52"/>
  <c r="DB55"/>
  <c r="DB59" i="7"/>
  <c r="DB57"/>
  <c r="DB55"/>
  <c r="DB53"/>
  <c r="DC51"/>
  <c r="DB58"/>
  <c r="DB56"/>
  <c r="DB54"/>
  <c r="DB52"/>
  <c r="DC59" l="1"/>
  <c r="DC57"/>
  <c r="DC55"/>
  <c r="DC53"/>
  <c r="DD51"/>
  <c r="DC58"/>
  <c r="DC56"/>
  <c r="DC54"/>
  <c r="DC52"/>
  <c r="DC59" i="3"/>
  <c r="DC58"/>
  <c r="DC57"/>
  <c r="DC56"/>
  <c r="DC53"/>
  <c r="DC54"/>
  <c r="DD51"/>
  <c r="DC55"/>
  <c r="DC52"/>
  <c r="DD56" l="1"/>
  <c r="DD55"/>
  <c r="DD58"/>
  <c r="DD57"/>
  <c r="DD53"/>
  <c r="DD52"/>
  <c r="DD59"/>
  <c r="DD54"/>
  <c r="DE51"/>
  <c r="DD59" i="7"/>
  <c r="DD57"/>
  <c r="DD55"/>
  <c r="DD53"/>
  <c r="DE51"/>
  <c r="DD58"/>
  <c r="DD56"/>
  <c r="DD54"/>
  <c r="DD52"/>
  <c r="DE59" l="1"/>
  <c r="DE57"/>
  <c r="DE55"/>
  <c r="DE53"/>
  <c r="DF51"/>
  <c r="DE54"/>
  <c r="DE56"/>
  <c r="DE58"/>
  <c r="DE52"/>
  <c r="DE59" i="3"/>
  <c r="DE57"/>
  <c r="DE52"/>
  <c r="DE55"/>
  <c r="DE56"/>
  <c r="DE58"/>
  <c r="DE53"/>
  <c r="DE54"/>
  <c r="DF51"/>
  <c r="DF58" l="1"/>
  <c r="DF52"/>
  <c r="DF54"/>
  <c r="DG51"/>
  <c r="DF55"/>
  <c r="DF57"/>
  <c r="DF56"/>
  <c r="DF59"/>
  <c r="DF53"/>
  <c r="DF58" i="7"/>
  <c r="DF56"/>
  <c r="DF54"/>
  <c r="DF52"/>
  <c r="DF59"/>
  <c r="DF57"/>
  <c r="DF55"/>
  <c r="DF53"/>
  <c r="DG51"/>
  <c r="AK56" l="1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9" i="3"/>
  <c r="DG54"/>
  <c r="DG52"/>
  <c r="DG55"/>
  <c r="DG58"/>
  <c r="DG57"/>
  <c r="DG56"/>
  <c r="DG53"/>
  <c r="AK54" i="7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8"/>
  <c r="AL58" s="1"/>
  <c r="AK58" s="1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6"/>
  <c r="AL56" s="1"/>
  <c r="DG54"/>
  <c r="AL54" s="1"/>
  <c r="DG52"/>
  <c r="AL52" s="1"/>
  <c r="AK52" s="1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G59"/>
  <c r="AL59" s="1"/>
  <c r="AK59" s="1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DH51"/>
  <c r="AK53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8" l="1"/>
  <c r="DH56"/>
  <c r="DH54"/>
  <c r="DH52"/>
  <c r="DH59"/>
  <c r="DH57"/>
  <c r="DH55"/>
  <c r="DH53"/>
  <c r="DI51"/>
  <c r="DJ51" l="1"/>
  <c r="DI58"/>
  <c r="DI56"/>
  <c r="DI54"/>
  <c r="DI52"/>
  <c r="DI55"/>
  <c r="DI59"/>
  <c r="DI53"/>
  <c r="DI57"/>
  <c r="DJ59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6"/>
  <c r="DM54"/>
  <c r="DM58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7"/>
  <c r="DQ55"/>
  <c r="DQ59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6"/>
  <c r="DU54"/>
  <c r="DU58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7"/>
  <c r="DY55"/>
  <c r="DY59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2"/>
  <c r="EC58"/>
  <c r="EC56"/>
  <c r="EC54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7"/>
  <c r="EG55"/>
  <c r="EG59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2"/>
  <c r="EK56"/>
  <c r="EK54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3"/>
  <c r="EO57"/>
  <c r="EO55"/>
  <c r="EO59"/>
</calcChain>
</file>

<file path=xl/sharedStrings.xml><?xml version="1.0" encoding="utf-8"?>
<sst xmlns="http://schemas.openxmlformats.org/spreadsheetml/2006/main" count="307" uniqueCount="78">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</sst>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/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0" fontId="0" fillId="0" borderId="0" xfId="0" applyBorder="1" applyAlignment="1" applyProtection="1">
      <alignment horizontal="right" vertical="center"/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1489.6639999999998</c:v>
                </c:pt>
                <c:pt idx="1">
                  <c:v>1477.8879999999997</c:v>
                </c:pt>
                <c:pt idx="2">
                  <c:v>1611.1499999999999</c:v>
                </c:pt>
                <c:pt idx="3">
                  <c:v>1748.4139999999998</c:v>
                </c:pt>
                <c:pt idx="4">
                  <c:v>1891.7729999999999</c:v>
                </c:pt>
                <c:pt idx="5">
                  <c:v>1978.9889999999998</c:v>
                </c:pt>
                <c:pt idx="6">
                  <c:v>2060.3629999999998</c:v>
                </c:pt>
                <c:pt idx="7">
                  <c:v>2116.5519999999997</c:v>
                </c:pt>
              </c:numCache>
            </c:numRef>
          </c:yVal>
          <c:smooth val="1"/>
        </c:ser>
        <c:axId val="110208896"/>
        <c:axId val="110223360"/>
      </c:scatterChart>
      <c:valAx>
        <c:axId val="110208896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0223360"/>
        <c:crosses val="autoZero"/>
        <c:crossBetween val="midCat"/>
      </c:valAx>
      <c:valAx>
        <c:axId val="110223360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10208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178.94673348799998</c:v>
                </c:pt>
                <c:pt idx="1">
                  <c:v>156.51045920600001</c:v>
                </c:pt>
                <c:pt idx="2">
                  <c:v>138.62078047999998</c:v>
                </c:pt>
                <c:pt idx="3">
                  <c:v>124.78385618599998</c:v>
                </c:pt>
                <c:pt idx="4">
                  <c:v>114.50584519999995</c:v>
                </c:pt>
                <c:pt idx="5">
                  <c:v>107.29290639800001</c:v>
                </c:pt>
                <c:pt idx="6">
                  <c:v>102.65119865599996</c:v>
                </c:pt>
                <c:pt idx="7">
                  <c:v>101.14170152000008</c:v>
                </c:pt>
                <c:pt idx="8">
                  <c:v>101.14170152000008</c:v>
                </c:pt>
                <c:pt idx="9">
                  <c:v>101.14170152000008</c:v>
                </c:pt>
                <c:pt idx="10">
                  <c:v>101.14170152000008</c:v>
                </c:pt>
                <c:pt idx="11">
                  <c:v>101.14170152000008</c:v>
                </c:pt>
                <c:pt idx="12">
                  <c:v>101.14170152000008</c:v>
                </c:pt>
                <c:pt idx="13">
                  <c:v>100.67105972600001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202.63072096256002</c:v>
                </c:pt>
                <c:pt idx="1">
                  <c:v>186.28758387727999</c:v>
                </c:pt>
                <c:pt idx="2">
                  <c:v>171.86326815871999</c:v>
                </c:pt>
                <c:pt idx="3">
                  <c:v>159.22114736143999</c:v>
                </c:pt>
                <c:pt idx="4">
                  <c:v>148.22459504</c:v>
                </c:pt>
                <c:pt idx="5">
                  <c:v>138.73698474896</c:v>
                </c:pt>
                <c:pt idx="6">
                  <c:v>130.62169004288</c:v>
                </c:pt>
                <c:pt idx="7">
                  <c:v>123.74208447632003</c:v>
                </c:pt>
                <c:pt idx="8">
                  <c:v>117.96154160384</c:v>
                </c:pt>
                <c:pt idx="9">
                  <c:v>113.14343497999999</c:v>
                </c:pt>
                <c:pt idx="10">
                  <c:v>109.15113815935999</c:v>
                </c:pt>
                <c:pt idx="11">
                  <c:v>105.84802469647997</c:v>
                </c:pt>
                <c:pt idx="12">
                  <c:v>103.09746814592</c:v>
                </c:pt>
                <c:pt idx="13">
                  <c:v>100.76284206224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229.41536153984001</c:v>
                </c:pt>
                <c:pt idx="1">
                  <c:v>206.88034764992</c:v>
                </c:pt>
                <c:pt idx="2">
                  <c:v>187.40889766207999</c:v>
                </c:pt>
                <c:pt idx="3">
                  <c:v>170.74095626816001</c:v>
                </c:pt>
                <c:pt idx="4">
                  <c:v>156.61646816000001</c:v>
                </c:pt>
                <c:pt idx="5">
                  <c:v>144.77537802943999</c:v>
                </c:pt>
                <c:pt idx="6">
                  <c:v>134.95763056831998</c:v>
                </c:pt>
                <c:pt idx="7">
                  <c:v>126.90317046848003</c:v>
                </c:pt>
                <c:pt idx="8">
                  <c:v>120.35194242176004</c:v>
                </c:pt>
                <c:pt idx="9">
                  <c:v>115.04389111999996</c:v>
                </c:pt>
                <c:pt idx="10">
                  <c:v>110.71896125504</c:v>
                </c:pt>
                <c:pt idx="11">
                  <c:v>107.11709751872002</c:v>
                </c:pt>
                <c:pt idx="12">
                  <c:v>103.97824460288001</c:v>
                </c:pt>
                <c:pt idx="13">
                  <c:v>101.04234719935999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227.53725147647998</c:v>
                </c:pt>
                <c:pt idx="1">
                  <c:v>204.82296562223999</c:v>
                </c:pt>
                <c:pt idx="2">
                  <c:v>185.27933261375998</c:v>
                </c:pt>
                <c:pt idx="3">
                  <c:v>168.63184264751999</c:v>
                </c:pt>
                <c:pt idx="4">
                  <c:v>154.60598592000002</c:v>
                </c:pt>
                <c:pt idx="5">
                  <c:v>142.92725262767996</c:v>
                </c:pt>
                <c:pt idx="6">
                  <c:v>133.32113296704</c:v>
                </c:pt>
                <c:pt idx="7">
                  <c:v>125.51311713455999</c:v>
                </c:pt>
                <c:pt idx="8">
                  <c:v>119.22869532671999</c:v>
                </c:pt>
                <c:pt idx="9">
                  <c:v>114.19335774000001</c:v>
                </c:pt>
                <c:pt idx="10">
                  <c:v>110.13259457088</c:v>
                </c:pt>
                <c:pt idx="11">
                  <c:v>106.77189601584001</c:v>
                </c:pt>
                <c:pt idx="12">
                  <c:v>103.83675227136001</c:v>
                </c:pt>
                <c:pt idx="13">
                  <c:v>101.05265353392002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211.08987434496001</c:v>
                </c:pt>
                <c:pt idx="1">
                  <c:v>189.94981843248001</c:v>
                </c:pt>
                <c:pt idx="2">
                  <c:v>171.99355911552001</c:v>
                </c:pt>
                <c:pt idx="3">
                  <c:v>156.92785858704002</c:v>
                </c:pt>
                <c:pt idx="4">
                  <c:v>144.45947904000002</c:v>
                </c:pt>
                <c:pt idx="5">
                  <c:v>134.29518266736</c:v>
                </c:pt>
                <c:pt idx="6">
                  <c:v>126.14173166208002</c:v>
                </c:pt>
                <c:pt idx="7">
                  <c:v>119.70588821712002</c:v>
                </c:pt>
                <c:pt idx="8">
                  <c:v>114.69441452543998</c:v>
                </c:pt>
                <c:pt idx="9">
                  <c:v>110.81407278</c:v>
                </c:pt>
                <c:pt idx="10">
                  <c:v>107.77162517376001</c:v>
                </c:pt>
                <c:pt idx="11">
                  <c:v>105.27383389967997</c:v>
                </c:pt>
                <c:pt idx="12">
                  <c:v>103.02746115072006</c:v>
                </c:pt>
                <c:pt idx="13">
                  <c:v>100.73926911983995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185.82320403967998</c:v>
                </c:pt>
                <c:pt idx="1">
                  <c:v>172.34071107583998</c:v>
                </c:pt>
                <c:pt idx="2">
                  <c:v>160.37362423616</c:v>
                </c:pt>
                <c:pt idx="3">
                  <c:v>149.82289876831999</c:v>
                </c:pt>
                <c:pt idx="4">
                  <c:v>140.58948992000001</c:v>
                </c:pt>
                <c:pt idx="5">
                  <c:v>132.57435293888</c:v>
                </c:pt>
                <c:pt idx="6">
                  <c:v>125.67844307263999</c:v>
                </c:pt>
                <c:pt idx="7">
                  <c:v>119.80271556896002</c:v>
                </c:pt>
                <c:pt idx="8">
                  <c:v>114.84812567551998</c:v>
                </c:pt>
                <c:pt idx="9">
                  <c:v>110.71562864000001</c:v>
                </c:pt>
                <c:pt idx="10">
                  <c:v>107.30617971008</c:v>
                </c:pt>
                <c:pt idx="11">
                  <c:v>104.52073413343999</c:v>
                </c:pt>
                <c:pt idx="12">
                  <c:v>102.26024715775998</c:v>
                </c:pt>
                <c:pt idx="13">
                  <c:v>100.42567403072002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155.89738161151999</c:v>
                </c:pt>
                <c:pt idx="1">
                  <c:v>151.97231129575999</c:v>
                </c:pt>
                <c:pt idx="2">
                  <c:v>147.39010889023999</c:v>
                </c:pt>
                <c:pt idx="3">
                  <c:v>142.31316756247998</c:v>
                </c:pt>
                <c:pt idx="4">
                  <c:v>136.90388048</c:v>
                </c:pt>
                <c:pt idx="5">
                  <c:v>131.32464081031998</c:v>
                </c:pt>
                <c:pt idx="6">
                  <c:v>125.73784172095998</c:v>
                </c:pt>
                <c:pt idx="7">
                  <c:v>120.30587637943999</c:v>
                </c:pt>
                <c:pt idx="8">
                  <c:v>115.19113795327999</c:v>
                </c:pt>
                <c:pt idx="9">
                  <c:v>110.55601960999999</c:v>
                </c:pt>
                <c:pt idx="10">
                  <c:v>106.56291451711999</c:v>
                </c:pt>
                <c:pt idx="11">
                  <c:v>103.37421584215998</c:v>
                </c:pt>
                <c:pt idx="12">
                  <c:v>101.15231675263999</c:v>
                </c:pt>
                <c:pt idx="13">
                  <c:v>100.25848999999999</c:v>
                </c:pt>
                <c:pt idx="14">
                  <c:v>100.25848999999999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200.06797612352</c:v>
                </c:pt>
                <c:pt idx="1">
                  <c:v>185.30046931376</c:v>
                </c:pt>
                <c:pt idx="2">
                  <c:v>171.98248845823997</c:v>
                </c:pt>
                <c:pt idx="3">
                  <c:v>160.04226382447999</c:v>
                </c:pt>
                <c:pt idx="4">
                  <c:v>149.40802567999998</c:v>
                </c:pt>
                <c:pt idx="5">
                  <c:v>140.00800429231998</c:v>
                </c:pt>
                <c:pt idx="6">
                  <c:v>131.77042992895997</c:v>
                </c:pt>
                <c:pt idx="7">
                  <c:v>124.62353285743998</c:v>
                </c:pt>
                <c:pt idx="8">
                  <c:v>118.49554334527997</c:v>
                </c:pt>
                <c:pt idx="9">
                  <c:v>113.31469165999997</c:v>
                </c:pt>
                <c:pt idx="10">
                  <c:v>109.00920806911998</c:v>
                </c:pt>
                <c:pt idx="11">
                  <c:v>105.50732284015999</c:v>
                </c:pt>
                <c:pt idx="12">
                  <c:v>102.73726624063997</c:v>
                </c:pt>
                <c:pt idx="13">
                  <c:v>100.62726853808002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0364288"/>
        <c:axId val="170378752"/>
      </c:scatterChart>
      <c:valAx>
        <c:axId val="17036428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0378752"/>
        <c:crosses val="autoZero"/>
        <c:crossBetween val="midCat"/>
        <c:majorUnit val="0.2"/>
      </c:valAx>
      <c:valAx>
        <c:axId val="17037875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0364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1489.6639999999998</c:v>
                </c:pt>
                <c:pt idx="1">
                  <c:v>1477.8879999999997</c:v>
                </c:pt>
                <c:pt idx="2">
                  <c:v>1611.1499999999999</c:v>
                </c:pt>
                <c:pt idx="3">
                  <c:v>1748.4139999999998</c:v>
                </c:pt>
                <c:pt idx="4">
                  <c:v>1891.7729999999999</c:v>
                </c:pt>
                <c:pt idx="5">
                  <c:v>1978.9889999999998</c:v>
                </c:pt>
                <c:pt idx="6">
                  <c:v>2060.3629999999998</c:v>
                </c:pt>
                <c:pt idx="7">
                  <c:v>2116.5519999999997</c:v>
                </c:pt>
              </c:numCache>
            </c:numRef>
          </c:yVal>
          <c:smooth val="1"/>
        </c:ser>
        <c:axId val="170841600"/>
        <c:axId val="170843520"/>
      </c:scatterChart>
      <c:valAx>
        <c:axId val="170841600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0843520"/>
        <c:crosses val="autoZero"/>
        <c:crossBetween val="midCat"/>
      </c:valAx>
      <c:valAx>
        <c:axId val="170843520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084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0.000</c:formatCode>
                <c:ptCount val="8"/>
                <c:pt idx="0">
                  <c:v>1.8819999999999999</c:v>
                </c:pt>
                <c:pt idx="1">
                  <c:v>1.2869999999999999</c:v>
                </c:pt>
                <c:pt idx="2">
                  <c:v>1.0940000000000001</c:v>
                </c:pt>
                <c:pt idx="3">
                  <c:v>0.95</c:v>
                </c:pt>
                <c:pt idx="4">
                  <c:v>0.84099999999999997</c:v>
                </c:pt>
                <c:pt idx="5">
                  <c:v>0.75</c:v>
                </c:pt>
                <c:pt idx="6">
                  <c:v>0.66200000000000003</c:v>
                </c:pt>
                <c:pt idx="7">
                  <c:v>0.56299999999999994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0.000</c:formatCode>
                <c:ptCount val="8"/>
                <c:pt idx="0">
                  <c:v>1.7470000000000001</c:v>
                </c:pt>
                <c:pt idx="1">
                  <c:v>1.2330000000000001</c:v>
                </c:pt>
                <c:pt idx="2">
                  <c:v>1.0329999999999999</c:v>
                </c:pt>
                <c:pt idx="3">
                  <c:v>0.86299999999999999</c:v>
                </c:pt>
                <c:pt idx="4">
                  <c:v>0.72</c:v>
                </c:pt>
                <c:pt idx="5">
                  <c:v>0.59799999999999998</c:v>
                </c:pt>
                <c:pt idx="6">
                  <c:v>0.49399999999999999</c:v>
                </c:pt>
                <c:pt idx="7">
                  <c:v>0.40100000000000002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0.000</c:formatCode>
                <c:ptCount val="8"/>
                <c:pt idx="0">
                  <c:v>1.8640000000000001</c:v>
                </c:pt>
                <c:pt idx="1">
                  <c:v>1.2769999999999999</c:v>
                </c:pt>
                <c:pt idx="2">
                  <c:v>1.071</c:v>
                </c:pt>
                <c:pt idx="3">
                  <c:v>0.90800000000000003</c:v>
                </c:pt>
                <c:pt idx="4">
                  <c:v>0.77400000000000002</c:v>
                </c:pt>
                <c:pt idx="5">
                  <c:v>0.65800000000000003</c:v>
                </c:pt>
                <c:pt idx="6">
                  <c:v>0.54600000000000004</c:v>
                </c:pt>
                <c:pt idx="7">
                  <c:v>0.42599999999999999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0.000</c:formatCode>
                <c:ptCount val="8"/>
                <c:pt idx="0">
                  <c:v>2.109</c:v>
                </c:pt>
                <c:pt idx="1">
                  <c:v>1.4179999999999999</c:v>
                </c:pt>
                <c:pt idx="2">
                  <c:v>1.177</c:v>
                </c:pt>
                <c:pt idx="3">
                  <c:v>0.98699999999999999</c:v>
                </c:pt>
                <c:pt idx="4">
                  <c:v>0.83699999999999997</c:v>
                </c:pt>
                <c:pt idx="5">
                  <c:v>0.71199999999999997</c:v>
                </c:pt>
                <c:pt idx="6">
                  <c:v>0.60099999999999998</c:v>
                </c:pt>
                <c:pt idx="7">
                  <c:v>0.48899999999999999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0.000</c:formatCode>
                <c:ptCount val="8"/>
                <c:pt idx="0">
                  <c:v>2.4119999999999999</c:v>
                </c:pt>
                <c:pt idx="1">
                  <c:v>1.548</c:v>
                </c:pt>
                <c:pt idx="2">
                  <c:v>1.262</c:v>
                </c:pt>
                <c:pt idx="3">
                  <c:v>1.048</c:v>
                </c:pt>
                <c:pt idx="4">
                  <c:v>0.88900000000000001</c:v>
                </c:pt>
                <c:pt idx="5">
                  <c:v>0.76400000000000001</c:v>
                </c:pt>
                <c:pt idx="6">
                  <c:v>0.65600000000000003</c:v>
                </c:pt>
                <c:pt idx="7">
                  <c:v>0.54700000000000004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0.000</c:formatCode>
                <c:ptCount val="8"/>
                <c:pt idx="0">
                  <c:v>2.6680000000000001</c:v>
                </c:pt>
                <c:pt idx="1">
                  <c:v>1.651</c:v>
                </c:pt>
                <c:pt idx="2">
                  <c:v>1.3280000000000001</c:v>
                </c:pt>
                <c:pt idx="3">
                  <c:v>1.0940000000000001</c:v>
                </c:pt>
                <c:pt idx="4">
                  <c:v>0.92200000000000004</c:v>
                </c:pt>
                <c:pt idx="5">
                  <c:v>0.78900000000000003</c:v>
                </c:pt>
                <c:pt idx="6">
                  <c:v>0.66700000000000004</c:v>
                </c:pt>
                <c:pt idx="7">
                  <c:v>0.53200000000000003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0.000</c:formatCode>
                <c:ptCount val="8"/>
                <c:pt idx="0">
                  <c:v>3.0859999999999999</c:v>
                </c:pt>
                <c:pt idx="1">
                  <c:v>1.7869999999999999</c:v>
                </c:pt>
                <c:pt idx="2">
                  <c:v>1.3959999999999999</c:v>
                </c:pt>
                <c:pt idx="3">
                  <c:v>1.1279999999999999</c:v>
                </c:pt>
                <c:pt idx="4">
                  <c:v>0.94599999999999995</c:v>
                </c:pt>
                <c:pt idx="5">
                  <c:v>0.81499999999999995</c:v>
                </c:pt>
                <c:pt idx="6">
                  <c:v>0.69699999999999995</c:v>
                </c:pt>
                <c:pt idx="7">
                  <c:v>0.55600000000000005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0.000</c:formatCode>
                <c:ptCount val="8"/>
                <c:pt idx="0">
                  <c:v>4.0289999999999999</c:v>
                </c:pt>
                <c:pt idx="1">
                  <c:v>1.984</c:v>
                </c:pt>
                <c:pt idx="2">
                  <c:v>1.46</c:v>
                </c:pt>
                <c:pt idx="3">
                  <c:v>1.159</c:v>
                </c:pt>
                <c:pt idx="4">
                  <c:v>1</c:v>
                </c:pt>
                <c:pt idx="5">
                  <c:v>0.90300000000000002</c:v>
                </c:pt>
                <c:pt idx="6">
                  <c:v>0.78500000000000003</c:v>
                </c:pt>
                <c:pt idx="7">
                  <c:v>0.56599999999999995</c:v>
                </c:pt>
              </c:numCache>
            </c:numRef>
          </c:yVal>
          <c:smooth val="1"/>
        </c:ser>
        <c:axId val="250176640"/>
        <c:axId val="250178560"/>
      </c:scatterChart>
      <c:valAx>
        <c:axId val="25017664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250178560"/>
        <c:crosses val="autoZero"/>
        <c:crossBetween val="midCat"/>
        <c:majorUnit val="1"/>
      </c:valAx>
      <c:valAx>
        <c:axId val="25017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250176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0</c:formatCode>
                <c:ptCount val="16"/>
                <c:pt idx="0">
                  <c:v>179</c:v>
                </c:pt>
                <c:pt idx="1">
                  <c:v>157</c:v>
                </c:pt>
                <c:pt idx="2">
                  <c:v>139</c:v>
                </c:pt>
                <c:pt idx="3">
                  <c:v>125</c:v>
                </c:pt>
                <c:pt idx="4">
                  <c:v>115</c:v>
                </c:pt>
                <c:pt idx="5">
                  <c:v>107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0</c:formatCode>
                <c:ptCount val="16"/>
                <c:pt idx="0">
                  <c:v>203</c:v>
                </c:pt>
                <c:pt idx="1">
                  <c:v>186</c:v>
                </c:pt>
                <c:pt idx="2">
                  <c:v>172</c:v>
                </c:pt>
                <c:pt idx="3">
                  <c:v>159</c:v>
                </c:pt>
                <c:pt idx="4">
                  <c:v>148</c:v>
                </c:pt>
                <c:pt idx="5">
                  <c:v>139</c:v>
                </c:pt>
                <c:pt idx="6">
                  <c:v>131</c:v>
                </c:pt>
                <c:pt idx="7">
                  <c:v>124</c:v>
                </c:pt>
                <c:pt idx="8">
                  <c:v>118</c:v>
                </c:pt>
                <c:pt idx="9">
                  <c:v>113</c:v>
                </c:pt>
                <c:pt idx="10">
                  <c:v>109</c:v>
                </c:pt>
                <c:pt idx="11">
                  <c:v>106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0</c:formatCode>
                <c:ptCount val="16"/>
                <c:pt idx="0">
                  <c:v>229</c:v>
                </c:pt>
                <c:pt idx="1">
                  <c:v>207</c:v>
                </c:pt>
                <c:pt idx="2">
                  <c:v>187</c:v>
                </c:pt>
                <c:pt idx="3">
                  <c:v>171</c:v>
                </c:pt>
                <c:pt idx="4">
                  <c:v>157</c:v>
                </c:pt>
                <c:pt idx="5">
                  <c:v>145</c:v>
                </c:pt>
                <c:pt idx="6">
                  <c:v>135</c:v>
                </c:pt>
                <c:pt idx="7">
                  <c:v>127</c:v>
                </c:pt>
                <c:pt idx="8">
                  <c:v>120</c:v>
                </c:pt>
                <c:pt idx="9">
                  <c:v>115</c:v>
                </c:pt>
                <c:pt idx="10">
                  <c:v>111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0</c:formatCode>
                <c:ptCount val="16"/>
                <c:pt idx="0">
                  <c:v>228</c:v>
                </c:pt>
                <c:pt idx="1">
                  <c:v>205</c:v>
                </c:pt>
                <c:pt idx="2">
                  <c:v>185</c:v>
                </c:pt>
                <c:pt idx="3">
                  <c:v>169</c:v>
                </c:pt>
                <c:pt idx="4">
                  <c:v>155</c:v>
                </c:pt>
                <c:pt idx="5">
                  <c:v>143</c:v>
                </c:pt>
                <c:pt idx="6">
                  <c:v>133</c:v>
                </c:pt>
                <c:pt idx="7">
                  <c:v>126</c:v>
                </c:pt>
                <c:pt idx="8">
                  <c:v>119</c:v>
                </c:pt>
                <c:pt idx="9">
                  <c:v>114</c:v>
                </c:pt>
                <c:pt idx="10">
                  <c:v>110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0</c:formatCode>
                <c:ptCount val="16"/>
                <c:pt idx="0">
                  <c:v>211</c:v>
                </c:pt>
                <c:pt idx="1">
                  <c:v>190</c:v>
                </c:pt>
                <c:pt idx="2">
                  <c:v>172</c:v>
                </c:pt>
                <c:pt idx="3">
                  <c:v>157</c:v>
                </c:pt>
                <c:pt idx="4">
                  <c:v>144</c:v>
                </c:pt>
                <c:pt idx="5">
                  <c:v>134</c:v>
                </c:pt>
                <c:pt idx="6">
                  <c:v>126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0</c:formatCode>
                <c:ptCount val="16"/>
                <c:pt idx="0">
                  <c:v>186</c:v>
                </c:pt>
                <c:pt idx="1">
                  <c:v>172</c:v>
                </c:pt>
                <c:pt idx="2">
                  <c:v>160</c:v>
                </c:pt>
                <c:pt idx="3">
                  <c:v>150</c:v>
                </c:pt>
                <c:pt idx="4">
                  <c:v>141</c:v>
                </c:pt>
                <c:pt idx="5">
                  <c:v>133</c:v>
                </c:pt>
                <c:pt idx="6">
                  <c:v>126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107</c:v>
                </c:pt>
                <c:pt idx="11">
                  <c:v>105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0</c:formatCode>
                <c:ptCount val="16"/>
                <c:pt idx="0">
                  <c:v>156</c:v>
                </c:pt>
                <c:pt idx="1">
                  <c:v>152</c:v>
                </c:pt>
                <c:pt idx="2">
                  <c:v>147</c:v>
                </c:pt>
                <c:pt idx="3">
                  <c:v>142</c:v>
                </c:pt>
                <c:pt idx="4">
                  <c:v>137</c:v>
                </c:pt>
                <c:pt idx="5">
                  <c:v>131</c:v>
                </c:pt>
                <c:pt idx="6">
                  <c:v>126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107</c:v>
                </c:pt>
                <c:pt idx="11">
                  <c:v>103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0</c:formatCode>
                <c:ptCount val="16"/>
                <c:pt idx="0">
                  <c:v>200</c:v>
                </c:pt>
                <c:pt idx="1">
                  <c:v>185</c:v>
                </c:pt>
                <c:pt idx="2">
                  <c:v>172</c:v>
                </c:pt>
                <c:pt idx="3">
                  <c:v>160</c:v>
                </c:pt>
                <c:pt idx="4">
                  <c:v>149</c:v>
                </c:pt>
                <c:pt idx="5">
                  <c:v>140</c:v>
                </c:pt>
                <c:pt idx="6">
                  <c:v>132</c:v>
                </c:pt>
                <c:pt idx="7">
                  <c:v>125</c:v>
                </c:pt>
                <c:pt idx="8">
                  <c:v>118</c:v>
                </c:pt>
                <c:pt idx="9">
                  <c:v>113</c:v>
                </c:pt>
                <c:pt idx="10">
                  <c:v>109</c:v>
                </c:pt>
                <c:pt idx="11">
                  <c:v>106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12001792"/>
        <c:axId val="112003712"/>
      </c:scatterChart>
      <c:valAx>
        <c:axId val="11200179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2003712"/>
        <c:crosses val="autoZero"/>
        <c:crossBetween val="midCat"/>
        <c:majorUnit val="0.2"/>
      </c:valAx>
      <c:valAx>
        <c:axId val="11200371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12001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2027.576798033185</c:v>
                </c:pt>
                <c:pt idx="1">
                  <c:v>2043.7327884557606</c:v>
                </c:pt>
                <c:pt idx="2">
                  <c:v>1874.6908501786345</c:v>
                </c:pt>
                <c:pt idx="3">
                  <c:v>1727.5131423480404</c:v>
                </c:pt>
                <c:pt idx="4">
                  <c:v>1596.6017927443233</c:v>
                </c:pt>
                <c:pt idx="5">
                  <c:v>1526.237974675608</c:v>
                </c:pt>
                <c:pt idx="6">
                  <c:v>1465.9592330406372</c:v>
                </c:pt>
                <c:pt idx="7">
                  <c:v>1427.0417940430029</c:v>
                </c:pt>
              </c:numCache>
            </c:numRef>
          </c:yVal>
          <c:smooth val="1"/>
        </c:ser>
        <c:axId val="122840192"/>
        <c:axId val="122842112"/>
      </c:scatterChart>
      <c:valAx>
        <c:axId val="122840192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22842112"/>
        <c:crosses val="autoZero"/>
        <c:crossBetween val="midCat"/>
      </c:valAx>
      <c:valAx>
        <c:axId val="122842112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22840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1.8819599999999994</c:v>
                </c:pt>
                <c:pt idx="1">
                  <c:v>1.2868199999999987</c:v>
                </c:pt>
                <c:pt idx="2">
                  <c:v>0.95023999999999909</c:v>
                </c:pt>
                <c:pt idx="3">
                  <c:v>0.74982000000000149</c:v>
                </c:pt>
                <c:pt idx="4">
                  <c:v>0.56315999999999811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1.7470300000000005</c:v>
                </c:pt>
                <c:pt idx="1">
                  <c:v>1.2331300000000009</c:v>
                </c:pt>
                <c:pt idx="2">
                  <c:v>0.86307000000000134</c:v>
                </c:pt>
                <c:pt idx="3">
                  <c:v>0.59845000000000059</c:v>
                </c:pt>
                <c:pt idx="4">
                  <c:v>0.40087000000000206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1.8637700000000006</c:v>
                </c:pt>
                <c:pt idx="1">
                  <c:v>1.2766700000000011</c:v>
                </c:pt>
                <c:pt idx="2">
                  <c:v>0.90789000000000364</c:v>
                </c:pt>
                <c:pt idx="3">
                  <c:v>0.65759000000000256</c:v>
                </c:pt>
                <c:pt idx="4">
                  <c:v>0.42593000000000281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2.1087999999999996</c:v>
                </c:pt>
                <c:pt idx="1">
                  <c:v>1.4181799999999996</c:v>
                </c:pt>
                <c:pt idx="2">
                  <c:v>0.98715999999999937</c:v>
                </c:pt>
                <c:pt idx="3">
                  <c:v>0.71206000000000103</c:v>
                </c:pt>
                <c:pt idx="4">
                  <c:v>0.48919999999999852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2.4122400000000024</c:v>
                </c:pt>
                <c:pt idx="1">
                  <c:v>1.5483800000000016</c:v>
                </c:pt>
                <c:pt idx="2">
                  <c:v>1.0484400000000047</c:v>
                </c:pt>
                <c:pt idx="3">
                  <c:v>0.764100000000008</c:v>
                </c:pt>
                <c:pt idx="4">
                  <c:v>0.54704000000000441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2.6676899999999986</c:v>
                </c:pt>
                <c:pt idx="1">
                  <c:v>1.6513699999999947</c:v>
                </c:pt>
                <c:pt idx="2">
                  <c:v>1.0935299999999994</c:v>
                </c:pt>
                <c:pt idx="3">
                  <c:v>0.78872999999998861</c:v>
                </c:pt>
                <c:pt idx="4">
                  <c:v>0.53152999999999473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3.0859500000000004</c:v>
                </c:pt>
                <c:pt idx="1">
                  <c:v>1.7873500000000035</c:v>
                </c:pt>
                <c:pt idx="2">
                  <c:v>1.1279500000000056</c:v>
                </c:pt>
                <c:pt idx="3">
                  <c:v>0.81495000000000672</c:v>
                </c:pt>
                <c:pt idx="4">
                  <c:v>0.55555000000000021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4.0293199999999985</c:v>
                </c:pt>
                <c:pt idx="1">
                  <c:v>1.984339999999996</c:v>
                </c:pt>
                <c:pt idx="2">
                  <c:v>1.1587999999999994</c:v>
                </c:pt>
                <c:pt idx="3">
                  <c:v>0.90277999999999281</c:v>
                </c:pt>
                <c:pt idx="4">
                  <c:v>0.56635999999998887</c:v>
                </c:pt>
              </c:numCache>
            </c:numRef>
          </c:yVal>
          <c:smooth val="1"/>
        </c:ser>
        <c:axId val="153759104"/>
        <c:axId val="153769472"/>
      </c:scatterChart>
      <c:valAx>
        <c:axId val="15375910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53769472"/>
        <c:crosses val="autoZero"/>
        <c:crossBetween val="midCat"/>
        <c:majorUnit val="1"/>
      </c:valAx>
      <c:valAx>
        <c:axId val="15376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53759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56.510459206000007</c:v>
                </c:pt>
                <c:pt idx="1">
                  <c:v>24.78385618599998</c:v>
                </c:pt>
                <c:pt idx="2">
                  <c:v>7.2929063980000137</c:v>
                </c:pt>
                <c:pt idx="3">
                  <c:v>8.6880849999943166E-2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86.287583877279985</c:v>
                </c:pt>
                <c:pt idx="1">
                  <c:v>59.221147361439989</c:v>
                </c:pt>
                <c:pt idx="2">
                  <c:v>38.736984748959998</c:v>
                </c:pt>
                <c:pt idx="3">
                  <c:v>23.742084476320031</c:v>
                </c:pt>
                <c:pt idx="4">
                  <c:v>13.143434979999995</c:v>
                </c:pt>
                <c:pt idx="5">
                  <c:v>5.8480246964799676</c:v>
                </c:pt>
                <c:pt idx="6">
                  <c:v>0.76284206223999718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106.88034764992</c:v>
                </c:pt>
                <c:pt idx="1">
                  <c:v>70.740956268160005</c:v>
                </c:pt>
                <c:pt idx="2">
                  <c:v>44.775378029439992</c:v>
                </c:pt>
                <c:pt idx="3">
                  <c:v>26.903170468480027</c:v>
                </c:pt>
                <c:pt idx="4">
                  <c:v>15.043891119999955</c:v>
                </c:pt>
                <c:pt idx="5">
                  <c:v>7.1170975187200156</c:v>
                </c:pt>
                <c:pt idx="6">
                  <c:v>1.0423471993599946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104.82296562223999</c:v>
                </c:pt>
                <c:pt idx="1">
                  <c:v>68.631842647519989</c:v>
                </c:pt>
                <c:pt idx="2">
                  <c:v>42.927252627679962</c:v>
                </c:pt>
                <c:pt idx="3">
                  <c:v>25.513117134559991</c:v>
                </c:pt>
                <c:pt idx="4">
                  <c:v>14.19335774000001</c:v>
                </c:pt>
                <c:pt idx="5">
                  <c:v>6.7718960158400137</c:v>
                </c:pt>
                <c:pt idx="6">
                  <c:v>1.0526535339200223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89.949818432480015</c:v>
                </c:pt>
                <c:pt idx="1">
                  <c:v>56.927858587040021</c:v>
                </c:pt>
                <c:pt idx="2">
                  <c:v>34.295182667359995</c:v>
                </c:pt>
                <c:pt idx="3">
                  <c:v>19.70588821712002</c:v>
                </c:pt>
                <c:pt idx="4">
                  <c:v>10.814072780000004</c:v>
                </c:pt>
                <c:pt idx="5">
                  <c:v>5.2738338996799712</c:v>
                </c:pt>
                <c:pt idx="6">
                  <c:v>0.73926911983994614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72.340711075839977</c:v>
                </c:pt>
                <c:pt idx="1">
                  <c:v>49.822898768319988</c:v>
                </c:pt>
                <c:pt idx="2">
                  <c:v>32.574352938879997</c:v>
                </c:pt>
                <c:pt idx="3">
                  <c:v>19.802715568960025</c:v>
                </c:pt>
                <c:pt idx="4">
                  <c:v>10.715628640000006</c:v>
                </c:pt>
                <c:pt idx="5">
                  <c:v>4.5207341334399871</c:v>
                </c:pt>
                <c:pt idx="6">
                  <c:v>0.42567403072001753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51.972311295759994</c:v>
                </c:pt>
                <c:pt idx="1">
                  <c:v>42.313167562479975</c:v>
                </c:pt>
                <c:pt idx="2">
                  <c:v>31.324640810319977</c:v>
                </c:pt>
                <c:pt idx="3">
                  <c:v>20.305876379439994</c:v>
                </c:pt>
                <c:pt idx="4">
                  <c:v>10.556019609999993</c:v>
                </c:pt>
                <c:pt idx="5">
                  <c:v>3.3742158421599839</c:v>
                </c:pt>
                <c:pt idx="6">
                  <c:v>5.9610416079976858E-2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85.300469313760004</c:v>
                </c:pt>
                <c:pt idx="1">
                  <c:v>60.042263824479988</c:v>
                </c:pt>
                <c:pt idx="2">
                  <c:v>40.008004292319981</c:v>
                </c:pt>
                <c:pt idx="3">
                  <c:v>24.623532857439983</c:v>
                </c:pt>
                <c:pt idx="4">
                  <c:v>13.314691659999966</c:v>
                </c:pt>
                <c:pt idx="5">
                  <c:v>5.5073228401599863</c:v>
                </c:pt>
                <c:pt idx="6">
                  <c:v>0.62726853808001692</c:v>
                </c:pt>
                <c:pt idx="7">
                  <c:v>0</c:v>
                </c:pt>
              </c:numCache>
            </c:numRef>
          </c:yVal>
          <c:smooth val="1"/>
        </c:ser>
        <c:axId val="170622336"/>
        <c:axId val="170640896"/>
      </c:scatterChart>
      <c:valAx>
        <c:axId val="17062233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0640896"/>
        <c:crosses val="autoZero"/>
        <c:crossBetween val="midCat"/>
        <c:majorUnit val="0.2"/>
      </c:valAx>
      <c:valAx>
        <c:axId val="17064089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0622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2.5716262499999996</c:v>
                </c:pt>
                <c:pt idx="1">
                  <c:v>1.5444199999999988</c:v>
                </c:pt>
                <c:pt idx="2">
                  <c:v>1.0168387499999962</c:v>
                </c:pt>
                <c:pt idx="3">
                  <c:v>0.74982000000000149</c:v>
                </c:pt>
                <c:pt idx="4">
                  <c:v>0.50430124999999926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2.249950000000001</c:v>
                </c:pt>
                <c:pt idx="1">
                  <c:v>1.4697000000000005</c:v>
                </c:pt>
                <c:pt idx="2">
                  <c:v>0.94420000000000126</c:v>
                </c:pt>
                <c:pt idx="3">
                  <c:v>0.59845000000000059</c:v>
                </c:pt>
                <c:pt idx="4">
                  <c:v>0.35745000000000271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2.5074275000000021</c:v>
                </c:pt>
                <c:pt idx="1">
                  <c:v>1.5366900000000019</c:v>
                </c:pt>
                <c:pt idx="2">
                  <c:v>0.98507750000000094</c:v>
                </c:pt>
                <c:pt idx="3">
                  <c:v>0.65759000000000256</c:v>
                </c:pt>
                <c:pt idx="4">
                  <c:v>0.35922750000000114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2.8594974999999989</c:v>
                </c:pt>
                <c:pt idx="1">
                  <c:v>1.7245599999999985</c:v>
                </c:pt>
                <c:pt idx="2">
                  <c:v>1.0762474999999991</c:v>
                </c:pt>
                <c:pt idx="3">
                  <c:v>0.71206000000000103</c:v>
                </c:pt>
                <c:pt idx="4">
                  <c:v>0.42949750000000186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3.3881812500000006</c:v>
                </c:pt>
                <c:pt idx="1">
                  <c:v>1.925550000000003</c:v>
                </c:pt>
                <c:pt idx="2">
                  <c:v>1.1474187500000035</c:v>
                </c:pt>
                <c:pt idx="3">
                  <c:v>0.764100000000008</c:v>
                </c:pt>
                <c:pt idx="4">
                  <c:v>0.48590625000000465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3.8543924999999977</c:v>
                </c:pt>
                <c:pt idx="1">
                  <c:v>2.0893799999999985</c:v>
                </c:pt>
                <c:pt idx="2">
                  <c:v>1.2012424999999975</c:v>
                </c:pt>
                <c:pt idx="3">
                  <c:v>0.78872999999998861</c:v>
                </c:pt>
                <c:pt idx="4">
                  <c:v>0.45059249999999373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4.6555124999999986</c:v>
                </c:pt>
                <c:pt idx="1">
                  <c:v>2.3384500000000017</c:v>
                </c:pt>
                <c:pt idx="2">
                  <c:v>1.2488874999999986</c:v>
                </c:pt>
                <c:pt idx="3">
                  <c:v>0.81495000000000672</c:v>
                </c:pt>
                <c:pt idx="4">
                  <c:v>0.46476250000000974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6.7542799999999978</c:v>
                </c:pt>
                <c:pt idx="1">
                  <c:v>2.8137800000000013</c:v>
                </c:pt>
                <c:pt idx="2">
                  <c:v>1.286405000000002</c:v>
                </c:pt>
                <c:pt idx="3">
                  <c:v>0.90277999999999281</c:v>
                </c:pt>
                <c:pt idx="4">
                  <c:v>0.39352999999999838</c:v>
                </c:pt>
              </c:numCache>
            </c:numRef>
          </c:yVal>
          <c:smooth val="1"/>
        </c:ser>
        <c:axId val="153603456"/>
        <c:axId val="93132288"/>
      </c:scatterChart>
      <c:valAx>
        <c:axId val="15360345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3132288"/>
        <c:crosses val="autoZero"/>
        <c:crossBetween val="midCat"/>
        <c:majorUnit val="1"/>
      </c:valAx>
      <c:valAx>
        <c:axId val="93132288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5360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0.12657422576000002</c:v>
                </c:pt>
                <c:pt idx="1">
                  <c:v>7.435030447999999E-2</c:v>
                </c:pt>
                <c:pt idx="2">
                  <c:v>3.6655764320000006E-2</c:v>
                </c:pt>
                <c:pt idx="3">
                  <c:v>1.1915913440000037E-2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0.20521298799999999</c:v>
                </c:pt>
                <c:pt idx="1">
                  <c:v>0.20126390799999999</c:v>
                </c:pt>
                <c:pt idx="2">
                  <c:v>0.17639076400000001</c:v>
                </c:pt>
                <c:pt idx="3">
                  <c:v>0.13749345999999996</c:v>
                </c:pt>
                <c:pt idx="4">
                  <c:v>9.1471899999999995E-2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0.25111899007999999</c:v>
                </c:pt>
                <c:pt idx="1">
                  <c:v>0.23867276384</c:v>
                </c:pt>
                <c:pt idx="2">
                  <c:v>0.20564891455999998</c:v>
                </c:pt>
                <c:pt idx="3">
                  <c:v>0.15902987551999992</c:v>
                </c:pt>
                <c:pt idx="4">
                  <c:v>0.10579807999999991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0.24491718384</c:v>
                </c:pt>
                <c:pt idx="1">
                  <c:v>0.23114148431999998</c:v>
                </c:pt>
                <c:pt idx="2">
                  <c:v>0.19794339887999998</c:v>
                </c:pt>
                <c:pt idx="3">
                  <c:v>0.15209924496000002</c:v>
                </c:pt>
                <c:pt idx="4">
                  <c:v>0.10038533999999996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0.20207615392</c:v>
                </c:pt>
                <c:pt idx="1">
                  <c:v>0.18981073216</c:v>
                </c:pt>
                <c:pt idx="2">
                  <c:v>0.16014034143999997</c:v>
                </c:pt>
                <c:pt idx="3">
                  <c:v>0.11982014848000003</c:v>
                </c:pt>
                <c:pt idx="4">
                  <c:v>7.5605320000000059E-2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0.17192788912000001</c:v>
                </c:pt>
                <c:pt idx="1">
                  <c:v>0.17020918576000002</c:v>
                </c:pt>
                <c:pt idx="2">
                  <c:v>0.14893985584000008</c:v>
                </c:pt>
                <c:pt idx="3">
                  <c:v>0.11484292528000004</c:v>
                </c:pt>
                <c:pt idx="4">
                  <c:v>7.4641420000000097E-2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0.14878061528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0.20560867416</c:v>
                </c:pt>
                <c:pt idx="1">
                  <c:v>0.20501913767999999</c:v>
                </c:pt>
                <c:pt idx="2">
                  <c:v>0.18129264311999999</c:v>
                </c:pt>
                <c:pt idx="3">
                  <c:v>0.14197367304000008</c:v>
                </c:pt>
                <c:pt idx="4">
                  <c:v>9.4606709999999927E-2</c:v>
                </c:pt>
              </c:numCache>
            </c:numRef>
          </c:yVal>
          <c:smooth val="1"/>
        </c:ser>
        <c:axId val="93199744"/>
        <c:axId val="93214208"/>
      </c:scatterChart>
      <c:valAx>
        <c:axId val="93199744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3214208"/>
        <c:crosses val="autoZero"/>
        <c:crossBetween val="midCat"/>
        <c:majorUnit val="0.2"/>
      </c:valAx>
      <c:valAx>
        <c:axId val="932142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93199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1489.6639999999998</c:v>
                </c:pt>
                <c:pt idx="1">
                  <c:v>1477.8879999999997</c:v>
                </c:pt>
                <c:pt idx="2">
                  <c:v>1611.1499999999999</c:v>
                </c:pt>
                <c:pt idx="3">
                  <c:v>1748.4139999999998</c:v>
                </c:pt>
                <c:pt idx="4">
                  <c:v>1891.7729999999999</c:v>
                </c:pt>
                <c:pt idx="5">
                  <c:v>1978.9889999999998</c:v>
                </c:pt>
                <c:pt idx="6">
                  <c:v>2060.3629999999998</c:v>
                </c:pt>
                <c:pt idx="7">
                  <c:v>2116.5519999999997</c:v>
                </c:pt>
              </c:numCache>
            </c:numRef>
          </c:yVal>
          <c:smooth val="1"/>
        </c:ser>
        <c:axId val="170478592"/>
        <c:axId val="93852800"/>
      </c:scatterChart>
      <c:valAx>
        <c:axId val="170478592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3852800"/>
        <c:crosses val="autoZero"/>
        <c:crossBetween val="midCat"/>
      </c:valAx>
      <c:valAx>
        <c:axId val="93852800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0478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1.8819599999999994</c:v>
                </c:pt>
                <c:pt idx="1">
                  <c:v>1.2868199999999987</c:v>
                </c:pt>
                <c:pt idx="2">
                  <c:v>1.0938600000000012</c:v>
                </c:pt>
                <c:pt idx="3">
                  <c:v>0.95023999999999909</c:v>
                </c:pt>
                <c:pt idx="4">
                  <c:v>0.84065999999999796</c:v>
                </c:pt>
                <c:pt idx="5">
                  <c:v>0.74982000000000149</c:v>
                </c:pt>
                <c:pt idx="6">
                  <c:v>0.66241999999999734</c:v>
                </c:pt>
                <c:pt idx="7">
                  <c:v>0.56315999999999811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1.7470300000000005</c:v>
                </c:pt>
                <c:pt idx="1">
                  <c:v>1.2331300000000009</c:v>
                </c:pt>
                <c:pt idx="2">
                  <c:v>1.0325200000000008</c:v>
                </c:pt>
                <c:pt idx="3">
                  <c:v>0.86307000000000134</c:v>
                </c:pt>
                <c:pt idx="4">
                  <c:v>0.71998000000000228</c:v>
                </c:pt>
                <c:pt idx="5">
                  <c:v>0.59845000000000059</c:v>
                </c:pt>
                <c:pt idx="6">
                  <c:v>0.49368000000000123</c:v>
                </c:pt>
                <c:pt idx="7">
                  <c:v>0.40087000000000206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1.8637700000000006</c:v>
                </c:pt>
                <c:pt idx="1">
                  <c:v>1.2766700000000011</c:v>
                </c:pt>
                <c:pt idx="2">
                  <c:v>1.0712300000000017</c:v>
                </c:pt>
                <c:pt idx="3">
                  <c:v>0.90789000000000364</c:v>
                </c:pt>
                <c:pt idx="4">
                  <c:v>0.77417000000000513</c:v>
                </c:pt>
                <c:pt idx="5">
                  <c:v>0.65759000000000256</c:v>
                </c:pt>
                <c:pt idx="6">
                  <c:v>0.54567000000000121</c:v>
                </c:pt>
                <c:pt idx="7">
                  <c:v>0.42593000000000281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2.1087999999999996</c:v>
                </c:pt>
                <c:pt idx="1">
                  <c:v>1.4181799999999996</c:v>
                </c:pt>
                <c:pt idx="2">
                  <c:v>1.1767000000000003</c:v>
                </c:pt>
                <c:pt idx="3">
                  <c:v>0.98715999999999937</c:v>
                </c:pt>
                <c:pt idx="4">
                  <c:v>0.8365999999999989</c:v>
                </c:pt>
                <c:pt idx="5">
                  <c:v>0.71206000000000103</c:v>
                </c:pt>
                <c:pt idx="6">
                  <c:v>0.60058000000000256</c:v>
                </c:pt>
                <c:pt idx="7">
                  <c:v>0.48919999999999852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2.4122400000000024</c:v>
                </c:pt>
                <c:pt idx="1">
                  <c:v>1.5483800000000016</c:v>
                </c:pt>
                <c:pt idx="2">
                  <c:v>1.2621900000000021</c:v>
                </c:pt>
                <c:pt idx="3">
                  <c:v>1.0484400000000047</c:v>
                </c:pt>
                <c:pt idx="4">
                  <c:v>0.88859000000000599</c:v>
                </c:pt>
                <c:pt idx="5">
                  <c:v>0.764100000000008</c:v>
                </c:pt>
                <c:pt idx="6">
                  <c:v>0.65643000000000562</c:v>
                </c:pt>
                <c:pt idx="7">
                  <c:v>0.54704000000000441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2.6676899999999986</c:v>
                </c:pt>
                <c:pt idx="1">
                  <c:v>1.6513699999999947</c:v>
                </c:pt>
                <c:pt idx="2">
                  <c:v>1.3279799999999984</c:v>
                </c:pt>
                <c:pt idx="3">
                  <c:v>1.0935299999999994</c:v>
                </c:pt>
                <c:pt idx="4">
                  <c:v>0.92233999999999661</c:v>
                </c:pt>
                <c:pt idx="5">
                  <c:v>0.78872999999998861</c:v>
                </c:pt>
                <c:pt idx="6">
                  <c:v>0.66701999999999551</c:v>
                </c:pt>
                <c:pt idx="7">
                  <c:v>0.53152999999999473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3.0859500000000004</c:v>
                </c:pt>
                <c:pt idx="1">
                  <c:v>1.7873500000000035</c:v>
                </c:pt>
                <c:pt idx="2">
                  <c:v>1.3960499999999989</c:v>
                </c:pt>
                <c:pt idx="3">
                  <c:v>1.1279500000000056</c:v>
                </c:pt>
                <c:pt idx="4">
                  <c:v>0.94644999999999868</c:v>
                </c:pt>
                <c:pt idx="5">
                  <c:v>0.81495000000000672</c:v>
                </c:pt>
                <c:pt idx="6">
                  <c:v>0.6968499999999942</c:v>
                </c:pt>
                <c:pt idx="7">
                  <c:v>0.55555000000000021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4.0293199999999985</c:v>
                </c:pt>
                <c:pt idx="1">
                  <c:v>1.984339999999996</c:v>
                </c:pt>
                <c:pt idx="2">
                  <c:v>1.4597599999999957</c:v>
                </c:pt>
                <c:pt idx="3">
                  <c:v>1.1587999999999994</c:v>
                </c:pt>
                <c:pt idx="4">
                  <c:v>1.0002199999999988</c:v>
                </c:pt>
                <c:pt idx="5">
                  <c:v>0.90277999999999281</c:v>
                </c:pt>
                <c:pt idx="6">
                  <c:v>0.7852399999999875</c:v>
                </c:pt>
                <c:pt idx="7">
                  <c:v>0.56635999999998887</c:v>
                </c:pt>
              </c:numCache>
            </c:numRef>
          </c:yVal>
          <c:smooth val="1"/>
        </c:ser>
        <c:axId val="111763840"/>
        <c:axId val="111765760"/>
      </c:scatterChart>
      <c:valAx>
        <c:axId val="11176384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11765760"/>
        <c:crosses val="autoZero"/>
        <c:crossBetween val="midCat"/>
        <c:majorUnit val="1"/>
      </c:valAx>
      <c:valAx>
        <c:axId val="11176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11763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2.8669167000000004</c:v>
                </c:pt>
                <c:pt idx="1">
                  <c:v>2.1706028999999996</c:v>
                </c:pt>
                <c:pt idx="2">
                  <c:v>1.4713133999999988</c:v>
                </c:pt>
                <c:pt idx="3">
                  <c:v>0.99045359999999949</c:v>
                </c:pt>
                <c:pt idx="4">
                  <c:v>0.74457600000000124</c:v>
                </c:pt>
                <c:pt idx="5">
                  <c:v>0.52246339999999836</c:v>
                </c:pt>
                <c:pt idx="6">
                  <c:v>0.29714320000000027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2.5975344999999996</c:v>
                </c:pt>
                <c:pt idx="1">
                  <c:v>1.9962715000000002</c:v>
                </c:pt>
                <c:pt idx="2">
                  <c:v>1.3924390000000004</c:v>
                </c:pt>
                <c:pt idx="3">
                  <c:v>0.91051600000000099</c:v>
                </c:pt>
                <c:pt idx="4">
                  <c:v>0.59216380000000068</c:v>
                </c:pt>
                <c:pt idx="5">
                  <c:v>0.36281790000000247</c:v>
                </c:pt>
                <c:pt idx="6">
                  <c:v>0.15213920000000436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2.8354204999999997</c:v>
                </c:pt>
                <c:pt idx="1">
                  <c:v>2.1485135000000004</c:v>
                </c:pt>
                <c:pt idx="2">
                  <c:v>1.4586710000000007</c:v>
                </c:pt>
                <c:pt idx="3">
                  <c:v>0.95362520000000295</c:v>
                </c:pt>
                <c:pt idx="4">
                  <c:v>0.65087480000000242</c:v>
                </c:pt>
                <c:pt idx="5">
                  <c:v>0.37683660000000341</c:v>
                </c:pt>
                <c:pt idx="6">
                  <c:v>0.10502680000000719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3.2517760999999994</c:v>
                </c:pt>
                <c:pt idx="1">
                  <c:v>2.4437506999999994</c:v>
                </c:pt>
                <c:pt idx="2">
                  <c:v>1.6322721999999992</c:v>
                </c:pt>
                <c:pt idx="3">
                  <c:v>1.0402311999999996</c:v>
                </c:pt>
                <c:pt idx="4">
                  <c:v>0.70537120000000098</c:v>
                </c:pt>
                <c:pt idx="5">
                  <c:v>0.44353419999999688</c:v>
                </c:pt>
                <c:pt idx="6">
                  <c:v>0.1907015999999877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3.8419283000000033</c:v>
                </c:pt>
                <c:pt idx="1">
                  <c:v>2.8312121000000028</c:v>
                </c:pt>
                <c:pt idx="2">
                  <c:v>1.8161766000000013</c:v>
                </c:pt>
                <c:pt idx="3">
                  <c:v>1.1082900000000038</c:v>
                </c:pt>
                <c:pt idx="4">
                  <c:v>0.75763980000000775</c:v>
                </c:pt>
                <c:pt idx="5">
                  <c:v>0.50219010000000397</c:v>
                </c:pt>
                <c:pt idx="6">
                  <c:v>0.25387480000000107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4.3496996000000046</c:v>
                </c:pt>
                <c:pt idx="1">
                  <c:v>3.1606052000000004</c:v>
                </c:pt>
                <c:pt idx="2">
                  <c:v>1.9664291999999959</c:v>
                </c:pt>
                <c:pt idx="3">
                  <c:v>1.1591759999999991</c:v>
                </c:pt>
                <c:pt idx="4">
                  <c:v>0.781427399999989</c:v>
                </c:pt>
                <c:pt idx="5">
                  <c:v>0.47597909999999422</c:v>
                </c:pt>
                <c:pt idx="6">
                  <c:v>0.16841679999999259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5.2351329999999949</c:v>
                </c:pt>
                <c:pt idx="1">
                  <c:v>3.7157709999999984</c:v>
                </c:pt>
                <c:pt idx="2">
                  <c:v>2.189916000000002</c:v>
                </c:pt>
                <c:pt idx="3">
                  <c:v>1.2030180000000037</c:v>
                </c:pt>
                <c:pt idx="4">
                  <c:v>0.80786400000000591</c:v>
                </c:pt>
                <c:pt idx="5">
                  <c:v>0.49761700000000264</c:v>
                </c:pt>
                <c:pt idx="6">
                  <c:v>0.1768660000000164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7.4137619000000026</c:v>
                </c:pt>
                <c:pt idx="1">
                  <c:v>5.0211352999999992</c:v>
                </c:pt>
                <c:pt idx="2">
                  <c:v>2.6182837999999968</c:v>
                </c:pt>
                <c:pt idx="3">
                  <c:v>1.2430687999999983</c:v>
                </c:pt>
                <c:pt idx="4">
                  <c:v>0.89572759999999252</c:v>
                </c:pt>
                <c:pt idx="5">
                  <c:v>0.47661919999998936</c:v>
                </c:pt>
                <c:pt idx="6">
                  <c:v>-2.0238400000007317E-2</c:v>
                </c:pt>
              </c:numCache>
            </c:numRef>
          </c:yVal>
          <c:smooth val="1"/>
        </c:ser>
        <c:axId val="93906432"/>
        <c:axId val="93908352"/>
      </c:scatterChart>
      <c:valAx>
        <c:axId val="9390643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93908352"/>
        <c:crosses val="autoZero"/>
        <c:crossBetween val="midCat"/>
        <c:majorUnit val="1"/>
      </c:valAx>
      <c:valAx>
        <c:axId val="93908352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3906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0.26528000000000002</c:v>
                </c:pt>
                <c:pt idx="1">
                  <c:v>0.24136785903616001</c:v>
                </c:pt>
                <c:pt idx="2">
                  <c:v>0.21877632892928001</c:v>
                </c:pt>
                <c:pt idx="3">
                  <c:v>0.19747554885632002</c:v>
                </c:pt>
                <c:pt idx="4">
                  <c:v>0.17743565799424002</c:v>
                </c:pt>
                <c:pt idx="5">
                  <c:v>0.15862679552000003</c:v>
                </c:pt>
                <c:pt idx="6">
                  <c:v>0.14101910061056003</c:v>
                </c:pt>
                <c:pt idx="7">
                  <c:v>0.12458271244288002</c:v>
                </c:pt>
                <c:pt idx="8">
                  <c:v>0.10928777019392</c:v>
                </c:pt>
                <c:pt idx="9">
                  <c:v>9.5104413040640018E-2</c:v>
                </c:pt>
                <c:pt idx="10">
                  <c:v>8.2002780160000011E-2</c:v>
                </c:pt>
                <c:pt idx="11">
                  <c:v>6.9953010728960013E-2</c:v>
                </c:pt>
                <c:pt idx="12">
                  <c:v>5.8925243924479953E-2</c:v>
                </c:pt>
                <c:pt idx="13">
                  <c:v>4.8889618923520006E-2</c:v>
                </c:pt>
                <c:pt idx="14">
                  <c:v>3.9816274903040016E-2</c:v>
                </c:pt>
                <c:pt idx="15">
                  <c:v>3.1675351039999966E-2</c:v>
                </c:pt>
                <c:pt idx="16">
                  <c:v>2.4436986511359976E-2</c:v>
                </c:pt>
                <c:pt idx="17">
                  <c:v>1.8071320494080001E-2</c:v>
                </c:pt>
                <c:pt idx="18">
                  <c:v>1.254849216511994E-2</c:v>
                </c:pt>
                <c:pt idx="19">
                  <c:v>7.8386407014399695E-3</c:v>
                </c:pt>
                <c:pt idx="20">
                  <c:v>3.9119052800000165E-3</c:v>
                </c:pt>
                <c:pt idx="21">
                  <c:v>3.8632790425601748E-3</c:v>
                </c:pt>
                <c:pt idx="22">
                  <c:v>3.8632790425601748E-3</c:v>
                </c:pt>
                <c:pt idx="23">
                  <c:v>3.8632790425601748E-3</c:v>
                </c:pt>
                <c:pt idx="24">
                  <c:v>3.8632790425601748E-3</c:v>
                </c:pt>
                <c:pt idx="25">
                  <c:v>3.8632790425601748E-3</c:v>
                </c:pt>
                <c:pt idx="26">
                  <c:v>3.8632790425601748E-3</c:v>
                </c:pt>
                <c:pt idx="27">
                  <c:v>3.8632790425601748E-3</c:v>
                </c:pt>
                <c:pt idx="28">
                  <c:v>3.8632790425601748E-3</c:v>
                </c:pt>
                <c:pt idx="29">
                  <c:v>3.8632790425601748E-3</c:v>
                </c:pt>
                <c:pt idx="30">
                  <c:v>3.8632790425601748E-3</c:v>
                </c:pt>
                <c:pt idx="31">
                  <c:v>3.8632790425601748E-3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0.20663583500800004</c:v>
                </c:pt>
                <c:pt idx="1">
                  <c:v>0.20663583500800004</c:v>
                </c:pt>
                <c:pt idx="2">
                  <c:v>0.20663583500800004</c:v>
                </c:pt>
                <c:pt idx="3">
                  <c:v>0.20663583500800004</c:v>
                </c:pt>
                <c:pt idx="4">
                  <c:v>0.20663583500800004</c:v>
                </c:pt>
                <c:pt idx="5">
                  <c:v>0.20663583500800004</c:v>
                </c:pt>
                <c:pt idx="6">
                  <c:v>0.20663583500800004</c:v>
                </c:pt>
                <c:pt idx="7">
                  <c:v>0.20663583500800004</c:v>
                </c:pt>
                <c:pt idx="8">
                  <c:v>0.20663583500800004</c:v>
                </c:pt>
                <c:pt idx="9">
                  <c:v>0.20594893785599999</c:v>
                </c:pt>
                <c:pt idx="10">
                  <c:v>0.20356148799999996</c:v>
                </c:pt>
                <c:pt idx="11">
                  <c:v>0.199604328064</c:v>
                </c:pt>
                <c:pt idx="12">
                  <c:v>0.19420830067199998</c:v>
                </c:pt>
                <c:pt idx="13">
                  <c:v>0.18750424844799998</c:v>
                </c:pt>
                <c:pt idx="14">
                  <c:v>0.17962301401599989</c:v>
                </c:pt>
                <c:pt idx="15">
                  <c:v>0.17069543999999992</c:v>
                </c:pt>
                <c:pt idx="16">
                  <c:v>0.16085236902399991</c:v>
                </c:pt>
                <c:pt idx="17">
                  <c:v>0.15022464371199984</c:v>
                </c:pt>
                <c:pt idx="18">
                  <c:v>0.13894310668799992</c:v>
                </c:pt>
                <c:pt idx="19">
                  <c:v>0.1271386005759999</c:v>
                </c:pt>
                <c:pt idx="20">
                  <c:v>0.11494196799999984</c:v>
                </c:pt>
                <c:pt idx="21">
                  <c:v>0.10248405158399981</c:v>
                </c:pt>
                <c:pt idx="22">
                  <c:v>8.9895693951999756E-2</c:v>
                </c:pt>
                <c:pt idx="23">
                  <c:v>7.7307737727999759E-2</c:v>
                </c:pt>
                <c:pt idx="24">
                  <c:v>6.4851025535999807E-2</c:v>
                </c:pt>
                <c:pt idx="25">
                  <c:v>5.265639999999977E-2</c:v>
                </c:pt>
                <c:pt idx="26">
                  <c:v>4.0854703743999909E-2</c:v>
                </c:pt>
                <c:pt idx="27">
                  <c:v>2.957677939199993E-2</c:v>
                </c:pt>
                <c:pt idx="28">
                  <c:v>1.8953469567999759E-2</c:v>
                </c:pt>
                <c:pt idx="29">
                  <c:v>9.1156168959998785E-3</c:v>
                </c:pt>
                <c:pt idx="30">
                  <c:v>1.9406399999993829E-4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0.25110939080703998</c:v>
                </c:pt>
                <c:pt idx="1">
                  <c:v>0.25110939080703998</c:v>
                </c:pt>
                <c:pt idx="2">
                  <c:v>0.25110939080703998</c:v>
                </c:pt>
                <c:pt idx="3">
                  <c:v>0.25110939080703998</c:v>
                </c:pt>
                <c:pt idx="4">
                  <c:v>0.25110939080703998</c:v>
                </c:pt>
                <c:pt idx="5">
                  <c:v>0.25110939080703998</c:v>
                </c:pt>
                <c:pt idx="6">
                  <c:v>0.25110939080703998</c:v>
                </c:pt>
                <c:pt idx="7">
                  <c:v>0.25110939080703998</c:v>
                </c:pt>
                <c:pt idx="8">
                  <c:v>0.24996122740735999</c:v>
                </c:pt>
                <c:pt idx="9">
                  <c:v>0.24700219635711998</c:v>
                </c:pt>
                <c:pt idx="10">
                  <c:v>0.24236470527999995</c:v>
                </c:pt>
                <c:pt idx="11">
                  <c:v>0.23618116179967996</c:v>
                </c:pt>
                <c:pt idx="12">
                  <c:v>0.22858397353983995</c:v>
                </c:pt>
                <c:pt idx="13">
                  <c:v>0.21970554812415993</c:v>
                </c:pt>
                <c:pt idx="14">
                  <c:v>0.20967829317631992</c:v>
                </c:pt>
                <c:pt idx="15">
                  <c:v>0.19863461631999993</c:v>
                </c:pt>
                <c:pt idx="16">
                  <c:v>0.18670692517887988</c:v>
                </c:pt>
                <c:pt idx="17">
                  <c:v>0.1740276273766399</c:v>
                </c:pt>
                <c:pt idx="18">
                  <c:v>0.16072913053695986</c:v>
                </c:pt>
                <c:pt idx="19">
                  <c:v>0.14694384228351981</c:v>
                </c:pt>
                <c:pt idx="20">
                  <c:v>0.1328041702399998</c:v>
                </c:pt>
                <c:pt idx="21">
                  <c:v>0.11844252203007982</c:v>
                </c:pt>
                <c:pt idx="22">
                  <c:v>0.10399130527743972</c:v>
                </c:pt>
                <c:pt idx="23">
                  <c:v>8.958292760575981E-2</c:v>
                </c:pt>
                <c:pt idx="24">
                  <c:v>7.5349796638719713E-2</c:v>
                </c:pt>
                <c:pt idx="25">
                  <c:v>6.1424319999999755E-2</c:v>
                </c:pt>
                <c:pt idx="26">
                  <c:v>4.7938905313279823E-2</c:v>
                </c:pt>
                <c:pt idx="27">
                  <c:v>3.5025960202239748E-2</c:v>
                </c:pt>
                <c:pt idx="28">
                  <c:v>2.2817892290559749E-2</c:v>
                </c:pt>
                <c:pt idx="29">
                  <c:v>1.1447109201919714E-2</c:v>
                </c:pt>
                <c:pt idx="30">
                  <c:v>1.0460185599998062E-3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0.24484247969792</c:v>
                </c:pt>
                <c:pt idx="1">
                  <c:v>0.24484247969792</c:v>
                </c:pt>
                <c:pt idx="2">
                  <c:v>0.24484247969792</c:v>
                </c:pt>
                <c:pt idx="3">
                  <c:v>0.24484247969792</c:v>
                </c:pt>
                <c:pt idx="4">
                  <c:v>0.24484247969792</c:v>
                </c:pt>
                <c:pt idx="5">
                  <c:v>0.24484247969792</c:v>
                </c:pt>
                <c:pt idx="6">
                  <c:v>0.24484247969792</c:v>
                </c:pt>
                <c:pt idx="7">
                  <c:v>0.24484247969792</c:v>
                </c:pt>
                <c:pt idx="8">
                  <c:v>0.24322701539328001</c:v>
                </c:pt>
                <c:pt idx="9">
                  <c:v>0.23989309362175998</c:v>
                </c:pt>
                <c:pt idx="10">
                  <c:v>0.23496921343999996</c:v>
                </c:pt>
                <c:pt idx="11">
                  <c:v>0.22858387390463997</c:v>
                </c:pt>
                <c:pt idx="12">
                  <c:v>0.22086557407231994</c:v>
                </c:pt>
                <c:pt idx="13">
                  <c:v>0.21194281299967993</c:v>
                </c:pt>
                <c:pt idx="14">
                  <c:v>0.20194408974335998</c:v>
                </c:pt>
                <c:pt idx="15">
                  <c:v>0.19099790335999994</c:v>
                </c:pt>
                <c:pt idx="16">
                  <c:v>0.17923275290623991</c:v>
                </c:pt>
                <c:pt idx="17">
                  <c:v>0.16677713743871983</c:v>
                </c:pt>
                <c:pt idx="18">
                  <c:v>0.15375955601407984</c:v>
                </c:pt>
                <c:pt idx="19">
                  <c:v>0.14030850768895989</c:v>
                </c:pt>
                <c:pt idx="20">
                  <c:v>0.12655249151999984</c:v>
                </c:pt>
                <c:pt idx="21">
                  <c:v>0.11262000656383989</c:v>
                </c:pt>
                <c:pt idx="22">
                  <c:v>9.8639551877119896E-2</c:v>
                </c:pt>
                <c:pt idx="23">
                  <c:v>8.4739626516479788E-2</c:v>
                </c:pt>
                <c:pt idx="24">
                  <c:v>7.1048729538559813E-2</c:v>
                </c:pt>
                <c:pt idx="25">
                  <c:v>5.7695359999999779E-2</c:v>
                </c:pt>
                <c:pt idx="26">
                  <c:v>4.4808016957439828E-2</c:v>
                </c:pt>
                <c:pt idx="27">
                  <c:v>3.2515199467519712E-2</c:v>
                </c:pt>
                <c:pt idx="28">
                  <c:v>2.0945406586879795E-2</c:v>
                </c:pt>
                <c:pt idx="29">
                  <c:v>1.0227137372159772E-2</c:v>
                </c:pt>
                <c:pt idx="30">
                  <c:v>4.8889087999989811E-4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0.20201906615296</c:v>
                </c:pt>
                <c:pt idx="1">
                  <c:v>0.20201906615296</c:v>
                </c:pt>
                <c:pt idx="2">
                  <c:v>0.20201906615296</c:v>
                </c:pt>
                <c:pt idx="3">
                  <c:v>0.20201906615296</c:v>
                </c:pt>
                <c:pt idx="4">
                  <c:v>0.20201906615296</c:v>
                </c:pt>
                <c:pt idx="5">
                  <c:v>0.20201906615296</c:v>
                </c:pt>
                <c:pt idx="6">
                  <c:v>0.20201906615296</c:v>
                </c:pt>
                <c:pt idx="7">
                  <c:v>0.20201906615296</c:v>
                </c:pt>
                <c:pt idx="8">
                  <c:v>0.20062598155264</c:v>
                </c:pt>
                <c:pt idx="9">
                  <c:v>0.19765895308288001</c:v>
                </c:pt>
                <c:pt idx="10">
                  <c:v>0.19324607871999999</c:v>
                </c:pt>
                <c:pt idx="11">
                  <c:v>0.18751545644031994</c:v>
                </c:pt>
                <c:pt idx="12">
                  <c:v>0.18059518422015997</c:v>
                </c:pt>
                <c:pt idx="13">
                  <c:v>0.17261336003583996</c:v>
                </c:pt>
                <c:pt idx="14">
                  <c:v>0.16369808186367996</c:v>
                </c:pt>
                <c:pt idx="15">
                  <c:v>0.15397744767999996</c:v>
                </c:pt>
                <c:pt idx="16">
                  <c:v>0.14357955546111995</c:v>
                </c:pt>
                <c:pt idx="17">
                  <c:v>0.13263250318335995</c:v>
                </c:pt>
                <c:pt idx="18">
                  <c:v>0.12126438882303989</c:v>
                </c:pt>
                <c:pt idx="19">
                  <c:v>0.10960331035647988</c:v>
                </c:pt>
                <c:pt idx="20">
                  <c:v>9.7777365759999874E-2</c:v>
                </c:pt>
                <c:pt idx="21">
                  <c:v>8.5914653009919933E-2</c:v>
                </c:pt>
                <c:pt idx="22">
                  <c:v>7.4143270082559859E-2</c:v>
                </c:pt>
                <c:pt idx="23">
                  <c:v>6.2591314954239946E-2</c:v>
                </c:pt>
                <c:pt idx="24">
                  <c:v>5.1386885601279936E-2</c:v>
                </c:pt>
                <c:pt idx="25">
                  <c:v>4.0658079999999791E-2</c:v>
                </c:pt>
                <c:pt idx="26">
                  <c:v>3.0532996126719808E-2</c:v>
                </c:pt>
                <c:pt idx="27">
                  <c:v>2.113973195775995E-2</c:v>
                </c:pt>
                <c:pt idx="28">
                  <c:v>1.2606385469439846E-2</c:v>
                </c:pt>
                <c:pt idx="29">
                  <c:v>5.0610546380798482E-3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0.17386511394304005</c:v>
                </c:pt>
                <c:pt idx="1">
                  <c:v>0.17386511394304005</c:v>
                </c:pt>
                <c:pt idx="2">
                  <c:v>0.17386511394304005</c:v>
                </c:pt>
                <c:pt idx="3">
                  <c:v>0.17386511394304005</c:v>
                </c:pt>
                <c:pt idx="4">
                  <c:v>0.17386511394304005</c:v>
                </c:pt>
                <c:pt idx="5">
                  <c:v>0.17386511394304005</c:v>
                </c:pt>
                <c:pt idx="6">
                  <c:v>0.17386511394304005</c:v>
                </c:pt>
                <c:pt idx="7">
                  <c:v>0.17386511394304005</c:v>
                </c:pt>
                <c:pt idx="8">
                  <c:v>0.17386511394304005</c:v>
                </c:pt>
                <c:pt idx="9">
                  <c:v>0.17374871571968004</c:v>
                </c:pt>
                <c:pt idx="10">
                  <c:v>0.17203488191999999</c:v>
                </c:pt>
                <c:pt idx="11">
                  <c:v>0.16885110103551998</c:v>
                </c:pt>
                <c:pt idx="12">
                  <c:v>0.16432486155776002</c:v>
                </c:pt>
                <c:pt idx="13">
                  <c:v>0.15858365197824001</c:v>
                </c:pt>
                <c:pt idx="14">
                  <c:v>0.15175496078848003</c:v>
                </c:pt>
                <c:pt idx="15">
                  <c:v>0.14396627647999999</c:v>
                </c:pt>
                <c:pt idx="16">
                  <c:v>0.13534508754431998</c:v>
                </c:pt>
                <c:pt idx="17">
                  <c:v>0.12601888247295998</c:v>
                </c:pt>
                <c:pt idx="18">
                  <c:v>0.11611514975743994</c:v>
                </c:pt>
                <c:pt idx="19">
                  <c:v>0.10576137788927994</c:v>
                </c:pt>
                <c:pt idx="20">
                  <c:v>9.508505535999992E-2</c:v>
                </c:pt>
                <c:pt idx="21">
                  <c:v>8.4213670661119927E-2</c:v>
                </c:pt>
                <c:pt idx="22">
                  <c:v>7.3274712284159965E-2</c:v>
                </c:pt>
                <c:pt idx="23">
                  <c:v>6.2395668720639869E-2</c:v>
                </c:pt>
                <c:pt idx="24">
                  <c:v>5.1704028462079971E-2</c:v>
                </c:pt>
                <c:pt idx="25">
                  <c:v>4.1327279999999883E-2</c:v>
                </c:pt>
                <c:pt idx="26">
                  <c:v>3.1392911825919939E-2</c:v>
                </c:pt>
                <c:pt idx="27">
                  <c:v>2.2028412431359973E-2</c:v>
                </c:pt>
                <c:pt idx="28">
                  <c:v>1.336127030784004E-2</c:v>
                </c:pt>
                <c:pt idx="29">
                  <c:v>5.5189739468799182E-3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0.15366726945792003</c:v>
                </c:pt>
                <c:pt idx="1">
                  <c:v>0.15366726945792003</c:v>
                </c:pt>
                <c:pt idx="2">
                  <c:v>0.15366726945792003</c:v>
                </c:pt>
                <c:pt idx="3">
                  <c:v>0.15366726945792003</c:v>
                </c:pt>
                <c:pt idx="4">
                  <c:v>0.15366726945792003</c:v>
                </c:pt>
                <c:pt idx="5">
                  <c:v>0.15366726945792003</c:v>
                </c:pt>
                <c:pt idx="6">
                  <c:v>0.15366726945792003</c:v>
                </c:pt>
                <c:pt idx="7">
                  <c:v>0.15366726945792003</c:v>
                </c:pt>
                <c:pt idx="8">
                  <c:v>0.15366726945792003</c:v>
                </c:pt>
                <c:pt idx="9">
                  <c:v>0.15366726945792003</c:v>
                </c:pt>
                <c:pt idx="10">
                  <c:v>0.15352062848000003</c:v>
                </c:pt>
                <c:pt idx="11">
                  <c:v>0.15195872857088</c:v>
                </c:pt>
                <c:pt idx="12">
                  <c:v>0.14909090540544001</c:v>
                </c:pt>
                <c:pt idx="13">
                  <c:v>0.14502649465855999</c:v>
                </c:pt>
                <c:pt idx="14">
                  <c:v>0.13987483200512002</c:v>
                </c:pt>
                <c:pt idx="15">
                  <c:v>0.13374525312000002</c:v>
                </c:pt>
                <c:pt idx="16">
                  <c:v>0.12674709367807996</c:v>
                </c:pt>
                <c:pt idx="17">
                  <c:v>0.11898968935423994</c:v>
                </c:pt>
                <c:pt idx="18">
                  <c:v>0.1105823758233599</c:v>
                </c:pt>
                <c:pt idx="19">
                  <c:v>0.1016344887603199</c:v>
                </c:pt>
                <c:pt idx="20">
                  <c:v>9.2255363839999896E-2</c:v>
                </c:pt>
                <c:pt idx="21">
                  <c:v>8.2554336737279868E-2</c:v>
                </c:pt>
                <c:pt idx="22">
                  <c:v>7.2640743127039956E-2</c:v>
                </c:pt>
                <c:pt idx="23">
                  <c:v>6.262391868415991E-2</c:v>
                </c:pt>
                <c:pt idx="24">
                  <c:v>5.2613199083519982E-2</c:v>
                </c:pt>
                <c:pt idx="25">
                  <c:v>4.2717919999999868E-2</c:v>
                </c:pt>
                <c:pt idx="26">
                  <c:v>3.3047417108479929E-2</c:v>
                </c:pt>
                <c:pt idx="27">
                  <c:v>2.3711026083840028E-2</c:v>
                </c:pt>
                <c:pt idx="28">
                  <c:v>1.4818082600959973E-2</c:v>
                </c:pt>
                <c:pt idx="29">
                  <c:v>6.4779223347200127E-3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0.20855787085823999</c:v>
                </c:pt>
                <c:pt idx="1">
                  <c:v>0.20855787085823999</c:v>
                </c:pt>
                <c:pt idx="2">
                  <c:v>0.20855787085823999</c:v>
                </c:pt>
                <c:pt idx="3">
                  <c:v>0.20855787085823999</c:v>
                </c:pt>
                <c:pt idx="4">
                  <c:v>0.20855787085823999</c:v>
                </c:pt>
                <c:pt idx="5">
                  <c:v>0.20855787085823999</c:v>
                </c:pt>
                <c:pt idx="6">
                  <c:v>0.20855787085823999</c:v>
                </c:pt>
                <c:pt idx="7">
                  <c:v>0.20855787085823999</c:v>
                </c:pt>
                <c:pt idx="8">
                  <c:v>0.20855787085823999</c:v>
                </c:pt>
                <c:pt idx="9">
                  <c:v>0.20855787085823999</c:v>
                </c:pt>
                <c:pt idx="10">
                  <c:v>0.20692787455999997</c:v>
                </c:pt>
                <c:pt idx="11">
                  <c:v>0.20356316737535998</c:v>
                </c:pt>
                <c:pt idx="12">
                  <c:v>0.19860681504767996</c:v>
                </c:pt>
                <c:pt idx="13">
                  <c:v>0.19220188332031993</c:v>
                </c:pt>
                <c:pt idx="14">
                  <c:v>0.18449143793663991</c:v>
                </c:pt>
                <c:pt idx="15">
                  <c:v>0.17561854463999998</c:v>
                </c:pt>
                <c:pt idx="16">
                  <c:v>0.16572626917375988</c:v>
                </c:pt>
                <c:pt idx="17">
                  <c:v>0.15495767728127985</c:v>
                </c:pt>
                <c:pt idx="18">
                  <c:v>0.14345583470591983</c:v>
                </c:pt>
                <c:pt idx="19">
                  <c:v>0.13136380719103991</c:v>
                </c:pt>
                <c:pt idx="20">
                  <c:v>0.11882466047999973</c:v>
                </c:pt>
                <c:pt idx="21">
                  <c:v>0.1059814603161599</c:v>
                </c:pt>
                <c:pt idx="22">
                  <c:v>9.2977272442879899E-2</c:v>
                </c:pt>
                <c:pt idx="23">
                  <c:v>7.9955162603519758E-2</c:v>
                </c:pt>
                <c:pt idx="24">
                  <c:v>6.7058196541439963E-2</c:v>
                </c:pt>
                <c:pt idx="25">
                  <c:v>5.4429439999999829E-2</c:v>
                </c:pt>
                <c:pt idx="26">
                  <c:v>4.2211958722559784E-2</c:v>
                </c:pt>
                <c:pt idx="27">
                  <c:v>3.0548818452479698E-2</c:v>
                </c:pt>
                <c:pt idx="28">
                  <c:v>1.9583084933119776E-2</c:v>
                </c:pt>
                <c:pt idx="29">
                  <c:v>9.4578239078398907E-3</c:v>
                </c:pt>
                <c:pt idx="30">
                  <c:v>3.1610111999991197E-4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09909888"/>
        <c:axId val="109924352"/>
      </c:scatterChart>
      <c:valAx>
        <c:axId val="10990988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09924352"/>
        <c:crosses val="autoZero"/>
        <c:crossBetween val="midCat"/>
        <c:majorUnit val="0.2"/>
      </c:valAx>
      <c:valAx>
        <c:axId val="1099243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09909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0.15862679552000003</c:v>
                </c:pt>
                <c:pt idx="1">
                  <c:v>0.12657422576000002</c:v>
                </c:pt>
                <c:pt idx="2">
                  <c:v>9.8547674240000022E-2</c:v>
                </c:pt>
                <c:pt idx="3">
                  <c:v>7.435030447999999E-2</c:v>
                </c:pt>
                <c:pt idx="4">
                  <c:v>5.3785280000000046E-2</c:v>
                </c:pt>
                <c:pt idx="5">
                  <c:v>3.6655764320000006E-2</c:v>
                </c:pt>
                <c:pt idx="6">
                  <c:v>2.2764920960000046E-2</c:v>
                </c:pt>
                <c:pt idx="7">
                  <c:v>1.1915913440000037E-2</c:v>
                </c:pt>
                <c:pt idx="8">
                  <c:v>4.6100000000000585E-3</c:v>
                </c:pt>
                <c:pt idx="9">
                  <c:v>4.6100000000000585E-3</c:v>
                </c:pt>
                <c:pt idx="10">
                  <c:v>4.6100000000000585E-3</c:v>
                </c:pt>
                <c:pt idx="11">
                  <c:v>4.6100000000000585E-3</c:v>
                </c:pt>
                <c:pt idx="12">
                  <c:v>4.6100000000000585E-3</c:v>
                </c:pt>
                <c:pt idx="13">
                  <c:v>4.6100000000000585E-3</c:v>
                </c:pt>
                <c:pt idx="14">
                  <c:v>4.6100000000000585E-3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0.2062852</c:v>
                </c:pt>
                <c:pt idx="1">
                  <c:v>0.2062852</c:v>
                </c:pt>
                <c:pt idx="2">
                  <c:v>0.2062852</c:v>
                </c:pt>
                <c:pt idx="3">
                  <c:v>0.20126390799999999</c:v>
                </c:pt>
                <c:pt idx="4">
                  <c:v>0.1910116</c:v>
                </c:pt>
                <c:pt idx="5">
                  <c:v>0.17639076400000001</c:v>
                </c:pt>
                <c:pt idx="6">
                  <c:v>0.15826388799999996</c:v>
                </c:pt>
                <c:pt idx="7">
                  <c:v>0.13749345999999996</c:v>
                </c:pt>
                <c:pt idx="8">
                  <c:v>0.11494196800000001</c:v>
                </c:pt>
                <c:pt idx="9">
                  <c:v>9.1471899999999995E-2</c:v>
                </c:pt>
                <c:pt idx="10">
                  <c:v>6.7945744000000086E-2</c:v>
                </c:pt>
                <c:pt idx="11">
                  <c:v>4.522598800000005E-2</c:v>
                </c:pt>
                <c:pt idx="12">
                  <c:v>2.4175119999999828E-2</c:v>
                </c:pt>
                <c:pt idx="13">
                  <c:v>5.6556280000000236E-3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0.25111899007999999</c:v>
                </c:pt>
                <c:pt idx="1">
                  <c:v>0.25111899007999999</c:v>
                </c:pt>
                <c:pt idx="2">
                  <c:v>0.24790448191999997</c:v>
                </c:pt>
                <c:pt idx="3">
                  <c:v>0.23867276384</c:v>
                </c:pt>
                <c:pt idx="4">
                  <c:v>0.22429663999999996</c:v>
                </c:pt>
                <c:pt idx="5">
                  <c:v>0.20564891455999998</c:v>
                </c:pt>
                <c:pt idx="6">
                  <c:v>0.18360239167999992</c:v>
                </c:pt>
                <c:pt idx="7">
                  <c:v>0.15902987551999992</c:v>
                </c:pt>
                <c:pt idx="8">
                  <c:v>0.13280417024000007</c:v>
                </c:pt>
                <c:pt idx="9">
                  <c:v>0.10579807999999991</c:v>
                </c:pt>
                <c:pt idx="10">
                  <c:v>7.8884408960000041E-2</c:v>
                </c:pt>
                <c:pt idx="11">
                  <c:v>5.2935961279999943E-2</c:v>
                </c:pt>
                <c:pt idx="12">
                  <c:v>2.8825541119999909E-2</c:v>
                </c:pt>
                <c:pt idx="13">
                  <c:v>7.4259526399998443E-3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0.24491718384</c:v>
                </c:pt>
                <c:pt idx="1">
                  <c:v>0.24491718384</c:v>
                </c:pt>
                <c:pt idx="2">
                  <c:v>0.24088065215999999</c:v>
                </c:pt>
                <c:pt idx="3">
                  <c:v>0.23114148431999998</c:v>
                </c:pt>
                <c:pt idx="4">
                  <c:v>0.21654671999999994</c:v>
                </c:pt>
                <c:pt idx="5">
                  <c:v>0.19794339887999998</c:v>
                </c:pt>
                <c:pt idx="6">
                  <c:v>0.17617856063999998</c:v>
                </c:pt>
                <c:pt idx="7">
                  <c:v>0.15209924496000002</c:v>
                </c:pt>
                <c:pt idx="8">
                  <c:v>0.12655249152</c:v>
                </c:pt>
                <c:pt idx="9">
                  <c:v>0.10038533999999996</c:v>
                </c:pt>
                <c:pt idx="10">
                  <c:v>7.4444830079999996E-2</c:v>
                </c:pt>
                <c:pt idx="11">
                  <c:v>4.9578001439999991E-2</c:v>
                </c:pt>
                <c:pt idx="12">
                  <c:v>2.6631893760000108E-2</c:v>
                </c:pt>
                <c:pt idx="13">
                  <c:v>6.453546720000064E-3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0.20207615392</c:v>
                </c:pt>
                <c:pt idx="1">
                  <c:v>0.20207615392</c:v>
                </c:pt>
                <c:pt idx="2">
                  <c:v>0.19854126208</c:v>
                </c:pt>
                <c:pt idx="3">
                  <c:v>0.18981073216</c:v>
                </c:pt>
                <c:pt idx="4">
                  <c:v>0.17672895999999999</c:v>
                </c:pt>
                <c:pt idx="5">
                  <c:v>0.16014034143999997</c:v>
                </c:pt>
                <c:pt idx="6">
                  <c:v>0.14088927232000001</c:v>
                </c:pt>
                <c:pt idx="7">
                  <c:v>0.11982014848000003</c:v>
                </c:pt>
                <c:pt idx="8">
                  <c:v>9.7777365759999985E-2</c:v>
                </c:pt>
                <c:pt idx="9">
                  <c:v>7.5605320000000059E-2</c:v>
                </c:pt>
                <c:pt idx="10">
                  <c:v>5.4148407040000096E-2</c:v>
                </c:pt>
                <c:pt idx="11">
                  <c:v>3.4251022720000107E-2</c:v>
                </c:pt>
                <c:pt idx="12">
                  <c:v>1.6757562879999993E-2</c:v>
                </c:pt>
                <c:pt idx="13">
                  <c:v>2.5124233600000989E-3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0.17393255488000003</c:v>
                </c:pt>
                <c:pt idx="1">
                  <c:v>0.17393255488000003</c:v>
                </c:pt>
                <c:pt idx="2">
                  <c:v>0.17393255488000003</c:v>
                </c:pt>
                <c:pt idx="3">
                  <c:v>0.17020918576000002</c:v>
                </c:pt>
                <c:pt idx="4">
                  <c:v>0.16159816000000002</c:v>
                </c:pt>
                <c:pt idx="5">
                  <c:v>0.14893985584000008</c:v>
                </c:pt>
                <c:pt idx="6">
                  <c:v>0.13307465152</c:v>
                </c:pt>
                <c:pt idx="7">
                  <c:v>0.11484292528000004</c:v>
                </c:pt>
                <c:pt idx="8">
                  <c:v>9.5085055360000142E-2</c:v>
                </c:pt>
                <c:pt idx="9">
                  <c:v>7.4641420000000097E-2</c:v>
                </c:pt>
                <c:pt idx="10">
                  <c:v>5.4352397440000116E-2</c:v>
                </c:pt>
                <c:pt idx="11">
                  <c:v>3.5058365920000084E-2</c:v>
                </c:pt>
                <c:pt idx="12">
                  <c:v>1.7599703680000051E-2</c:v>
                </c:pt>
                <c:pt idx="13">
                  <c:v>2.8167889600000107E-3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0.15346998272000001</c:v>
                </c:pt>
                <c:pt idx="1">
                  <c:v>0.15346998272000001</c:v>
                </c:pt>
                <c:pt idx="2">
                  <c:v>0.15346998272000001</c:v>
                </c:pt>
                <c:pt idx="3">
                  <c:v>0.15270335144000002</c:v>
                </c:pt>
                <c:pt idx="4">
                  <c:v>0.14720144000000002</c:v>
                </c:pt>
                <c:pt idx="5">
                  <c:v>0.13768496695999999</c:v>
                </c:pt>
                <c:pt idx="6">
                  <c:v>0.12487465088000006</c:v>
                </c:pt>
                <c:pt idx="7">
                  <c:v>0.10949121032000005</c:v>
                </c:pt>
                <c:pt idx="8">
                  <c:v>9.2255363840000118E-2</c:v>
                </c:pt>
                <c:pt idx="9">
                  <c:v>7.3887830000000113E-2</c:v>
                </c:pt>
                <c:pt idx="10">
                  <c:v>5.5109327360000029E-2</c:v>
                </c:pt>
                <c:pt idx="11">
                  <c:v>3.664057448000009E-2</c:v>
                </c:pt>
                <c:pt idx="12">
                  <c:v>1.9202289919999962E-2</c:v>
                </c:pt>
                <c:pt idx="13">
                  <c:v>3.5151922400000896E-3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0.20867755584</c:v>
                </c:pt>
                <c:pt idx="1">
                  <c:v>0.20867755584</c:v>
                </c:pt>
                <c:pt idx="2">
                  <c:v>0.20867755584</c:v>
                </c:pt>
                <c:pt idx="3">
                  <c:v>0.20501913767999999</c:v>
                </c:pt>
                <c:pt idx="4">
                  <c:v>0.19557647999999994</c:v>
                </c:pt>
                <c:pt idx="5">
                  <c:v>0.18129264311999999</c:v>
                </c:pt>
                <c:pt idx="6">
                  <c:v>0.16311068735999995</c:v>
                </c:pt>
                <c:pt idx="7">
                  <c:v>0.14197367304000008</c:v>
                </c:pt>
                <c:pt idx="8">
                  <c:v>0.11882466047999996</c:v>
                </c:pt>
                <c:pt idx="9">
                  <c:v>9.4606709999999927E-2</c:v>
                </c:pt>
                <c:pt idx="10">
                  <c:v>7.0262881920000075E-2</c:v>
                </c:pt>
                <c:pt idx="11">
                  <c:v>4.6736236560000033E-2</c:v>
                </c:pt>
                <c:pt idx="12">
                  <c:v>2.4969834240000099E-2</c:v>
                </c:pt>
                <c:pt idx="13">
                  <c:v>5.906735279999964E-3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1984640"/>
        <c:axId val="111986560"/>
      </c:scatterChart>
      <c:valAx>
        <c:axId val="11198464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986560"/>
        <c:crosses val="autoZero"/>
        <c:crossBetween val="midCat"/>
        <c:majorUnit val="0.2"/>
      </c:valAx>
      <c:valAx>
        <c:axId val="1119865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11984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178.94673348799998</c:v>
                </c:pt>
                <c:pt idx="1">
                  <c:v>156.51045920600001</c:v>
                </c:pt>
                <c:pt idx="2">
                  <c:v>138.62078047999998</c:v>
                </c:pt>
                <c:pt idx="3">
                  <c:v>124.78385618599998</c:v>
                </c:pt>
                <c:pt idx="4">
                  <c:v>114.50584519999995</c:v>
                </c:pt>
                <c:pt idx="5">
                  <c:v>107.29290639800001</c:v>
                </c:pt>
                <c:pt idx="6">
                  <c:v>102.65119865599996</c:v>
                </c:pt>
                <c:pt idx="7">
                  <c:v>101.14170152000008</c:v>
                </c:pt>
                <c:pt idx="8">
                  <c:v>101.14170152000008</c:v>
                </c:pt>
                <c:pt idx="9">
                  <c:v>101.14170152000008</c:v>
                </c:pt>
                <c:pt idx="10">
                  <c:v>101.14170152000008</c:v>
                </c:pt>
                <c:pt idx="11">
                  <c:v>101.14170152000008</c:v>
                </c:pt>
                <c:pt idx="12">
                  <c:v>101.14170152000008</c:v>
                </c:pt>
                <c:pt idx="13">
                  <c:v>100.67105972600001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202.63072096256002</c:v>
                </c:pt>
                <c:pt idx="1">
                  <c:v>186.28758387727999</c:v>
                </c:pt>
                <c:pt idx="2">
                  <c:v>171.86326815871999</c:v>
                </c:pt>
                <c:pt idx="3">
                  <c:v>159.22114736143999</c:v>
                </c:pt>
                <c:pt idx="4">
                  <c:v>148.22459504</c:v>
                </c:pt>
                <c:pt idx="5">
                  <c:v>138.73698474896</c:v>
                </c:pt>
                <c:pt idx="6">
                  <c:v>130.62169004288</c:v>
                </c:pt>
                <c:pt idx="7">
                  <c:v>123.74208447632003</c:v>
                </c:pt>
                <c:pt idx="8">
                  <c:v>117.96154160384</c:v>
                </c:pt>
                <c:pt idx="9">
                  <c:v>113.14343497999999</c:v>
                </c:pt>
                <c:pt idx="10">
                  <c:v>109.15113815935999</c:v>
                </c:pt>
                <c:pt idx="11">
                  <c:v>105.84802469647997</c:v>
                </c:pt>
                <c:pt idx="12">
                  <c:v>103.09746814592</c:v>
                </c:pt>
                <c:pt idx="13">
                  <c:v>100.76284206224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229.41536153984001</c:v>
                </c:pt>
                <c:pt idx="1">
                  <c:v>206.88034764992</c:v>
                </c:pt>
                <c:pt idx="2">
                  <c:v>187.40889766207999</c:v>
                </c:pt>
                <c:pt idx="3">
                  <c:v>170.74095626816001</c:v>
                </c:pt>
                <c:pt idx="4">
                  <c:v>156.61646816000001</c:v>
                </c:pt>
                <c:pt idx="5">
                  <c:v>144.77537802943999</c:v>
                </c:pt>
                <c:pt idx="6">
                  <c:v>134.95763056831998</c:v>
                </c:pt>
                <c:pt idx="7">
                  <c:v>126.90317046848003</c:v>
                </c:pt>
                <c:pt idx="8">
                  <c:v>120.35194242176004</c:v>
                </c:pt>
                <c:pt idx="9">
                  <c:v>115.04389111999996</c:v>
                </c:pt>
                <c:pt idx="10">
                  <c:v>110.71896125504</c:v>
                </c:pt>
                <c:pt idx="11">
                  <c:v>107.11709751872002</c:v>
                </c:pt>
                <c:pt idx="12">
                  <c:v>103.97824460288001</c:v>
                </c:pt>
                <c:pt idx="13">
                  <c:v>101.04234719935999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227.53725147647998</c:v>
                </c:pt>
                <c:pt idx="1">
                  <c:v>204.82296562223999</c:v>
                </c:pt>
                <c:pt idx="2">
                  <c:v>185.27933261375998</c:v>
                </c:pt>
                <c:pt idx="3">
                  <c:v>168.63184264751999</c:v>
                </c:pt>
                <c:pt idx="4">
                  <c:v>154.60598592000002</c:v>
                </c:pt>
                <c:pt idx="5">
                  <c:v>142.92725262767996</c:v>
                </c:pt>
                <c:pt idx="6">
                  <c:v>133.32113296704</c:v>
                </c:pt>
                <c:pt idx="7">
                  <c:v>125.51311713455999</c:v>
                </c:pt>
                <c:pt idx="8">
                  <c:v>119.22869532671999</c:v>
                </c:pt>
                <c:pt idx="9">
                  <c:v>114.19335774000001</c:v>
                </c:pt>
                <c:pt idx="10">
                  <c:v>110.13259457088</c:v>
                </c:pt>
                <c:pt idx="11">
                  <c:v>106.77189601584001</c:v>
                </c:pt>
                <c:pt idx="12">
                  <c:v>103.83675227136001</c:v>
                </c:pt>
                <c:pt idx="13">
                  <c:v>101.05265353392002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211.08987434496001</c:v>
                </c:pt>
                <c:pt idx="1">
                  <c:v>189.94981843248001</c:v>
                </c:pt>
                <c:pt idx="2">
                  <c:v>171.99355911552001</c:v>
                </c:pt>
                <c:pt idx="3">
                  <c:v>156.92785858704002</c:v>
                </c:pt>
                <c:pt idx="4">
                  <c:v>144.45947904000002</c:v>
                </c:pt>
                <c:pt idx="5">
                  <c:v>134.29518266736</c:v>
                </c:pt>
                <c:pt idx="6">
                  <c:v>126.14173166208002</c:v>
                </c:pt>
                <c:pt idx="7">
                  <c:v>119.70588821712002</c:v>
                </c:pt>
                <c:pt idx="8">
                  <c:v>114.69441452543998</c:v>
                </c:pt>
                <c:pt idx="9">
                  <c:v>110.81407278</c:v>
                </c:pt>
                <c:pt idx="10">
                  <c:v>107.77162517376001</c:v>
                </c:pt>
                <c:pt idx="11">
                  <c:v>105.27383389967997</c:v>
                </c:pt>
                <c:pt idx="12">
                  <c:v>103.02746115072006</c:v>
                </c:pt>
                <c:pt idx="13">
                  <c:v>100.73926911983995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185.82320403967998</c:v>
                </c:pt>
                <c:pt idx="1">
                  <c:v>172.34071107583998</c:v>
                </c:pt>
                <c:pt idx="2">
                  <c:v>160.37362423616</c:v>
                </c:pt>
                <c:pt idx="3">
                  <c:v>149.82289876831999</c:v>
                </c:pt>
                <c:pt idx="4">
                  <c:v>140.58948992000001</c:v>
                </c:pt>
                <c:pt idx="5">
                  <c:v>132.57435293888</c:v>
                </c:pt>
                <c:pt idx="6">
                  <c:v>125.67844307263999</c:v>
                </c:pt>
                <c:pt idx="7">
                  <c:v>119.80271556896002</c:v>
                </c:pt>
                <c:pt idx="8">
                  <c:v>114.84812567551998</c:v>
                </c:pt>
                <c:pt idx="9">
                  <c:v>110.71562864000001</c:v>
                </c:pt>
                <c:pt idx="10">
                  <c:v>107.30617971008</c:v>
                </c:pt>
                <c:pt idx="11">
                  <c:v>104.52073413343999</c:v>
                </c:pt>
                <c:pt idx="12">
                  <c:v>102.26024715775998</c:v>
                </c:pt>
                <c:pt idx="13">
                  <c:v>100.42567403072002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155.89738161151999</c:v>
                </c:pt>
                <c:pt idx="1">
                  <c:v>151.97231129575999</c:v>
                </c:pt>
                <c:pt idx="2">
                  <c:v>147.39010889023999</c:v>
                </c:pt>
                <c:pt idx="3">
                  <c:v>142.31316756247998</c:v>
                </c:pt>
                <c:pt idx="4">
                  <c:v>136.90388048</c:v>
                </c:pt>
                <c:pt idx="5">
                  <c:v>131.32464081031998</c:v>
                </c:pt>
                <c:pt idx="6">
                  <c:v>125.73784172095998</c:v>
                </c:pt>
                <c:pt idx="7">
                  <c:v>120.30587637943999</c:v>
                </c:pt>
                <c:pt idx="8">
                  <c:v>115.19113795327999</c:v>
                </c:pt>
                <c:pt idx="9">
                  <c:v>110.55601960999999</c:v>
                </c:pt>
                <c:pt idx="10">
                  <c:v>106.56291451711999</c:v>
                </c:pt>
                <c:pt idx="11">
                  <c:v>103.37421584215998</c:v>
                </c:pt>
                <c:pt idx="12">
                  <c:v>101.15231675263999</c:v>
                </c:pt>
                <c:pt idx="13">
                  <c:v>100.25848999999999</c:v>
                </c:pt>
                <c:pt idx="14">
                  <c:v>100.25848999999999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200.06797612352</c:v>
                </c:pt>
                <c:pt idx="1">
                  <c:v>185.30046931376</c:v>
                </c:pt>
                <c:pt idx="2">
                  <c:v>171.98248845823997</c:v>
                </c:pt>
                <c:pt idx="3">
                  <c:v>160.04226382447999</c:v>
                </c:pt>
                <c:pt idx="4">
                  <c:v>149.40802567999998</c:v>
                </c:pt>
                <c:pt idx="5">
                  <c:v>140.00800429231998</c:v>
                </c:pt>
                <c:pt idx="6">
                  <c:v>131.77042992895997</c:v>
                </c:pt>
                <c:pt idx="7">
                  <c:v>124.62353285743998</c:v>
                </c:pt>
                <c:pt idx="8">
                  <c:v>118.49554334527997</c:v>
                </c:pt>
                <c:pt idx="9">
                  <c:v>113.31469165999997</c:v>
                </c:pt>
                <c:pt idx="10">
                  <c:v>109.00920806911998</c:v>
                </c:pt>
                <c:pt idx="11">
                  <c:v>105.50732284015999</c:v>
                </c:pt>
                <c:pt idx="12">
                  <c:v>102.73726624063997</c:v>
                </c:pt>
                <c:pt idx="13">
                  <c:v>100.62726853808002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17723136"/>
        <c:axId val="117725056"/>
      </c:scatterChart>
      <c:valAx>
        <c:axId val="11772313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7725056"/>
        <c:crosses val="autoZero"/>
        <c:crossBetween val="midCat"/>
        <c:majorUnit val="0.2"/>
      </c:valAx>
      <c:valAx>
        <c:axId val="11772505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17723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1489.6639999999998</c:v>
                </c:pt>
                <c:pt idx="1">
                  <c:v>1477.8879999999997</c:v>
                </c:pt>
                <c:pt idx="2">
                  <c:v>1611.1499999999999</c:v>
                </c:pt>
                <c:pt idx="3">
                  <c:v>1748.4139999999998</c:v>
                </c:pt>
                <c:pt idx="4">
                  <c:v>1891.7729999999999</c:v>
                </c:pt>
                <c:pt idx="5">
                  <c:v>1978.9889999999998</c:v>
                </c:pt>
                <c:pt idx="6">
                  <c:v>2060.3629999999998</c:v>
                </c:pt>
                <c:pt idx="7">
                  <c:v>2116.5519999999997</c:v>
                </c:pt>
              </c:numCache>
            </c:numRef>
          </c:yVal>
          <c:smooth val="1"/>
        </c:ser>
        <c:axId val="117943680"/>
        <c:axId val="117945856"/>
      </c:scatterChart>
      <c:valAx>
        <c:axId val="117943680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7945856"/>
        <c:crosses val="autoZero"/>
        <c:crossBetween val="midCat"/>
      </c:valAx>
      <c:valAx>
        <c:axId val="117945856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17943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2.8580599999999992</c:v>
                </c:pt>
                <c:pt idx="1">
                  <c:v>2.3147400000000005</c:v>
                </c:pt>
                <c:pt idx="2">
                  <c:v>1.8819599999999994</c:v>
                </c:pt>
                <c:pt idx="3">
                  <c:v>1.5444199999999988</c:v>
                </c:pt>
                <c:pt idx="4">
                  <c:v>1.2868199999999987</c:v>
                </c:pt>
                <c:pt idx="5">
                  <c:v>1.0938600000000012</c:v>
                </c:pt>
                <c:pt idx="6">
                  <c:v>0.95023999999999909</c:v>
                </c:pt>
                <c:pt idx="7">
                  <c:v>0.84065999999999796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2.4431700000000007</c:v>
                </c:pt>
                <c:pt idx="1">
                  <c:v>2.0699200000000002</c:v>
                </c:pt>
                <c:pt idx="2">
                  <c:v>1.7470300000000005</c:v>
                </c:pt>
                <c:pt idx="3">
                  <c:v>1.4697000000000005</c:v>
                </c:pt>
                <c:pt idx="4">
                  <c:v>1.2331300000000009</c:v>
                </c:pt>
                <c:pt idx="5">
                  <c:v>1.0325200000000008</c:v>
                </c:pt>
                <c:pt idx="6">
                  <c:v>0.86307000000000134</c:v>
                </c:pt>
                <c:pt idx="7">
                  <c:v>0.71998000000000228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2.7690300000000008</c:v>
                </c:pt>
                <c:pt idx="1">
                  <c:v>2.2703900000000008</c:v>
                </c:pt>
                <c:pt idx="2">
                  <c:v>1.8637700000000006</c:v>
                </c:pt>
                <c:pt idx="3">
                  <c:v>1.5366900000000019</c:v>
                </c:pt>
                <c:pt idx="4">
                  <c:v>1.2766700000000011</c:v>
                </c:pt>
                <c:pt idx="5">
                  <c:v>1.0712300000000017</c:v>
                </c:pt>
                <c:pt idx="6">
                  <c:v>0.90789000000000364</c:v>
                </c:pt>
                <c:pt idx="7">
                  <c:v>0.77417000000000513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3.1626999999999992</c:v>
                </c:pt>
                <c:pt idx="1">
                  <c:v>2.5838600000000005</c:v>
                </c:pt>
                <c:pt idx="2">
                  <c:v>2.1087999999999996</c:v>
                </c:pt>
                <c:pt idx="3">
                  <c:v>1.7245599999999985</c:v>
                </c:pt>
                <c:pt idx="4">
                  <c:v>1.4181799999999996</c:v>
                </c:pt>
                <c:pt idx="5">
                  <c:v>1.1767000000000003</c:v>
                </c:pt>
                <c:pt idx="6">
                  <c:v>0.98715999999999937</c:v>
                </c:pt>
                <c:pt idx="7">
                  <c:v>0.8365999999999989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3.7883400000000034</c:v>
                </c:pt>
                <c:pt idx="1">
                  <c:v>3.0269900000000032</c:v>
                </c:pt>
                <c:pt idx="2">
                  <c:v>2.4122400000000024</c:v>
                </c:pt>
                <c:pt idx="3">
                  <c:v>1.925550000000003</c:v>
                </c:pt>
                <c:pt idx="4">
                  <c:v>1.5483800000000016</c:v>
                </c:pt>
                <c:pt idx="5">
                  <c:v>1.2621900000000021</c:v>
                </c:pt>
                <c:pt idx="6">
                  <c:v>1.0484400000000047</c:v>
                </c:pt>
                <c:pt idx="7">
                  <c:v>0.88859000000000599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4.3479299999999999</c:v>
                </c:pt>
                <c:pt idx="1">
                  <c:v>3.4119799999999962</c:v>
                </c:pt>
                <c:pt idx="2">
                  <c:v>2.6676899999999986</c:v>
                </c:pt>
                <c:pt idx="3">
                  <c:v>2.0893799999999985</c:v>
                </c:pt>
                <c:pt idx="4">
                  <c:v>1.6513699999999947</c:v>
                </c:pt>
                <c:pt idx="5">
                  <c:v>1.3279799999999984</c:v>
                </c:pt>
                <c:pt idx="6">
                  <c:v>1.0935299999999994</c:v>
                </c:pt>
                <c:pt idx="7">
                  <c:v>0.92233999999999661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5.3165500000000012</c:v>
                </c:pt>
                <c:pt idx="1">
                  <c:v>4.0664499999999997</c:v>
                </c:pt>
                <c:pt idx="2">
                  <c:v>3.0859500000000004</c:v>
                </c:pt>
                <c:pt idx="3">
                  <c:v>2.3384500000000017</c:v>
                </c:pt>
                <c:pt idx="4">
                  <c:v>1.7873500000000035</c:v>
                </c:pt>
                <c:pt idx="5">
                  <c:v>1.3960499999999989</c:v>
                </c:pt>
                <c:pt idx="6">
                  <c:v>1.1279500000000056</c:v>
                </c:pt>
                <c:pt idx="7">
                  <c:v>0.94644999999999868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7.9436600000000013</c:v>
                </c:pt>
                <c:pt idx="1">
                  <c:v>5.7121999999999993</c:v>
                </c:pt>
                <c:pt idx="2">
                  <c:v>4.0293199999999985</c:v>
                </c:pt>
                <c:pt idx="3">
                  <c:v>2.8137800000000013</c:v>
                </c:pt>
                <c:pt idx="4">
                  <c:v>1.984339999999996</c:v>
                </c:pt>
                <c:pt idx="5">
                  <c:v>1.4597599999999957</c:v>
                </c:pt>
                <c:pt idx="6">
                  <c:v>1.1587999999999994</c:v>
                </c:pt>
                <c:pt idx="7">
                  <c:v>1.0002199999999988</c:v>
                </c:pt>
              </c:numCache>
            </c:numRef>
          </c:yVal>
          <c:smooth val="1"/>
        </c:ser>
        <c:axId val="118142848"/>
        <c:axId val="118157312"/>
      </c:scatterChart>
      <c:valAx>
        <c:axId val="11814284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18157312"/>
        <c:crosses val="autoZero"/>
        <c:crossBetween val="midCat"/>
        <c:majorUnit val="1"/>
      </c:valAx>
      <c:valAx>
        <c:axId val="11815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18142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0.26528000000000002</c:v>
                </c:pt>
                <c:pt idx="1">
                  <c:v>0.17926164062500002</c:v>
                </c:pt>
                <c:pt idx="2">
                  <c:v>0.11207000000000003</c:v>
                </c:pt>
                <c:pt idx="3">
                  <c:v>6.1925234375000054E-2</c:v>
                </c:pt>
                <c:pt idx="4">
                  <c:v>2.704750000000003E-2</c:v>
                </c:pt>
                <c:pt idx="5">
                  <c:v>5.6569531249999749E-3</c:v>
                </c:pt>
                <c:pt idx="6">
                  <c:v>4.6100000000000585E-3</c:v>
                </c:pt>
                <c:pt idx="7">
                  <c:v>4.6100000000000585E-3</c:v>
                </c:pt>
                <c:pt idx="8">
                  <c:v>4.6100000000000585E-3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0.20656468750000001</c:v>
                </c:pt>
                <c:pt idx="1">
                  <c:v>0.20656468750000001</c:v>
                </c:pt>
                <c:pt idx="2">
                  <c:v>0.20656468750000001</c:v>
                </c:pt>
                <c:pt idx="3">
                  <c:v>0.19586378906250002</c:v>
                </c:pt>
                <c:pt idx="4">
                  <c:v>0.16464250000000002</c:v>
                </c:pt>
                <c:pt idx="5">
                  <c:v>0.12069964843750003</c:v>
                </c:pt>
                <c:pt idx="6">
                  <c:v>7.1834062499999962E-2</c:v>
                </c:pt>
                <c:pt idx="7">
                  <c:v>2.5844570312499926E-2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0.25031843749999999</c:v>
                </c:pt>
                <c:pt idx="1">
                  <c:v>0.25031843749999999</c:v>
                </c:pt>
                <c:pt idx="2">
                  <c:v>0.25031843749999999</c:v>
                </c:pt>
                <c:pt idx="3">
                  <c:v>0.23085589843749998</c:v>
                </c:pt>
                <c:pt idx="4">
                  <c:v>0.19127499999999997</c:v>
                </c:pt>
                <c:pt idx="5">
                  <c:v>0.13946785156249997</c:v>
                </c:pt>
                <c:pt idx="6">
                  <c:v>8.3326562499999979E-2</c:v>
                </c:pt>
                <c:pt idx="7">
                  <c:v>3.0743242187499908E-2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0.24366468749999998</c:v>
                </c:pt>
                <c:pt idx="1">
                  <c:v>0.24366468749999998</c:v>
                </c:pt>
                <c:pt idx="2">
                  <c:v>0.24366468749999998</c:v>
                </c:pt>
                <c:pt idx="3">
                  <c:v>0.22316363281249998</c:v>
                </c:pt>
                <c:pt idx="4">
                  <c:v>0.18373249999999997</c:v>
                </c:pt>
                <c:pt idx="5">
                  <c:v>0.13303042968749992</c:v>
                </c:pt>
                <c:pt idx="6">
                  <c:v>7.8716562500000004E-2</c:v>
                </c:pt>
                <c:pt idx="7">
                  <c:v>2.8450039062500071E-2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0.20101093749999999</c:v>
                </c:pt>
                <c:pt idx="1">
                  <c:v>0.20101093749999999</c:v>
                </c:pt>
                <c:pt idx="2">
                  <c:v>0.20101093749999999</c:v>
                </c:pt>
                <c:pt idx="3">
                  <c:v>0.18265433593750002</c:v>
                </c:pt>
                <c:pt idx="4">
                  <c:v>0.14755000000000001</c:v>
                </c:pt>
                <c:pt idx="5">
                  <c:v>0.10333316406250007</c:v>
                </c:pt>
                <c:pt idx="6">
                  <c:v>5.7639062500000032E-2</c:v>
                </c:pt>
                <c:pt idx="7">
                  <c:v>1.8102929687500074E-2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0.17369875000000001</c:v>
                </c:pt>
                <c:pt idx="1">
                  <c:v>0.17369875000000001</c:v>
                </c:pt>
                <c:pt idx="2">
                  <c:v>0.17369875000000001</c:v>
                </c:pt>
                <c:pt idx="3">
                  <c:v>0.16572617187500002</c:v>
                </c:pt>
                <c:pt idx="4">
                  <c:v>0.13866750000000003</c:v>
                </c:pt>
                <c:pt idx="5">
                  <c:v>0.10012164062500004</c:v>
                </c:pt>
                <c:pt idx="6">
                  <c:v>5.7687500000000086E-2</c:v>
                </c:pt>
                <c:pt idx="7">
                  <c:v>1.8963984375000215E-2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0.15185234375000001</c:v>
                </c:pt>
                <c:pt idx="1">
                  <c:v>0.15185234375000001</c:v>
                </c:pt>
                <c:pt idx="2">
                  <c:v>0.15185234375000001</c:v>
                </c:pt>
                <c:pt idx="3">
                  <c:v>0.15002314453125004</c:v>
                </c:pt>
                <c:pt idx="4">
                  <c:v>0.12946625</c:v>
                </c:pt>
                <c:pt idx="5">
                  <c:v>9.6698574218750014E-2</c:v>
                </c:pt>
                <c:pt idx="6">
                  <c:v>5.8237031250000029E-2</c:v>
                </c:pt>
                <c:pt idx="7">
                  <c:v>2.059853515625E-2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0.20804296875</c:v>
                </c:pt>
                <c:pt idx="1">
                  <c:v>0.20804296875</c:v>
                </c:pt>
                <c:pt idx="2">
                  <c:v>0.20804296875</c:v>
                </c:pt>
                <c:pt idx="3">
                  <c:v>0.20015337890625001</c:v>
                </c:pt>
                <c:pt idx="4">
                  <c:v>0.16954625000000001</c:v>
                </c:pt>
                <c:pt idx="5">
                  <c:v>0.12474896484374998</c:v>
                </c:pt>
                <c:pt idx="6">
                  <c:v>7.4288906249999953E-2</c:v>
                </c:pt>
                <c:pt idx="7">
                  <c:v>2.6693457031250145E-2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53549056"/>
        <c:axId val="153702784"/>
      </c:scatterChart>
      <c:valAx>
        <c:axId val="15354905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53702784"/>
        <c:crosses val="autoZero"/>
        <c:crossBetween val="midCat"/>
        <c:majorUnit val="0.2"/>
      </c:valAx>
      <c:valAx>
        <c:axId val="1537027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53549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1296.0076799999997</c:v>
                </c:pt>
                <c:pt idx="1">
                  <c:v>1285.7625599999997</c:v>
                </c:pt>
                <c:pt idx="2">
                  <c:v>1401.7004999999999</c:v>
                </c:pt>
                <c:pt idx="3">
                  <c:v>1521.1201799999999</c:v>
                </c:pt>
                <c:pt idx="4">
                  <c:v>1645.8425099999999</c:v>
                </c:pt>
                <c:pt idx="5">
                  <c:v>1721.7204299999999</c:v>
                </c:pt>
                <c:pt idx="6">
                  <c:v>1792.5158099999999</c:v>
                </c:pt>
                <c:pt idx="7">
                  <c:v>1841.4002399999997</c:v>
                </c:pt>
              </c:numCache>
            </c:numRef>
          </c:yVal>
          <c:smooth val="1"/>
        </c:ser>
        <c:axId val="155108096"/>
        <c:axId val="155110016"/>
      </c:scatterChart>
      <c:valAx>
        <c:axId val="155108096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55110016"/>
        <c:crosses val="autoZero"/>
        <c:crossBetween val="midCat"/>
      </c:valAx>
      <c:valAx>
        <c:axId val="155110016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55108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1.8819599999999994</c:v>
                </c:pt>
                <c:pt idx="1">
                  <c:v>1.2868199999999987</c:v>
                </c:pt>
                <c:pt idx="2">
                  <c:v>1.0938600000000012</c:v>
                </c:pt>
                <c:pt idx="3">
                  <c:v>0.95023999999999909</c:v>
                </c:pt>
                <c:pt idx="4">
                  <c:v>0.84065999999999796</c:v>
                </c:pt>
                <c:pt idx="5">
                  <c:v>0.74982000000000149</c:v>
                </c:pt>
                <c:pt idx="6">
                  <c:v>0.66241999999999734</c:v>
                </c:pt>
                <c:pt idx="7">
                  <c:v>0.56315999999999811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1.7470300000000005</c:v>
                </c:pt>
                <c:pt idx="1">
                  <c:v>1.2331300000000009</c:v>
                </c:pt>
                <c:pt idx="2">
                  <c:v>1.0325200000000008</c:v>
                </c:pt>
                <c:pt idx="3">
                  <c:v>0.86307000000000134</c:v>
                </c:pt>
                <c:pt idx="4">
                  <c:v>0.71998000000000228</c:v>
                </c:pt>
                <c:pt idx="5">
                  <c:v>0.59845000000000059</c:v>
                </c:pt>
                <c:pt idx="6">
                  <c:v>0.49368000000000123</c:v>
                </c:pt>
                <c:pt idx="7">
                  <c:v>0.40087000000000206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1.8637700000000006</c:v>
                </c:pt>
                <c:pt idx="1">
                  <c:v>1.2766700000000011</c:v>
                </c:pt>
                <c:pt idx="2">
                  <c:v>1.0712300000000017</c:v>
                </c:pt>
                <c:pt idx="3">
                  <c:v>0.90789000000000364</c:v>
                </c:pt>
                <c:pt idx="4">
                  <c:v>0.77417000000000513</c:v>
                </c:pt>
                <c:pt idx="5">
                  <c:v>0.65759000000000256</c:v>
                </c:pt>
                <c:pt idx="6">
                  <c:v>0.54567000000000121</c:v>
                </c:pt>
                <c:pt idx="7">
                  <c:v>0.42593000000000281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2.1087999999999996</c:v>
                </c:pt>
                <c:pt idx="1">
                  <c:v>1.4181799999999996</c:v>
                </c:pt>
                <c:pt idx="2">
                  <c:v>1.1767000000000003</c:v>
                </c:pt>
                <c:pt idx="3">
                  <c:v>0.98715999999999937</c:v>
                </c:pt>
                <c:pt idx="4">
                  <c:v>0.8365999999999989</c:v>
                </c:pt>
                <c:pt idx="5">
                  <c:v>0.71206000000000103</c:v>
                </c:pt>
                <c:pt idx="6">
                  <c:v>0.60058000000000256</c:v>
                </c:pt>
                <c:pt idx="7">
                  <c:v>0.48919999999999852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2.4122400000000024</c:v>
                </c:pt>
                <c:pt idx="1">
                  <c:v>1.5483800000000016</c:v>
                </c:pt>
                <c:pt idx="2">
                  <c:v>1.2621900000000021</c:v>
                </c:pt>
                <c:pt idx="3">
                  <c:v>1.0484400000000047</c:v>
                </c:pt>
                <c:pt idx="4">
                  <c:v>0.88859000000000599</c:v>
                </c:pt>
                <c:pt idx="5">
                  <c:v>0.764100000000008</c:v>
                </c:pt>
                <c:pt idx="6">
                  <c:v>0.65643000000000562</c:v>
                </c:pt>
                <c:pt idx="7">
                  <c:v>0.54704000000000441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2.6676899999999986</c:v>
                </c:pt>
                <c:pt idx="1">
                  <c:v>1.6513699999999947</c:v>
                </c:pt>
                <c:pt idx="2">
                  <c:v>1.3279799999999984</c:v>
                </c:pt>
                <c:pt idx="3">
                  <c:v>1.0935299999999994</c:v>
                </c:pt>
                <c:pt idx="4">
                  <c:v>0.92233999999999661</c:v>
                </c:pt>
                <c:pt idx="5">
                  <c:v>0.78872999999998861</c:v>
                </c:pt>
                <c:pt idx="6">
                  <c:v>0.66701999999999551</c:v>
                </c:pt>
                <c:pt idx="7">
                  <c:v>0.53152999999999473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3.0859500000000004</c:v>
                </c:pt>
                <c:pt idx="1">
                  <c:v>1.7873500000000035</c:v>
                </c:pt>
                <c:pt idx="2">
                  <c:v>1.3960499999999989</c:v>
                </c:pt>
                <c:pt idx="3">
                  <c:v>1.1279500000000056</c:v>
                </c:pt>
                <c:pt idx="4">
                  <c:v>0.94644999999999868</c:v>
                </c:pt>
                <c:pt idx="5">
                  <c:v>0.81495000000000672</c:v>
                </c:pt>
                <c:pt idx="6">
                  <c:v>0.6968499999999942</c:v>
                </c:pt>
                <c:pt idx="7">
                  <c:v>0.55555000000000021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4.0293199999999985</c:v>
                </c:pt>
                <c:pt idx="1">
                  <c:v>1.984339999999996</c:v>
                </c:pt>
                <c:pt idx="2">
                  <c:v>1.4597599999999957</c:v>
                </c:pt>
                <c:pt idx="3">
                  <c:v>1.1587999999999994</c:v>
                </c:pt>
                <c:pt idx="4">
                  <c:v>1.0002199999999988</c:v>
                </c:pt>
                <c:pt idx="5">
                  <c:v>0.90277999999999281</c:v>
                </c:pt>
                <c:pt idx="6">
                  <c:v>0.7852399999999875</c:v>
                </c:pt>
                <c:pt idx="7">
                  <c:v>0.56635999999998887</c:v>
                </c:pt>
              </c:numCache>
            </c:numRef>
          </c:yVal>
          <c:smooth val="1"/>
        </c:ser>
        <c:axId val="155249664"/>
        <c:axId val="170263680"/>
      </c:scatterChart>
      <c:valAx>
        <c:axId val="1552496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0263680"/>
        <c:crosses val="autoZero"/>
        <c:crossBetween val="midCat"/>
        <c:majorUnit val="1"/>
      </c:valAx>
      <c:valAx>
        <c:axId val="17026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55249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119700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16</xdr:row>
      <xdr:rowOff>47175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5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19.11.01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-1.354E-2</v>
          </cell>
          <cell r="W36">
            <v>0.55862999999999996</v>
          </cell>
          <cell r="X36">
            <v>-7.77407</v>
          </cell>
          <cell r="Y36">
            <v>37.40204</v>
          </cell>
        </row>
        <row r="37">
          <cell r="V37">
            <v>-6.1000000000000004E-3</v>
          </cell>
          <cell r="W37">
            <v>0.26290000000000002</v>
          </cell>
          <cell r="X37">
            <v>-3.8931</v>
          </cell>
          <cell r="Y37">
            <v>20.52835</v>
          </cell>
        </row>
        <row r="38">
          <cell r="V38">
            <v>-4.28E-3</v>
          </cell>
          <cell r="W38">
            <v>0.18570999999999999</v>
          </cell>
          <cell r="X38">
            <v>-2.8066200000000001</v>
          </cell>
          <cell r="Y38">
            <v>15.42657</v>
          </cell>
        </row>
        <row r="39">
          <cell r="V39">
            <v>-3.0899999999999999E-3</v>
          </cell>
          <cell r="W39">
            <v>0.13819000000000001</v>
          </cell>
          <cell r="X39">
            <v>-2.1653899999999999</v>
          </cell>
          <cell r="Y39">
            <v>12.473280000000001</v>
          </cell>
        </row>
        <row r="40">
          <cell r="V40">
            <v>-2.16E-3</v>
          </cell>
          <cell r="W40">
            <v>9.7250000000000003E-2</v>
          </cell>
          <cell r="X40">
            <v>-1.56877</v>
          </cell>
          <cell r="Y40">
            <v>9.5408799999999996</v>
          </cell>
        </row>
        <row r="41">
          <cell r="V41">
            <v>-2.0799999999999998E-3</v>
          </cell>
          <cell r="W41">
            <v>8.9690000000000006E-2</v>
          </cell>
          <cell r="X41">
            <v>-1.40045</v>
          </cell>
          <cell r="Y41">
            <v>8.3921700000000001</v>
          </cell>
        </row>
        <row r="42">
          <cell r="V42">
            <v>-8.0000000000000004E-4</v>
          </cell>
          <cell r="W42">
            <v>4.1980000000000003E-2</v>
          </cell>
          <cell r="X42">
            <v>-0.81738999999999995</v>
          </cell>
          <cell r="Y42">
            <v>6.0090300000000001</v>
          </cell>
        </row>
        <row r="43">
          <cell r="V43">
            <v>-2.5500000000000002E-3</v>
          </cell>
          <cell r="W43">
            <v>0.10882</v>
          </cell>
          <cell r="X43">
            <v>-1.6341300000000001</v>
          </cell>
          <cell r="Y43">
            <v>9.2961200000000002</v>
          </cell>
        </row>
        <row r="63">
          <cell r="D63">
            <v>1840.48</v>
          </cell>
        </row>
        <row r="64">
          <cell r="D64">
            <v>1791.62</v>
          </cell>
        </row>
        <row r="65">
          <cell r="D65">
            <v>1720.86</v>
          </cell>
        </row>
        <row r="66">
          <cell r="D66">
            <v>1645.02</v>
          </cell>
        </row>
        <row r="67">
          <cell r="D67">
            <v>1520.36</v>
          </cell>
        </row>
        <row r="68">
          <cell r="D68">
            <v>1401</v>
          </cell>
        </row>
        <row r="69">
          <cell r="D69">
            <v>1285.1199999999999</v>
          </cell>
        </row>
        <row r="70">
          <cell r="D70">
            <v>1295.3599999999999</v>
          </cell>
        </row>
        <row r="112">
          <cell r="V112">
            <v>0.72767000000000004</v>
          </cell>
          <cell r="W112">
            <v>-1.54559</v>
          </cell>
          <cell r="X112">
            <v>0.68684999999999996</v>
          </cell>
          <cell r="Y112">
            <v>0.12156</v>
          </cell>
        </row>
        <row r="113">
          <cell r="V113">
            <v>0.55610999999999999</v>
          </cell>
          <cell r="W113">
            <v>-1.2249099999999999</v>
          </cell>
          <cell r="X113">
            <v>0.58584000000000003</v>
          </cell>
          <cell r="Y113">
            <v>7.3260000000000006E-2</v>
          </cell>
        </row>
        <row r="114">
          <cell r="V114">
            <v>0.64844000000000002</v>
          </cell>
          <cell r="W114">
            <v>-1.3402499999999999</v>
          </cell>
          <cell r="X114">
            <v>0.58137000000000005</v>
          </cell>
          <cell r="Y114">
            <v>0.10199</v>
          </cell>
        </row>
        <row r="115">
          <cell r="V115">
            <v>0.65154000000000001</v>
          </cell>
          <cell r="W115">
            <v>-1.26891</v>
          </cell>
          <cell r="X115">
            <v>0.45279000000000003</v>
          </cell>
          <cell r="Y115">
            <v>0.15694</v>
          </cell>
        </row>
        <row r="116">
          <cell r="V116">
            <v>0.65358000000000005</v>
          </cell>
          <cell r="W116">
            <v>-1.34104</v>
          </cell>
          <cell r="X116">
            <v>0.48010999999999998</v>
          </cell>
          <cell r="Y116">
            <v>0.19724</v>
          </cell>
        </row>
        <row r="117">
          <cell r="V117">
            <v>0.67345999999999995</v>
          </cell>
          <cell r="W117">
            <v>-1.40143</v>
          </cell>
          <cell r="X117">
            <v>0.52025999999999994</v>
          </cell>
          <cell r="Y117">
            <v>0.19732</v>
          </cell>
        </row>
        <row r="118">
          <cell r="V118">
            <v>0.66549999999999998</v>
          </cell>
          <cell r="W118">
            <v>-1.40534</v>
          </cell>
          <cell r="X118">
            <v>0.59516000000000002</v>
          </cell>
          <cell r="Y118">
            <v>0.13521</v>
          </cell>
        </row>
        <row r="119">
          <cell r="V119">
            <v>-0.15187999999999999</v>
          </cell>
          <cell r="W119">
            <v>0.65941000000000005</v>
          </cell>
          <cell r="X119">
            <v>-0.76819999999999999</v>
          </cell>
          <cell r="Y119">
            <v>0.26528000000000002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-55.377879999999998</v>
          </cell>
          <cell r="W156">
            <v>237.87244999999999</v>
          </cell>
          <cell r="X156">
            <v>-330.46938</v>
          </cell>
          <cell r="Y156">
            <v>247.08036999999999</v>
          </cell>
        </row>
        <row r="157">
          <cell r="V157">
            <v>125.30337</v>
          </cell>
          <cell r="W157">
            <v>-173.96857</v>
          </cell>
          <cell r="X157">
            <v>-12.99291</v>
          </cell>
          <cell r="Y157">
            <v>161.91659999999999</v>
          </cell>
        </row>
        <row r="158">
          <cell r="V158">
            <v>-76.423419999999993</v>
          </cell>
          <cell r="W158">
            <v>260.91253</v>
          </cell>
          <cell r="X158">
            <v>-315.50954000000002</v>
          </cell>
          <cell r="Y158">
            <v>229.9384</v>
          </cell>
        </row>
        <row r="159">
          <cell r="V159">
            <v>-226.26374000000001</v>
          </cell>
          <cell r="W159">
            <v>591.52804000000003</v>
          </cell>
          <cell r="X159">
            <v>-552.40692000000001</v>
          </cell>
          <cell r="Y159">
            <v>285.25864000000001</v>
          </cell>
        </row>
        <row r="160">
          <cell r="V160">
            <v>-211.81312</v>
          </cell>
          <cell r="W160">
            <v>580.16511000000003</v>
          </cell>
          <cell r="X160">
            <v>-575.90418</v>
          </cell>
          <cell r="Y160">
            <v>305.69727999999998</v>
          </cell>
        </row>
        <row r="161">
          <cell r="V161">
            <v>-200.65996000000001</v>
          </cell>
          <cell r="W161">
            <v>557.93056000000001</v>
          </cell>
          <cell r="X161">
            <v>-565.68511000000001</v>
          </cell>
          <cell r="Y161">
            <v>306.46386000000001</v>
          </cell>
        </row>
        <row r="162">
          <cell r="V162">
            <v>-105.42164</v>
          </cell>
          <cell r="W162">
            <v>336.08125000000001</v>
          </cell>
          <cell r="X162">
            <v>-388.58445</v>
          </cell>
          <cell r="Y162">
            <v>256.63236000000001</v>
          </cell>
        </row>
        <row r="163">
          <cell r="V163">
            <v>-381.05025000000001</v>
          </cell>
          <cell r="W163">
            <v>882.96477000000004</v>
          </cell>
          <cell r="X163">
            <v>-667.85383000000002</v>
          </cell>
          <cell r="Y163">
            <v>264.76022999999998</v>
          </cell>
        </row>
      </sheetData>
      <sheetData sheetId="9">
        <row r="6">
          <cell r="B6" t="str">
            <v>bar</v>
          </cell>
          <cell r="C6">
            <v>1</v>
          </cell>
        </row>
        <row r="7">
          <cell r="B7" t="str">
            <v>psi</v>
          </cell>
          <cell r="C7">
            <v>14.5038</v>
          </cell>
        </row>
        <row r="8">
          <cell r="B8" t="str">
            <v>kPa</v>
          </cell>
          <cell r="C8">
            <v>100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1.8819999999999999</v>
          </cell>
          <cell r="H41">
            <v>1.2869999999999999</v>
          </cell>
          <cell r="I41">
            <v>1.0940000000000001</v>
          </cell>
          <cell r="J41">
            <v>0.95</v>
          </cell>
          <cell r="K41">
            <v>0.84099999999999997</v>
          </cell>
          <cell r="L41">
            <v>0.75</v>
          </cell>
          <cell r="M41">
            <v>0.66200000000000003</v>
          </cell>
          <cell r="N41">
            <v>0.56299999999999994</v>
          </cell>
        </row>
        <row r="42">
          <cell r="F42">
            <v>3</v>
          </cell>
          <cell r="G42">
            <v>1.7470000000000001</v>
          </cell>
          <cell r="H42">
            <v>1.2330000000000001</v>
          </cell>
          <cell r="I42">
            <v>1.0329999999999999</v>
          </cell>
          <cell r="J42">
            <v>0.86299999999999999</v>
          </cell>
          <cell r="K42">
            <v>0.72</v>
          </cell>
          <cell r="L42">
            <v>0.59799999999999998</v>
          </cell>
          <cell r="M42">
            <v>0.49399999999999999</v>
          </cell>
          <cell r="N42">
            <v>0.40100000000000002</v>
          </cell>
        </row>
        <row r="43">
          <cell r="F43">
            <v>3.5</v>
          </cell>
          <cell r="G43">
            <v>1.8640000000000001</v>
          </cell>
          <cell r="H43">
            <v>1.2769999999999999</v>
          </cell>
          <cell r="I43">
            <v>1.071</v>
          </cell>
          <cell r="J43">
            <v>0.90800000000000003</v>
          </cell>
          <cell r="K43">
            <v>0.77400000000000002</v>
          </cell>
          <cell r="L43">
            <v>0.65800000000000003</v>
          </cell>
          <cell r="M43">
            <v>0.54600000000000004</v>
          </cell>
          <cell r="N43">
            <v>0.42599999999999999</v>
          </cell>
        </row>
        <row r="44">
          <cell r="F44">
            <v>4</v>
          </cell>
          <cell r="G44">
            <v>2.109</v>
          </cell>
          <cell r="H44">
            <v>1.4179999999999999</v>
          </cell>
          <cell r="I44">
            <v>1.177</v>
          </cell>
          <cell r="J44">
            <v>0.98699999999999999</v>
          </cell>
          <cell r="K44">
            <v>0.83699999999999997</v>
          </cell>
          <cell r="L44">
            <v>0.71199999999999997</v>
          </cell>
          <cell r="M44">
            <v>0.60099999999999998</v>
          </cell>
          <cell r="N44">
            <v>0.48899999999999999</v>
          </cell>
        </row>
        <row r="45">
          <cell r="F45">
            <v>4.5</v>
          </cell>
          <cell r="G45">
            <v>2.4119999999999999</v>
          </cell>
          <cell r="H45">
            <v>1.548</v>
          </cell>
          <cell r="I45">
            <v>1.262</v>
          </cell>
          <cell r="J45">
            <v>1.048</v>
          </cell>
          <cell r="K45">
            <v>0.88900000000000001</v>
          </cell>
          <cell r="L45">
            <v>0.76400000000000001</v>
          </cell>
          <cell r="M45">
            <v>0.65600000000000003</v>
          </cell>
          <cell r="N45">
            <v>0.54700000000000004</v>
          </cell>
        </row>
        <row r="46">
          <cell r="F46">
            <v>5</v>
          </cell>
          <cell r="G46">
            <v>2.6680000000000001</v>
          </cell>
          <cell r="H46">
            <v>1.651</v>
          </cell>
          <cell r="I46">
            <v>1.3280000000000001</v>
          </cell>
          <cell r="J46">
            <v>1.0940000000000001</v>
          </cell>
          <cell r="K46">
            <v>0.92200000000000004</v>
          </cell>
          <cell r="L46">
            <v>0.78900000000000003</v>
          </cell>
          <cell r="M46">
            <v>0.66700000000000004</v>
          </cell>
          <cell r="N46">
            <v>0.53200000000000003</v>
          </cell>
        </row>
        <row r="47">
          <cell r="F47">
            <v>5.5</v>
          </cell>
          <cell r="G47">
            <v>3.0859999999999999</v>
          </cell>
          <cell r="H47">
            <v>1.7869999999999999</v>
          </cell>
          <cell r="I47">
            <v>1.3959999999999999</v>
          </cell>
          <cell r="J47">
            <v>1.1279999999999999</v>
          </cell>
          <cell r="K47">
            <v>0.94599999999999995</v>
          </cell>
          <cell r="L47">
            <v>0.81499999999999995</v>
          </cell>
          <cell r="M47">
            <v>0.69699999999999995</v>
          </cell>
          <cell r="N47">
            <v>0.55600000000000005</v>
          </cell>
        </row>
        <row r="48">
          <cell r="F48">
            <v>6</v>
          </cell>
          <cell r="G48">
            <v>4.0289999999999999</v>
          </cell>
          <cell r="H48">
            <v>1.984</v>
          </cell>
          <cell r="I48">
            <v>1.46</v>
          </cell>
          <cell r="J48">
            <v>1.159</v>
          </cell>
          <cell r="K48">
            <v>1</v>
          </cell>
          <cell r="L48">
            <v>0.90300000000000002</v>
          </cell>
          <cell r="M48">
            <v>0.78500000000000003</v>
          </cell>
          <cell r="N48">
            <v>0.56599999999999995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179</v>
          </cell>
          <cell r="H63">
            <v>157</v>
          </cell>
          <cell r="I63">
            <v>139</v>
          </cell>
          <cell r="J63">
            <v>125</v>
          </cell>
          <cell r="K63">
            <v>115</v>
          </cell>
          <cell r="L63">
            <v>107</v>
          </cell>
          <cell r="M63">
            <v>103</v>
          </cell>
          <cell r="N63">
            <v>101</v>
          </cell>
          <cell r="O63">
            <v>101</v>
          </cell>
          <cell r="P63">
            <v>101</v>
          </cell>
          <cell r="Q63">
            <v>101</v>
          </cell>
          <cell r="R63">
            <v>101</v>
          </cell>
          <cell r="S63">
            <v>101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203</v>
          </cell>
          <cell r="H64">
            <v>186</v>
          </cell>
          <cell r="I64">
            <v>172</v>
          </cell>
          <cell r="J64">
            <v>159</v>
          </cell>
          <cell r="K64">
            <v>148</v>
          </cell>
          <cell r="L64">
            <v>139</v>
          </cell>
          <cell r="M64">
            <v>131</v>
          </cell>
          <cell r="N64">
            <v>124</v>
          </cell>
          <cell r="O64">
            <v>118</v>
          </cell>
          <cell r="P64">
            <v>113</v>
          </cell>
          <cell r="Q64">
            <v>109</v>
          </cell>
          <cell r="R64">
            <v>106</v>
          </cell>
          <cell r="S64">
            <v>103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229</v>
          </cell>
          <cell r="H65">
            <v>207</v>
          </cell>
          <cell r="I65">
            <v>187</v>
          </cell>
          <cell r="J65">
            <v>171</v>
          </cell>
          <cell r="K65">
            <v>157</v>
          </cell>
          <cell r="L65">
            <v>145</v>
          </cell>
          <cell r="M65">
            <v>135</v>
          </cell>
          <cell r="N65">
            <v>127</v>
          </cell>
          <cell r="O65">
            <v>120</v>
          </cell>
          <cell r="P65">
            <v>115</v>
          </cell>
          <cell r="Q65">
            <v>111</v>
          </cell>
          <cell r="R65">
            <v>107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228</v>
          </cell>
          <cell r="H66">
            <v>205</v>
          </cell>
          <cell r="I66">
            <v>185</v>
          </cell>
          <cell r="J66">
            <v>169</v>
          </cell>
          <cell r="K66">
            <v>155</v>
          </cell>
          <cell r="L66">
            <v>143</v>
          </cell>
          <cell r="M66">
            <v>133</v>
          </cell>
          <cell r="N66">
            <v>126</v>
          </cell>
          <cell r="O66">
            <v>119</v>
          </cell>
          <cell r="P66">
            <v>114</v>
          </cell>
          <cell r="Q66">
            <v>110</v>
          </cell>
          <cell r="R66">
            <v>107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211</v>
          </cell>
          <cell r="H67">
            <v>190</v>
          </cell>
          <cell r="I67">
            <v>172</v>
          </cell>
          <cell r="J67">
            <v>157</v>
          </cell>
          <cell r="K67">
            <v>144</v>
          </cell>
          <cell r="L67">
            <v>134</v>
          </cell>
          <cell r="M67">
            <v>126</v>
          </cell>
          <cell r="N67">
            <v>120</v>
          </cell>
          <cell r="O67">
            <v>115</v>
          </cell>
          <cell r="P67">
            <v>111</v>
          </cell>
          <cell r="Q67">
            <v>108</v>
          </cell>
          <cell r="R67">
            <v>105</v>
          </cell>
          <cell r="S67">
            <v>103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186</v>
          </cell>
          <cell r="H68">
            <v>172</v>
          </cell>
          <cell r="I68">
            <v>160</v>
          </cell>
          <cell r="J68">
            <v>150</v>
          </cell>
          <cell r="K68">
            <v>141</v>
          </cell>
          <cell r="L68">
            <v>133</v>
          </cell>
          <cell r="M68">
            <v>126</v>
          </cell>
          <cell r="N68">
            <v>120</v>
          </cell>
          <cell r="O68">
            <v>115</v>
          </cell>
          <cell r="P68">
            <v>111</v>
          </cell>
          <cell r="Q68">
            <v>107</v>
          </cell>
          <cell r="R68">
            <v>105</v>
          </cell>
          <cell r="S68">
            <v>102</v>
          </cell>
          <cell r="T68">
            <v>100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156</v>
          </cell>
          <cell r="H69">
            <v>152</v>
          </cell>
          <cell r="I69">
            <v>147</v>
          </cell>
          <cell r="J69">
            <v>142</v>
          </cell>
          <cell r="K69">
            <v>137</v>
          </cell>
          <cell r="L69">
            <v>131</v>
          </cell>
          <cell r="M69">
            <v>126</v>
          </cell>
          <cell r="N69">
            <v>120</v>
          </cell>
          <cell r="O69">
            <v>115</v>
          </cell>
          <cell r="P69">
            <v>111</v>
          </cell>
          <cell r="Q69">
            <v>107</v>
          </cell>
          <cell r="R69">
            <v>103</v>
          </cell>
          <cell r="S69">
            <v>101</v>
          </cell>
          <cell r="T69">
            <v>100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200</v>
          </cell>
          <cell r="H70">
            <v>185</v>
          </cell>
          <cell r="I70">
            <v>172</v>
          </cell>
          <cell r="J70">
            <v>160</v>
          </cell>
          <cell r="K70">
            <v>149</v>
          </cell>
          <cell r="L70">
            <v>140</v>
          </cell>
          <cell r="M70">
            <v>132</v>
          </cell>
          <cell r="N70">
            <v>125</v>
          </cell>
          <cell r="O70">
            <v>118</v>
          </cell>
          <cell r="P70">
            <v>113</v>
          </cell>
          <cell r="Q70">
            <v>109</v>
          </cell>
          <cell r="R70">
            <v>106</v>
          </cell>
          <cell r="S70">
            <v>103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10" customWidth="1"/>
    <col min="3" max="3" width="13.140625" style="10" customWidth="1"/>
    <col min="4" max="26" width="9.140625" style="10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10" customWidth="1"/>
    <col min="37" max="16384" width="9.140625" style="10"/>
  </cols>
  <sheetData>
    <row r="1" spans="1:36" s="8" customFormat="1" ht="27" thickBot="1">
      <c r="A1" s="1" t="str">
        <f ca="1">MID(CELL("filename",A1),FIND("]",CELL("filename",A1))+1,255)</f>
        <v>Help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4"/>
      <c r="W1" s="4"/>
      <c r="X1" s="4"/>
      <c r="Y1" s="4"/>
      <c r="Z1" s="4"/>
      <c r="AA1" s="5"/>
      <c r="AB1" s="5"/>
      <c r="AC1" s="6"/>
      <c r="AD1" s="5"/>
      <c r="AE1" s="5"/>
      <c r="AF1" s="5"/>
      <c r="AG1" s="5"/>
      <c r="AH1" s="5"/>
      <c r="AI1" s="4"/>
      <c r="AJ1" s="7"/>
    </row>
    <row r="2" spans="1:36">
      <c r="A2" s="9" t="s">
        <v>0</v>
      </c>
    </row>
    <row r="3" spans="1:36" ht="15.75" thickBot="1">
      <c r="A3" s="11" t="s">
        <v>1</v>
      </c>
      <c r="B3" s="10" t="str">
        <f>[1]Versions!C4</f>
        <v>19.11.01</v>
      </c>
      <c r="AA3" s="12" t="s">
        <v>2</v>
      </c>
    </row>
    <row r="4" spans="1:36" ht="15.75" thickBot="1">
      <c r="AA4" s="13" t="s">
        <v>3</v>
      </c>
      <c r="AB4" s="14"/>
      <c r="AC4" s="15"/>
      <c r="AD4" s="16" t="s">
        <v>4</v>
      </c>
      <c r="AE4" s="16" t="s">
        <v>5</v>
      </c>
      <c r="AF4" s="17"/>
      <c r="AG4" s="10"/>
      <c r="AH4" s="10"/>
    </row>
    <row r="5" spans="1:36" ht="19.5" thickBot="1">
      <c r="B5" s="18" t="s">
        <v>6</v>
      </c>
      <c r="AA5" s="19"/>
      <c r="AB5" s="20"/>
      <c r="AC5" s="21" t="s">
        <v>7</v>
      </c>
      <c r="AD5" s="22">
        <v>1</v>
      </c>
      <c r="AE5" s="22">
        <v>1.1499999999999999</v>
      </c>
      <c r="AG5" s="10"/>
      <c r="AH5" s="10"/>
    </row>
    <row r="6" spans="1:36" ht="19.5" thickBot="1">
      <c r="B6" s="18"/>
      <c r="AA6" s="19"/>
      <c r="AB6" s="20"/>
      <c r="AC6" s="21" t="s">
        <v>8</v>
      </c>
      <c r="AD6" s="23">
        <v>0.78400000000000003</v>
      </c>
      <c r="AE6" s="23">
        <v>0.74</v>
      </c>
      <c r="AG6" s="10"/>
      <c r="AH6" s="10"/>
    </row>
    <row r="7" spans="1:36" ht="19.5" thickBot="1">
      <c r="B7" s="18" t="s">
        <v>9</v>
      </c>
      <c r="AA7" s="19"/>
      <c r="AB7" s="20"/>
      <c r="AC7" s="21" t="s">
        <v>10</v>
      </c>
      <c r="AD7" s="23"/>
      <c r="AE7" s="23">
        <v>14.7</v>
      </c>
      <c r="AG7" s="10"/>
      <c r="AH7" s="10"/>
    </row>
    <row r="8" spans="1:36" ht="19.5" thickBot="1">
      <c r="B8" s="24" t="s">
        <v>11</v>
      </c>
      <c r="AA8" s="19"/>
      <c r="AB8" s="20"/>
      <c r="AC8" s="21" t="s">
        <v>12</v>
      </c>
      <c r="AD8" s="23"/>
      <c r="AE8" s="23">
        <v>1.1000000000000001</v>
      </c>
      <c r="AF8" t="s">
        <v>13</v>
      </c>
    </row>
    <row r="9" spans="1:36" ht="18.75">
      <c r="B9" s="18"/>
    </row>
    <row r="10" spans="1:36" ht="18.75">
      <c r="B10" s="18" t="s">
        <v>14</v>
      </c>
    </row>
    <row r="11" spans="1:36" ht="18.75">
      <c r="B11" s="18"/>
    </row>
    <row r="12" spans="1:36" ht="18.75">
      <c r="B12" s="18" t="s">
        <v>15</v>
      </c>
    </row>
    <row r="13" spans="1:36" ht="18.75">
      <c r="B13" s="18"/>
      <c r="C13" s="10" t="s">
        <v>16</v>
      </c>
    </row>
    <row r="14" spans="1:36" ht="18.75">
      <c r="B14" s="18"/>
    </row>
    <row r="15" spans="1:36" ht="18.75">
      <c r="B15" s="18"/>
    </row>
    <row r="16" spans="1:36" ht="18.75">
      <c r="B16" s="18" t="s">
        <v>17</v>
      </c>
    </row>
    <row r="17" spans="1:34" ht="18.75">
      <c r="B17" s="18"/>
    </row>
    <row r="18" spans="1:34" ht="18.75">
      <c r="B18" s="18" t="s">
        <v>18</v>
      </c>
      <c r="N18" s="18" t="s">
        <v>19</v>
      </c>
      <c r="R18" s="25" t="s">
        <v>20</v>
      </c>
    </row>
    <row r="19" spans="1:34" s="26" customFormat="1">
      <c r="B19" s="27"/>
      <c r="C19" s="26" t="s">
        <v>21</v>
      </c>
      <c r="AA19" s="28"/>
      <c r="AB19" s="28"/>
      <c r="AC19" s="28"/>
      <c r="AD19" s="28"/>
      <c r="AE19" s="28"/>
      <c r="AF19" s="28"/>
      <c r="AG19" s="28"/>
      <c r="AH19" s="28"/>
    </row>
    <row r="20" spans="1:34" s="26" customFormat="1" ht="15.75" thickBot="1">
      <c r="B20" s="27"/>
      <c r="AA20" s="28"/>
      <c r="AB20" s="28"/>
      <c r="AC20" s="28"/>
      <c r="AD20" s="28"/>
      <c r="AE20" s="28"/>
      <c r="AF20" s="28"/>
      <c r="AG20" s="28"/>
      <c r="AH20" s="28"/>
    </row>
    <row r="21" spans="1:34" s="32" customFormat="1" ht="15" customHeight="1" thickBot="1">
      <c r="A21" s="29" t="s">
        <v>22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/>
      <c r="AA21" s="33"/>
      <c r="AB21" s="33"/>
      <c r="AC21" s="33"/>
      <c r="AD21" s="33"/>
      <c r="AE21" s="33"/>
      <c r="AF21" s="33"/>
      <c r="AG21" s="33"/>
      <c r="AH21" s="33"/>
    </row>
    <row r="22" spans="1:34" ht="18.75">
      <c r="B22" s="18"/>
    </row>
    <row r="23" spans="1:34" ht="18.75">
      <c r="B23" s="18" t="s">
        <v>23</v>
      </c>
    </row>
    <row r="24" spans="1:34" ht="18.75">
      <c r="B24" s="18"/>
    </row>
    <row r="25" spans="1:34" ht="18.75">
      <c r="B25" s="18" t="s">
        <v>24</v>
      </c>
    </row>
    <row r="26" spans="1:34" ht="18.75">
      <c r="B26" s="18" t="s">
        <v>25</v>
      </c>
    </row>
    <row r="28" spans="1:34" ht="18.75">
      <c r="B28" s="34" t="s">
        <v>26</v>
      </c>
    </row>
    <row r="29" spans="1:34" ht="19.5" thickBot="1">
      <c r="B29" s="34"/>
    </row>
    <row r="30" spans="1:34" ht="15.75" thickBot="1">
      <c r="G30" s="35" t="s">
        <v>27</v>
      </c>
      <c r="H30" s="36">
        <v>0.74</v>
      </c>
    </row>
    <row r="31" spans="1:34" ht="15.75" thickBot="1"/>
    <row r="32" spans="1:34" ht="15.75" thickBot="1">
      <c r="H32" s="37">
        <v>1000</v>
      </c>
      <c r="I32" s="10" t="s">
        <v>28</v>
      </c>
      <c r="J32" s="38" t="s">
        <v>29</v>
      </c>
      <c r="K32" s="39">
        <f>(H30*H32)/60</f>
        <v>12.333333333333334</v>
      </c>
      <c r="L32" s="10" t="s">
        <v>30</v>
      </c>
      <c r="M32" s="38" t="s">
        <v>29</v>
      </c>
      <c r="N32" s="40">
        <f>K32*0.00220462*3600</f>
        <v>97.885128000000009</v>
      </c>
      <c r="O32" s="10" t="s">
        <v>31</v>
      </c>
    </row>
    <row r="33" spans="2:15" ht="15.75" thickBot="1"/>
    <row r="34" spans="2:15" ht="15.75" thickBot="1">
      <c r="H34" s="41">
        <v>3</v>
      </c>
      <c r="I34" s="10" t="s">
        <v>32</v>
      </c>
      <c r="J34" s="38" t="s">
        <v>29</v>
      </c>
      <c r="K34" s="40">
        <f>H34*14.5037738</f>
        <v>43.5113214</v>
      </c>
      <c r="L34" s="10" t="s">
        <v>33</v>
      </c>
      <c r="M34" s="38" t="s">
        <v>29</v>
      </c>
      <c r="N34" s="42">
        <f>H34*100</f>
        <v>300</v>
      </c>
      <c r="O34" s="10" t="s">
        <v>34</v>
      </c>
    </row>
    <row r="35" spans="2:15">
      <c r="B35" s="43"/>
      <c r="G35" s="43"/>
    </row>
    <row r="36" spans="2:15">
      <c r="B36" s="43"/>
    </row>
    <row r="37" spans="2:15">
      <c r="B37" s="43"/>
    </row>
    <row r="38" spans="2:15">
      <c r="B38" s="43"/>
    </row>
    <row r="39" spans="2:15">
      <c r="B39" s="43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8" width="9.140625" style="10"/>
    <col min="19" max="19" width="9.28515625" style="10" bestFit="1" customWidth="1"/>
    <col min="20" max="24" width="9.140625" style="10"/>
    <col min="25" max="78" width="9.140625" style="10" customWidth="1"/>
    <col min="79" max="96" width="9.140625" style="10" hidden="1" customWidth="1"/>
    <col min="97" max="16384" width="9.140625" style="10"/>
  </cols>
  <sheetData>
    <row r="1" spans="1:82" ht="27" thickBot="1">
      <c r="A1" s="1" t="str">
        <f ca="1">MID(CELL("filename",A1),FIND("]",CELL("filename",A1))+1,255)</f>
        <v>Generic ECU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4"/>
      <c r="V1" s="44"/>
      <c r="W1" s="44"/>
      <c r="X1" s="44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4"/>
      <c r="CB1" s="44"/>
      <c r="CC1" s="44"/>
      <c r="CD1" s="45"/>
    </row>
    <row r="2" spans="1:82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82">
      <c r="A3" s="11" t="s">
        <v>1</v>
      </c>
      <c r="B3" s="10" t="str">
        <f>[1]Versions!C4</f>
        <v>19.11.01</v>
      </c>
    </row>
    <row r="4" spans="1:82" ht="15.75" thickBot="1"/>
    <row r="5" spans="1:82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1</v>
      </c>
    </row>
    <row r="6" spans="1:82" ht="15.75" thickBot="1"/>
    <row r="7" spans="1:82" ht="15.75" thickBot="1">
      <c r="B7" s="51" t="s">
        <v>39</v>
      </c>
      <c r="C7" s="52"/>
      <c r="D7" s="53"/>
    </row>
    <row r="8" spans="1:82" ht="15.75" thickBot="1">
      <c r="B8" s="58">
        <f>MIN(G51:V51)</f>
        <v>0.16</v>
      </c>
      <c r="C8" s="59" t="s">
        <v>40</v>
      </c>
    </row>
    <row r="9" spans="1:82" ht="15.75" thickBot="1"/>
    <row r="10" spans="1:82" ht="15.75" thickBot="1">
      <c r="B10" s="51" t="s">
        <v>41</v>
      </c>
      <c r="C10" s="52"/>
      <c r="D10" s="52"/>
      <c r="E10" s="52"/>
      <c r="F10" s="52"/>
      <c r="G10" s="52"/>
      <c r="H10" s="53"/>
    </row>
    <row r="11" spans="1:82" ht="15.75" thickBot="1">
      <c r="B11" s="58">
        <f>MAX(G51:V51)</f>
        <v>2</v>
      </c>
      <c r="C11" s="59" t="s">
        <v>40</v>
      </c>
    </row>
    <row r="12" spans="1:82" ht="15.75" thickBot="1">
      <c r="I12" s="55"/>
      <c r="P12" s="26"/>
    </row>
    <row r="13" spans="1:82" ht="15.75" thickBot="1">
      <c r="B13" s="51" t="s">
        <v>42</v>
      </c>
      <c r="C13" s="52"/>
      <c r="D13" s="52"/>
      <c r="E13" s="52"/>
      <c r="F13" s="52"/>
      <c r="G13" s="53"/>
      <c r="H13" s="55"/>
      <c r="I13" s="55"/>
    </row>
    <row r="14" spans="1:82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82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'[1]Summary Data'!$D$70*IF('[1]Summary Data'!$D$69&gt;1250,Help!$AE$5,Help!$AD$5)*$T$5</f>
        <v>1489.6639999999998</v>
      </c>
      <c r="H15" s="70" t="s">
        <v>45</v>
      </c>
      <c r="I15" s="43"/>
      <c r="K15" s="43"/>
    </row>
    <row r="16" spans="1:82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'[1]Summary Data'!$D$69*IF('[1]Summary Data'!$D$69&gt;1250,Help!$AE$5,Help!$AD$5)*$T$5</f>
        <v>1477.8879999999997</v>
      </c>
      <c r="H16" s="73"/>
      <c r="I16" s="74" t="s">
        <v>46</v>
      </c>
    </row>
    <row r="17" spans="2:17">
      <c r="B17" s="65"/>
      <c r="C17" s="66"/>
      <c r="D17" s="66"/>
      <c r="E17" s="67"/>
      <c r="F17" s="75">
        <f>'[1]Summary Data'!$C$14*VLOOKUP($E$5,PressureFactors,2,FALSE)</f>
        <v>3.5</v>
      </c>
      <c r="G17" s="76">
        <f>'[1]Summary Data'!$D$68*IF('[1]Summary Data'!$D$69&gt;1250,Help!$AE$5,Help!$AD$5)*$T$5</f>
        <v>1611.1499999999999</v>
      </c>
      <c r="H17" s="73"/>
    </row>
    <row r="18" spans="2:17">
      <c r="B18" s="65"/>
      <c r="C18" s="66"/>
      <c r="D18" s="66"/>
      <c r="E18" s="67"/>
      <c r="F18" s="77">
        <f>'[1]Summary Data'!$C$13*VLOOKUP($E$5,PressureFactors,2,FALSE)</f>
        <v>4</v>
      </c>
      <c r="G18" s="78">
        <f>'[1]Summary Data'!$D$67*IF('[1]Summary Data'!$D$69&gt;1250,Help!$AE$5,Help!$AD$5)*$T$5</f>
        <v>1748.4139999999998</v>
      </c>
      <c r="H18" s="73"/>
    </row>
    <row r="19" spans="2:17">
      <c r="B19" s="65"/>
      <c r="C19" s="66"/>
      <c r="D19" s="66"/>
      <c r="E19" s="67"/>
      <c r="F19" s="77">
        <f>'[1]Summary Data'!$C$12*VLOOKUP($E$5,PressureFactors,2,FALSE)</f>
        <v>4.5</v>
      </c>
      <c r="G19" s="78">
        <f>'[1]Summary Data'!$D$66*IF('[1]Summary Data'!$D$69&gt;1250,Help!$AE$5,Help!$AD$5)*$T$5</f>
        <v>1891.7729999999999</v>
      </c>
      <c r="H19" s="73"/>
    </row>
    <row r="20" spans="2:17">
      <c r="B20" s="65"/>
      <c r="C20" s="66"/>
      <c r="D20" s="66"/>
      <c r="E20" s="67"/>
      <c r="F20" s="77">
        <f>'[1]Summary Data'!$C$11*VLOOKUP($E$5,PressureFactors,2,FALSE)</f>
        <v>5</v>
      </c>
      <c r="G20" s="78">
        <f>'[1]Summary Data'!$D$65*IF('[1]Summary Data'!$D$69&gt;1250,Help!$AE$5,Help!$AD$5)*$T$5</f>
        <v>1978.9889999999998</v>
      </c>
      <c r="H20" s="73"/>
    </row>
    <row r="21" spans="2:17">
      <c r="B21" s="65"/>
      <c r="C21" s="66"/>
      <c r="D21" s="66"/>
      <c r="E21" s="67"/>
      <c r="F21" s="77">
        <f>'[1]Summary Data'!$C$10*VLOOKUP($E$5,PressureFactors,2,FALSE)</f>
        <v>5.5</v>
      </c>
      <c r="G21" s="78">
        <f>'[1]Summary Data'!$D$64*IF('[1]Summary Data'!$D$69&gt;1250,Help!$AE$5,Help!$AD$5)*$T$5</f>
        <v>2060.3629999999998</v>
      </c>
      <c r="H21" s="73"/>
    </row>
    <row r="22" spans="2:17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'[1]Summary Data'!$D$63*IF('[1]Summary Data'!$D$69&gt;1250,Help!$AE$5,Help!$AD$5)*$T$5</f>
        <v>2116.5519999999997</v>
      </c>
      <c r="H22" s="84"/>
    </row>
    <row r="23" spans="2:17" ht="15.75" thickBot="1"/>
    <row r="24" spans="2:17" ht="15.75" thickBot="1">
      <c r="B24" s="51" t="s">
        <v>47</v>
      </c>
      <c r="C24" s="52"/>
      <c r="D24" s="52"/>
      <c r="E24" s="52"/>
      <c r="F24" s="53"/>
      <c r="G24" s="85" t="s">
        <v>48</v>
      </c>
      <c r="H24" s="86"/>
      <c r="I24" s="86"/>
      <c r="J24" s="86"/>
      <c r="K24" s="86"/>
      <c r="L24" s="86"/>
      <c r="M24" s="86"/>
      <c r="N24" s="87"/>
    </row>
    <row r="25" spans="2:17" ht="15.75" thickBot="1">
      <c r="B25" s="88" t="s">
        <v>49</v>
      </c>
      <c r="C25" s="89"/>
      <c r="D25" s="89"/>
      <c r="E25" s="89"/>
      <c r="F25" s="90"/>
      <c r="G25" s="91">
        <v>-40</v>
      </c>
      <c r="H25" s="92">
        <v>-30</v>
      </c>
      <c r="I25" s="92">
        <v>-20</v>
      </c>
      <c r="J25" s="93">
        <v>-10</v>
      </c>
      <c r="K25" s="94">
        <f>'[1]Summary Data'!G31</f>
        <v>0</v>
      </c>
      <c r="L25" s="95">
        <v>10</v>
      </c>
      <c r="M25" s="92">
        <v>20</v>
      </c>
      <c r="N25" s="96">
        <v>30</v>
      </c>
      <c r="O25" s="43"/>
    </row>
    <row r="26" spans="2:17" ht="15.75" thickBot="1">
      <c r="B26" s="97"/>
      <c r="C26" s="98"/>
      <c r="D26" s="98"/>
      <c r="E26" s="98"/>
      <c r="F26" s="98"/>
      <c r="G26" s="99">
        <f t="shared" ref="G26:J26" si="0">IF(G25=0,100,100*SQRT(1/(1+(G25*0.01))))</f>
        <v>129.09944487358055</v>
      </c>
      <c r="H26" s="100">
        <f t="shared" si="0"/>
        <v>119.52286093343936</v>
      </c>
      <c r="I26" s="100">
        <f t="shared" si="0"/>
        <v>111.80339887498948</v>
      </c>
      <c r="J26" s="101">
        <f t="shared" si="0"/>
        <v>105.40925533894598</v>
      </c>
      <c r="K26" s="102">
        <f>IF(K25=0,100,100*SQRT(1/(1+(K25*0.01))))</f>
        <v>100</v>
      </c>
      <c r="L26" s="103">
        <f t="shared" ref="L26:N26" si="1">IF(L25=0,100,100*SQRT(1/(1+(L25*0.01))))</f>
        <v>95.346258924559237</v>
      </c>
      <c r="M26" s="100">
        <f t="shared" si="1"/>
        <v>91.287092917527687</v>
      </c>
      <c r="N26" s="104">
        <f t="shared" si="1"/>
        <v>87.705801930702918</v>
      </c>
      <c r="O26" s="105" t="s">
        <v>50</v>
      </c>
      <c r="P26" s="43"/>
      <c r="Q26" s="106"/>
    </row>
    <row r="27" spans="2:17" ht="15.75" thickBot="1">
      <c r="K27" s="107" t="s">
        <v>51</v>
      </c>
    </row>
    <row r="28" spans="2:17" ht="15.75" thickBot="1">
      <c r="B28" s="51" t="s">
        <v>52</v>
      </c>
      <c r="C28" s="52"/>
      <c r="D28" s="52"/>
      <c r="E28" s="52"/>
      <c r="F28" s="53"/>
      <c r="G28" s="108">
        <f>'[1]Summary Data'!$C$15*VLOOKUP($E$5,PressureFactors,2,FALSE)</f>
        <v>3</v>
      </c>
      <c r="H28" s="74" t="s">
        <v>46</v>
      </c>
      <c r="I28" s="55"/>
    </row>
    <row r="29" spans="2:17" ht="15.75" thickBot="1">
      <c r="B29" s="60" t="s">
        <v>53</v>
      </c>
      <c r="C29" s="61"/>
      <c r="D29" s="61"/>
      <c r="E29" s="62"/>
      <c r="F29" s="63" t="str">
        <f>$E$5</f>
        <v>bar</v>
      </c>
      <c r="G29" s="109" t="s">
        <v>54</v>
      </c>
    </row>
    <row r="30" spans="2:17" ht="15.75" customHeight="1">
      <c r="B30" s="65"/>
      <c r="C30" s="66"/>
      <c r="D30" s="66"/>
      <c r="E30" s="67"/>
      <c r="F30" s="110">
        <f t="shared" ref="F30:F37" si="2">F15</f>
        <v>2.5</v>
      </c>
      <c r="G30" s="111">
        <f>SQRT(1+(($G$28-F30)/F30))</f>
        <v>1.0954451150103321</v>
      </c>
      <c r="H30" s="43"/>
      <c r="I30" s="43"/>
      <c r="K30" s="43"/>
    </row>
    <row r="31" spans="2:17">
      <c r="B31" s="65"/>
      <c r="C31" s="66"/>
      <c r="D31" s="66"/>
      <c r="E31" s="67"/>
      <c r="F31" s="112">
        <f t="shared" si="2"/>
        <v>3</v>
      </c>
      <c r="G31" s="113">
        <f t="shared" ref="G31:G37" si="3">SQRT(1+(($G$28-F31)/F31))</f>
        <v>1</v>
      </c>
      <c r="H31" s="55"/>
      <c r="I31" s="55"/>
    </row>
    <row r="32" spans="2:17">
      <c r="B32" s="65"/>
      <c r="C32" s="66"/>
      <c r="D32" s="66"/>
      <c r="E32" s="67"/>
      <c r="F32" s="114">
        <f t="shared" si="2"/>
        <v>3.5</v>
      </c>
      <c r="G32" s="113">
        <f t="shared" si="3"/>
        <v>0.92582009977255153</v>
      </c>
    </row>
    <row r="33" spans="2:40">
      <c r="B33" s="65"/>
      <c r="C33" s="66"/>
      <c r="D33" s="66"/>
      <c r="E33" s="67"/>
      <c r="F33" s="112">
        <f t="shared" si="2"/>
        <v>4</v>
      </c>
      <c r="G33" s="113">
        <f t="shared" si="3"/>
        <v>0.8660254037844386</v>
      </c>
    </row>
    <row r="34" spans="2:40">
      <c r="B34" s="65"/>
      <c r="C34" s="66"/>
      <c r="D34" s="66"/>
      <c r="E34" s="67"/>
      <c r="F34" s="112">
        <f t="shared" si="2"/>
        <v>4.5</v>
      </c>
      <c r="G34" s="113">
        <f t="shared" si="3"/>
        <v>0.81649658092772603</v>
      </c>
    </row>
    <row r="35" spans="2:40">
      <c r="B35" s="65"/>
      <c r="C35" s="66"/>
      <c r="D35" s="66"/>
      <c r="E35" s="67"/>
      <c r="F35" s="112">
        <f t="shared" si="2"/>
        <v>5</v>
      </c>
      <c r="G35" s="113">
        <f t="shared" si="3"/>
        <v>0.7745966692414834</v>
      </c>
    </row>
    <row r="36" spans="2:40">
      <c r="B36" s="65"/>
      <c r="C36" s="66"/>
      <c r="D36" s="66"/>
      <c r="E36" s="67"/>
      <c r="F36" s="112">
        <f t="shared" si="2"/>
        <v>5.5</v>
      </c>
      <c r="G36" s="113">
        <f t="shared" si="3"/>
        <v>0.7385489458759964</v>
      </c>
    </row>
    <row r="37" spans="2:40" ht="15.75" thickBot="1">
      <c r="B37" s="79"/>
      <c r="C37" s="80"/>
      <c r="D37" s="80"/>
      <c r="E37" s="81"/>
      <c r="F37" s="115">
        <f t="shared" si="2"/>
        <v>6</v>
      </c>
      <c r="G37" s="116">
        <f t="shared" si="3"/>
        <v>0.70710678118654757</v>
      </c>
    </row>
    <row r="38" spans="2:40" ht="15.75" thickBot="1"/>
    <row r="39" spans="2:40" ht="15.75" thickBot="1">
      <c r="B39" s="51" t="s">
        <v>55</v>
      </c>
      <c r="C39" s="52"/>
      <c r="D39" s="52"/>
      <c r="E39" s="52"/>
      <c r="F39" s="53"/>
      <c r="G39" s="85" t="s">
        <v>56</v>
      </c>
      <c r="H39" s="86"/>
      <c r="I39" s="86"/>
      <c r="J39" s="86"/>
      <c r="K39" s="86"/>
      <c r="L39" s="86"/>
      <c r="M39" s="86"/>
      <c r="N39" s="87"/>
      <c r="Q39" s="51" t="s">
        <v>55</v>
      </c>
      <c r="R39" s="52"/>
      <c r="S39" s="52"/>
      <c r="T39" s="52"/>
      <c r="U39" s="53"/>
      <c r="V39" s="85" t="s">
        <v>57</v>
      </c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7"/>
    </row>
    <row r="40" spans="2:40" ht="15.75" customHeight="1" thickBot="1">
      <c r="B40" s="117" t="s">
        <v>58</v>
      </c>
      <c r="C40" s="118"/>
      <c r="D40" s="118"/>
      <c r="E40" s="119"/>
      <c r="F40" s="63" t="str">
        <f>$E$5</f>
        <v>bar</v>
      </c>
      <c r="G40" s="120">
        <v>8</v>
      </c>
      <c r="H40" s="121">
        <v>10</v>
      </c>
      <c r="I40" s="121">
        <v>11</v>
      </c>
      <c r="J40" s="121">
        <v>12</v>
      </c>
      <c r="K40" s="121">
        <v>13</v>
      </c>
      <c r="L40" s="121">
        <v>14</v>
      </c>
      <c r="M40" s="121">
        <v>15</v>
      </c>
      <c r="N40" s="122">
        <v>16</v>
      </c>
      <c r="Q40" s="117" t="s">
        <v>58</v>
      </c>
      <c r="R40" s="118"/>
      <c r="S40" s="118"/>
      <c r="T40" s="119"/>
      <c r="U40" s="63" t="str">
        <f>$E$5</f>
        <v>bar</v>
      </c>
      <c r="V40" s="120">
        <v>8</v>
      </c>
      <c r="W40" s="121">
        <v>8.5</v>
      </c>
      <c r="X40" s="121">
        <v>9</v>
      </c>
      <c r="Y40" s="121">
        <v>9.5</v>
      </c>
      <c r="Z40" s="121">
        <v>10</v>
      </c>
      <c r="AA40" s="121">
        <v>10.5</v>
      </c>
      <c r="AB40" s="121">
        <v>11</v>
      </c>
      <c r="AC40" s="121">
        <v>11.5</v>
      </c>
      <c r="AD40" s="121">
        <v>12</v>
      </c>
      <c r="AE40" s="121">
        <v>12.5</v>
      </c>
      <c r="AF40" s="121">
        <v>13</v>
      </c>
      <c r="AG40" s="121">
        <v>13.5</v>
      </c>
      <c r="AH40" s="121">
        <v>14</v>
      </c>
      <c r="AI40" s="121">
        <v>14.5</v>
      </c>
      <c r="AJ40" s="121">
        <v>15</v>
      </c>
      <c r="AK40" s="121">
        <v>15.5</v>
      </c>
      <c r="AL40" s="122">
        <v>16</v>
      </c>
    </row>
    <row r="41" spans="2:40" ht="15.75" customHeight="1" thickBot="1">
      <c r="B41" s="123"/>
      <c r="C41" s="124"/>
      <c r="D41" s="124"/>
      <c r="E41" s="125"/>
      <c r="F41" s="68">
        <f t="shared" ref="F41:F48" si="4">F15</f>
        <v>2.5</v>
      </c>
      <c r="G41" s="126">
        <f>('[1]Summary Data'!$V43*POWER(G$40,3))+('[1]Summary Data'!$W43*POWER(G$40,2))+('[1]Summary Data'!$X43*G$40)+'[1]Summary Data'!$Y43</f>
        <v>1.8819599999999994</v>
      </c>
      <c r="H41" s="127">
        <f>('[1]Summary Data'!$V43*POWER(H$40,3))+('[1]Summary Data'!$W43*POWER(H$40,2))+('[1]Summary Data'!$X43*H$40)+'[1]Summary Data'!$Y43</f>
        <v>1.2868199999999987</v>
      </c>
      <c r="I41" s="127">
        <f>('[1]Summary Data'!$V43*POWER(I$40,3))+('[1]Summary Data'!$W43*POWER(I$40,2))+('[1]Summary Data'!$X43*I$40)+'[1]Summary Data'!$Y43</f>
        <v>1.0938600000000012</v>
      </c>
      <c r="J41" s="127">
        <f>('[1]Summary Data'!$V43*POWER(J$40,3))+('[1]Summary Data'!$W43*POWER(J$40,2))+('[1]Summary Data'!$X43*J$40)+'[1]Summary Data'!$Y43</f>
        <v>0.95023999999999909</v>
      </c>
      <c r="K41" s="127">
        <f>('[1]Summary Data'!$V43*POWER(K$40,3))+('[1]Summary Data'!$W43*POWER(K$40,2))+('[1]Summary Data'!$X43*K$40)+'[1]Summary Data'!$Y43</f>
        <v>0.84065999999999796</v>
      </c>
      <c r="L41" s="127">
        <f>('[1]Summary Data'!$V43*POWER(L$40,3))+('[1]Summary Data'!$W43*POWER(L$40,2))+('[1]Summary Data'!$X43*L$40)+'[1]Summary Data'!$Y43</f>
        <v>0.74982000000000149</v>
      </c>
      <c r="M41" s="127">
        <f>('[1]Summary Data'!$V43*POWER(M$40,3))+('[1]Summary Data'!$W43*POWER(M$40,2))+('[1]Summary Data'!$X43*M$40)+'[1]Summary Data'!$Y43</f>
        <v>0.66241999999999734</v>
      </c>
      <c r="N41" s="128">
        <f>('[1]Summary Data'!$V43*POWER(N$40,3))+('[1]Summary Data'!$W43*POWER(N$40,2))+('[1]Summary Data'!$X43*N$40)+'[1]Summary Data'!$Y43</f>
        <v>0.56315999999999811</v>
      </c>
      <c r="O41" s="70" t="s">
        <v>40</v>
      </c>
      <c r="Q41" s="123"/>
      <c r="R41" s="124"/>
      <c r="S41" s="124"/>
      <c r="T41" s="125"/>
      <c r="U41" s="68">
        <f>F41</f>
        <v>2.5</v>
      </c>
      <c r="V41" s="126">
        <f>('[1]Summary Data'!$V43*POWER(V$40,3))+('[1]Summary Data'!$W43*POWER(V$40,2))+('[1]Summary Data'!$X43*V$40)+'[1]Summary Data'!$Y43</f>
        <v>1.8819599999999994</v>
      </c>
      <c r="W41" s="127">
        <f>('[1]Summary Data'!$V43*POWER(W$40,3))+('[1]Summary Data'!$W43*POWER(W$40,2))+('[1]Summary Data'!$X43*W$40)+'[1]Summary Data'!$Y43</f>
        <v>1.7022412500000002</v>
      </c>
      <c r="X41" s="127">
        <f>('[1]Summary Data'!$V43*POWER(X$40,3))+('[1]Summary Data'!$W43*POWER(X$40,2))+('[1]Summary Data'!$X43*X$40)+'[1]Summary Data'!$Y43</f>
        <v>1.5444199999999988</v>
      </c>
      <c r="Y41" s="127">
        <f>('[1]Summary Data'!$V43*POWER(Y$40,3))+('[1]Summary Data'!$W43*POWER(Y$40,2))+('[1]Summary Data'!$X43*Y$40)+'[1]Summary Data'!$Y43</f>
        <v>1.4065837499999985</v>
      </c>
      <c r="Z41" s="127">
        <f>('[1]Summary Data'!$V43*POWER(Z$40,3))+('[1]Summary Data'!$W43*POWER(Z$40,2))+('[1]Summary Data'!$X43*Z$40)+'[1]Summary Data'!$Y43</f>
        <v>1.2868199999999987</v>
      </c>
      <c r="AA41" s="127">
        <f>('[1]Summary Data'!$V43*POWER(AA$40,3))+('[1]Summary Data'!$W43*POWER(AA$40,2))+('[1]Summary Data'!$X43*AA$40)+'[1]Summary Data'!$Y43</f>
        <v>1.183216250000001</v>
      </c>
      <c r="AB41" s="127">
        <f>('[1]Summary Data'!$V43*POWER(AB$40,3))+('[1]Summary Data'!$W43*POWER(AB$40,2))+('[1]Summary Data'!$X43*AB$40)+'[1]Summary Data'!$Y43</f>
        <v>1.0938600000000012</v>
      </c>
      <c r="AC41" s="127">
        <f>('[1]Summary Data'!$V43*POWER(AC$40,3))+('[1]Summary Data'!$W43*POWER(AC$40,2))+('[1]Summary Data'!$X43*AC$40)+'[1]Summary Data'!$Y43</f>
        <v>1.0168387499999962</v>
      </c>
      <c r="AD41" s="129">
        <f>('[1]Summary Data'!$V43*POWER(AD$40,3))+('[1]Summary Data'!$W43*POWER(AD$40,2))+('[1]Summary Data'!$X43*AD$40)+'[1]Summary Data'!$Y43</f>
        <v>0.95023999999999909</v>
      </c>
      <c r="AE41" s="127">
        <f>('[1]Summary Data'!$V43*POWER(AE$40,3))+('[1]Summary Data'!$W43*POWER(AE$40,2))+('[1]Summary Data'!$X43*AE$40)+'[1]Summary Data'!$Y43</f>
        <v>0.89215124999999951</v>
      </c>
      <c r="AF41" s="127">
        <f>('[1]Summary Data'!$V43*POWER(AF$40,3))+('[1]Summary Data'!$W43*POWER(AF$40,2))+('[1]Summary Data'!$X43*AF$40)+'[1]Summary Data'!$Y43</f>
        <v>0.84065999999999796</v>
      </c>
      <c r="AG41" s="127">
        <f>('[1]Summary Data'!$V43*POWER(AG$40,3))+('[1]Summary Data'!$W43*POWER(AG$40,2))+('[1]Summary Data'!$X43*AG$40)+'[1]Summary Data'!$Y43</f>
        <v>0.79385374999999847</v>
      </c>
      <c r="AH41" s="127">
        <f>('[1]Summary Data'!$V43*POWER(AH$40,3))+('[1]Summary Data'!$W43*POWER(AH$40,2))+('[1]Summary Data'!$X43*AH$40)+'[1]Summary Data'!$Y43</f>
        <v>0.74982000000000149</v>
      </c>
      <c r="AI41" s="127">
        <f>('[1]Summary Data'!$V43*POWER(AI$40,3))+('[1]Summary Data'!$W43*POWER(AI$40,2))+('[1]Summary Data'!$X43*AI$40)+'[1]Summary Data'!$Y43</f>
        <v>0.70664624999999504</v>
      </c>
      <c r="AJ41" s="127">
        <f>('[1]Summary Data'!$V43*POWER(AJ$40,3))+('[1]Summary Data'!$W43*POWER(AJ$40,2))+('[1]Summary Data'!$X43*AJ$40)+'[1]Summary Data'!$Y43</f>
        <v>0.66241999999999734</v>
      </c>
      <c r="AK41" s="127">
        <f>('[1]Summary Data'!$V43*POWER(AK$40,3))+('[1]Summary Data'!$W43*POWER(AK$40,2))+('[1]Summary Data'!$X43*AK$40)+'[1]Summary Data'!$Y43</f>
        <v>0.61522874999999821</v>
      </c>
      <c r="AL41" s="130">
        <f>('[1]Summary Data'!$V43*POWER(AL$40,3))+('[1]Summary Data'!$W43*POWER(AL$40,2))+('[1]Summary Data'!$X43*AL$40)+'[1]Summary Data'!$Y43</f>
        <v>0.56315999999999811</v>
      </c>
      <c r="AM41" s="70" t="s">
        <v>40</v>
      </c>
    </row>
    <row r="42" spans="2:40" ht="15.75" thickBot="1">
      <c r="B42" s="123"/>
      <c r="C42" s="124"/>
      <c r="D42" s="124"/>
      <c r="E42" s="125"/>
      <c r="F42" s="71">
        <f t="shared" si="4"/>
        <v>3</v>
      </c>
      <c r="G42" s="131">
        <f>('[1]Summary Data'!$V42*POWER(G$40,3))+('[1]Summary Data'!$W42*POWER(G$40,2))+('[1]Summary Data'!$X42*G$40)+'[1]Summary Data'!$Y42</f>
        <v>1.7470300000000005</v>
      </c>
      <c r="H42" s="132">
        <f>('[1]Summary Data'!$V42*POWER(H$40,3))+('[1]Summary Data'!$W42*POWER(H$40,2))+('[1]Summary Data'!$X42*H$40)+'[1]Summary Data'!$Y42</f>
        <v>1.2331300000000009</v>
      </c>
      <c r="I42" s="132">
        <f>('[1]Summary Data'!$V42*POWER(I$40,3))+('[1]Summary Data'!$W42*POWER(I$40,2))+('[1]Summary Data'!$X42*I$40)+'[1]Summary Data'!$Y42</f>
        <v>1.0325200000000008</v>
      </c>
      <c r="J42" s="132">
        <f>('[1]Summary Data'!$V42*POWER(J$40,3))+('[1]Summary Data'!$W42*POWER(J$40,2))+('[1]Summary Data'!$X42*J$40)+'[1]Summary Data'!$Y42</f>
        <v>0.86307000000000134</v>
      </c>
      <c r="K42" s="132">
        <f>('[1]Summary Data'!$V42*POWER(K$40,3))+('[1]Summary Data'!$W42*POWER(K$40,2))+('[1]Summary Data'!$X42*K$40)+'[1]Summary Data'!$Y42</f>
        <v>0.71998000000000228</v>
      </c>
      <c r="L42" s="132">
        <f>('[1]Summary Data'!$V42*POWER(L$40,3))+('[1]Summary Data'!$W42*POWER(L$40,2))+('[1]Summary Data'!$X42*L$40)+'[1]Summary Data'!$Y42</f>
        <v>0.59845000000000059</v>
      </c>
      <c r="M42" s="132">
        <f>('[1]Summary Data'!$V42*POWER(M$40,3))+('[1]Summary Data'!$W42*POWER(M$40,2))+('[1]Summary Data'!$X42*M$40)+'[1]Summary Data'!$Y42</f>
        <v>0.49368000000000123</v>
      </c>
      <c r="N42" s="133">
        <f>('[1]Summary Data'!$V42*POWER(N$40,3))+('[1]Summary Data'!$W42*POWER(N$40,2))+('[1]Summary Data'!$X42*N$40)+'[1]Summary Data'!$Y42</f>
        <v>0.40087000000000206</v>
      </c>
      <c r="O42" s="73"/>
      <c r="P42" s="74"/>
      <c r="Q42" s="123"/>
      <c r="R42" s="124"/>
      <c r="S42" s="124"/>
      <c r="T42" s="125"/>
      <c r="U42" s="71">
        <f t="shared" ref="U42:U48" si="5">F42</f>
        <v>3</v>
      </c>
      <c r="V42" s="131">
        <f>('[1]Summary Data'!$V42*POWER(V$40,3))+('[1]Summary Data'!$W42*POWER(V$40,2))+('[1]Summary Data'!$X42*V$40)+'[1]Summary Data'!$Y42</f>
        <v>1.7470300000000005</v>
      </c>
      <c r="W42" s="132">
        <f>('[1]Summary Data'!$V42*POWER(W$40,3))+('[1]Summary Data'!$W42*POWER(W$40,2))+('[1]Summary Data'!$X42*W$40)+'[1]Summary Data'!$Y42</f>
        <v>1.6029700000000009</v>
      </c>
      <c r="X42" s="132">
        <f>('[1]Summary Data'!$V42*POWER(X$40,3))+('[1]Summary Data'!$W42*POWER(X$40,2))+('[1]Summary Data'!$X42*X$40)+'[1]Summary Data'!$Y42</f>
        <v>1.4697000000000005</v>
      </c>
      <c r="Y42" s="132">
        <f>('[1]Summary Data'!$V42*POWER(Y$40,3))+('[1]Summary Data'!$W42*POWER(Y$40,2))+('[1]Summary Data'!$X42*Y$40)+'[1]Summary Data'!$Y42</f>
        <v>1.3466200000000006</v>
      </c>
      <c r="Z42" s="132">
        <f>('[1]Summary Data'!$V42*POWER(Z$40,3))+('[1]Summary Data'!$W42*POWER(Z$40,2))+('[1]Summary Data'!$X42*Z$40)+'[1]Summary Data'!$Y42</f>
        <v>1.2331300000000009</v>
      </c>
      <c r="AA42" s="132">
        <f>('[1]Summary Data'!$V42*POWER(AA$40,3))+('[1]Summary Data'!$W42*POWER(AA$40,2))+('[1]Summary Data'!$X42*AA$40)+'[1]Summary Data'!$Y42</f>
        <v>1.1286300000000011</v>
      </c>
      <c r="AB42" s="132">
        <f>('[1]Summary Data'!$V42*POWER(AB$40,3))+('[1]Summary Data'!$W42*POWER(AB$40,2))+('[1]Summary Data'!$X42*AB$40)+'[1]Summary Data'!$Y42</f>
        <v>1.0325200000000008</v>
      </c>
      <c r="AC42" s="132">
        <f>('[1]Summary Data'!$V42*POWER(AC$40,3))+('[1]Summary Data'!$W42*POWER(AC$40,2))+('[1]Summary Data'!$X42*AC$40)+'[1]Summary Data'!$Y42</f>
        <v>0.94420000000000126</v>
      </c>
      <c r="AD42" s="134">
        <f>('[1]Summary Data'!$V42*POWER(AD$40,3))+('[1]Summary Data'!$W42*POWER(AD$40,2))+('[1]Summary Data'!$X42*AD$40)+'[1]Summary Data'!$Y42</f>
        <v>0.86307000000000134</v>
      </c>
      <c r="AE42" s="132">
        <f>('[1]Summary Data'!$V42*POWER(AE$40,3))+('[1]Summary Data'!$W42*POWER(AE$40,2))+('[1]Summary Data'!$X42*AE$40)+'[1]Summary Data'!$Y42</f>
        <v>0.78853000000000151</v>
      </c>
      <c r="AF42" s="132">
        <f>('[1]Summary Data'!$V42*POWER(AF$40,3))+('[1]Summary Data'!$W42*POWER(AF$40,2))+('[1]Summary Data'!$X42*AF$40)+'[1]Summary Data'!$Y42</f>
        <v>0.71998000000000228</v>
      </c>
      <c r="AG42" s="132">
        <f>('[1]Summary Data'!$V42*POWER(AG$40,3))+('[1]Summary Data'!$W42*POWER(AG$40,2))+('[1]Summary Data'!$X42*AG$40)+'[1]Summary Data'!$Y42</f>
        <v>0.65682000000000063</v>
      </c>
      <c r="AH42" s="132">
        <f>('[1]Summary Data'!$V42*POWER(AH$40,3))+('[1]Summary Data'!$W42*POWER(AH$40,2))+('[1]Summary Data'!$X42*AH$40)+'[1]Summary Data'!$Y42</f>
        <v>0.59845000000000059</v>
      </c>
      <c r="AI42" s="132">
        <f>('[1]Summary Data'!$V42*POWER(AI$40,3))+('[1]Summary Data'!$W42*POWER(AI$40,2))+('[1]Summary Data'!$X42*AI$40)+'[1]Summary Data'!$Y42</f>
        <v>0.54427000000000003</v>
      </c>
      <c r="AJ42" s="132">
        <f>('[1]Summary Data'!$V42*POWER(AJ$40,3))+('[1]Summary Data'!$W42*POWER(AJ$40,2))+('[1]Summary Data'!$X42*AJ$40)+'[1]Summary Data'!$Y42</f>
        <v>0.49368000000000123</v>
      </c>
      <c r="AK42" s="132">
        <f>('[1]Summary Data'!$V42*POWER(AK$40,3))+('[1]Summary Data'!$W42*POWER(AK$40,2))+('[1]Summary Data'!$X42*AK$40)+'[1]Summary Data'!$Y42</f>
        <v>0.44608000000000114</v>
      </c>
      <c r="AL42" s="135">
        <f>('[1]Summary Data'!$V42*POWER(AL$40,3))+('[1]Summary Data'!$W42*POWER(AL$40,2))+('[1]Summary Data'!$X42*AL$40)+'[1]Summary Data'!$Y42</f>
        <v>0.40087000000000206</v>
      </c>
      <c r="AM42" s="73"/>
      <c r="AN42" s="74" t="s">
        <v>46</v>
      </c>
    </row>
    <row r="43" spans="2:40">
      <c r="B43" s="123"/>
      <c r="C43" s="124"/>
      <c r="D43" s="124"/>
      <c r="E43" s="125"/>
      <c r="F43" s="75">
        <f t="shared" si="4"/>
        <v>3.5</v>
      </c>
      <c r="G43" s="136">
        <f>('[1]Summary Data'!$V41*POWER(G$40,3))+('[1]Summary Data'!$W41*POWER(G$40,2))+('[1]Summary Data'!$X41*G$40)+'[1]Summary Data'!$Y41</f>
        <v>1.8637700000000006</v>
      </c>
      <c r="H43" s="137">
        <f>('[1]Summary Data'!$V41*POWER(H$40,3))+('[1]Summary Data'!$W41*POWER(H$40,2))+('[1]Summary Data'!$X41*H$40)+'[1]Summary Data'!$Y41</f>
        <v>1.2766700000000011</v>
      </c>
      <c r="I43" s="137">
        <f>('[1]Summary Data'!$V41*POWER(I$40,3))+('[1]Summary Data'!$W41*POWER(I$40,2))+('[1]Summary Data'!$X41*I$40)+'[1]Summary Data'!$Y41</f>
        <v>1.0712300000000017</v>
      </c>
      <c r="J43" s="137">
        <f>('[1]Summary Data'!$V41*POWER(J$40,3))+('[1]Summary Data'!$W41*POWER(J$40,2))+('[1]Summary Data'!$X41*J$40)+'[1]Summary Data'!$Y41</f>
        <v>0.90789000000000364</v>
      </c>
      <c r="K43" s="137">
        <f>('[1]Summary Data'!$V41*POWER(K$40,3))+('[1]Summary Data'!$W41*POWER(K$40,2))+('[1]Summary Data'!$X41*K$40)+'[1]Summary Data'!$Y41</f>
        <v>0.77417000000000513</v>
      </c>
      <c r="L43" s="137">
        <f>('[1]Summary Data'!$V41*POWER(L$40,3))+('[1]Summary Data'!$W41*POWER(L$40,2))+('[1]Summary Data'!$X41*L$40)+'[1]Summary Data'!$Y41</f>
        <v>0.65759000000000256</v>
      </c>
      <c r="M43" s="137">
        <f>('[1]Summary Data'!$V41*POWER(M$40,3))+('[1]Summary Data'!$W41*POWER(M$40,2))+('[1]Summary Data'!$X41*M$40)+'[1]Summary Data'!$Y41</f>
        <v>0.54567000000000121</v>
      </c>
      <c r="N43" s="138">
        <f>('[1]Summary Data'!$V41*POWER(N$40,3))+('[1]Summary Data'!$W41*POWER(N$40,2))+('[1]Summary Data'!$X41*N$40)+'[1]Summary Data'!$Y41</f>
        <v>0.42593000000000281</v>
      </c>
      <c r="O43" s="73"/>
      <c r="Q43" s="123"/>
      <c r="R43" s="124"/>
      <c r="S43" s="124"/>
      <c r="T43" s="125"/>
      <c r="U43" s="75">
        <f t="shared" si="5"/>
        <v>3.5</v>
      </c>
      <c r="V43" s="136">
        <f>('[1]Summary Data'!$V41*POWER(V$40,3))+('[1]Summary Data'!$W41*POWER(V$40,2))+('[1]Summary Data'!$X41*V$40)+'[1]Summary Data'!$Y41</f>
        <v>1.8637700000000006</v>
      </c>
      <c r="W43" s="137">
        <f>('[1]Summary Data'!$V41*POWER(W$40,3))+('[1]Summary Data'!$W41*POWER(W$40,2))+('[1]Summary Data'!$X41*W$40)+'[1]Summary Data'!$Y41</f>
        <v>1.6910675000000008</v>
      </c>
      <c r="X43" s="137">
        <f>('[1]Summary Data'!$V41*POWER(X$40,3))+('[1]Summary Data'!$W41*POWER(X$40,2))+('[1]Summary Data'!$X41*X$40)+'[1]Summary Data'!$Y41</f>
        <v>1.5366900000000019</v>
      </c>
      <c r="Y43" s="137">
        <f>('[1]Summary Data'!$V41*POWER(Y$40,3))+('[1]Summary Data'!$W41*POWER(Y$40,2))+('[1]Summary Data'!$X41*Y$40)+'[1]Summary Data'!$Y41</f>
        <v>1.3990774999999998</v>
      </c>
      <c r="Z43" s="137">
        <f>('[1]Summary Data'!$V41*POWER(Z$40,3))+('[1]Summary Data'!$W41*POWER(Z$40,2))+('[1]Summary Data'!$X41*Z$40)+'[1]Summary Data'!$Y41</f>
        <v>1.2766700000000011</v>
      </c>
      <c r="AA43" s="137">
        <f>('[1]Summary Data'!$V41*POWER(AA$40,3))+('[1]Summary Data'!$W41*POWER(AA$40,2))+('[1]Summary Data'!$X41*AA$40)+'[1]Summary Data'!$Y41</f>
        <v>1.1679075000000019</v>
      </c>
      <c r="AB43" s="137">
        <f>('[1]Summary Data'!$V41*POWER(AB$40,3))+('[1]Summary Data'!$W41*POWER(AB$40,2))+('[1]Summary Data'!$X41*AB$40)+'[1]Summary Data'!$Y41</f>
        <v>1.0712300000000017</v>
      </c>
      <c r="AC43" s="137">
        <f>('[1]Summary Data'!$V41*POWER(AC$40,3))+('[1]Summary Data'!$W41*POWER(AC$40,2))+('[1]Summary Data'!$X41*AC$40)+'[1]Summary Data'!$Y41</f>
        <v>0.98507750000000094</v>
      </c>
      <c r="AD43" s="139">
        <f>('[1]Summary Data'!$V41*POWER(AD$40,3))+('[1]Summary Data'!$W41*POWER(AD$40,2))+('[1]Summary Data'!$X41*AD$40)+'[1]Summary Data'!$Y41</f>
        <v>0.90789000000000364</v>
      </c>
      <c r="AE43" s="137">
        <f>('[1]Summary Data'!$V41*POWER(AE$40,3))+('[1]Summary Data'!$W41*POWER(AE$40,2))+('[1]Summary Data'!$X41*AE$40)+'[1]Summary Data'!$Y41</f>
        <v>0.83810750000000311</v>
      </c>
      <c r="AF43" s="137">
        <f>('[1]Summary Data'!$V41*POWER(AF$40,3))+('[1]Summary Data'!$W41*POWER(AF$40,2))+('[1]Summary Data'!$X41*AF$40)+'[1]Summary Data'!$Y41</f>
        <v>0.77417000000000513</v>
      </c>
      <c r="AG43" s="137">
        <f>('[1]Summary Data'!$V41*POWER(AG$40,3))+('[1]Summary Data'!$W41*POWER(AG$40,2))+('[1]Summary Data'!$X41*AG$40)+'[1]Summary Data'!$Y41</f>
        <v>0.71451749999999947</v>
      </c>
      <c r="AH43" s="137">
        <f>('[1]Summary Data'!$V41*POWER(AH$40,3))+('[1]Summary Data'!$W41*POWER(AH$40,2))+('[1]Summary Data'!$X41*AH$40)+'[1]Summary Data'!$Y41</f>
        <v>0.65759000000000256</v>
      </c>
      <c r="AI43" s="137">
        <f>('[1]Summary Data'!$V41*POWER(AI$40,3))+('[1]Summary Data'!$W41*POWER(AI$40,2))+('[1]Summary Data'!$X41*AI$40)+'[1]Summary Data'!$Y41</f>
        <v>0.6018275000000024</v>
      </c>
      <c r="AJ43" s="137">
        <f>('[1]Summary Data'!$V41*POWER(AJ$40,3))+('[1]Summary Data'!$W41*POWER(AJ$40,2))+('[1]Summary Data'!$X41*AJ$40)+'[1]Summary Data'!$Y41</f>
        <v>0.54567000000000121</v>
      </c>
      <c r="AK43" s="137">
        <f>('[1]Summary Data'!$V41*POWER(AK$40,3))+('[1]Summary Data'!$W41*POWER(AK$40,2))+('[1]Summary Data'!$X41*AK$40)+'[1]Summary Data'!$Y41</f>
        <v>0.48755750000000297</v>
      </c>
      <c r="AL43" s="140">
        <f>('[1]Summary Data'!$V41*POWER(AL$40,3))+('[1]Summary Data'!$W41*POWER(AL$40,2))+('[1]Summary Data'!$X41*AL$40)+'[1]Summary Data'!$Y41</f>
        <v>0.42593000000000281</v>
      </c>
      <c r="AM43" s="73"/>
    </row>
    <row r="44" spans="2:40">
      <c r="B44" s="123"/>
      <c r="C44" s="124"/>
      <c r="D44" s="124"/>
      <c r="E44" s="125"/>
      <c r="F44" s="77">
        <f t="shared" si="4"/>
        <v>4</v>
      </c>
      <c r="G44" s="136">
        <f>('[1]Summary Data'!$V40*POWER(G$40,3))+('[1]Summary Data'!$W40*POWER(G$40,2))+('[1]Summary Data'!$X40*G$40)+'[1]Summary Data'!$Y40</f>
        <v>2.1087999999999996</v>
      </c>
      <c r="H44" s="137">
        <f>('[1]Summary Data'!$V40*POWER(H$40,3))+('[1]Summary Data'!$W40*POWER(H$40,2))+('[1]Summary Data'!$X40*H$40)+'[1]Summary Data'!$Y40</f>
        <v>1.4181799999999996</v>
      </c>
      <c r="I44" s="137">
        <f>('[1]Summary Data'!$V40*POWER(I$40,3))+('[1]Summary Data'!$W40*POWER(I$40,2))+('[1]Summary Data'!$X40*I$40)+'[1]Summary Data'!$Y40</f>
        <v>1.1767000000000003</v>
      </c>
      <c r="J44" s="137">
        <f>('[1]Summary Data'!$V40*POWER(J$40,3))+('[1]Summary Data'!$W40*POWER(J$40,2))+('[1]Summary Data'!$X40*J$40)+'[1]Summary Data'!$Y40</f>
        <v>0.98715999999999937</v>
      </c>
      <c r="K44" s="137">
        <f>('[1]Summary Data'!$V40*POWER(K$40,3))+('[1]Summary Data'!$W40*POWER(K$40,2))+('[1]Summary Data'!$X40*K$40)+'[1]Summary Data'!$Y40</f>
        <v>0.8365999999999989</v>
      </c>
      <c r="L44" s="137">
        <f>('[1]Summary Data'!$V40*POWER(L$40,3))+('[1]Summary Data'!$W40*POWER(L$40,2))+('[1]Summary Data'!$X40*L$40)+'[1]Summary Data'!$Y40</f>
        <v>0.71206000000000103</v>
      </c>
      <c r="M44" s="137">
        <f>('[1]Summary Data'!$V40*POWER(M$40,3))+('[1]Summary Data'!$W40*POWER(M$40,2))+('[1]Summary Data'!$X40*M$40)+'[1]Summary Data'!$Y40</f>
        <v>0.60058000000000256</v>
      </c>
      <c r="N44" s="138">
        <f>('[1]Summary Data'!$V40*POWER(N$40,3))+('[1]Summary Data'!$W40*POWER(N$40,2))+('[1]Summary Data'!$X40*N$40)+'[1]Summary Data'!$Y40</f>
        <v>0.48919999999999852</v>
      </c>
      <c r="O44" s="73"/>
      <c r="Q44" s="123"/>
      <c r="R44" s="124"/>
      <c r="S44" s="124"/>
      <c r="T44" s="125"/>
      <c r="U44" s="77">
        <f t="shared" si="5"/>
        <v>4</v>
      </c>
      <c r="V44" s="136">
        <f>('[1]Summary Data'!$V40*POWER(V$40,3))+('[1]Summary Data'!$W40*POWER(V$40,2))+('[1]Summary Data'!$X40*V$40)+'[1]Summary Data'!$Y40</f>
        <v>2.1087999999999996</v>
      </c>
      <c r="W44" s="137">
        <f>('[1]Summary Data'!$V40*POWER(W$40,3))+('[1]Summary Data'!$W40*POWER(W$40,2))+('[1]Summary Data'!$X40*W$40)+'[1]Summary Data'!$Y40</f>
        <v>1.9061374999999998</v>
      </c>
      <c r="X44" s="137">
        <f>('[1]Summary Data'!$V40*POWER(X$40,3))+('[1]Summary Data'!$W40*POWER(X$40,2))+('[1]Summary Data'!$X40*X$40)+'[1]Summary Data'!$Y40</f>
        <v>1.7245599999999985</v>
      </c>
      <c r="Y44" s="137">
        <f>('[1]Summary Data'!$V40*POWER(Y$40,3))+('[1]Summary Data'!$W40*POWER(Y$40,2))+('[1]Summary Data'!$X40*Y$40)+'[1]Summary Data'!$Y40</f>
        <v>1.5624475000000002</v>
      </c>
      <c r="Z44" s="137">
        <f>('[1]Summary Data'!$V40*POWER(Z$40,3))+('[1]Summary Data'!$W40*POWER(Z$40,2))+('[1]Summary Data'!$X40*Z$40)+'[1]Summary Data'!$Y40</f>
        <v>1.4181799999999996</v>
      </c>
      <c r="AA44" s="137">
        <f>('[1]Summary Data'!$V40*POWER(AA$40,3))+('[1]Summary Data'!$W40*POWER(AA$40,2))+('[1]Summary Data'!$X40*AA$40)+'[1]Summary Data'!$Y40</f>
        <v>1.2901375000000002</v>
      </c>
      <c r="AB44" s="137">
        <f>('[1]Summary Data'!$V40*POWER(AB$40,3))+('[1]Summary Data'!$W40*POWER(AB$40,2))+('[1]Summary Data'!$X40*AB$40)+'[1]Summary Data'!$Y40</f>
        <v>1.1767000000000003</v>
      </c>
      <c r="AC44" s="137">
        <f>('[1]Summary Data'!$V40*POWER(AC$40,3))+('[1]Summary Data'!$W40*POWER(AC$40,2))+('[1]Summary Data'!$X40*AC$40)+'[1]Summary Data'!$Y40</f>
        <v>1.0762474999999991</v>
      </c>
      <c r="AD44" s="139">
        <f>('[1]Summary Data'!$V40*POWER(AD$40,3))+('[1]Summary Data'!$W40*POWER(AD$40,2))+('[1]Summary Data'!$X40*AD$40)+'[1]Summary Data'!$Y40</f>
        <v>0.98715999999999937</v>
      </c>
      <c r="AE44" s="137">
        <f>('[1]Summary Data'!$V40*POWER(AE$40,3))+('[1]Summary Data'!$W40*POWER(AE$40,2))+('[1]Summary Data'!$X40*AE$40)+'[1]Summary Data'!$Y40</f>
        <v>0.90781749999999839</v>
      </c>
      <c r="AF44" s="137">
        <f>('[1]Summary Data'!$V40*POWER(AF$40,3))+('[1]Summary Data'!$W40*POWER(AF$40,2))+('[1]Summary Data'!$X40*AF$40)+'[1]Summary Data'!$Y40</f>
        <v>0.8365999999999989</v>
      </c>
      <c r="AG44" s="137">
        <f>('[1]Summary Data'!$V40*POWER(AG$40,3))+('[1]Summary Data'!$W40*POWER(AG$40,2))+('[1]Summary Data'!$X40*AG$40)+'[1]Summary Data'!$Y40</f>
        <v>0.77188750000000361</v>
      </c>
      <c r="AH44" s="137">
        <f>('[1]Summary Data'!$V40*POWER(AH$40,3))+('[1]Summary Data'!$W40*POWER(AH$40,2))+('[1]Summary Data'!$X40*AH$40)+'[1]Summary Data'!$Y40</f>
        <v>0.71206000000000103</v>
      </c>
      <c r="AI44" s="137">
        <f>('[1]Summary Data'!$V40*POWER(AI$40,3))+('[1]Summary Data'!$W40*POWER(AI$40,2))+('[1]Summary Data'!$X40*AI$40)+'[1]Summary Data'!$Y40</f>
        <v>0.65549750000000095</v>
      </c>
      <c r="AJ44" s="137">
        <f>('[1]Summary Data'!$V40*POWER(AJ$40,3))+('[1]Summary Data'!$W40*POWER(AJ$40,2))+('[1]Summary Data'!$X40*AJ$40)+'[1]Summary Data'!$Y40</f>
        <v>0.60058000000000256</v>
      </c>
      <c r="AK44" s="137">
        <f>('[1]Summary Data'!$V40*POWER(AK$40,3))+('[1]Summary Data'!$W40*POWER(AK$40,2))+('[1]Summary Data'!$X40*AK$40)+'[1]Summary Data'!$Y40</f>
        <v>0.54568749999999966</v>
      </c>
      <c r="AL44" s="140">
        <f>('[1]Summary Data'!$V40*POWER(AL$40,3))+('[1]Summary Data'!$W40*POWER(AL$40,2))+('[1]Summary Data'!$X40*AL$40)+'[1]Summary Data'!$Y40</f>
        <v>0.48919999999999852</v>
      </c>
      <c r="AM44" s="73"/>
    </row>
    <row r="45" spans="2:40">
      <c r="B45" s="123"/>
      <c r="C45" s="124"/>
      <c r="D45" s="124"/>
      <c r="E45" s="125"/>
      <c r="F45" s="77">
        <f t="shared" si="4"/>
        <v>4.5</v>
      </c>
      <c r="G45" s="136">
        <f>('[1]Summary Data'!$V39*POWER(G$40,3))+('[1]Summary Data'!$W39*POWER(G$40,2))+('[1]Summary Data'!$X39*G$40)+'[1]Summary Data'!$Y39</f>
        <v>2.4122400000000024</v>
      </c>
      <c r="H45" s="137">
        <f>('[1]Summary Data'!$V39*POWER(H$40,3))+('[1]Summary Data'!$W39*POWER(H$40,2))+('[1]Summary Data'!$X39*H$40)+'[1]Summary Data'!$Y39</f>
        <v>1.5483800000000016</v>
      </c>
      <c r="I45" s="137">
        <f>('[1]Summary Data'!$V39*POWER(I$40,3))+('[1]Summary Data'!$W39*POWER(I$40,2))+('[1]Summary Data'!$X39*I$40)+'[1]Summary Data'!$Y39</f>
        <v>1.2621900000000021</v>
      </c>
      <c r="J45" s="137">
        <f>('[1]Summary Data'!$V39*POWER(J$40,3))+('[1]Summary Data'!$W39*POWER(J$40,2))+('[1]Summary Data'!$X39*J$40)+'[1]Summary Data'!$Y39</f>
        <v>1.0484400000000047</v>
      </c>
      <c r="K45" s="137">
        <f>('[1]Summary Data'!$V39*POWER(K$40,3))+('[1]Summary Data'!$W39*POWER(K$40,2))+('[1]Summary Data'!$X39*K$40)+'[1]Summary Data'!$Y39</f>
        <v>0.88859000000000599</v>
      </c>
      <c r="L45" s="137">
        <f>('[1]Summary Data'!$V39*POWER(L$40,3))+('[1]Summary Data'!$W39*POWER(L$40,2))+('[1]Summary Data'!$X39*L$40)+'[1]Summary Data'!$Y39</f>
        <v>0.764100000000008</v>
      </c>
      <c r="M45" s="137">
        <f>('[1]Summary Data'!$V39*POWER(M$40,3))+('[1]Summary Data'!$W39*POWER(M$40,2))+('[1]Summary Data'!$X39*M$40)+'[1]Summary Data'!$Y39</f>
        <v>0.65643000000000562</v>
      </c>
      <c r="N45" s="138">
        <f>('[1]Summary Data'!$V39*POWER(N$40,3))+('[1]Summary Data'!$W39*POWER(N$40,2))+('[1]Summary Data'!$X39*N$40)+'[1]Summary Data'!$Y39</f>
        <v>0.54704000000000441</v>
      </c>
      <c r="O45" s="73"/>
      <c r="Q45" s="123"/>
      <c r="R45" s="124"/>
      <c r="S45" s="124"/>
      <c r="T45" s="125"/>
      <c r="U45" s="77">
        <f t="shared" si="5"/>
        <v>4.5</v>
      </c>
      <c r="V45" s="136">
        <f>('[1]Summary Data'!$V39*POWER(V$40,3))+('[1]Summary Data'!$W39*POWER(V$40,2))+('[1]Summary Data'!$X39*V$40)+'[1]Summary Data'!$Y39</f>
        <v>2.4122400000000024</v>
      </c>
      <c r="W45" s="137">
        <f>('[1]Summary Data'!$V39*POWER(W$40,3))+('[1]Summary Data'!$W39*POWER(W$40,2))+('[1]Summary Data'!$X39*W$40)+'[1]Summary Data'!$Y39</f>
        <v>2.1540462500000022</v>
      </c>
      <c r="X45" s="137">
        <f>('[1]Summary Data'!$V39*POWER(X$40,3))+('[1]Summary Data'!$W39*POWER(X$40,2))+('[1]Summary Data'!$X39*X$40)+'[1]Summary Data'!$Y39</f>
        <v>1.925550000000003</v>
      </c>
      <c r="Y45" s="137">
        <f>('[1]Summary Data'!$V39*POWER(Y$40,3))+('[1]Summary Data'!$W39*POWER(Y$40,2))+('[1]Summary Data'!$X39*Y$40)+'[1]Summary Data'!$Y39</f>
        <v>1.7244337500000029</v>
      </c>
      <c r="Z45" s="137">
        <f>('[1]Summary Data'!$V39*POWER(Z$40,3))+('[1]Summary Data'!$W39*POWER(Z$40,2))+('[1]Summary Data'!$X39*Z$40)+'[1]Summary Data'!$Y39</f>
        <v>1.5483800000000016</v>
      </c>
      <c r="AA45" s="137">
        <f>('[1]Summary Data'!$V39*POWER(AA$40,3))+('[1]Summary Data'!$W39*POWER(AA$40,2))+('[1]Summary Data'!$X39*AA$40)+'[1]Summary Data'!$Y39</f>
        <v>1.3950712500000044</v>
      </c>
      <c r="AB45" s="137">
        <f>('[1]Summary Data'!$V39*POWER(AB$40,3))+('[1]Summary Data'!$W39*POWER(AB$40,2))+('[1]Summary Data'!$X39*AB$40)+'[1]Summary Data'!$Y39</f>
        <v>1.2621900000000021</v>
      </c>
      <c r="AC45" s="137">
        <f>('[1]Summary Data'!$V39*POWER(AC$40,3))+('[1]Summary Data'!$W39*POWER(AC$40,2))+('[1]Summary Data'!$X39*AC$40)+'[1]Summary Data'!$Y39</f>
        <v>1.1474187500000035</v>
      </c>
      <c r="AD45" s="139">
        <f>('[1]Summary Data'!$V39*POWER(AD$40,3))+('[1]Summary Data'!$W39*POWER(AD$40,2))+('[1]Summary Data'!$X39*AD$40)+'[1]Summary Data'!$Y39</f>
        <v>1.0484400000000047</v>
      </c>
      <c r="AE45" s="137">
        <f>('[1]Summary Data'!$V39*POWER(AE$40,3))+('[1]Summary Data'!$W39*POWER(AE$40,2))+('[1]Summary Data'!$X39*AE$40)+'[1]Summary Data'!$Y39</f>
        <v>0.96293625000000382</v>
      </c>
      <c r="AF45" s="137">
        <f>('[1]Summary Data'!$V39*POWER(AF$40,3))+('[1]Summary Data'!$W39*POWER(AF$40,2))+('[1]Summary Data'!$X39*AF$40)+'[1]Summary Data'!$Y39</f>
        <v>0.88859000000000599</v>
      </c>
      <c r="AG45" s="137">
        <f>('[1]Summary Data'!$V39*POWER(AG$40,3))+('[1]Summary Data'!$W39*POWER(AG$40,2))+('[1]Summary Data'!$X39*AG$40)+'[1]Summary Data'!$Y39</f>
        <v>0.82308375000000034</v>
      </c>
      <c r="AH45" s="137">
        <f>('[1]Summary Data'!$V39*POWER(AH$40,3))+('[1]Summary Data'!$W39*POWER(AH$40,2))+('[1]Summary Data'!$X39*AH$40)+'[1]Summary Data'!$Y39</f>
        <v>0.764100000000008</v>
      </c>
      <c r="AI45" s="137">
        <f>('[1]Summary Data'!$V39*POWER(AI$40,3))+('[1]Summary Data'!$W39*POWER(AI$40,2))+('[1]Summary Data'!$X39*AI$40)+'[1]Summary Data'!$Y39</f>
        <v>0.7093212500000039</v>
      </c>
      <c r="AJ45" s="137">
        <f>('[1]Summary Data'!$V39*POWER(AJ$40,3))+('[1]Summary Data'!$W39*POWER(AJ$40,2))+('[1]Summary Data'!$X39*AJ$40)+'[1]Summary Data'!$Y39</f>
        <v>0.65643000000000562</v>
      </c>
      <c r="AK45" s="137">
        <f>('[1]Summary Data'!$V39*POWER(AK$40,3))+('[1]Summary Data'!$W39*POWER(AK$40,2))+('[1]Summary Data'!$X39*AK$40)+'[1]Summary Data'!$Y39</f>
        <v>0.6031087500000023</v>
      </c>
      <c r="AL45" s="140">
        <f>('[1]Summary Data'!$V39*POWER(AL$40,3))+('[1]Summary Data'!$W39*POWER(AL$40,2))+('[1]Summary Data'!$X39*AL$40)+'[1]Summary Data'!$Y39</f>
        <v>0.54704000000000441</v>
      </c>
      <c r="AM45" s="73"/>
    </row>
    <row r="46" spans="2:40">
      <c r="B46" s="123"/>
      <c r="C46" s="124"/>
      <c r="D46" s="124"/>
      <c r="E46" s="125"/>
      <c r="F46" s="77">
        <f t="shared" si="4"/>
        <v>5</v>
      </c>
      <c r="G46" s="136">
        <f>('[1]Summary Data'!$V38*POWER(G$40,3))+('[1]Summary Data'!$W38*POWER(G$40,2))+('[1]Summary Data'!$X38*G$40)+'[1]Summary Data'!$Y38</f>
        <v>2.6676899999999986</v>
      </c>
      <c r="H46" s="137">
        <f>('[1]Summary Data'!$V38*POWER(H$40,3))+('[1]Summary Data'!$W38*POWER(H$40,2))+('[1]Summary Data'!$X38*H$40)+'[1]Summary Data'!$Y38</f>
        <v>1.6513699999999947</v>
      </c>
      <c r="I46" s="137">
        <f>('[1]Summary Data'!$V38*POWER(I$40,3))+('[1]Summary Data'!$W38*POWER(I$40,2))+('[1]Summary Data'!$X38*I$40)+'[1]Summary Data'!$Y38</f>
        <v>1.3279799999999984</v>
      </c>
      <c r="J46" s="137">
        <f>('[1]Summary Data'!$V38*POWER(J$40,3))+('[1]Summary Data'!$W38*POWER(J$40,2))+('[1]Summary Data'!$X38*J$40)+'[1]Summary Data'!$Y38</f>
        <v>1.0935299999999994</v>
      </c>
      <c r="K46" s="137">
        <f>('[1]Summary Data'!$V38*POWER(K$40,3))+('[1]Summary Data'!$W38*POWER(K$40,2))+('[1]Summary Data'!$X38*K$40)+'[1]Summary Data'!$Y38</f>
        <v>0.92233999999999661</v>
      </c>
      <c r="L46" s="137">
        <f>('[1]Summary Data'!$V38*POWER(L$40,3))+('[1]Summary Data'!$W38*POWER(L$40,2))+('[1]Summary Data'!$X38*L$40)+'[1]Summary Data'!$Y38</f>
        <v>0.78872999999998861</v>
      </c>
      <c r="M46" s="137">
        <f>('[1]Summary Data'!$V38*POWER(M$40,3))+('[1]Summary Data'!$W38*POWER(M$40,2))+('[1]Summary Data'!$X38*M$40)+'[1]Summary Data'!$Y38</f>
        <v>0.66701999999999551</v>
      </c>
      <c r="N46" s="138">
        <f>('[1]Summary Data'!$V38*POWER(N$40,3))+('[1]Summary Data'!$W38*POWER(N$40,2))+('[1]Summary Data'!$X38*N$40)+'[1]Summary Data'!$Y38</f>
        <v>0.53152999999999473</v>
      </c>
      <c r="O46" s="73"/>
      <c r="Q46" s="123"/>
      <c r="R46" s="124"/>
      <c r="S46" s="124"/>
      <c r="T46" s="125"/>
      <c r="U46" s="77">
        <f t="shared" si="5"/>
        <v>5</v>
      </c>
      <c r="V46" s="136">
        <f>('[1]Summary Data'!$V38*POWER(V$40,3))+('[1]Summary Data'!$W38*POWER(V$40,2))+('[1]Summary Data'!$X38*V$40)+'[1]Summary Data'!$Y38</f>
        <v>2.6676899999999986</v>
      </c>
      <c r="W46" s="137">
        <f>('[1]Summary Data'!$V38*POWER(W$40,3))+('[1]Summary Data'!$W38*POWER(W$40,2))+('[1]Summary Data'!$X38*W$40)+'[1]Summary Data'!$Y38</f>
        <v>2.3593924999999967</v>
      </c>
      <c r="X46" s="137">
        <f>('[1]Summary Data'!$V38*POWER(X$40,3))+('[1]Summary Data'!$W38*POWER(X$40,2))+('[1]Summary Data'!$X38*X$40)+'[1]Summary Data'!$Y38</f>
        <v>2.0893799999999985</v>
      </c>
      <c r="Y46" s="137">
        <f>('[1]Summary Data'!$V38*POWER(Y$40,3))+('[1]Summary Data'!$W38*POWER(Y$40,2))+('[1]Summary Data'!$X38*Y$40)+'[1]Summary Data'!$Y38</f>
        <v>1.8544424999999976</v>
      </c>
      <c r="Z46" s="137">
        <f>('[1]Summary Data'!$V38*POWER(Z$40,3))+('[1]Summary Data'!$W38*POWER(Z$40,2))+('[1]Summary Data'!$X38*Z$40)+'[1]Summary Data'!$Y38</f>
        <v>1.6513699999999947</v>
      </c>
      <c r="AA46" s="137">
        <f>('[1]Summary Data'!$V38*POWER(AA$40,3))+('[1]Summary Data'!$W38*POWER(AA$40,2))+('[1]Summary Data'!$X38*AA$40)+'[1]Summary Data'!$Y38</f>
        <v>1.4769524999999977</v>
      </c>
      <c r="AB46" s="137">
        <f>('[1]Summary Data'!$V38*POWER(AB$40,3))+('[1]Summary Data'!$W38*POWER(AB$40,2))+('[1]Summary Data'!$X38*AB$40)+'[1]Summary Data'!$Y38</f>
        <v>1.3279799999999984</v>
      </c>
      <c r="AC46" s="137">
        <f>('[1]Summary Data'!$V38*POWER(AC$40,3))+('[1]Summary Data'!$W38*POWER(AC$40,2))+('[1]Summary Data'!$X38*AC$40)+'[1]Summary Data'!$Y38</f>
        <v>1.2012424999999975</v>
      </c>
      <c r="AD46" s="139">
        <f>('[1]Summary Data'!$V38*POWER(AD$40,3))+('[1]Summary Data'!$W38*POWER(AD$40,2))+('[1]Summary Data'!$X38*AD$40)+'[1]Summary Data'!$Y38</f>
        <v>1.0935299999999994</v>
      </c>
      <c r="AE46" s="137">
        <f>('[1]Summary Data'!$V38*POWER(AE$40,3))+('[1]Summary Data'!$W38*POWER(AE$40,2))+('[1]Summary Data'!$X38*AE$40)+'[1]Summary Data'!$Y38</f>
        <v>1.0016324999999942</v>
      </c>
      <c r="AF46" s="137">
        <f>('[1]Summary Data'!$V38*POWER(AF$40,3))+('[1]Summary Data'!$W38*POWER(AF$40,2))+('[1]Summary Data'!$X38*AF$40)+'[1]Summary Data'!$Y38</f>
        <v>0.92233999999999661</v>
      </c>
      <c r="AG46" s="137">
        <f>('[1]Summary Data'!$V38*POWER(AG$40,3))+('[1]Summary Data'!$W38*POWER(AG$40,2))+('[1]Summary Data'!$X38*AG$40)+'[1]Summary Data'!$Y38</f>
        <v>0.85244249999999688</v>
      </c>
      <c r="AH46" s="137">
        <f>('[1]Summary Data'!$V38*POWER(AH$40,3))+('[1]Summary Data'!$W38*POWER(AH$40,2))+('[1]Summary Data'!$X38*AH$40)+'[1]Summary Data'!$Y38</f>
        <v>0.78872999999998861</v>
      </c>
      <c r="AI46" s="137">
        <f>('[1]Summary Data'!$V38*POWER(AI$40,3))+('[1]Summary Data'!$W38*POWER(AI$40,2))+('[1]Summary Data'!$X38*AI$40)+'[1]Summary Data'!$Y38</f>
        <v>0.72799249999999738</v>
      </c>
      <c r="AJ46" s="137">
        <f>('[1]Summary Data'!$V38*POWER(AJ$40,3))+('[1]Summary Data'!$W38*POWER(AJ$40,2))+('[1]Summary Data'!$X38*AJ$40)+'[1]Summary Data'!$Y38</f>
        <v>0.66701999999999551</v>
      </c>
      <c r="AK46" s="137">
        <f>('[1]Summary Data'!$V38*POWER(AK$40,3))+('[1]Summary Data'!$W38*POWER(AK$40,2))+('[1]Summary Data'!$X38*AK$40)+'[1]Summary Data'!$Y38</f>
        <v>0.60260249999999793</v>
      </c>
      <c r="AL46" s="140">
        <f>('[1]Summary Data'!$V38*POWER(AL$40,3))+('[1]Summary Data'!$W38*POWER(AL$40,2))+('[1]Summary Data'!$X38*AL$40)+'[1]Summary Data'!$Y38</f>
        <v>0.53152999999999473</v>
      </c>
      <c r="AM46" s="73"/>
    </row>
    <row r="47" spans="2:40">
      <c r="B47" s="123"/>
      <c r="C47" s="124"/>
      <c r="D47" s="124"/>
      <c r="E47" s="125"/>
      <c r="F47" s="77">
        <f t="shared" si="4"/>
        <v>5.5</v>
      </c>
      <c r="G47" s="136">
        <f>('[1]Summary Data'!$V37*POWER(G$40,3))+('[1]Summary Data'!$W37*POWER(G$40,2))+('[1]Summary Data'!$X37*G$40)+'[1]Summary Data'!$Y37</f>
        <v>3.0859500000000004</v>
      </c>
      <c r="H47" s="137">
        <f>('[1]Summary Data'!$V37*POWER(H$40,3))+('[1]Summary Data'!$W37*POWER(H$40,2))+('[1]Summary Data'!$X37*H$40)+'[1]Summary Data'!$Y37</f>
        <v>1.7873500000000035</v>
      </c>
      <c r="I47" s="137">
        <f>('[1]Summary Data'!$V37*POWER(I$40,3))+('[1]Summary Data'!$W37*POWER(I$40,2))+('[1]Summary Data'!$X37*I$40)+'[1]Summary Data'!$Y37</f>
        <v>1.3960499999999989</v>
      </c>
      <c r="J47" s="137">
        <f>('[1]Summary Data'!$V37*POWER(J$40,3))+('[1]Summary Data'!$W37*POWER(J$40,2))+('[1]Summary Data'!$X37*J$40)+'[1]Summary Data'!$Y37</f>
        <v>1.1279500000000056</v>
      </c>
      <c r="K47" s="137">
        <f>('[1]Summary Data'!$V37*POWER(K$40,3))+('[1]Summary Data'!$W37*POWER(K$40,2))+('[1]Summary Data'!$X37*K$40)+'[1]Summary Data'!$Y37</f>
        <v>0.94644999999999868</v>
      </c>
      <c r="L47" s="137">
        <f>('[1]Summary Data'!$V37*POWER(L$40,3))+('[1]Summary Data'!$W37*POWER(L$40,2))+('[1]Summary Data'!$X37*L$40)+'[1]Summary Data'!$Y37</f>
        <v>0.81495000000000672</v>
      </c>
      <c r="M47" s="137">
        <f>('[1]Summary Data'!$V37*POWER(M$40,3))+('[1]Summary Data'!$W37*POWER(M$40,2))+('[1]Summary Data'!$X37*M$40)+'[1]Summary Data'!$Y37</f>
        <v>0.6968499999999942</v>
      </c>
      <c r="N47" s="138">
        <f>('[1]Summary Data'!$V37*POWER(N$40,3))+('[1]Summary Data'!$W37*POWER(N$40,2))+('[1]Summary Data'!$X37*N$40)+'[1]Summary Data'!$Y37</f>
        <v>0.55555000000000021</v>
      </c>
      <c r="O47" s="73"/>
      <c r="Q47" s="123"/>
      <c r="R47" s="124"/>
      <c r="S47" s="124"/>
      <c r="T47" s="125"/>
      <c r="U47" s="77">
        <f t="shared" si="5"/>
        <v>5.5</v>
      </c>
      <c r="V47" s="136">
        <f>('[1]Summary Data'!$V37*POWER(V$40,3))+('[1]Summary Data'!$W37*POWER(V$40,2))+('[1]Summary Data'!$X37*V$40)+'[1]Summary Data'!$Y37</f>
        <v>3.0859500000000004</v>
      </c>
      <c r="W47" s="137">
        <f>('[1]Summary Data'!$V37*POWER(W$40,3))+('[1]Summary Data'!$W37*POWER(W$40,2))+('[1]Summary Data'!$X37*W$40)+'[1]Summary Data'!$Y37</f>
        <v>2.6853625000000036</v>
      </c>
      <c r="X47" s="137">
        <f>('[1]Summary Data'!$V37*POWER(X$40,3))+('[1]Summary Data'!$W37*POWER(X$40,2))+('[1]Summary Data'!$X37*X$40)+'[1]Summary Data'!$Y37</f>
        <v>2.3384500000000017</v>
      </c>
      <c r="Y47" s="137">
        <f>('[1]Summary Data'!$V37*POWER(Y$40,3))+('[1]Summary Data'!$W37*POWER(Y$40,2))+('[1]Summary Data'!$X37*Y$40)+'[1]Summary Data'!$Y37</f>
        <v>2.040637499999999</v>
      </c>
      <c r="Z47" s="137">
        <f>('[1]Summary Data'!$V37*POWER(Z$40,3))+('[1]Summary Data'!$W37*POWER(Z$40,2))+('[1]Summary Data'!$X37*Z$40)+'[1]Summary Data'!$Y37</f>
        <v>1.7873500000000035</v>
      </c>
      <c r="AA47" s="137">
        <f>('[1]Summary Data'!$V37*POWER(AA$40,3))+('[1]Summary Data'!$W37*POWER(AA$40,2))+('[1]Summary Data'!$X37*AA$40)+'[1]Summary Data'!$Y37</f>
        <v>1.574012500000002</v>
      </c>
      <c r="AB47" s="137">
        <f>('[1]Summary Data'!$V37*POWER(AB$40,3))+('[1]Summary Data'!$W37*POWER(AB$40,2))+('[1]Summary Data'!$X37*AB$40)+'[1]Summary Data'!$Y37</f>
        <v>1.3960499999999989</v>
      </c>
      <c r="AC47" s="137">
        <f>('[1]Summary Data'!$V37*POWER(AC$40,3))+('[1]Summary Data'!$W37*POWER(AC$40,2))+('[1]Summary Data'!$X37*AC$40)+'[1]Summary Data'!$Y37</f>
        <v>1.2488874999999986</v>
      </c>
      <c r="AD47" s="139">
        <f>('[1]Summary Data'!$V37*POWER(AD$40,3))+('[1]Summary Data'!$W37*POWER(AD$40,2))+('[1]Summary Data'!$X37*AD$40)+'[1]Summary Data'!$Y37</f>
        <v>1.1279500000000056</v>
      </c>
      <c r="AE47" s="137">
        <f>('[1]Summary Data'!$V37*POWER(AE$40,3))+('[1]Summary Data'!$W37*POWER(AE$40,2))+('[1]Summary Data'!$X37*AE$40)+'[1]Summary Data'!$Y37</f>
        <v>1.0286624999999994</v>
      </c>
      <c r="AF47" s="137">
        <f>('[1]Summary Data'!$V37*POWER(AF$40,3))+('[1]Summary Data'!$W37*POWER(AF$40,2))+('[1]Summary Data'!$X37*AF$40)+'[1]Summary Data'!$Y37</f>
        <v>0.94644999999999868</v>
      </c>
      <c r="AG47" s="137">
        <f>('[1]Summary Data'!$V37*POWER(AG$40,3))+('[1]Summary Data'!$W37*POWER(AG$40,2))+('[1]Summary Data'!$X37*AG$40)+'[1]Summary Data'!$Y37</f>
        <v>0.87673750000000794</v>
      </c>
      <c r="AH47" s="137">
        <f>('[1]Summary Data'!$V37*POWER(AH$40,3))+('[1]Summary Data'!$W37*POWER(AH$40,2))+('[1]Summary Data'!$X37*AH$40)+'[1]Summary Data'!$Y37</f>
        <v>0.81495000000000672</v>
      </c>
      <c r="AI47" s="137">
        <f>('[1]Summary Data'!$V37*POWER(AI$40,3))+('[1]Summary Data'!$W37*POWER(AI$40,2))+('[1]Summary Data'!$X37*AI$40)+'[1]Summary Data'!$Y37</f>
        <v>0.75651249999999592</v>
      </c>
      <c r="AJ47" s="137">
        <f>('[1]Summary Data'!$V37*POWER(AJ$40,3))+('[1]Summary Data'!$W37*POWER(AJ$40,2))+('[1]Summary Data'!$X37*AJ$40)+'[1]Summary Data'!$Y37</f>
        <v>0.6968499999999942</v>
      </c>
      <c r="AK47" s="137">
        <f>('[1]Summary Data'!$V37*POWER(AK$40,3))+('[1]Summary Data'!$W37*POWER(AK$40,2))+('[1]Summary Data'!$X37*AK$40)+'[1]Summary Data'!$Y37</f>
        <v>0.63138750000000599</v>
      </c>
      <c r="AL47" s="140">
        <f>('[1]Summary Data'!$V37*POWER(AL$40,3))+('[1]Summary Data'!$W37*POWER(AL$40,2))+('[1]Summary Data'!$X37*AL$40)+'[1]Summary Data'!$Y37</f>
        <v>0.55555000000000021</v>
      </c>
      <c r="AM47" s="73"/>
    </row>
    <row r="48" spans="2:40" ht="15.75" thickBot="1">
      <c r="B48" s="141"/>
      <c r="C48" s="142"/>
      <c r="D48" s="142"/>
      <c r="E48" s="143"/>
      <c r="F48" s="82">
        <f t="shared" si="4"/>
        <v>6</v>
      </c>
      <c r="G48" s="144">
        <f>('[1]Summary Data'!$V36*POWER(G$40,3))+('[1]Summary Data'!$W36*POWER(G$40,2))+('[1]Summary Data'!$X36*G$40)+'[1]Summary Data'!$Y36</f>
        <v>4.0293199999999985</v>
      </c>
      <c r="H48" s="145">
        <f>('[1]Summary Data'!$V36*POWER(H$40,3))+('[1]Summary Data'!$W36*POWER(H$40,2))+('[1]Summary Data'!$X36*H$40)+'[1]Summary Data'!$Y36</f>
        <v>1.984339999999996</v>
      </c>
      <c r="I48" s="145">
        <f>('[1]Summary Data'!$V36*POWER(I$40,3))+('[1]Summary Data'!$W36*POWER(I$40,2))+('[1]Summary Data'!$X36*I$40)+'[1]Summary Data'!$Y36</f>
        <v>1.4597599999999957</v>
      </c>
      <c r="J48" s="145">
        <f>('[1]Summary Data'!$V36*POWER(J$40,3))+('[1]Summary Data'!$W36*POWER(J$40,2))+('[1]Summary Data'!$X36*J$40)+'[1]Summary Data'!$Y36</f>
        <v>1.1587999999999994</v>
      </c>
      <c r="K48" s="145">
        <f>('[1]Summary Data'!$V36*POWER(K$40,3))+('[1]Summary Data'!$W36*POWER(K$40,2))+('[1]Summary Data'!$X36*K$40)+'[1]Summary Data'!$Y36</f>
        <v>1.0002199999999988</v>
      </c>
      <c r="L48" s="145">
        <f>('[1]Summary Data'!$V36*POWER(L$40,3))+('[1]Summary Data'!$W36*POWER(L$40,2))+('[1]Summary Data'!$X36*L$40)+'[1]Summary Data'!$Y36</f>
        <v>0.90277999999999281</v>
      </c>
      <c r="M48" s="145">
        <f>('[1]Summary Data'!$V36*POWER(M$40,3))+('[1]Summary Data'!$W36*POWER(M$40,2))+('[1]Summary Data'!$X36*M$40)+'[1]Summary Data'!$Y36</f>
        <v>0.7852399999999875</v>
      </c>
      <c r="N48" s="146">
        <f>('[1]Summary Data'!$V36*POWER(N$40,3))+('[1]Summary Data'!$W36*POWER(N$40,2))+('[1]Summary Data'!$X36*N$40)+'[1]Summary Data'!$Y36</f>
        <v>0.56635999999998887</v>
      </c>
      <c r="O48" s="84"/>
      <c r="Q48" s="141"/>
      <c r="R48" s="142"/>
      <c r="S48" s="142"/>
      <c r="T48" s="143"/>
      <c r="U48" s="82">
        <f t="shared" si="5"/>
        <v>6</v>
      </c>
      <c r="V48" s="144">
        <f>('[1]Summary Data'!$V36*POWER(V$40,3))+('[1]Summary Data'!$W36*POWER(V$40,2))+('[1]Summary Data'!$X36*V$40)+'[1]Summary Data'!$Y36</f>
        <v>4.0293199999999985</v>
      </c>
      <c r="W48" s="145">
        <f>('[1]Summary Data'!$V36*POWER(W$40,3))+('[1]Summary Data'!$W36*POWER(W$40,2))+('[1]Summary Data'!$X36*W$40)+'[1]Summary Data'!$Y36</f>
        <v>3.3682099999999977</v>
      </c>
      <c r="X48" s="145">
        <f>('[1]Summary Data'!$V36*POWER(X$40,3))+('[1]Summary Data'!$W36*POWER(X$40,2))+('[1]Summary Data'!$X36*X$40)+'[1]Summary Data'!$Y36</f>
        <v>2.8137800000000013</v>
      </c>
      <c r="Y48" s="145">
        <f>('[1]Summary Data'!$V36*POWER(Y$40,3))+('[1]Summary Data'!$W36*POWER(Y$40,2))+('[1]Summary Data'!$X36*Y$40)+'[1]Summary Data'!$Y36</f>
        <v>2.3558749999999904</v>
      </c>
      <c r="Z48" s="145">
        <f>('[1]Summary Data'!$V36*POWER(Z$40,3))+('[1]Summary Data'!$W36*POWER(Z$40,2))+('[1]Summary Data'!$X36*Z$40)+'[1]Summary Data'!$Y36</f>
        <v>1.984339999999996</v>
      </c>
      <c r="AA48" s="145">
        <f>('[1]Summary Data'!$V36*POWER(AA$40,3))+('[1]Summary Data'!$W36*POWER(AA$40,2))+('[1]Summary Data'!$X36*AA$40)+'[1]Summary Data'!$Y36</f>
        <v>1.6890199999999922</v>
      </c>
      <c r="AB48" s="145">
        <f>('[1]Summary Data'!$V36*POWER(AB$40,3))+('[1]Summary Data'!$W36*POWER(AB$40,2))+('[1]Summary Data'!$X36*AB$40)+'[1]Summary Data'!$Y36</f>
        <v>1.4597599999999957</v>
      </c>
      <c r="AC48" s="145">
        <f>('[1]Summary Data'!$V36*POWER(AC$40,3))+('[1]Summary Data'!$W36*POWER(AC$40,2))+('[1]Summary Data'!$X36*AC$40)+'[1]Summary Data'!$Y36</f>
        <v>1.286405000000002</v>
      </c>
      <c r="AD48" s="147">
        <f>('[1]Summary Data'!$V36*POWER(AD$40,3))+('[1]Summary Data'!$W36*POWER(AD$40,2))+('[1]Summary Data'!$X36*AD$40)+'[1]Summary Data'!$Y36</f>
        <v>1.1587999999999994</v>
      </c>
      <c r="AE48" s="145">
        <f>('[1]Summary Data'!$V36*POWER(AE$40,3))+('[1]Summary Data'!$W36*POWER(AE$40,2))+('[1]Summary Data'!$X36*AE$40)+'[1]Summary Data'!$Y36</f>
        <v>1.0667899999999833</v>
      </c>
      <c r="AF48" s="145">
        <f>('[1]Summary Data'!$V36*POWER(AF$40,3))+('[1]Summary Data'!$W36*POWER(AF$40,2))+('[1]Summary Data'!$X36*AF$40)+'[1]Summary Data'!$Y36</f>
        <v>1.0002199999999988</v>
      </c>
      <c r="AG48" s="145">
        <f>('[1]Summary Data'!$V36*POWER(AG$40,3))+('[1]Summary Data'!$W36*POWER(AG$40,2))+('[1]Summary Data'!$X36*AG$40)+'[1]Summary Data'!$Y36</f>
        <v>0.94893499999999165</v>
      </c>
      <c r="AH48" s="145">
        <f>('[1]Summary Data'!$V36*POWER(AH$40,3))+('[1]Summary Data'!$W36*POWER(AH$40,2))+('[1]Summary Data'!$X36*AH$40)+'[1]Summary Data'!$Y36</f>
        <v>0.90277999999999281</v>
      </c>
      <c r="AI48" s="145">
        <f>('[1]Summary Data'!$V36*POWER(AI$40,3))+('[1]Summary Data'!$W36*POWER(AI$40,2))+('[1]Summary Data'!$X36*AI$40)+'[1]Summary Data'!$Y36</f>
        <v>0.8516000000000048</v>
      </c>
      <c r="AJ48" s="145">
        <f>('[1]Summary Data'!$V36*POWER(AJ$40,3))+('[1]Summary Data'!$W36*POWER(AJ$40,2))+('[1]Summary Data'!$X36*AJ$40)+'[1]Summary Data'!$Y36</f>
        <v>0.7852399999999875</v>
      </c>
      <c r="AK48" s="145">
        <f>('[1]Summary Data'!$V36*POWER(AK$40,3))+('[1]Summary Data'!$W36*POWER(AK$40,2))+('[1]Summary Data'!$X36*AK$40)+'[1]Summary Data'!$Y36</f>
        <v>0.6935450000000003</v>
      </c>
      <c r="AL48" s="148">
        <f>('[1]Summary Data'!$V36*POWER(AL$40,3))+('[1]Summary Data'!$W36*POWER(AL$40,2))+('[1]Summary Data'!$X36*AL$40)+'[1]Summary Data'!$Y36</f>
        <v>0.56635999999998887</v>
      </c>
      <c r="AM48" s="84"/>
    </row>
    <row r="49" spans="2:96" ht="15.75" thickBot="1">
      <c r="CA49" s="55" t="s">
        <v>59</v>
      </c>
    </row>
    <row r="50" spans="2:96" ht="15.75" thickBot="1">
      <c r="B50" s="149" t="s">
        <v>60</v>
      </c>
      <c r="C50" s="150"/>
      <c r="D50" s="150"/>
      <c r="E50" s="150"/>
      <c r="F50" s="53"/>
      <c r="G50" s="85" t="s">
        <v>61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7"/>
      <c r="W50" s="43"/>
      <c r="CA50" s="151"/>
      <c r="CB50" s="85" t="s">
        <v>61</v>
      </c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7"/>
    </row>
    <row r="51" spans="2:96" ht="15.75" customHeight="1" thickBot="1">
      <c r="B51" s="60" t="s">
        <v>43</v>
      </c>
      <c r="C51" s="61"/>
      <c r="D51" s="61"/>
      <c r="E51" s="62"/>
      <c r="F51" s="63" t="str">
        <f>$E$5</f>
        <v>bar</v>
      </c>
      <c r="G51" s="152">
        <f>'[1]Summary Data'!$C$149</f>
        <v>0.16</v>
      </c>
      <c r="H51" s="153">
        <f>'[1]Summary Data'!$C$148</f>
        <v>0.22</v>
      </c>
      <c r="I51" s="153">
        <f>'[1]Summary Data'!$C$147</f>
        <v>0.28000000000000003</v>
      </c>
      <c r="J51" s="153">
        <f>'[1]Summary Data'!$C$146</f>
        <v>0.34</v>
      </c>
      <c r="K51" s="153">
        <f>'[1]Summary Data'!$C$145</f>
        <v>0.4</v>
      </c>
      <c r="L51" s="153">
        <f>'[1]Summary Data'!$C$144</f>
        <v>0.46</v>
      </c>
      <c r="M51" s="153">
        <f>'[1]Summary Data'!$C$143</f>
        <v>0.52</v>
      </c>
      <c r="N51" s="153">
        <f>'[1]Summary Data'!$C$142</f>
        <v>0.57999999999999996</v>
      </c>
      <c r="O51" s="153">
        <f>'[1]Summary Data'!$C$141</f>
        <v>0.64</v>
      </c>
      <c r="P51" s="153">
        <f>'[1]Summary Data'!$C$140</f>
        <v>0.7</v>
      </c>
      <c r="Q51" s="153">
        <f>'[1]Summary Data'!$C$139</f>
        <v>0.76</v>
      </c>
      <c r="R51" s="153">
        <f>'[1]Summary Data'!$C$138</f>
        <v>0.82</v>
      </c>
      <c r="S51" s="153">
        <f>'[1]Summary Data'!$C$137</f>
        <v>0.88</v>
      </c>
      <c r="T51" s="153">
        <f>'[1]Summary Data'!$C$136</f>
        <v>0.94</v>
      </c>
      <c r="U51" s="153">
        <f>'[1]Summary Data'!$C$135</f>
        <v>1</v>
      </c>
      <c r="V51" s="154">
        <f>'[1]Summary Data'!$C$134</f>
        <v>2</v>
      </c>
      <c r="W51" s="43"/>
      <c r="CA51" s="155" t="str">
        <f t="shared" ref="CA51:CQ51" si="6">F51</f>
        <v>bar</v>
      </c>
      <c r="CB51" s="152">
        <f t="shared" si="6"/>
        <v>0.16</v>
      </c>
      <c r="CC51" s="153">
        <f t="shared" si="6"/>
        <v>0.22</v>
      </c>
      <c r="CD51" s="153">
        <f t="shared" si="6"/>
        <v>0.28000000000000003</v>
      </c>
      <c r="CE51" s="153">
        <f t="shared" si="6"/>
        <v>0.34</v>
      </c>
      <c r="CF51" s="153">
        <f t="shared" si="6"/>
        <v>0.4</v>
      </c>
      <c r="CG51" s="153">
        <f t="shared" si="6"/>
        <v>0.46</v>
      </c>
      <c r="CH51" s="153">
        <f t="shared" si="6"/>
        <v>0.52</v>
      </c>
      <c r="CI51" s="153">
        <f t="shared" si="6"/>
        <v>0.57999999999999996</v>
      </c>
      <c r="CJ51" s="153">
        <f t="shared" si="6"/>
        <v>0.64</v>
      </c>
      <c r="CK51" s="153">
        <f t="shared" si="6"/>
        <v>0.7</v>
      </c>
      <c r="CL51" s="153">
        <f t="shared" si="6"/>
        <v>0.76</v>
      </c>
      <c r="CM51" s="153">
        <f t="shared" si="6"/>
        <v>0.82</v>
      </c>
      <c r="CN51" s="153">
        <f t="shared" si="6"/>
        <v>0.88</v>
      </c>
      <c r="CO51" s="153">
        <f t="shared" si="6"/>
        <v>0.94</v>
      </c>
      <c r="CP51" s="153">
        <f t="shared" si="6"/>
        <v>1</v>
      </c>
      <c r="CQ51" s="154">
        <f t="shared" si="6"/>
        <v>2</v>
      </c>
      <c r="CR51" s="156"/>
    </row>
    <row r="52" spans="2:96" ht="15.75" thickBot="1">
      <c r="B52" s="65"/>
      <c r="C52" s="66"/>
      <c r="D52" s="66"/>
      <c r="E52" s="67"/>
      <c r="F52" s="68">
        <f t="shared" ref="F52:F59" si="7">F15</f>
        <v>2.5</v>
      </c>
      <c r="G52" s="157">
        <f t="shared" ref="G52:U59" si="8">IF(CB52&gt;H52,MAX(CB52,0),H52)</f>
        <v>0.15862679552000003</v>
      </c>
      <c r="H52" s="158">
        <f t="shared" si="8"/>
        <v>0.12657422576000002</v>
      </c>
      <c r="I52" s="158">
        <f t="shared" si="8"/>
        <v>9.8547674240000022E-2</v>
      </c>
      <c r="J52" s="158">
        <f t="shared" si="8"/>
        <v>7.435030447999999E-2</v>
      </c>
      <c r="K52" s="158">
        <f t="shared" si="8"/>
        <v>5.3785280000000046E-2</v>
      </c>
      <c r="L52" s="158">
        <f t="shared" si="8"/>
        <v>3.6655764320000006E-2</v>
      </c>
      <c r="M52" s="158">
        <f t="shared" si="8"/>
        <v>2.2764920960000046E-2</v>
      </c>
      <c r="N52" s="158">
        <f t="shared" si="8"/>
        <v>1.1915913440000037E-2</v>
      </c>
      <c r="O52" s="158">
        <f t="shared" si="8"/>
        <v>4.6100000000000585E-3</v>
      </c>
      <c r="P52" s="158">
        <f t="shared" si="8"/>
        <v>4.6100000000000585E-3</v>
      </c>
      <c r="Q52" s="158">
        <f t="shared" si="8"/>
        <v>4.6100000000000585E-3</v>
      </c>
      <c r="R52" s="158">
        <f t="shared" si="8"/>
        <v>4.6100000000000585E-3</v>
      </c>
      <c r="S52" s="158">
        <f t="shared" si="8"/>
        <v>4.6100000000000585E-3</v>
      </c>
      <c r="T52" s="158">
        <f t="shared" si="8"/>
        <v>4.6100000000000585E-3</v>
      </c>
      <c r="U52" s="158">
        <f t="shared" si="8"/>
        <v>4.6100000000000585E-3</v>
      </c>
      <c r="V52" s="159">
        <v>0</v>
      </c>
      <c r="W52" s="62" t="s">
        <v>40</v>
      </c>
      <c r="CA52" s="160">
        <f>F52</f>
        <v>2.5</v>
      </c>
      <c r="CB52" s="157">
        <f>('[1]Summary Data'!$V119*POWER(CB$51,3))+('[1]Summary Data'!$W119*POWER(CB$51,2))+('[1]Summary Data'!$X119*CB$51)+'[1]Summary Data'!$Y119</f>
        <v>0.15862679552000003</v>
      </c>
      <c r="CC52" s="158">
        <f>('[1]Summary Data'!$V119*POWER(CC$51,3))+('[1]Summary Data'!$W119*POWER(CC$51,2))+('[1]Summary Data'!$X119*CC$51)+'[1]Summary Data'!$Y119</f>
        <v>0.12657422576000002</v>
      </c>
      <c r="CD52" s="158">
        <f>('[1]Summary Data'!$V119*POWER(CD$51,3))+('[1]Summary Data'!$W119*POWER(CD$51,2))+('[1]Summary Data'!$X119*CD$51)+'[1]Summary Data'!$Y119</f>
        <v>9.8547674240000022E-2</v>
      </c>
      <c r="CE52" s="158">
        <f>('[1]Summary Data'!$V119*POWER(CE$51,3))+('[1]Summary Data'!$W119*POWER(CE$51,2))+('[1]Summary Data'!$X119*CE$51)+'[1]Summary Data'!$Y119</f>
        <v>7.435030447999999E-2</v>
      </c>
      <c r="CF52" s="158">
        <f>('[1]Summary Data'!$V119*POWER(CF$51,3))+('[1]Summary Data'!$W119*POWER(CF$51,2))+('[1]Summary Data'!$X119*CF$51)+'[1]Summary Data'!$Y119</f>
        <v>5.3785280000000046E-2</v>
      </c>
      <c r="CG52" s="158">
        <f>('[1]Summary Data'!$V119*POWER(CG$51,3))+('[1]Summary Data'!$W119*POWER(CG$51,2))+('[1]Summary Data'!$X119*CG$51)+'[1]Summary Data'!$Y119</f>
        <v>3.6655764320000006E-2</v>
      </c>
      <c r="CH52" s="158">
        <f>('[1]Summary Data'!$V119*POWER(CH$51,3))+('[1]Summary Data'!$W119*POWER(CH$51,2))+('[1]Summary Data'!$X119*CH$51)+'[1]Summary Data'!$Y119</f>
        <v>2.2764920960000046E-2</v>
      </c>
      <c r="CI52" s="158">
        <f>('[1]Summary Data'!$V119*POWER(CI$51,3))+('[1]Summary Data'!$W119*POWER(CI$51,2))+('[1]Summary Data'!$X119*CI$51)+'[1]Summary Data'!$Y119</f>
        <v>1.1915913440000037E-2</v>
      </c>
      <c r="CJ52" s="158">
        <f>('[1]Summary Data'!$V119*POWER(CJ$51,3))+('[1]Summary Data'!$W119*POWER(CJ$51,2))+('[1]Summary Data'!$X119*CJ$51)+'[1]Summary Data'!$Y119</f>
        <v>3.9119052800000165E-3</v>
      </c>
      <c r="CK52" s="158">
        <f>('[1]Summary Data'!$V119*POWER(CK$51,3))+('[1]Summary Data'!$W119*POWER(CK$51,2))+('[1]Summary Data'!$X119*CK$51)+'[1]Summary Data'!$Y119</f>
        <v>-1.4439399999999769E-3</v>
      </c>
      <c r="CL52" s="158">
        <f>('[1]Summary Data'!$V119*POWER(CL$51,3))+('[1]Summary Data'!$W119*POWER(CL$51,2))+('[1]Summary Data'!$X119*CL$51)+'[1]Summary Data'!$Y119</f>
        <v>-4.3484588799999613E-3</v>
      </c>
      <c r="CM52" s="158">
        <f>('[1]Summary Data'!$V119*POWER(CM$51,3))+('[1]Summary Data'!$W119*POWER(CM$51,2))+('[1]Summary Data'!$X119*CM$51)+'[1]Summary Data'!$Y119</f>
        <v>-4.9984878399999544E-3</v>
      </c>
      <c r="CN52" s="158">
        <f>('[1]Summary Data'!$V119*POWER(CN$51,3))+('[1]Summary Data'!$W119*POWER(CN$51,2))+('[1]Summary Data'!$X119*CN$51)+'[1]Summary Data'!$Y119</f>
        <v>-3.5908633599999185E-3</v>
      </c>
      <c r="CO52" s="158">
        <f>('[1]Summary Data'!$V119*POWER(CO$51,3))+('[1]Summary Data'!$W119*POWER(CO$51,2))+('[1]Summary Data'!$X119*CO$51)+'[1]Summary Data'!$Y119</f>
        <v>-3.2242191999992675E-4</v>
      </c>
      <c r="CP52" s="158">
        <f>('[1]Summary Data'!$V119*POWER(CP$51,3))+('[1]Summary Data'!$W119*POWER(CP$51,2))+('[1]Summary Data'!$X119*CP$51)+'[1]Summary Data'!$Y119</f>
        <v>4.6100000000000585E-3</v>
      </c>
      <c r="CQ52" s="159">
        <f>('[1]Summary Data'!$V119*POWER(CQ$51,3))+('[1]Summary Data'!$W119*POWER(CQ$51,2))+('[1]Summary Data'!$X119*CQ$51)+'[1]Summary Data'!$Y119</f>
        <v>0.15148000000000034</v>
      </c>
    </row>
    <row r="53" spans="2:96" ht="15.75" thickBot="1">
      <c r="B53" s="65"/>
      <c r="C53" s="66"/>
      <c r="D53" s="66"/>
      <c r="E53" s="67"/>
      <c r="F53" s="71">
        <f t="shared" si="7"/>
        <v>3</v>
      </c>
      <c r="G53" s="131">
        <f t="shared" si="8"/>
        <v>0.2062852</v>
      </c>
      <c r="H53" s="132">
        <f t="shared" si="8"/>
        <v>0.2062852</v>
      </c>
      <c r="I53" s="132">
        <f t="shared" si="8"/>
        <v>0.2062852</v>
      </c>
      <c r="J53" s="132">
        <f t="shared" si="8"/>
        <v>0.20126390799999999</v>
      </c>
      <c r="K53" s="132">
        <f t="shared" si="8"/>
        <v>0.1910116</v>
      </c>
      <c r="L53" s="132">
        <f t="shared" si="8"/>
        <v>0.17639076400000001</v>
      </c>
      <c r="M53" s="132">
        <f t="shared" si="8"/>
        <v>0.15826388799999996</v>
      </c>
      <c r="N53" s="132">
        <f t="shared" si="8"/>
        <v>0.13749345999999996</v>
      </c>
      <c r="O53" s="132">
        <f t="shared" si="8"/>
        <v>0.11494196800000001</v>
      </c>
      <c r="P53" s="132">
        <f t="shared" si="8"/>
        <v>9.1471899999999995E-2</v>
      </c>
      <c r="Q53" s="132">
        <f t="shared" si="8"/>
        <v>6.7945744000000086E-2</v>
      </c>
      <c r="R53" s="132">
        <f t="shared" si="8"/>
        <v>4.522598800000005E-2</v>
      </c>
      <c r="S53" s="132">
        <f t="shared" si="8"/>
        <v>2.4175119999999828E-2</v>
      </c>
      <c r="T53" s="132">
        <f t="shared" si="8"/>
        <v>5.6556280000000236E-3</v>
      </c>
      <c r="U53" s="132">
        <f t="shared" si="8"/>
        <v>0</v>
      </c>
      <c r="V53" s="133">
        <v>0</v>
      </c>
      <c r="W53" s="67"/>
      <c r="X53" s="74" t="s">
        <v>46</v>
      </c>
      <c r="CA53" s="161">
        <f t="shared" ref="CA53:CA59" si="9">F53</f>
        <v>3</v>
      </c>
      <c r="CB53" s="131">
        <f>('[1]Summary Data'!$V118*POWER(CB$51,3))+('[1]Summary Data'!$W118*POWER(CB$51,2))+('[1]Summary Data'!$X118*CB$51)+'[1]Summary Data'!$Y118</f>
        <v>0.197184784</v>
      </c>
      <c r="CC53" s="132">
        <f>('[1]Summary Data'!$V118*POWER(CC$51,3))+('[1]Summary Data'!$W118*POWER(CC$51,2))+('[1]Summary Data'!$X118*CC$51)+'[1]Summary Data'!$Y118</f>
        <v>0.20521298799999999</v>
      </c>
      <c r="CD53" s="132">
        <f>('[1]Summary Data'!$V118*POWER(CD$51,3))+('[1]Summary Data'!$W118*POWER(CD$51,2))+('[1]Summary Data'!$X118*CD$51)+'[1]Summary Data'!$Y118</f>
        <v>0.2062852</v>
      </c>
      <c r="CE53" s="132">
        <f>('[1]Summary Data'!$V118*POWER(CE$51,3))+('[1]Summary Data'!$W118*POWER(CE$51,2))+('[1]Summary Data'!$X118*CE$51)+'[1]Summary Data'!$Y118</f>
        <v>0.20126390799999999</v>
      </c>
      <c r="CF53" s="132">
        <f>('[1]Summary Data'!$V118*POWER(CF$51,3))+('[1]Summary Data'!$W118*POWER(CF$51,2))+('[1]Summary Data'!$X118*CF$51)+'[1]Summary Data'!$Y118</f>
        <v>0.1910116</v>
      </c>
      <c r="CG53" s="132">
        <f>('[1]Summary Data'!$V118*POWER(CG$51,3))+('[1]Summary Data'!$W118*POWER(CG$51,2))+('[1]Summary Data'!$X118*CG$51)+'[1]Summary Data'!$Y118</f>
        <v>0.17639076400000001</v>
      </c>
      <c r="CH53" s="132">
        <f>('[1]Summary Data'!$V118*POWER(CH$51,3))+('[1]Summary Data'!$W118*POWER(CH$51,2))+('[1]Summary Data'!$X118*CH$51)+'[1]Summary Data'!$Y118</f>
        <v>0.15826388799999996</v>
      </c>
      <c r="CI53" s="132">
        <f>('[1]Summary Data'!$V118*POWER(CI$51,3))+('[1]Summary Data'!$W118*POWER(CI$51,2))+('[1]Summary Data'!$X118*CI$51)+'[1]Summary Data'!$Y118</f>
        <v>0.13749345999999996</v>
      </c>
      <c r="CJ53" s="132">
        <f>('[1]Summary Data'!$V118*POWER(CJ$51,3))+('[1]Summary Data'!$W118*POWER(CJ$51,2))+('[1]Summary Data'!$X118*CJ$51)+'[1]Summary Data'!$Y118</f>
        <v>0.11494196800000001</v>
      </c>
      <c r="CK53" s="132">
        <f>('[1]Summary Data'!$V118*POWER(CK$51,3))+('[1]Summary Data'!$W118*POWER(CK$51,2))+('[1]Summary Data'!$X118*CK$51)+'[1]Summary Data'!$Y118</f>
        <v>9.1471899999999995E-2</v>
      </c>
      <c r="CL53" s="132">
        <f>('[1]Summary Data'!$V118*POWER(CL$51,3))+('[1]Summary Data'!$W118*POWER(CL$51,2))+('[1]Summary Data'!$X118*CL$51)+'[1]Summary Data'!$Y118</f>
        <v>6.7945744000000086E-2</v>
      </c>
      <c r="CM53" s="132">
        <f>('[1]Summary Data'!$V118*POWER(CM$51,3))+('[1]Summary Data'!$W118*POWER(CM$51,2))+('[1]Summary Data'!$X118*CM$51)+'[1]Summary Data'!$Y118</f>
        <v>4.522598800000005E-2</v>
      </c>
      <c r="CN53" s="132">
        <f>('[1]Summary Data'!$V118*POWER(CN$51,3))+('[1]Summary Data'!$W118*POWER(CN$51,2))+('[1]Summary Data'!$X118*CN$51)+'[1]Summary Data'!$Y118</f>
        <v>2.4175119999999828E-2</v>
      </c>
      <c r="CO53" s="132">
        <f>('[1]Summary Data'!$V118*POWER(CO$51,3))+('[1]Summary Data'!$W118*POWER(CO$51,2))+('[1]Summary Data'!$X118*CO$51)+'[1]Summary Data'!$Y118</f>
        <v>5.6556280000000236E-3</v>
      </c>
      <c r="CP53" s="132">
        <f>('[1]Summary Data'!$V118*POWER(CP$51,3))+('[1]Summary Data'!$W118*POWER(CP$51,2))+('[1]Summary Data'!$X118*CP$51)+'[1]Summary Data'!$Y118</f>
        <v>-9.4700000000000339E-3</v>
      </c>
      <c r="CQ53" s="133">
        <f>('[1]Summary Data'!$V118*POWER(CQ$51,3))+('[1]Summary Data'!$W118*POWER(CQ$51,2))+('[1]Summary Data'!$X118*CQ$51)+'[1]Summary Data'!$Y118</f>
        <v>1.0281699999999998</v>
      </c>
      <c r="CR53" s="55" t="s">
        <v>62</v>
      </c>
    </row>
    <row r="54" spans="2:96">
      <c r="B54" s="65"/>
      <c r="C54" s="66"/>
      <c r="D54" s="66"/>
      <c r="E54" s="67"/>
      <c r="F54" s="75">
        <f t="shared" si="7"/>
        <v>3.5</v>
      </c>
      <c r="G54" s="136">
        <f t="shared" si="8"/>
        <v>0.25111899007999999</v>
      </c>
      <c r="H54" s="137">
        <f t="shared" si="8"/>
        <v>0.25111899007999999</v>
      </c>
      <c r="I54" s="137">
        <f t="shared" si="8"/>
        <v>0.24790448191999997</v>
      </c>
      <c r="J54" s="137">
        <f t="shared" si="8"/>
        <v>0.23867276384</v>
      </c>
      <c r="K54" s="137">
        <f t="shared" si="8"/>
        <v>0.22429663999999996</v>
      </c>
      <c r="L54" s="137">
        <f t="shared" si="8"/>
        <v>0.20564891455999998</v>
      </c>
      <c r="M54" s="137">
        <f t="shared" si="8"/>
        <v>0.18360239167999992</v>
      </c>
      <c r="N54" s="137">
        <f t="shared" si="8"/>
        <v>0.15902987551999992</v>
      </c>
      <c r="O54" s="137">
        <f t="shared" si="8"/>
        <v>0.13280417024000007</v>
      </c>
      <c r="P54" s="137">
        <f t="shared" si="8"/>
        <v>0.10579807999999991</v>
      </c>
      <c r="Q54" s="137">
        <f t="shared" si="8"/>
        <v>7.8884408960000041E-2</v>
      </c>
      <c r="R54" s="137">
        <f t="shared" si="8"/>
        <v>5.2935961279999943E-2</v>
      </c>
      <c r="S54" s="137">
        <f t="shared" si="8"/>
        <v>2.8825541119999909E-2</v>
      </c>
      <c r="T54" s="137">
        <f t="shared" si="8"/>
        <v>7.4259526399998443E-3</v>
      </c>
      <c r="U54" s="137">
        <f t="shared" si="8"/>
        <v>0</v>
      </c>
      <c r="V54" s="138">
        <v>0</v>
      </c>
      <c r="W54" s="67"/>
      <c r="CA54" s="162">
        <f t="shared" si="9"/>
        <v>3.5</v>
      </c>
      <c r="CB54" s="136">
        <f>('[1]Summary Data'!$V117*POWER(CB$51,3))+('[1]Summary Data'!$W117*POWER(CB$51,2))+('[1]Summary Data'!$X117*CB$51)+'[1]Summary Data'!$Y117</f>
        <v>0.24744348416</v>
      </c>
      <c r="CC54" s="137">
        <f>('[1]Summary Data'!$V117*POWER(CC$51,3))+('[1]Summary Data'!$W117*POWER(CC$51,2))+('[1]Summary Data'!$X117*CC$51)+'[1]Summary Data'!$Y117</f>
        <v>0.25111899007999999</v>
      </c>
      <c r="CD54" s="137">
        <f>('[1]Summary Data'!$V117*POWER(CD$51,3))+('[1]Summary Data'!$W117*POWER(CD$51,2))+('[1]Summary Data'!$X117*CD$51)+'[1]Summary Data'!$Y117</f>
        <v>0.24790448191999997</v>
      </c>
      <c r="CE54" s="137">
        <f>('[1]Summary Data'!$V117*POWER(CE$51,3))+('[1]Summary Data'!$W117*POWER(CE$51,2))+('[1]Summary Data'!$X117*CE$51)+'[1]Summary Data'!$Y117</f>
        <v>0.23867276384</v>
      </c>
      <c r="CF54" s="137">
        <f>('[1]Summary Data'!$V117*POWER(CF$51,3))+('[1]Summary Data'!$W117*POWER(CF$51,2))+('[1]Summary Data'!$X117*CF$51)+'[1]Summary Data'!$Y117</f>
        <v>0.22429663999999996</v>
      </c>
      <c r="CG54" s="137">
        <f>('[1]Summary Data'!$V117*POWER(CG$51,3))+('[1]Summary Data'!$W117*POWER(CG$51,2))+('[1]Summary Data'!$X117*CG$51)+'[1]Summary Data'!$Y117</f>
        <v>0.20564891455999998</v>
      </c>
      <c r="CH54" s="137">
        <f>('[1]Summary Data'!$V117*POWER(CH$51,3))+('[1]Summary Data'!$W117*POWER(CH$51,2))+('[1]Summary Data'!$X117*CH$51)+'[1]Summary Data'!$Y117</f>
        <v>0.18360239167999992</v>
      </c>
      <c r="CI54" s="137">
        <f>('[1]Summary Data'!$V117*POWER(CI$51,3))+('[1]Summary Data'!$W117*POWER(CI$51,2))+('[1]Summary Data'!$X117*CI$51)+'[1]Summary Data'!$Y117</f>
        <v>0.15902987551999992</v>
      </c>
      <c r="CJ54" s="137">
        <f>('[1]Summary Data'!$V117*POWER(CJ$51,3))+('[1]Summary Data'!$W117*POWER(CJ$51,2))+('[1]Summary Data'!$X117*CJ$51)+'[1]Summary Data'!$Y117</f>
        <v>0.13280417024000007</v>
      </c>
      <c r="CK54" s="137">
        <f>('[1]Summary Data'!$V117*POWER(CK$51,3))+('[1]Summary Data'!$W117*POWER(CK$51,2))+('[1]Summary Data'!$X117*CK$51)+'[1]Summary Data'!$Y117</f>
        <v>0.10579807999999991</v>
      </c>
      <c r="CL54" s="137">
        <f>('[1]Summary Data'!$V117*POWER(CL$51,3))+('[1]Summary Data'!$W117*POWER(CL$51,2))+('[1]Summary Data'!$X117*CL$51)+'[1]Summary Data'!$Y117</f>
        <v>7.8884408960000041E-2</v>
      </c>
      <c r="CM54" s="137">
        <f>('[1]Summary Data'!$V117*POWER(CM$51,3))+('[1]Summary Data'!$W117*POWER(CM$51,2))+('[1]Summary Data'!$X117*CM$51)+'[1]Summary Data'!$Y117</f>
        <v>5.2935961279999943E-2</v>
      </c>
      <c r="CN54" s="137">
        <f>('[1]Summary Data'!$V117*POWER(CN$51,3))+('[1]Summary Data'!$W117*POWER(CN$51,2))+('[1]Summary Data'!$X117*CN$51)+'[1]Summary Data'!$Y117</f>
        <v>2.8825541119999909E-2</v>
      </c>
      <c r="CO54" s="137">
        <f>('[1]Summary Data'!$V117*POWER(CO$51,3))+('[1]Summary Data'!$W117*POWER(CO$51,2))+('[1]Summary Data'!$X117*CO$51)+'[1]Summary Data'!$Y117</f>
        <v>7.4259526399998443E-3</v>
      </c>
      <c r="CP54" s="137">
        <f>('[1]Summary Data'!$V117*POWER(CP$51,3))+('[1]Summary Data'!$W117*POWER(CP$51,2))+('[1]Summary Data'!$X117*CP$51)+'[1]Summary Data'!$Y117</f>
        <v>-1.0390000000000066E-2</v>
      </c>
      <c r="CQ54" s="138">
        <f>('[1]Summary Data'!$V117*POWER(CQ$51,3))+('[1]Summary Data'!$W117*POWER(CQ$51,2))+('[1]Summary Data'!$X117*CQ$51)+'[1]Summary Data'!$Y117</f>
        <v>1.0197999999999996</v>
      </c>
    </row>
    <row r="55" spans="2:96">
      <c r="B55" s="65"/>
      <c r="C55" s="66"/>
      <c r="D55" s="66"/>
      <c r="E55" s="67"/>
      <c r="F55" s="77">
        <f t="shared" si="7"/>
        <v>4</v>
      </c>
      <c r="G55" s="136">
        <f t="shared" si="8"/>
        <v>0.24491718384</v>
      </c>
      <c r="H55" s="137">
        <f t="shared" si="8"/>
        <v>0.24491718384</v>
      </c>
      <c r="I55" s="137">
        <f t="shared" si="8"/>
        <v>0.24088065215999999</v>
      </c>
      <c r="J55" s="137">
        <f t="shared" si="8"/>
        <v>0.23114148431999998</v>
      </c>
      <c r="K55" s="137">
        <f t="shared" si="8"/>
        <v>0.21654671999999994</v>
      </c>
      <c r="L55" s="137">
        <f t="shared" si="8"/>
        <v>0.19794339887999998</v>
      </c>
      <c r="M55" s="137">
        <f t="shared" si="8"/>
        <v>0.17617856063999998</v>
      </c>
      <c r="N55" s="137">
        <f t="shared" si="8"/>
        <v>0.15209924496000002</v>
      </c>
      <c r="O55" s="137">
        <f t="shared" si="8"/>
        <v>0.12655249152</v>
      </c>
      <c r="P55" s="137">
        <f t="shared" si="8"/>
        <v>0.10038533999999996</v>
      </c>
      <c r="Q55" s="137">
        <f t="shared" si="8"/>
        <v>7.4444830079999996E-2</v>
      </c>
      <c r="R55" s="137">
        <f t="shared" si="8"/>
        <v>4.9578001439999991E-2</v>
      </c>
      <c r="S55" s="137">
        <f t="shared" si="8"/>
        <v>2.6631893760000108E-2</v>
      </c>
      <c r="T55" s="137">
        <f t="shared" si="8"/>
        <v>6.453546720000064E-3</v>
      </c>
      <c r="U55" s="137">
        <f t="shared" si="8"/>
        <v>0</v>
      </c>
      <c r="V55" s="138">
        <v>0</v>
      </c>
      <c r="W55" s="67"/>
      <c r="CA55" s="163">
        <f t="shared" si="9"/>
        <v>4</v>
      </c>
      <c r="CB55" s="136">
        <f>('[1]Summary Data'!$V116*POWER(CB$51,3))+('[1]Summary Data'!$W116*POWER(CB$51,2))+('[1]Summary Data'!$X116*CB$51)+'[1]Summary Data'!$Y116</f>
        <v>0.24240403967999999</v>
      </c>
      <c r="CC55" s="137">
        <f>('[1]Summary Data'!$V116*POWER(CC$51,3))+('[1]Summary Data'!$W116*POWER(CC$51,2))+('[1]Summary Data'!$X116*CC$51)+'[1]Summary Data'!$Y116</f>
        <v>0.24491718384</v>
      </c>
      <c r="CD55" s="137">
        <f>('[1]Summary Data'!$V116*POWER(CD$51,3))+('[1]Summary Data'!$W116*POWER(CD$51,2))+('[1]Summary Data'!$X116*CD$51)+'[1]Summary Data'!$Y116</f>
        <v>0.24088065215999999</v>
      </c>
      <c r="CE55" s="137">
        <f>('[1]Summary Data'!$V116*POWER(CE$51,3))+('[1]Summary Data'!$W116*POWER(CE$51,2))+('[1]Summary Data'!$X116*CE$51)+'[1]Summary Data'!$Y116</f>
        <v>0.23114148431999998</v>
      </c>
      <c r="CF55" s="137">
        <f>('[1]Summary Data'!$V116*POWER(CF$51,3))+('[1]Summary Data'!$W116*POWER(CF$51,2))+('[1]Summary Data'!$X116*CF$51)+'[1]Summary Data'!$Y116</f>
        <v>0.21654671999999994</v>
      </c>
      <c r="CG55" s="137">
        <f>('[1]Summary Data'!$V116*POWER(CG$51,3))+('[1]Summary Data'!$W116*POWER(CG$51,2))+('[1]Summary Data'!$X116*CG$51)+'[1]Summary Data'!$Y116</f>
        <v>0.19794339887999998</v>
      </c>
      <c r="CH55" s="137">
        <f>('[1]Summary Data'!$V116*POWER(CH$51,3))+('[1]Summary Data'!$W116*POWER(CH$51,2))+('[1]Summary Data'!$X116*CH$51)+'[1]Summary Data'!$Y116</f>
        <v>0.17617856063999998</v>
      </c>
      <c r="CI55" s="137">
        <f>('[1]Summary Data'!$V116*POWER(CI$51,3))+('[1]Summary Data'!$W116*POWER(CI$51,2))+('[1]Summary Data'!$X116*CI$51)+'[1]Summary Data'!$Y116</f>
        <v>0.15209924496000002</v>
      </c>
      <c r="CJ55" s="137">
        <f>('[1]Summary Data'!$V116*POWER(CJ$51,3))+('[1]Summary Data'!$W116*POWER(CJ$51,2))+('[1]Summary Data'!$X116*CJ$51)+'[1]Summary Data'!$Y116</f>
        <v>0.12655249152</v>
      </c>
      <c r="CK55" s="137">
        <f>('[1]Summary Data'!$V116*POWER(CK$51,3))+('[1]Summary Data'!$W116*POWER(CK$51,2))+('[1]Summary Data'!$X116*CK$51)+'[1]Summary Data'!$Y116</f>
        <v>0.10038533999999996</v>
      </c>
      <c r="CL55" s="137">
        <f>('[1]Summary Data'!$V116*POWER(CL$51,3))+('[1]Summary Data'!$W116*POWER(CL$51,2))+('[1]Summary Data'!$X116*CL$51)+'[1]Summary Data'!$Y116</f>
        <v>7.4444830079999996E-2</v>
      </c>
      <c r="CM55" s="137">
        <f>('[1]Summary Data'!$V116*POWER(CM$51,3))+('[1]Summary Data'!$W116*POWER(CM$51,2))+('[1]Summary Data'!$X116*CM$51)+'[1]Summary Data'!$Y116</f>
        <v>4.9578001439999991E-2</v>
      </c>
      <c r="CN55" s="137">
        <f>('[1]Summary Data'!$V116*POWER(CN$51,3))+('[1]Summary Data'!$W116*POWER(CN$51,2))+('[1]Summary Data'!$X116*CN$51)+'[1]Summary Data'!$Y116</f>
        <v>2.6631893760000108E-2</v>
      </c>
      <c r="CO55" s="137">
        <f>('[1]Summary Data'!$V116*POWER(CO$51,3))+('[1]Summary Data'!$W116*POWER(CO$51,2))+('[1]Summary Data'!$X116*CO$51)+'[1]Summary Data'!$Y116</f>
        <v>6.453546720000064E-3</v>
      </c>
      <c r="CP55" s="137">
        <f>('[1]Summary Data'!$V116*POWER(CP$51,3))+('[1]Summary Data'!$W116*POWER(CP$51,2))+('[1]Summary Data'!$X116*CP$51)+'[1]Summary Data'!$Y116</f>
        <v>-1.010999999999998E-2</v>
      </c>
      <c r="CQ55" s="138">
        <f>('[1]Summary Data'!$V116*POWER(CQ$51,3))+('[1]Summary Data'!$W116*POWER(CQ$51,2))+('[1]Summary Data'!$X116*CQ$51)+'[1]Summary Data'!$Y116</f>
        <v>1.0219400000000003</v>
      </c>
    </row>
    <row r="56" spans="2:96">
      <c r="B56" s="65"/>
      <c r="C56" s="66"/>
      <c r="D56" s="66"/>
      <c r="E56" s="67"/>
      <c r="F56" s="77">
        <f t="shared" si="7"/>
        <v>4.5</v>
      </c>
      <c r="G56" s="136">
        <f t="shared" si="8"/>
        <v>0.20207615392</v>
      </c>
      <c r="H56" s="137">
        <f t="shared" si="8"/>
        <v>0.20207615392</v>
      </c>
      <c r="I56" s="137">
        <f t="shared" si="8"/>
        <v>0.19854126208</v>
      </c>
      <c r="J56" s="137">
        <f t="shared" si="8"/>
        <v>0.18981073216</v>
      </c>
      <c r="K56" s="137">
        <f t="shared" si="8"/>
        <v>0.17672895999999999</v>
      </c>
      <c r="L56" s="137">
        <f t="shared" si="8"/>
        <v>0.16014034143999997</v>
      </c>
      <c r="M56" s="137">
        <f t="shared" si="8"/>
        <v>0.14088927232000001</v>
      </c>
      <c r="N56" s="137">
        <f t="shared" si="8"/>
        <v>0.11982014848000003</v>
      </c>
      <c r="O56" s="137">
        <f t="shared" si="8"/>
        <v>9.7777365759999985E-2</v>
      </c>
      <c r="P56" s="137">
        <f t="shared" si="8"/>
        <v>7.5605320000000059E-2</v>
      </c>
      <c r="Q56" s="137">
        <f t="shared" si="8"/>
        <v>5.4148407040000096E-2</v>
      </c>
      <c r="R56" s="137">
        <f t="shared" si="8"/>
        <v>3.4251022720000107E-2</v>
      </c>
      <c r="S56" s="137">
        <f t="shared" si="8"/>
        <v>1.6757562879999993E-2</v>
      </c>
      <c r="T56" s="137">
        <f t="shared" si="8"/>
        <v>2.5124233600000989E-3</v>
      </c>
      <c r="U56" s="137">
        <f t="shared" si="8"/>
        <v>0</v>
      </c>
      <c r="V56" s="138">
        <v>0</v>
      </c>
      <c r="W56" s="67"/>
      <c r="CA56" s="163">
        <f t="shared" si="9"/>
        <v>4.5</v>
      </c>
      <c r="CB56" s="136">
        <f>('[1]Summary Data'!$V115*POWER(CB$51,3))+('[1]Summary Data'!$W115*POWER(CB$51,2))+('[1]Summary Data'!$X115*CB$51)+'[1]Summary Data'!$Y115</f>
        <v>0.19957101184000001</v>
      </c>
      <c r="CC56" s="137">
        <f>('[1]Summary Data'!$V115*POWER(CC$51,3))+('[1]Summary Data'!$W115*POWER(CC$51,2))+('[1]Summary Data'!$X115*CC$51)+'[1]Summary Data'!$Y115</f>
        <v>0.20207615392</v>
      </c>
      <c r="CD56" s="137">
        <f>('[1]Summary Data'!$V115*POWER(CD$51,3))+('[1]Summary Data'!$W115*POWER(CD$51,2))+('[1]Summary Data'!$X115*CD$51)+'[1]Summary Data'!$Y115</f>
        <v>0.19854126208</v>
      </c>
      <c r="CE56" s="137">
        <f>('[1]Summary Data'!$V115*POWER(CE$51,3))+('[1]Summary Data'!$W115*POWER(CE$51,2))+('[1]Summary Data'!$X115*CE$51)+'[1]Summary Data'!$Y115</f>
        <v>0.18981073216</v>
      </c>
      <c r="CF56" s="137">
        <f>('[1]Summary Data'!$V115*POWER(CF$51,3))+('[1]Summary Data'!$W115*POWER(CF$51,2))+('[1]Summary Data'!$X115*CF$51)+'[1]Summary Data'!$Y115</f>
        <v>0.17672895999999999</v>
      </c>
      <c r="CG56" s="137">
        <f>('[1]Summary Data'!$V115*POWER(CG$51,3))+('[1]Summary Data'!$W115*POWER(CG$51,2))+('[1]Summary Data'!$X115*CG$51)+'[1]Summary Data'!$Y115</f>
        <v>0.16014034143999997</v>
      </c>
      <c r="CH56" s="137">
        <f>('[1]Summary Data'!$V115*POWER(CH$51,3))+('[1]Summary Data'!$W115*POWER(CH$51,2))+('[1]Summary Data'!$X115*CH$51)+'[1]Summary Data'!$Y115</f>
        <v>0.14088927232000001</v>
      </c>
      <c r="CI56" s="137">
        <f>('[1]Summary Data'!$V115*POWER(CI$51,3))+('[1]Summary Data'!$W115*POWER(CI$51,2))+('[1]Summary Data'!$X115*CI$51)+'[1]Summary Data'!$Y115</f>
        <v>0.11982014848000003</v>
      </c>
      <c r="CJ56" s="137">
        <f>('[1]Summary Data'!$V115*POWER(CJ$51,3))+('[1]Summary Data'!$W115*POWER(CJ$51,2))+('[1]Summary Data'!$X115*CJ$51)+'[1]Summary Data'!$Y115</f>
        <v>9.7777365759999985E-2</v>
      </c>
      <c r="CK56" s="137">
        <f>('[1]Summary Data'!$V115*POWER(CK$51,3))+('[1]Summary Data'!$W115*POWER(CK$51,2))+('[1]Summary Data'!$X115*CK$51)+'[1]Summary Data'!$Y115</f>
        <v>7.5605320000000059E-2</v>
      </c>
      <c r="CL56" s="137">
        <f>('[1]Summary Data'!$V115*POWER(CL$51,3))+('[1]Summary Data'!$W115*POWER(CL$51,2))+('[1]Summary Data'!$X115*CL$51)+'[1]Summary Data'!$Y115</f>
        <v>5.4148407040000096E-2</v>
      </c>
      <c r="CM56" s="137">
        <f>('[1]Summary Data'!$V115*POWER(CM$51,3))+('[1]Summary Data'!$W115*POWER(CM$51,2))+('[1]Summary Data'!$X115*CM$51)+'[1]Summary Data'!$Y115</f>
        <v>3.4251022720000107E-2</v>
      </c>
      <c r="CN56" s="137">
        <f>('[1]Summary Data'!$V115*POWER(CN$51,3))+('[1]Summary Data'!$W115*POWER(CN$51,2))+('[1]Summary Data'!$X115*CN$51)+'[1]Summary Data'!$Y115</f>
        <v>1.6757562879999993E-2</v>
      </c>
      <c r="CO56" s="137">
        <f>('[1]Summary Data'!$V115*POWER(CO$51,3))+('[1]Summary Data'!$W115*POWER(CO$51,2))+('[1]Summary Data'!$X115*CO$51)+'[1]Summary Data'!$Y115</f>
        <v>2.5124233600000989E-3</v>
      </c>
      <c r="CP56" s="137">
        <f>('[1]Summary Data'!$V115*POWER(CP$51,3))+('[1]Summary Data'!$W115*POWER(CP$51,2))+('[1]Summary Data'!$X115*CP$51)+'[1]Summary Data'!$Y115</f>
        <v>-7.6399999999999524E-3</v>
      </c>
      <c r="CQ56" s="138">
        <f>('[1]Summary Data'!$V115*POWER(CQ$51,3))+('[1]Summary Data'!$W115*POWER(CQ$51,2))+('[1]Summary Data'!$X115*CQ$51)+'[1]Summary Data'!$Y115</f>
        <v>1.1992000000000003</v>
      </c>
    </row>
    <row r="57" spans="2:96">
      <c r="B57" s="65"/>
      <c r="C57" s="66"/>
      <c r="D57" s="66"/>
      <c r="E57" s="67"/>
      <c r="F57" s="77">
        <f t="shared" si="7"/>
        <v>5</v>
      </c>
      <c r="G57" s="136">
        <f t="shared" si="8"/>
        <v>0.17393255488000003</v>
      </c>
      <c r="H57" s="137">
        <f t="shared" si="8"/>
        <v>0.17393255488000003</v>
      </c>
      <c r="I57" s="137">
        <f t="shared" si="8"/>
        <v>0.17393255488000003</v>
      </c>
      <c r="J57" s="137">
        <f t="shared" si="8"/>
        <v>0.17020918576000002</v>
      </c>
      <c r="K57" s="137">
        <f t="shared" si="8"/>
        <v>0.16159816000000002</v>
      </c>
      <c r="L57" s="137">
        <f t="shared" si="8"/>
        <v>0.14893985584000008</v>
      </c>
      <c r="M57" s="137">
        <f t="shared" si="8"/>
        <v>0.13307465152</v>
      </c>
      <c r="N57" s="137">
        <f t="shared" si="8"/>
        <v>0.11484292528000004</v>
      </c>
      <c r="O57" s="137">
        <f t="shared" si="8"/>
        <v>9.5085055360000142E-2</v>
      </c>
      <c r="P57" s="137">
        <f t="shared" si="8"/>
        <v>7.4641420000000097E-2</v>
      </c>
      <c r="Q57" s="137">
        <f t="shared" si="8"/>
        <v>5.4352397440000116E-2</v>
      </c>
      <c r="R57" s="137">
        <f t="shared" si="8"/>
        <v>3.5058365920000084E-2</v>
      </c>
      <c r="S57" s="137">
        <f t="shared" si="8"/>
        <v>1.7599703680000051E-2</v>
      </c>
      <c r="T57" s="137">
        <f t="shared" si="8"/>
        <v>2.8167889600000107E-3</v>
      </c>
      <c r="U57" s="137">
        <f t="shared" si="8"/>
        <v>0</v>
      </c>
      <c r="V57" s="138">
        <v>0</v>
      </c>
      <c r="W57" s="67"/>
      <c r="CA57" s="163">
        <f t="shared" si="9"/>
        <v>5</v>
      </c>
      <c r="CB57" s="136">
        <f>('[1]Summary Data'!$V114*POWER(CB$51,3))+('[1]Summary Data'!$W114*POWER(CB$51,2))+('[1]Summary Data'!$X114*CB$51)+'[1]Summary Data'!$Y114</f>
        <v>0.16335481024000001</v>
      </c>
      <c r="CC57" s="137">
        <f>('[1]Summary Data'!$V114*POWER(CC$51,3))+('[1]Summary Data'!$W114*POWER(CC$51,2))+('[1]Summary Data'!$X114*CC$51)+'[1]Summary Data'!$Y114</f>
        <v>0.17192788912000001</v>
      </c>
      <c r="CD57" s="137">
        <f>('[1]Summary Data'!$V114*POWER(CD$51,3))+('[1]Summary Data'!$W114*POWER(CD$51,2))+('[1]Summary Data'!$X114*CD$51)+'[1]Summary Data'!$Y114</f>
        <v>0.17393255488000003</v>
      </c>
      <c r="CE57" s="137">
        <f>('[1]Summary Data'!$V114*POWER(CE$51,3))+('[1]Summary Data'!$W114*POWER(CE$51,2))+('[1]Summary Data'!$X114*CE$51)+'[1]Summary Data'!$Y114</f>
        <v>0.17020918576000002</v>
      </c>
      <c r="CF57" s="137">
        <f>('[1]Summary Data'!$V114*POWER(CF$51,3))+('[1]Summary Data'!$W114*POWER(CF$51,2))+('[1]Summary Data'!$X114*CF$51)+'[1]Summary Data'!$Y114</f>
        <v>0.16159816000000002</v>
      </c>
      <c r="CG57" s="137">
        <f>('[1]Summary Data'!$V114*POWER(CG$51,3))+('[1]Summary Data'!$W114*POWER(CG$51,2))+('[1]Summary Data'!$X114*CG$51)+'[1]Summary Data'!$Y114</f>
        <v>0.14893985584000008</v>
      </c>
      <c r="CH57" s="137">
        <f>('[1]Summary Data'!$V114*POWER(CH$51,3))+('[1]Summary Data'!$W114*POWER(CH$51,2))+('[1]Summary Data'!$X114*CH$51)+'[1]Summary Data'!$Y114</f>
        <v>0.13307465152</v>
      </c>
      <c r="CI57" s="137">
        <f>('[1]Summary Data'!$V114*POWER(CI$51,3))+('[1]Summary Data'!$W114*POWER(CI$51,2))+('[1]Summary Data'!$X114*CI$51)+'[1]Summary Data'!$Y114</f>
        <v>0.11484292528000004</v>
      </c>
      <c r="CJ57" s="137">
        <f>('[1]Summary Data'!$V114*POWER(CJ$51,3))+('[1]Summary Data'!$W114*POWER(CJ$51,2))+('[1]Summary Data'!$X114*CJ$51)+'[1]Summary Data'!$Y114</f>
        <v>9.5085055360000142E-2</v>
      </c>
      <c r="CK57" s="137">
        <f>('[1]Summary Data'!$V114*POWER(CK$51,3))+('[1]Summary Data'!$W114*POWER(CK$51,2))+('[1]Summary Data'!$X114*CK$51)+'[1]Summary Data'!$Y114</f>
        <v>7.4641420000000097E-2</v>
      </c>
      <c r="CL57" s="137">
        <f>('[1]Summary Data'!$V114*POWER(CL$51,3))+('[1]Summary Data'!$W114*POWER(CL$51,2))+('[1]Summary Data'!$X114*CL$51)+'[1]Summary Data'!$Y114</f>
        <v>5.4352397440000116E-2</v>
      </c>
      <c r="CM57" s="137">
        <f>('[1]Summary Data'!$V114*POWER(CM$51,3))+('[1]Summary Data'!$W114*POWER(CM$51,2))+('[1]Summary Data'!$X114*CM$51)+'[1]Summary Data'!$Y114</f>
        <v>3.5058365920000084E-2</v>
      </c>
      <c r="CN57" s="137">
        <f>('[1]Summary Data'!$V114*POWER(CN$51,3))+('[1]Summary Data'!$W114*POWER(CN$51,2))+('[1]Summary Data'!$X114*CN$51)+'[1]Summary Data'!$Y114</f>
        <v>1.7599703680000051E-2</v>
      </c>
      <c r="CO57" s="137">
        <f>('[1]Summary Data'!$V114*POWER(CO$51,3))+('[1]Summary Data'!$W114*POWER(CO$51,2))+('[1]Summary Data'!$X114*CO$51)+'[1]Summary Data'!$Y114</f>
        <v>2.8167889600000107E-3</v>
      </c>
      <c r="CP57" s="137">
        <f>('[1]Summary Data'!$V114*POWER(CP$51,3))+('[1]Summary Data'!$W114*POWER(CP$51,2))+('[1]Summary Data'!$X114*CP$51)+'[1]Summary Data'!$Y114</f>
        <v>-8.4499999999998743E-3</v>
      </c>
      <c r="CQ57" s="138">
        <f>('[1]Summary Data'!$V114*POWER(CQ$51,3))+('[1]Summary Data'!$W114*POWER(CQ$51,2))+('[1]Summary Data'!$X114*CQ$51)+'[1]Summary Data'!$Y114</f>
        <v>1.0912500000000005</v>
      </c>
    </row>
    <row r="58" spans="2:96">
      <c r="B58" s="65"/>
      <c r="C58" s="66"/>
      <c r="D58" s="66"/>
      <c r="E58" s="67"/>
      <c r="F58" s="77">
        <f t="shared" si="7"/>
        <v>5.5</v>
      </c>
      <c r="G58" s="136">
        <f t="shared" si="8"/>
        <v>0.15346998272000001</v>
      </c>
      <c r="H58" s="137">
        <f t="shared" si="8"/>
        <v>0.15346998272000001</v>
      </c>
      <c r="I58" s="137">
        <f t="shared" si="8"/>
        <v>0.15346998272000001</v>
      </c>
      <c r="J58" s="137">
        <f t="shared" si="8"/>
        <v>0.15270335144000002</v>
      </c>
      <c r="K58" s="137">
        <f t="shared" si="8"/>
        <v>0.14720144000000002</v>
      </c>
      <c r="L58" s="137">
        <f t="shared" si="8"/>
        <v>0.13768496695999999</v>
      </c>
      <c r="M58" s="137">
        <f t="shared" si="8"/>
        <v>0.12487465088000006</v>
      </c>
      <c r="N58" s="137">
        <f t="shared" si="8"/>
        <v>0.10949121032000005</v>
      </c>
      <c r="O58" s="137">
        <f t="shared" si="8"/>
        <v>9.2255363840000118E-2</v>
      </c>
      <c r="P58" s="137">
        <f t="shared" si="8"/>
        <v>7.3887830000000113E-2</v>
      </c>
      <c r="Q58" s="137">
        <f t="shared" si="8"/>
        <v>5.5109327360000029E-2</v>
      </c>
      <c r="R58" s="137">
        <f t="shared" si="8"/>
        <v>3.664057448000009E-2</v>
      </c>
      <c r="S58" s="137">
        <f t="shared" si="8"/>
        <v>1.9202289919999962E-2</v>
      </c>
      <c r="T58" s="137">
        <f t="shared" si="8"/>
        <v>3.5151922400000896E-3</v>
      </c>
      <c r="U58" s="137">
        <f t="shared" si="8"/>
        <v>0</v>
      </c>
      <c r="V58" s="138">
        <v>0</v>
      </c>
      <c r="W58" s="67"/>
      <c r="CA58" s="163">
        <f t="shared" si="9"/>
        <v>5.5</v>
      </c>
      <c r="CB58" s="136">
        <f>('[1]Summary Data'!$V113*POWER(CB$51,3))+('[1]Summary Data'!$W113*POWER(CB$51,2))+('[1]Summary Data'!$X113*CB$51)+'[1]Summary Data'!$Y113</f>
        <v>0.13791453056000003</v>
      </c>
      <c r="CC58" s="137">
        <f>('[1]Summary Data'!$V113*POWER(CC$51,3))+('[1]Summary Data'!$W113*POWER(CC$51,2))+('[1]Summary Data'!$X113*CC$51)+'[1]Summary Data'!$Y113</f>
        <v>0.14878061528</v>
      </c>
      <c r="CD58" s="137">
        <f>('[1]Summary Data'!$V113*POWER(CD$51,3))+('[1]Summary Data'!$W113*POWER(CD$51,2))+('[1]Summary Data'!$X113*CD$51)+'[1]Summary Data'!$Y113</f>
        <v>0.15346998272000001</v>
      </c>
      <c r="CE58" s="137">
        <f>('[1]Summary Data'!$V113*POWER(CE$51,3))+('[1]Summary Data'!$W113*POWER(CE$51,2))+('[1]Summary Data'!$X113*CE$51)+'[1]Summary Data'!$Y113</f>
        <v>0.15270335144000002</v>
      </c>
      <c r="CF58" s="137">
        <f>('[1]Summary Data'!$V113*POWER(CF$51,3))+('[1]Summary Data'!$W113*POWER(CF$51,2))+('[1]Summary Data'!$X113*CF$51)+'[1]Summary Data'!$Y113</f>
        <v>0.14720144000000002</v>
      </c>
      <c r="CG58" s="137">
        <f>('[1]Summary Data'!$V113*POWER(CG$51,3))+('[1]Summary Data'!$W113*POWER(CG$51,2))+('[1]Summary Data'!$X113*CG$51)+'[1]Summary Data'!$Y113</f>
        <v>0.13768496695999999</v>
      </c>
      <c r="CH58" s="137">
        <f>('[1]Summary Data'!$V113*POWER(CH$51,3))+('[1]Summary Data'!$W113*POWER(CH$51,2))+('[1]Summary Data'!$X113*CH$51)+'[1]Summary Data'!$Y113</f>
        <v>0.12487465088000006</v>
      </c>
      <c r="CI58" s="137">
        <f>('[1]Summary Data'!$V113*POWER(CI$51,3))+('[1]Summary Data'!$W113*POWER(CI$51,2))+('[1]Summary Data'!$X113*CI$51)+'[1]Summary Data'!$Y113</f>
        <v>0.10949121032000005</v>
      </c>
      <c r="CJ58" s="137">
        <f>('[1]Summary Data'!$V113*POWER(CJ$51,3))+('[1]Summary Data'!$W113*POWER(CJ$51,2))+('[1]Summary Data'!$X113*CJ$51)+'[1]Summary Data'!$Y113</f>
        <v>9.2255363840000118E-2</v>
      </c>
      <c r="CK58" s="137">
        <f>('[1]Summary Data'!$V113*POWER(CK$51,3))+('[1]Summary Data'!$W113*POWER(CK$51,2))+('[1]Summary Data'!$X113*CK$51)+'[1]Summary Data'!$Y113</f>
        <v>7.3887830000000113E-2</v>
      </c>
      <c r="CL58" s="137">
        <f>('[1]Summary Data'!$V113*POWER(CL$51,3))+('[1]Summary Data'!$W113*POWER(CL$51,2))+('[1]Summary Data'!$X113*CL$51)+'[1]Summary Data'!$Y113</f>
        <v>5.5109327360000029E-2</v>
      </c>
      <c r="CM58" s="137">
        <f>('[1]Summary Data'!$V113*POWER(CM$51,3))+('[1]Summary Data'!$W113*POWER(CM$51,2))+('[1]Summary Data'!$X113*CM$51)+'[1]Summary Data'!$Y113</f>
        <v>3.664057448000009E-2</v>
      </c>
      <c r="CN58" s="137">
        <f>('[1]Summary Data'!$V113*POWER(CN$51,3))+('[1]Summary Data'!$W113*POWER(CN$51,2))+('[1]Summary Data'!$X113*CN$51)+'[1]Summary Data'!$Y113</f>
        <v>1.9202289919999962E-2</v>
      </c>
      <c r="CO58" s="137">
        <f>('[1]Summary Data'!$V113*POWER(CO$51,3))+('[1]Summary Data'!$W113*POWER(CO$51,2))+('[1]Summary Data'!$X113*CO$51)+'[1]Summary Data'!$Y113</f>
        <v>3.5151922400000896E-3</v>
      </c>
      <c r="CP58" s="137">
        <f>('[1]Summary Data'!$V113*POWER(CP$51,3))+('[1]Summary Data'!$W113*POWER(CP$51,2))+('[1]Summary Data'!$X113*CP$51)+'[1]Summary Data'!$Y113</f>
        <v>-9.699999999999917E-3</v>
      </c>
      <c r="CQ58" s="138">
        <f>('[1]Summary Data'!$V113*POWER(CQ$51,3))+('[1]Summary Data'!$W113*POWER(CQ$51,2))+('[1]Summary Data'!$X113*CQ$51)+'[1]Summary Data'!$Y113</f>
        <v>0.79418000000000022</v>
      </c>
    </row>
    <row r="59" spans="2:96" ht="15.75" thickBot="1">
      <c r="B59" s="79"/>
      <c r="C59" s="80"/>
      <c r="D59" s="80"/>
      <c r="E59" s="81"/>
      <c r="F59" s="82">
        <f t="shared" si="7"/>
        <v>6</v>
      </c>
      <c r="G59" s="144">
        <f t="shared" si="8"/>
        <v>0.20867755584</v>
      </c>
      <c r="H59" s="145">
        <f t="shared" si="8"/>
        <v>0.20867755584</v>
      </c>
      <c r="I59" s="145">
        <f t="shared" si="8"/>
        <v>0.20867755584</v>
      </c>
      <c r="J59" s="145">
        <f t="shared" si="8"/>
        <v>0.20501913767999999</v>
      </c>
      <c r="K59" s="145">
        <f t="shared" si="8"/>
        <v>0.19557647999999994</v>
      </c>
      <c r="L59" s="145">
        <f t="shared" si="8"/>
        <v>0.18129264311999999</v>
      </c>
      <c r="M59" s="145">
        <f t="shared" si="8"/>
        <v>0.16311068735999995</v>
      </c>
      <c r="N59" s="145">
        <f t="shared" si="8"/>
        <v>0.14197367304000008</v>
      </c>
      <c r="O59" s="145">
        <f t="shared" si="8"/>
        <v>0.11882466047999996</v>
      </c>
      <c r="P59" s="145">
        <f t="shared" si="8"/>
        <v>9.4606709999999927E-2</v>
      </c>
      <c r="Q59" s="145">
        <f t="shared" si="8"/>
        <v>7.0262881920000075E-2</v>
      </c>
      <c r="R59" s="145">
        <f t="shared" si="8"/>
        <v>4.6736236560000033E-2</v>
      </c>
      <c r="S59" s="145">
        <f t="shared" si="8"/>
        <v>2.4969834240000099E-2</v>
      </c>
      <c r="T59" s="145">
        <f t="shared" si="8"/>
        <v>5.906735279999964E-3</v>
      </c>
      <c r="U59" s="145">
        <f t="shared" si="8"/>
        <v>0</v>
      </c>
      <c r="V59" s="146">
        <v>0</v>
      </c>
      <c r="W59" s="81"/>
      <c r="CA59" s="164">
        <f t="shared" si="9"/>
        <v>6</v>
      </c>
      <c r="CB59" s="144">
        <f>('[1]Summary Data'!$V112*POWER(CB$51,3))+('[1]Summary Data'!$W112*POWER(CB$51,2))+('[1]Summary Data'!$X112*CB$51)+'[1]Summary Data'!$Y112</f>
        <v>0.19486943231999998</v>
      </c>
      <c r="CC59" s="145">
        <f>('[1]Summary Data'!$V112*POWER(CC$51,3))+('[1]Summary Data'!$W112*POWER(CC$51,2))+('[1]Summary Data'!$X112*CC$51)+'[1]Summary Data'!$Y112</f>
        <v>0.20560867416</v>
      </c>
      <c r="CD59" s="145">
        <f>('[1]Summary Data'!$V112*POWER(CD$51,3))+('[1]Summary Data'!$W112*POWER(CD$51,2))+('[1]Summary Data'!$X112*CD$51)+'[1]Summary Data'!$Y112</f>
        <v>0.20867755584</v>
      </c>
      <c r="CE59" s="145">
        <f>('[1]Summary Data'!$V112*POWER(CE$51,3))+('[1]Summary Data'!$W112*POWER(CE$51,2))+('[1]Summary Data'!$X112*CE$51)+'[1]Summary Data'!$Y112</f>
        <v>0.20501913767999999</v>
      </c>
      <c r="CF59" s="145">
        <f>('[1]Summary Data'!$V112*POWER(CF$51,3))+('[1]Summary Data'!$W112*POWER(CF$51,2))+('[1]Summary Data'!$X112*CF$51)+'[1]Summary Data'!$Y112</f>
        <v>0.19557647999999994</v>
      </c>
      <c r="CG59" s="145">
        <f>('[1]Summary Data'!$V112*POWER(CG$51,3))+('[1]Summary Data'!$W112*POWER(CG$51,2))+('[1]Summary Data'!$X112*CG$51)+'[1]Summary Data'!$Y112</f>
        <v>0.18129264311999999</v>
      </c>
      <c r="CH59" s="145">
        <f>('[1]Summary Data'!$V112*POWER(CH$51,3))+('[1]Summary Data'!$W112*POWER(CH$51,2))+('[1]Summary Data'!$X112*CH$51)+'[1]Summary Data'!$Y112</f>
        <v>0.16311068735999995</v>
      </c>
      <c r="CI59" s="145">
        <f>('[1]Summary Data'!$V112*POWER(CI$51,3))+('[1]Summary Data'!$W112*POWER(CI$51,2))+('[1]Summary Data'!$X112*CI$51)+'[1]Summary Data'!$Y112</f>
        <v>0.14197367304000008</v>
      </c>
      <c r="CJ59" s="145">
        <f>('[1]Summary Data'!$V112*POWER(CJ$51,3))+('[1]Summary Data'!$W112*POWER(CJ$51,2))+('[1]Summary Data'!$X112*CJ$51)+'[1]Summary Data'!$Y112</f>
        <v>0.11882466047999996</v>
      </c>
      <c r="CK59" s="145">
        <f>('[1]Summary Data'!$V112*POWER(CK$51,3))+('[1]Summary Data'!$W112*POWER(CK$51,2))+('[1]Summary Data'!$X112*CK$51)+'[1]Summary Data'!$Y112</f>
        <v>9.4606709999999927E-2</v>
      </c>
      <c r="CL59" s="145">
        <f>('[1]Summary Data'!$V112*POWER(CL$51,3))+('[1]Summary Data'!$W112*POWER(CL$51,2))+('[1]Summary Data'!$X112*CL$51)+'[1]Summary Data'!$Y112</f>
        <v>7.0262881920000075E-2</v>
      </c>
      <c r="CM59" s="145">
        <f>('[1]Summary Data'!$V112*POWER(CM$51,3))+('[1]Summary Data'!$W112*POWER(CM$51,2))+('[1]Summary Data'!$X112*CM$51)+'[1]Summary Data'!$Y112</f>
        <v>4.6736236560000033E-2</v>
      </c>
      <c r="CN59" s="145">
        <f>('[1]Summary Data'!$V112*POWER(CN$51,3))+('[1]Summary Data'!$W112*POWER(CN$51,2))+('[1]Summary Data'!$X112*CN$51)+'[1]Summary Data'!$Y112</f>
        <v>2.4969834240000099E-2</v>
      </c>
      <c r="CO59" s="145">
        <f>('[1]Summary Data'!$V112*POWER(CO$51,3))+('[1]Summary Data'!$W112*POWER(CO$51,2))+('[1]Summary Data'!$X112*CO$51)+'[1]Summary Data'!$Y112</f>
        <v>5.906735279999964E-3</v>
      </c>
      <c r="CP59" s="145">
        <f>('[1]Summary Data'!$V112*POWER(CP$51,3))+('[1]Summary Data'!$W112*POWER(CP$51,2))+('[1]Summary Data'!$X112*CP$51)+'[1]Summary Data'!$Y112</f>
        <v>-9.5100000000000184E-3</v>
      </c>
      <c r="CQ59" s="146">
        <f>('[1]Summary Data'!$V112*POWER(CQ$51,3))+('[1]Summary Data'!$W112*POWER(CQ$51,2))+('[1]Summary Data'!$X112*CQ$51)+'[1]Summary Data'!$Y112</f>
        <v>1.1342600000000003</v>
      </c>
    </row>
    <row r="60" spans="2:96" ht="15.75" thickBot="1">
      <c r="CA60" s="55" t="s">
        <v>59</v>
      </c>
    </row>
    <row r="61" spans="2:96" ht="15.75" thickBot="1">
      <c r="B61" s="149" t="s">
        <v>63</v>
      </c>
      <c r="C61" s="150"/>
      <c r="D61" s="150"/>
      <c r="E61" s="150"/>
      <c r="F61" s="53"/>
      <c r="G61" s="85" t="s">
        <v>61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CA61" s="151"/>
      <c r="CB61" s="85" t="s">
        <v>61</v>
      </c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7"/>
    </row>
    <row r="62" spans="2:96" ht="15.75" customHeight="1" thickBot="1">
      <c r="B62" s="60" t="s">
        <v>43</v>
      </c>
      <c r="C62" s="61"/>
      <c r="D62" s="61"/>
      <c r="E62" s="62"/>
      <c r="F62" s="63" t="str">
        <f>$E$5</f>
        <v>bar</v>
      </c>
      <c r="G62" s="165">
        <f>'[1]Summary Data'!$C$149</f>
        <v>0.16</v>
      </c>
      <c r="H62" s="166">
        <f>'[1]Summary Data'!$C$148</f>
        <v>0.22</v>
      </c>
      <c r="I62" s="166">
        <f>'[1]Summary Data'!$C$147</f>
        <v>0.28000000000000003</v>
      </c>
      <c r="J62" s="166">
        <f>'[1]Summary Data'!$C$146</f>
        <v>0.34</v>
      </c>
      <c r="K62" s="166">
        <f>'[1]Summary Data'!$C$145</f>
        <v>0.4</v>
      </c>
      <c r="L62" s="166">
        <f>'[1]Summary Data'!$C$144</f>
        <v>0.46</v>
      </c>
      <c r="M62" s="166">
        <f>'[1]Summary Data'!$C$143</f>
        <v>0.52</v>
      </c>
      <c r="N62" s="166">
        <f>'[1]Summary Data'!$C$142</f>
        <v>0.57999999999999996</v>
      </c>
      <c r="O62" s="166">
        <f>'[1]Summary Data'!$C$141</f>
        <v>0.64</v>
      </c>
      <c r="P62" s="166">
        <f>'[1]Summary Data'!$C$140</f>
        <v>0.7</v>
      </c>
      <c r="Q62" s="166">
        <f>'[1]Summary Data'!$C$139</f>
        <v>0.76</v>
      </c>
      <c r="R62" s="166">
        <f>'[1]Summary Data'!$C$138</f>
        <v>0.82</v>
      </c>
      <c r="S62" s="166">
        <f>'[1]Summary Data'!$C$137</f>
        <v>0.88</v>
      </c>
      <c r="T62" s="166">
        <f>'[1]Summary Data'!$C$136</f>
        <v>0.94</v>
      </c>
      <c r="U62" s="166">
        <f>'[1]Summary Data'!$C$135</f>
        <v>1</v>
      </c>
      <c r="V62" s="167">
        <f>'[1]Summary Data'!$C$134</f>
        <v>2</v>
      </c>
      <c r="CA62" s="155" t="str">
        <f t="shared" ref="CA62:CQ62" si="10">F62</f>
        <v>bar</v>
      </c>
      <c r="CB62" s="152">
        <f t="shared" si="10"/>
        <v>0.16</v>
      </c>
      <c r="CC62" s="153">
        <f t="shared" si="10"/>
        <v>0.22</v>
      </c>
      <c r="CD62" s="153">
        <f t="shared" si="10"/>
        <v>0.28000000000000003</v>
      </c>
      <c r="CE62" s="153">
        <f t="shared" si="10"/>
        <v>0.34</v>
      </c>
      <c r="CF62" s="153">
        <f t="shared" si="10"/>
        <v>0.4</v>
      </c>
      <c r="CG62" s="153">
        <f t="shared" si="10"/>
        <v>0.46</v>
      </c>
      <c r="CH62" s="153">
        <f t="shared" si="10"/>
        <v>0.52</v>
      </c>
      <c r="CI62" s="153">
        <f t="shared" si="10"/>
        <v>0.57999999999999996</v>
      </c>
      <c r="CJ62" s="153">
        <f t="shared" si="10"/>
        <v>0.64</v>
      </c>
      <c r="CK62" s="153">
        <f t="shared" si="10"/>
        <v>0.7</v>
      </c>
      <c r="CL62" s="153">
        <f t="shared" si="10"/>
        <v>0.76</v>
      </c>
      <c r="CM62" s="153">
        <f t="shared" si="10"/>
        <v>0.82</v>
      </c>
      <c r="CN62" s="153">
        <f t="shared" si="10"/>
        <v>0.88</v>
      </c>
      <c r="CO62" s="153">
        <f t="shared" si="10"/>
        <v>0.94</v>
      </c>
      <c r="CP62" s="153">
        <f t="shared" si="10"/>
        <v>1</v>
      </c>
      <c r="CQ62" s="154">
        <f t="shared" si="10"/>
        <v>2</v>
      </c>
    </row>
    <row r="63" spans="2:96" ht="15" customHeight="1" thickBot="1">
      <c r="B63" s="65"/>
      <c r="C63" s="66"/>
      <c r="D63" s="66"/>
      <c r="E63" s="67"/>
      <c r="F63" s="68">
        <f t="shared" ref="F63:F70" si="11">F15</f>
        <v>2.5</v>
      </c>
      <c r="G63" s="168">
        <f t="shared" ref="G63:U70" si="12">IF(CB63&gt;H63,MAX(CB63,0),H63)</f>
        <v>178.94673348799998</v>
      </c>
      <c r="H63" s="169">
        <f t="shared" si="12"/>
        <v>156.51045920600001</v>
      </c>
      <c r="I63" s="169">
        <f t="shared" si="12"/>
        <v>138.62078047999998</v>
      </c>
      <c r="J63" s="169">
        <f t="shared" si="12"/>
        <v>124.78385618599998</v>
      </c>
      <c r="K63" s="169">
        <f t="shared" si="12"/>
        <v>114.50584519999995</v>
      </c>
      <c r="L63" s="169">
        <f t="shared" si="12"/>
        <v>107.29290639800001</v>
      </c>
      <c r="M63" s="169">
        <f t="shared" si="12"/>
        <v>102.65119865599996</v>
      </c>
      <c r="N63" s="169">
        <f t="shared" si="12"/>
        <v>101.14170152000008</v>
      </c>
      <c r="O63" s="169">
        <f t="shared" si="12"/>
        <v>101.14170152000008</v>
      </c>
      <c r="P63" s="169">
        <f t="shared" si="12"/>
        <v>101.14170152000008</v>
      </c>
      <c r="Q63" s="169">
        <f t="shared" si="12"/>
        <v>101.14170152000008</v>
      </c>
      <c r="R63" s="169">
        <f t="shared" si="12"/>
        <v>101.14170152000008</v>
      </c>
      <c r="S63" s="169">
        <f t="shared" si="12"/>
        <v>101.14170152000008</v>
      </c>
      <c r="T63" s="169">
        <f t="shared" si="12"/>
        <v>100.67105972600001</v>
      </c>
      <c r="U63" s="169">
        <f t="shared" si="12"/>
        <v>100</v>
      </c>
      <c r="V63" s="170">
        <v>100</v>
      </c>
      <c r="W63" s="70" t="s">
        <v>64</v>
      </c>
      <c r="CA63" s="160">
        <f>F63</f>
        <v>2.5</v>
      </c>
      <c r="CB63" s="168">
        <f>('[1]Summary Data'!$V163*POWER(CB$62,3))+('[1]Summary Data'!$W163*POWER(CB$62,2))+('[1]Summary Data'!$X163*CB$62)+'[1]Summary Data'!$Y163</f>
        <v>178.94673348799998</v>
      </c>
      <c r="CC63" s="169">
        <f>('[1]Summary Data'!$V163*POWER(CC$62,3))+('[1]Summary Data'!$W163*POWER(CC$62,2))+('[1]Summary Data'!$X163*CC$62)+'[1]Summary Data'!$Y163</f>
        <v>156.51045920600001</v>
      </c>
      <c r="CD63" s="169">
        <f>('[1]Summary Data'!$V163*POWER(CD$62,3))+('[1]Summary Data'!$W163*POWER(CD$62,2))+('[1]Summary Data'!$X163*CD$62)+'[1]Summary Data'!$Y163</f>
        <v>138.62078047999998</v>
      </c>
      <c r="CE63" s="169">
        <f>('[1]Summary Data'!$V163*POWER(CE$62,3))+('[1]Summary Data'!$W163*POWER(CE$62,2))+('[1]Summary Data'!$X163*CE$62)+'[1]Summary Data'!$Y163</f>
        <v>124.78385618599998</v>
      </c>
      <c r="CF63" s="169">
        <f>('[1]Summary Data'!$V163*POWER(CF$62,3))+('[1]Summary Data'!$W163*POWER(CF$62,2))+('[1]Summary Data'!$X163*CF$62)+'[1]Summary Data'!$Y163</f>
        <v>114.50584519999995</v>
      </c>
      <c r="CG63" s="169">
        <f>('[1]Summary Data'!$V163*POWER(CG$62,3))+('[1]Summary Data'!$W163*POWER(CG$62,2))+('[1]Summary Data'!$X163*CG$62)+'[1]Summary Data'!$Y163</f>
        <v>107.29290639800001</v>
      </c>
      <c r="CH63" s="169">
        <f>('[1]Summary Data'!$V163*POWER(CH$62,3))+('[1]Summary Data'!$W163*POWER(CH$62,2))+('[1]Summary Data'!$X163*CH$62)+'[1]Summary Data'!$Y163</f>
        <v>102.65119865599996</v>
      </c>
      <c r="CI63" s="169">
        <f>('[1]Summary Data'!$V163*POWER(CI$62,3))+('[1]Summary Data'!$W163*POWER(CI$62,2))+('[1]Summary Data'!$X163*CI$62)+'[1]Summary Data'!$Y163</f>
        <v>100.08688084999994</v>
      </c>
      <c r="CJ63" s="169">
        <f>('[1]Summary Data'!$V163*POWER(CJ$62,3))+('[1]Summary Data'!$W163*POWER(CJ$62,2))+('[1]Summary Data'!$X163*CJ$62)+'[1]Summary Data'!$Y163</f>
        <v>99.106111855999984</v>
      </c>
      <c r="CK63" s="169">
        <f>('[1]Summary Data'!$V163*POWER(CK$62,3))+('[1]Summary Data'!$W163*POWER(CK$62,2))+('[1]Summary Data'!$X163*CK$62)+'[1]Summary Data'!$Y163</f>
        <v>99.215050549999944</v>
      </c>
      <c r="CL63" s="169">
        <f>('[1]Summary Data'!$V163*POWER(CL$62,3))+('[1]Summary Data'!$W163*POWER(CL$62,2))+('[1]Summary Data'!$X163*CL$62)+'[1]Summary Data'!$Y163</f>
        <v>99.919855807999966</v>
      </c>
      <c r="CM63" s="169">
        <f>('[1]Summary Data'!$V163*POWER(CM$62,3))+('[1]Summary Data'!$W163*POWER(CM$62,2))+('[1]Summary Data'!$X163*CM$62)+'[1]Summary Data'!$Y163</f>
        <v>100.72668650599996</v>
      </c>
      <c r="CN63" s="169">
        <f>('[1]Summary Data'!$V163*POWER(CN$62,3))+('[1]Summary Data'!$W163*POWER(CN$62,2))+('[1]Summary Data'!$X163*CN$62)+'[1]Summary Data'!$Y163</f>
        <v>101.14170152000008</v>
      </c>
      <c r="CO63" s="169">
        <f>('[1]Summary Data'!$V163*POWER(CO$62,3))+('[1]Summary Data'!$W163*POWER(CO$62,2))+('[1]Summary Data'!$X163*CO$62)+'[1]Summary Data'!$Y163</f>
        <v>100.67105972600001</v>
      </c>
      <c r="CP63" s="169">
        <f>('[1]Summary Data'!$V163*POWER(CP$62,3))+('[1]Summary Data'!$W163*POWER(CP$62,2))+('[1]Summary Data'!$X163*CP$62)+'[1]Summary Data'!$Y163</f>
        <v>98.820920000000001</v>
      </c>
      <c r="CQ63" s="170">
        <f>('[1]Summary Data'!$V163*POWER(CQ$62,3))+('[1]Summary Data'!$W163*POWER(CQ$62,2))+('[1]Summary Data'!$X163*CQ$62)+'[1]Summary Data'!$Y163</f>
        <v>-587.49034999999992</v>
      </c>
    </row>
    <row r="64" spans="2:96" ht="15.75" thickBot="1">
      <c r="B64" s="65"/>
      <c r="C64" s="66"/>
      <c r="D64" s="66"/>
      <c r="E64" s="67"/>
      <c r="F64" s="71">
        <f t="shared" si="11"/>
        <v>3</v>
      </c>
      <c r="G64" s="171">
        <f t="shared" si="12"/>
        <v>202.63072096256002</v>
      </c>
      <c r="H64" s="172">
        <f t="shared" si="12"/>
        <v>186.28758387727999</v>
      </c>
      <c r="I64" s="172">
        <f t="shared" si="12"/>
        <v>171.86326815871999</v>
      </c>
      <c r="J64" s="172">
        <f t="shared" si="12"/>
        <v>159.22114736143999</v>
      </c>
      <c r="K64" s="172">
        <f t="shared" si="12"/>
        <v>148.22459504</v>
      </c>
      <c r="L64" s="172">
        <f t="shared" si="12"/>
        <v>138.73698474896</v>
      </c>
      <c r="M64" s="172">
        <f t="shared" si="12"/>
        <v>130.62169004288</v>
      </c>
      <c r="N64" s="172">
        <f t="shared" si="12"/>
        <v>123.74208447632003</v>
      </c>
      <c r="O64" s="172">
        <f t="shared" si="12"/>
        <v>117.96154160384</v>
      </c>
      <c r="P64" s="172">
        <f t="shared" si="12"/>
        <v>113.14343497999999</v>
      </c>
      <c r="Q64" s="172">
        <f t="shared" si="12"/>
        <v>109.15113815935999</v>
      </c>
      <c r="R64" s="172">
        <f t="shared" si="12"/>
        <v>105.84802469647997</v>
      </c>
      <c r="S64" s="172">
        <f t="shared" si="12"/>
        <v>103.09746814592</v>
      </c>
      <c r="T64" s="172">
        <f t="shared" si="12"/>
        <v>100.76284206224</v>
      </c>
      <c r="U64" s="172">
        <f t="shared" si="12"/>
        <v>100</v>
      </c>
      <c r="V64" s="173">
        <v>100</v>
      </c>
      <c r="W64" s="73"/>
      <c r="X64" s="74" t="s">
        <v>46</v>
      </c>
      <c r="CA64" s="161">
        <f t="shared" ref="CA64:CA70" si="13">F64</f>
        <v>3</v>
      </c>
      <c r="CB64" s="171">
        <f>('[1]Summary Data'!$V162*POWER(CB$62,3))+('[1]Summary Data'!$W162*POWER(CB$62,2))+('[1]Summary Data'!$X162*CB$62)+'[1]Summary Data'!$Y162</f>
        <v>202.63072096256002</v>
      </c>
      <c r="CC64" s="172">
        <f>('[1]Summary Data'!$V162*POWER(CC$62,3))+('[1]Summary Data'!$W162*POWER(CC$62,2))+('[1]Summary Data'!$X162*CC$62)+'[1]Summary Data'!$Y162</f>
        <v>186.28758387727999</v>
      </c>
      <c r="CD64" s="172">
        <f>('[1]Summary Data'!$V162*POWER(CD$62,3))+('[1]Summary Data'!$W162*POWER(CD$62,2))+('[1]Summary Data'!$X162*CD$62)+'[1]Summary Data'!$Y162</f>
        <v>171.86326815871999</v>
      </c>
      <c r="CE64" s="172">
        <f>('[1]Summary Data'!$V162*POWER(CE$62,3))+('[1]Summary Data'!$W162*POWER(CE$62,2))+('[1]Summary Data'!$X162*CE$62)+'[1]Summary Data'!$Y162</f>
        <v>159.22114736143999</v>
      </c>
      <c r="CF64" s="172">
        <f>('[1]Summary Data'!$V162*POWER(CF$62,3))+('[1]Summary Data'!$W162*POWER(CF$62,2))+('[1]Summary Data'!$X162*CF$62)+'[1]Summary Data'!$Y162</f>
        <v>148.22459504</v>
      </c>
      <c r="CG64" s="172">
        <f>('[1]Summary Data'!$V162*POWER(CG$62,3))+('[1]Summary Data'!$W162*POWER(CG$62,2))+('[1]Summary Data'!$X162*CG$62)+'[1]Summary Data'!$Y162</f>
        <v>138.73698474896</v>
      </c>
      <c r="CH64" s="172">
        <f>('[1]Summary Data'!$V162*POWER(CH$62,3))+('[1]Summary Data'!$W162*POWER(CH$62,2))+('[1]Summary Data'!$X162*CH$62)+'[1]Summary Data'!$Y162</f>
        <v>130.62169004288</v>
      </c>
      <c r="CI64" s="172">
        <f>('[1]Summary Data'!$V162*POWER(CI$62,3))+('[1]Summary Data'!$W162*POWER(CI$62,2))+('[1]Summary Data'!$X162*CI$62)+'[1]Summary Data'!$Y162</f>
        <v>123.74208447632003</v>
      </c>
      <c r="CJ64" s="172">
        <f>('[1]Summary Data'!$V162*POWER(CJ$62,3))+('[1]Summary Data'!$W162*POWER(CJ$62,2))+('[1]Summary Data'!$X162*CJ$62)+'[1]Summary Data'!$Y162</f>
        <v>117.96154160384</v>
      </c>
      <c r="CK64" s="172">
        <f>('[1]Summary Data'!$V162*POWER(CK$62,3))+('[1]Summary Data'!$W162*POWER(CK$62,2))+('[1]Summary Data'!$X162*CK$62)+'[1]Summary Data'!$Y162</f>
        <v>113.14343497999999</v>
      </c>
      <c r="CL64" s="172">
        <f>('[1]Summary Data'!$V162*POWER(CL$62,3))+('[1]Summary Data'!$W162*POWER(CL$62,2))+('[1]Summary Data'!$X162*CL$62)+'[1]Summary Data'!$Y162</f>
        <v>109.15113815935999</v>
      </c>
      <c r="CM64" s="172">
        <f>('[1]Summary Data'!$V162*POWER(CM$62,3))+('[1]Summary Data'!$W162*POWER(CM$62,2))+('[1]Summary Data'!$X162*CM$62)+'[1]Summary Data'!$Y162</f>
        <v>105.84802469647997</v>
      </c>
      <c r="CN64" s="172">
        <f>('[1]Summary Data'!$V162*POWER(CN$62,3))+('[1]Summary Data'!$W162*POWER(CN$62,2))+('[1]Summary Data'!$X162*CN$62)+'[1]Summary Data'!$Y162</f>
        <v>103.09746814592</v>
      </c>
      <c r="CO64" s="172">
        <f>('[1]Summary Data'!$V162*POWER(CO$62,3))+('[1]Summary Data'!$W162*POWER(CO$62,2))+('[1]Summary Data'!$X162*CO$62)+'[1]Summary Data'!$Y162</f>
        <v>100.76284206224</v>
      </c>
      <c r="CP64" s="172">
        <f>('[1]Summary Data'!$V162*POWER(CP$62,3))+('[1]Summary Data'!$W162*POWER(CP$62,2))+('[1]Summary Data'!$X162*CP$62)+'[1]Summary Data'!$Y162</f>
        <v>98.707520000000017</v>
      </c>
      <c r="CQ64" s="173">
        <f>('[1]Summary Data'!$V162*POWER(CQ$62,3))+('[1]Summary Data'!$W162*POWER(CQ$62,2))+('[1]Summary Data'!$X162*CQ$62)+'[1]Summary Data'!$Y162</f>
        <v>-19.584659999999928</v>
      </c>
      <c r="CR64" s="55" t="s">
        <v>62</v>
      </c>
    </row>
    <row r="65" spans="2:95">
      <c r="B65" s="65"/>
      <c r="C65" s="66"/>
      <c r="D65" s="66"/>
      <c r="E65" s="67"/>
      <c r="F65" s="75">
        <f t="shared" si="11"/>
        <v>3.5</v>
      </c>
      <c r="G65" s="174">
        <f t="shared" si="12"/>
        <v>229.41536153984001</v>
      </c>
      <c r="H65" s="175">
        <f t="shared" si="12"/>
        <v>206.88034764992</v>
      </c>
      <c r="I65" s="175">
        <f t="shared" si="12"/>
        <v>187.40889766207999</v>
      </c>
      <c r="J65" s="175">
        <f t="shared" si="12"/>
        <v>170.74095626816001</v>
      </c>
      <c r="K65" s="175">
        <f t="shared" si="12"/>
        <v>156.61646816000001</v>
      </c>
      <c r="L65" s="175">
        <f t="shared" si="12"/>
        <v>144.77537802943999</v>
      </c>
      <c r="M65" s="175">
        <f t="shared" si="12"/>
        <v>134.95763056831998</v>
      </c>
      <c r="N65" s="175">
        <f t="shared" si="12"/>
        <v>126.90317046848003</v>
      </c>
      <c r="O65" s="175">
        <f t="shared" si="12"/>
        <v>120.35194242176004</v>
      </c>
      <c r="P65" s="175">
        <f t="shared" si="12"/>
        <v>115.04389111999996</v>
      </c>
      <c r="Q65" s="175">
        <f t="shared" si="12"/>
        <v>110.71896125504</v>
      </c>
      <c r="R65" s="175">
        <f t="shared" si="12"/>
        <v>107.11709751872002</v>
      </c>
      <c r="S65" s="175">
        <f t="shared" si="12"/>
        <v>103.97824460288001</v>
      </c>
      <c r="T65" s="175">
        <f t="shared" si="12"/>
        <v>101.04234719935999</v>
      </c>
      <c r="U65" s="175">
        <f t="shared" si="12"/>
        <v>100</v>
      </c>
      <c r="V65" s="176">
        <v>100</v>
      </c>
      <c r="W65" s="73"/>
      <c r="CA65" s="162">
        <f t="shared" si="13"/>
        <v>3.5</v>
      </c>
      <c r="CB65" s="174">
        <f>('[1]Summary Data'!$V161*POWER(CB$62,3))+('[1]Summary Data'!$W161*POWER(CB$62,2))+('[1]Summary Data'!$X161*CB$62)+'[1]Summary Data'!$Y161</f>
        <v>229.41536153984001</v>
      </c>
      <c r="CC65" s="175">
        <f>('[1]Summary Data'!$V161*POWER(CC$62,3))+('[1]Summary Data'!$W161*POWER(CC$62,2))+('[1]Summary Data'!$X161*CC$62)+'[1]Summary Data'!$Y161</f>
        <v>206.88034764992</v>
      </c>
      <c r="CD65" s="175">
        <f>('[1]Summary Data'!$V161*POWER(CD$62,3))+('[1]Summary Data'!$W161*POWER(CD$62,2))+('[1]Summary Data'!$X161*CD$62)+'[1]Summary Data'!$Y161</f>
        <v>187.40889766207999</v>
      </c>
      <c r="CE65" s="175">
        <f>('[1]Summary Data'!$V161*POWER(CE$62,3))+('[1]Summary Data'!$W161*POWER(CE$62,2))+('[1]Summary Data'!$X161*CE$62)+'[1]Summary Data'!$Y161</f>
        <v>170.74095626816001</v>
      </c>
      <c r="CF65" s="175">
        <f>('[1]Summary Data'!$V161*POWER(CF$62,3))+('[1]Summary Data'!$W161*POWER(CF$62,2))+('[1]Summary Data'!$X161*CF$62)+'[1]Summary Data'!$Y161</f>
        <v>156.61646816000001</v>
      </c>
      <c r="CG65" s="175">
        <f>('[1]Summary Data'!$V161*POWER(CG$62,3))+('[1]Summary Data'!$W161*POWER(CG$62,2))+('[1]Summary Data'!$X161*CG$62)+'[1]Summary Data'!$Y161</f>
        <v>144.77537802943999</v>
      </c>
      <c r="CH65" s="175">
        <f>('[1]Summary Data'!$V161*POWER(CH$62,3))+('[1]Summary Data'!$W161*POWER(CH$62,2))+('[1]Summary Data'!$X161*CH$62)+'[1]Summary Data'!$Y161</f>
        <v>134.95763056831998</v>
      </c>
      <c r="CI65" s="175">
        <f>('[1]Summary Data'!$V161*POWER(CI$62,3))+('[1]Summary Data'!$W161*POWER(CI$62,2))+('[1]Summary Data'!$X161*CI$62)+'[1]Summary Data'!$Y161</f>
        <v>126.90317046848003</v>
      </c>
      <c r="CJ65" s="175">
        <f>('[1]Summary Data'!$V161*POWER(CJ$62,3))+('[1]Summary Data'!$W161*POWER(CJ$62,2))+('[1]Summary Data'!$X161*CJ$62)+'[1]Summary Data'!$Y161</f>
        <v>120.35194242176004</v>
      </c>
      <c r="CK65" s="175">
        <f>('[1]Summary Data'!$V161*POWER(CK$62,3))+('[1]Summary Data'!$W161*POWER(CK$62,2))+('[1]Summary Data'!$X161*CK$62)+'[1]Summary Data'!$Y161</f>
        <v>115.04389111999996</v>
      </c>
      <c r="CL65" s="175">
        <f>('[1]Summary Data'!$V161*POWER(CL$62,3))+('[1]Summary Data'!$W161*POWER(CL$62,2))+('[1]Summary Data'!$X161*CL$62)+'[1]Summary Data'!$Y161</f>
        <v>110.71896125504</v>
      </c>
      <c r="CM65" s="175">
        <f>('[1]Summary Data'!$V161*POWER(CM$62,3))+('[1]Summary Data'!$W161*POWER(CM$62,2))+('[1]Summary Data'!$X161*CM$62)+'[1]Summary Data'!$Y161</f>
        <v>107.11709751872002</v>
      </c>
      <c r="CN65" s="175">
        <f>('[1]Summary Data'!$V161*POWER(CN$62,3))+('[1]Summary Data'!$W161*POWER(CN$62,2))+('[1]Summary Data'!$X161*CN$62)+'[1]Summary Data'!$Y161</f>
        <v>103.97824460288001</v>
      </c>
      <c r="CO65" s="175">
        <f>('[1]Summary Data'!$V161*POWER(CO$62,3))+('[1]Summary Data'!$W161*POWER(CO$62,2))+('[1]Summary Data'!$X161*CO$62)+'[1]Summary Data'!$Y161</f>
        <v>101.04234719935999</v>
      </c>
      <c r="CP65" s="175">
        <f>('[1]Summary Data'!$V161*POWER(CP$62,3))+('[1]Summary Data'!$W161*POWER(CP$62,2))+('[1]Summary Data'!$X161*CP$62)+'[1]Summary Data'!$Y161</f>
        <v>98.049350000000004</v>
      </c>
      <c r="CQ65" s="176">
        <f>('[1]Summary Data'!$V161*POWER(CQ$62,3))+('[1]Summary Data'!$W161*POWER(CQ$62,2))+('[1]Summary Data'!$X161*CQ$62)+'[1]Summary Data'!$Y161</f>
        <v>-198.46380000000005</v>
      </c>
    </row>
    <row r="66" spans="2:95">
      <c r="B66" s="65"/>
      <c r="C66" s="66"/>
      <c r="D66" s="66"/>
      <c r="E66" s="67"/>
      <c r="F66" s="77">
        <f t="shared" si="11"/>
        <v>4</v>
      </c>
      <c r="G66" s="174">
        <f t="shared" si="12"/>
        <v>227.53725147647998</v>
      </c>
      <c r="H66" s="175">
        <f t="shared" si="12"/>
        <v>204.82296562223999</v>
      </c>
      <c r="I66" s="175">
        <f t="shared" si="12"/>
        <v>185.27933261375998</v>
      </c>
      <c r="J66" s="175">
        <f t="shared" si="12"/>
        <v>168.63184264751999</v>
      </c>
      <c r="K66" s="175">
        <f t="shared" si="12"/>
        <v>154.60598592000002</v>
      </c>
      <c r="L66" s="175">
        <f t="shared" si="12"/>
        <v>142.92725262767996</v>
      </c>
      <c r="M66" s="175">
        <f t="shared" si="12"/>
        <v>133.32113296704</v>
      </c>
      <c r="N66" s="175">
        <f t="shared" si="12"/>
        <v>125.51311713455999</v>
      </c>
      <c r="O66" s="175">
        <f t="shared" si="12"/>
        <v>119.22869532671999</v>
      </c>
      <c r="P66" s="175">
        <f t="shared" si="12"/>
        <v>114.19335774000001</v>
      </c>
      <c r="Q66" s="175">
        <f t="shared" si="12"/>
        <v>110.13259457088</v>
      </c>
      <c r="R66" s="175">
        <f t="shared" si="12"/>
        <v>106.77189601584001</v>
      </c>
      <c r="S66" s="175">
        <f t="shared" si="12"/>
        <v>103.83675227136001</v>
      </c>
      <c r="T66" s="175">
        <f t="shared" si="12"/>
        <v>101.05265353392002</v>
      </c>
      <c r="U66" s="175">
        <f t="shared" si="12"/>
        <v>100</v>
      </c>
      <c r="V66" s="176">
        <v>100</v>
      </c>
      <c r="W66" s="73"/>
      <c r="CA66" s="163">
        <f t="shared" si="13"/>
        <v>4</v>
      </c>
      <c r="CB66" s="174">
        <f>('[1]Summary Data'!$V160*POWER(CB$62,3))+('[1]Summary Data'!$W160*POWER(CB$62,2))+('[1]Summary Data'!$X160*CB$62)+'[1]Summary Data'!$Y160</f>
        <v>227.53725147647998</v>
      </c>
      <c r="CC66" s="175">
        <f>('[1]Summary Data'!$V160*POWER(CC$62,3))+('[1]Summary Data'!$W160*POWER(CC$62,2))+('[1]Summary Data'!$X160*CC$62)+'[1]Summary Data'!$Y160</f>
        <v>204.82296562223999</v>
      </c>
      <c r="CD66" s="175">
        <f>('[1]Summary Data'!$V160*POWER(CD$62,3))+('[1]Summary Data'!$W160*POWER(CD$62,2))+('[1]Summary Data'!$X160*CD$62)+'[1]Summary Data'!$Y160</f>
        <v>185.27933261375998</v>
      </c>
      <c r="CE66" s="175">
        <f>('[1]Summary Data'!$V160*POWER(CE$62,3))+('[1]Summary Data'!$W160*POWER(CE$62,2))+('[1]Summary Data'!$X160*CE$62)+'[1]Summary Data'!$Y160</f>
        <v>168.63184264751999</v>
      </c>
      <c r="CF66" s="175">
        <f>('[1]Summary Data'!$V160*POWER(CF$62,3))+('[1]Summary Data'!$W160*POWER(CF$62,2))+('[1]Summary Data'!$X160*CF$62)+'[1]Summary Data'!$Y160</f>
        <v>154.60598592000002</v>
      </c>
      <c r="CG66" s="175">
        <f>('[1]Summary Data'!$V160*POWER(CG$62,3))+('[1]Summary Data'!$W160*POWER(CG$62,2))+('[1]Summary Data'!$X160*CG$62)+'[1]Summary Data'!$Y160</f>
        <v>142.92725262767996</v>
      </c>
      <c r="CH66" s="175">
        <f>('[1]Summary Data'!$V160*POWER(CH$62,3))+('[1]Summary Data'!$W160*POWER(CH$62,2))+('[1]Summary Data'!$X160*CH$62)+'[1]Summary Data'!$Y160</f>
        <v>133.32113296704</v>
      </c>
      <c r="CI66" s="175">
        <f>('[1]Summary Data'!$V160*POWER(CI$62,3))+('[1]Summary Data'!$W160*POWER(CI$62,2))+('[1]Summary Data'!$X160*CI$62)+'[1]Summary Data'!$Y160</f>
        <v>125.51311713455999</v>
      </c>
      <c r="CJ66" s="175">
        <f>('[1]Summary Data'!$V160*POWER(CJ$62,3))+('[1]Summary Data'!$W160*POWER(CJ$62,2))+('[1]Summary Data'!$X160*CJ$62)+'[1]Summary Data'!$Y160</f>
        <v>119.22869532671999</v>
      </c>
      <c r="CK66" s="175">
        <f>('[1]Summary Data'!$V160*POWER(CK$62,3))+('[1]Summary Data'!$W160*POWER(CK$62,2))+('[1]Summary Data'!$X160*CK$62)+'[1]Summary Data'!$Y160</f>
        <v>114.19335774000001</v>
      </c>
      <c r="CL66" s="175">
        <f>('[1]Summary Data'!$V160*POWER(CL$62,3))+('[1]Summary Data'!$W160*POWER(CL$62,2))+('[1]Summary Data'!$X160*CL$62)+'[1]Summary Data'!$Y160</f>
        <v>110.13259457088</v>
      </c>
      <c r="CM66" s="175">
        <f>('[1]Summary Data'!$V160*POWER(CM$62,3))+('[1]Summary Data'!$W160*POWER(CM$62,2))+('[1]Summary Data'!$X160*CM$62)+'[1]Summary Data'!$Y160</f>
        <v>106.77189601584001</v>
      </c>
      <c r="CN66" s="175">
        <f>('[1]Summary Data'!$V160*POWER(CN$62,3))+('[1]Summary Data'!$W160*POWER(CN$62,2))+('[1]Summary Data'!$X160*CN$62)+'[1]Summary Data'!$Y160</f>
        <v>103.83675227136001</v>
      </c>
      <c r="CO66" s="175">
        <f>('[1]Summary Data'!$V160*POWER(CO$62,3))+('[1]Summary Data'!$W160*POWER(CO$62,2))+('[1]Summary Data'!$X160*CO$62)+'[1]Summary Data'!$Y160</f>
        <v>101.05265353392002</v>
      </c>
      <c r="CP66" s="175">
        <f>('[1]Summary Data'!$V160*POWER(CP$62,3))+('[1]Summary Data'!$W160*POWER(CP$62,2))+('[1]Summary Data'!$X160*CP$62)+'[1]Summary Data'!$Y160</f>
        <v>98.145089999999982</v>
      </c>
      <c r="CQ66" s="176">
        <f>('[1]Summary Data'!$V160*POWER(CQ$62,3))+('[1]Summary Data'!$W160*POWER(CQ$62,2))+('[1]Summary Data'!$X160*CQ$62)+'[1]Summary Data'!$Y160</f>
        <v>-219.95559999999989</v>
      </c>
    </row>
    <row r="67" spans="2:95">
      <c r="B67" s="65"/>
      <c r="C67" s="66"/>
      <c r="D67" s="66"/>
      <c r="E67" s="67"/>
      <c r="F67" s="77">
        <f t="shared" si="11"/>
        <v>4.5</v>
      </c>
      <c r="G67" s="174">
        <f t="shared" si="12"/>
        <v>211.08987434496001</v>
      </c>
      <c r="H67" s="175">
        <f t="shared" si="12"/>
        <v>189.94981843248001</v>
      </c>
      <c r="I67" s="175">
        <f t="shared" si="12"/>
        <v>171.99355911552001</v>
      </c>
      <c r="J67" s="175">
        <f t="shared" si="12"/>
        <v>156.92785858704002</v>
      </c>
      <c r="K67" s="175">
        <f t="shared" si="12"/>
        <v>144.45947904000002</v>
      </c>
      <c r="L67" s="175">
        <f t="shared" si="12"/>
        <v>134.29518266736</v>
      </c>
      <c r="M67" s="175">
        <f t="shared" si="12"/>
        <v>126.14173166208002</v>
      </c>
      <c r="N67" s="175">
        <f t="shared" si="12"/>
        <v>119.70588821712002</v>
      </c>
      <c r="O67" s="175">
        <f t="shared" si="12"/>
        <v>114.69441452543998</v>
      </c>
      <c r="P67" s="175">
        <f t="shared" si="12"/>
        <v>110.81407278</v>
      </c>
      <c r="Q67" s="175">
        <f t="shared" si="12"/>
        <v>107.77162517376001</v>
      </c>
      <c r="R67" s="175">
        <f t="shared" si="12"/>
        <v>105.27383389967997</v>
      </c>
      <c r="S67" s="175">
        <f t="shared" si="12"/>
        <v>103.02746115072006</v>
      </c>
      <c r="T67" s="175">
        <f t="shared" si="12"/>
        <v>100.73926911983995</v>
      </c>
      <c r="U67" s="175">
        <f t="shared" si="12"/>
        <v>100</v>
      </c>
      <c r="V67" s="176">
        <v>100</v>
      </c>
      <c r="W67" s="73"/>
      <c r="CA67" s="163">
        <f t="shared" si="13"/>
        <v>4.5</v>
      </c>
      <c r="CB67" s="174">
        <f>('[1]Summary Data'!$V159*POWER(CB$62,3))+('[1]Summary Data'!$W159*POWER(CB$62,2))+('[1]Summary Data'!$X159*CB$62)+'[1]Summary Data'!$Y159</f>
        <v>211.08987434496001</v>
      </c>
      <c r="CC67" s="175">
        <f>('[1]Summary Data'!$V159*POWER(CC$62,3))+('[1]Summary Data'!$W159*POWER(CC$62,2))+('[1]Summary Data'!$X159*CC$62)+'[1]Summary Data'!$Y159</f>
        <v>189.94981843248001</v>
      </c>
      <c r="CD67" s="175">
        <f>('[1]Summary Data'!$V159*POWER(CD$62,3))+('[1]Summary Data'!$W159*POWER(CD$62,2))+('[1]Summary Data'!$X159*CD$62)+'[1]Summary Data'!$Y159</f>
        <v>171.99355911552001</v>
      </c>
      <c r="CE67" s="175">
        <f>('[1]Summary Data'!$V159*POWER(CE$62,3))+('[1]Summary Data'!$W159*POWER(CE$62,2))+('[1]Summary Data'!$X159*CE$62)+'[1]Summary Data'!$Y159</f>
        <v>156.92785858704002</v>
      </c>
      <c r="CF67" s="175">
        <f>('[1]Summary Data'!$V159*POWER(CF$62,3))+('[1]Summary Data'!$W159*POWER(CF$62,2))+('[1]Summary Data'!$X159*CF$62)+'[1]Summary Data'!$Y159</f>
        <v>144.45947904000002</v>
      </c>
      <c r="CG67" s="175">
        <f>('[1]Summary Data'!$V159*POWER(CG$62,3))+('[1]Summary Data'!$W159*POWER(CG$62,2))+('[1]Summary Data'!$X159*CG$62)+'[1]Summary Data'!$Y159</f>
        <v>134.29518266736</v>
      </c>
      <c r="CH67" s="175">
        <f>('[1]Summary Data'!$V159*POWER(CH$62,3))+('[1]Summary Data'!$W159*POWER(CH$62,2))+('[1]Summary Data'!$X159*CH$62)+'[1]Summary Data'!$Y159</f>
        <v>126.14173166208002</v>
      </c>
      <c r="CI67" s="175">
        <f>('[1]Summary Data'!$V159*POWER(CI$62,3))+('[1]Summary Data'!$W159*POWER(CI$62,2))+('[1]Summary Data'!$X159*CI$62)+'[1]Summary Data'!$Y159</f>
        <v>119.70588821712002</v>
      </c>
      <c r="CJ67" s="175">
        <f>('[1]Summary Data'!$V159*POWER(CJ$62,3))+('[1]Summary Data'!$W159*POWER(CJ$62,2))+('[1]Summary Data'!$X159*CJ$62)+'[1]Summary Data'!$Y159</f>
        <v>114.69441452543998</v>
      </c>
      <c r="CK67" s="175">
        <f>('[1]Summary Data'!$V159*POWER(CK$62,3))+('[1]Summary Data'!$W159*POWER(CK$62,2))+('[1]Summary Data'!$X159*CK$62)+'[1]Summary Data'!$Y159</f>
        <v>110.81407278</v>
      </c>
      <c r="CL67" s="175">
        <f>('[1]Summary Data'!$V159*POWER(CL$62,3))+('[1]Summary Data'!$W159*POWER(CL$62,2))+('[1]Summary Data'!$X159*CL$62)+'[1]Summary Data'!$Y159</f>
        <v>107.77162517376001</v>
      </c>
      <c r="CM67" s="175">
        <f>('[1]Summary Data'!$V159*POWER(CM$62,3))+('[1]Summary Data'!$W159*POWER(CM$62,2))+('[1]Summary Data'!$X159*CM$62)+'[1]Summary Data'!$Y159</f>
        <v>105.27383389967997</v>
      </c>
      <c r="CN67" s="175">
        <f>('[1]Summary Data'!$V159*POWER(CN$62,3))+('[1]Summary Data'!$W159*POWER(CN$62,2))+('[1]Summary Data'!$X159*CN$62)+'[1]Summary Data'!$Y159</f>
        <v>103.02746115072006</v>
      </c>
      <c r="CO67" s="175">
        <f>('[1]Summary Data'!$V159*POWER(CO$62,3))+('[1]Summary Data'!$W159*POWER(CO$62,2))+('[1]Summary Data'!$X159*CO$62)+'[1]Summary Data'!$Y159</f>
        <v>100.73926911983995</v>
      </c>
      <c r="CP67" s="175">
        <f>('[1]Summary Data'!$V159*POWER(CP$62,3))+('[1]Summary Data'!$W159*POWER(CP$62,2))+('[1]Summary Data'!$X159*CP$62)+'[1]Summary Data'!$Y159</f>
        <v>98.116020000000049</v>
      </c>
      <c r="CQ67" s="176">
        <f>('[1]Summary Data'!$V159*POWER(CQ$62,3))+('[1]Summary Data'!$W159*POWER(CQ$62,2))+('[1]Summary Data'!$X159*CQ$62)+'[1]Summary Data'!$Y159</f>
        <v>-263.55295999999998</v>
      </c>
    </row>
    <row r="68" spans="2:95">
      <c r="B68" s="65"/>
      <c r="C68" s="66"/>
      <c r="D68" s="66"/>
      <c r="E68" s="67"/>
      <c r="F68" s="77">
        <f t="shared" si="11"/>
        <v>5</v>
      </c>
      <c r="G68" s="174">
        <f t="shared" si="12"/>
        <v>185.82320403967998</v>
      </c>
      <c r="H68" s="175">
        <f t="shared" si="12"/>
        <v>172.34071107583998</v>
      </c>
      <c r="I68" s="175">
        <f t="shared" si="12"/>
        <v>160.37362423616</v>
      </c>
      <c r="J68" s="175">
        <f t="shared" si="12"/>
        <v>149.82289876831999</v>
      </c>
      <c r="K68" s="175">
        <f t="shared" si="12"/>
        <v>140.58948992000001</v>
      </c>
      <c r="L68" s="175">
        <f t="shared" si="12"/>
        <v>132.57435293888</v>
      </c>
      <c r="M68" s="175">
        <f t="shared" si="12"/>
        <v>125.67844307263999</v>
      </c>
      <c r="N68" s="175">
        <f t="shared" si="12"/>
        <v>119.80271556896002</v>
      </c>
      <c r="O68" s="175">
        <f t="shared" si="12"/>
        <v>114.84812567551998</v>
      </c>
      <c r="P68" s="175">
        <f t="shared" si="12"/>
        <v>110.71562864000001</v>
      </c>
      <c r="Q68" s="175">
        <f t="shared" si="12"/>
        <v>107.30617971008</v>
      </c>
      <c r="R68" s="175">
        <f t="shared" si="12"/>
        <v>104.52073413343999</v>
      </c>
      <c r="S68" s="175">
        <f t="shared" si="12"/>
        <v>102.26024715775998</v>
      </c>
      <c r="T68" s="175">
        <f t="shared" si="12"/>
        <v>100.42567403072002</v>
      </c>
      <c r="U68" s="175">
        <f t="shared" si="12"/>
        <v>100</v>
      </c>
      <c r="V68" s="176">
        <v>100</v>
      </c>
      <c r="W68" s="73"/>
      <c r="CA68" s="163">
        <f t="shared" si="13"/>
        <v>5</v>
      </c>
      <c r="CB68" s="174">
        <f>('[1]Summary Data'!$V158*POWER(CB$62,3))+('[1]Summary Data'!$W158*POWER(CB$62,2))+('[1]Summary Data'!$X158*CB$62)+'[1]Summary Data'!$Y158</f>
        <v>185.82320403967998</v>
      </c>
      <c r="CC68" s="175">
        <f>('[1]Summary Data'!$V158*POWER(CC$62,3))+('[1]Summary Data'!$W158*POWER(CC$62,2))+('[1]Summary Data'!$X158*CC$62)+'[1]Summary Data'!$Y158</f>
        <v>172.34071107583998</v>
      </c>
      <c r="CD68" s="175">
        <f>('[1]Summary Data'!$V158*POWER(CD$62,3))+('[1]Summary Data'!$W158*POWER(CD$62,2))+('[1]Summary Data'!$X158*CD$62)+'[1]Summary Data'!$Y158</f>
        <v>160.37362423616</v>
      </c>
      <c r="CE68" s="175">
        <f>('[1]Summary Data'!$V158*POWER(CE$62,3))+('[1]Summary Data'!$W158*POWER(CE$62,2))+('[1]Summary Data'!$X158*CE$62)+'[1]Summary Data'!$Y158</f>
        <v>149.82289876831999</v>
      </c>
      <c r="CF68" s="175">
        <f>('[1]Summary Data'!$V158*POWER(CF$62,3))+('[1]Summary Data'!$W158*POWER(CF$62,2))+('[1]Summary Data'!$X158*CF$62)+'[1]Summary Data'!$Y158</f>
        <v>140.58948992000001</v>
      </c>
      <c r="CG68" s="175">
        <f>('[1]Summary Data'!$V158*POWER(CG$62,3))+('[1]Summary Data'!$W158*POWER(CG$62,2))+('[1]Summary Data'!$X158*CG$62)+'[1]Summary Data'!$Y158</f>
        <v>132.57435293888</v>
      </c>
      <c r="CH68" s="175">
        <f>('[1]Summary Data'!$V158*POWER(CH$62,3))+('[1]Summary Data'!$W158*POWER(CH$62,2))+('[1]Summary Data'!$X158*CH$62)+'[1]Summary Data'!$Y158</f>
        <v>125.67844307263999</v>
      </c>
      <c r="CI68" s="175">
        <f>('[1]Summary Data'!$V158*POWER(CI$62,3))+('[1]Summary Data'!$W158*POWER(CI$62,2))+('[1]Summary Data'!$X158*CI$62)+'[1]Summary Data'!$Y158</f>
        <v>119.80271556896002</v>
      </c>
      <c r="CJ68" s="175">
        <f>('[1]Summary Data'!$V158*POWER(CJ$62,3))+('[1]Summary Data'!$W158*POWER(CJ$62,2))+('[1]Summary Data'!$X158*CJ$62)+'[1]Summary Data'!$Y158</f>
        <v>114.84812567551998</v>
      </c>
      <c r="CK68" s="175">
        <f>('[1]Summary Data'!$V158*POWER(CK$62,3))+('[1]Summary Data'!$W158*POWER(CK$62,2))+('[1]Summary Data'!$X158*CK$62)+'[1]Summary Data'!$Y158</f>
        <v>110.71562864000001</v>
      </c>
      <c r="CL68" s="175">
        <f>('[1]Summary Data'!$V158*POWER(CL$62,3))+('[1]Summary Data'!$W158*POWER(CL$62,2))+('[1]Summary Data'!$X158*CL$62)+'[1]Summary Data'!$Y158</f>
        <v>107.30617971008</v>
      </c>
      <c r="CM68" s="175">
        <f>('[1]Summary Data'!$V158*POWER(CM$62,3))+('[1]Summary Data'!$W158*POWER(CM$62,2))+('[1]Summary Data'!$X158*CM$62)+'[1]Summary Data'!$Y158</f>
        <v>104.52073413343999</v>
      </c>
      <c r="CN68" s="175">
        <f>('[1]Summary Data'!$V158*POWER(CN$62,3))+('[1]Summary Data'!$W158*POWER(CN$62,2))+('[1]Summary Data'!$X158*CN$62)+'[1]Summary Data'!$Y158</f>
        <v>102.26024715775998</v>
      </c>
      <c r="CO68" s="175">
        <f>('[1]Summary Data'!$V158*POWER(CO$62,3))+('[1]Summary Data'!$W158*POWER(CO$62,2))+('[1]Summary Data'!$X158*CO$62)+'[1]Summary Data'!$Y158</f>
        <v>100.42567403072002</v>
      </c>
      <c r="CP68" s="175">
        <f>('[1]Summary Data'!$V158*POWER(CP$62,3))+('[1]Summary Data'!$W158*POWER(CP$62,2))+('[1]Summary Data'!$X158*CP$62)+'[1]Summary Data'!$Y158</f>
        <v>98.917969999999997</v>
      </c>
      <c r="CQ68" s="176">
        <f>('[1]Summary Data'!$V158*POWER(CQ$62,3))+('[1]Summary Data'!$W158*POWER(CQ$62,2))+('[1]Summary Data'!$X158*CQ$62)+'[1]Summary Data'!$Y158</f>
        <v>31.182080000000042</v>
      </c>
    </row>
    <row r="69" spans="2:95">
      <c r="B69" s="65"/>
      <c r="C69" s="66"/>
      <c r="D69" s="66"/>
      <c r="E69" s="67"/>
      <c r="F69" s="77">
        <f t="shared" si="11"/>
        <v>5.5</v>
      </c>
      <c r="G69" s="174">
        <f t="shared" si="12"/>
        <v>155.89738161151999</v>
      </c>
      <c r="H69" s="175">
        <f t="shared" si="12"/>
        <v>151.97231129575999</v>
      </c>
      <c r="I69" s="175">
        <f t="shared" si="12"/>
        <v>147.39010889023999</v>
      </c>
      <c r="J69" s="175">
        <f t="shared" si="12"/>
        <v>142.31316756247998</v>
      </c>
      <c r="K69" s="175">
        <f t="shared" si="12"/>
        <v>136.90388048</v>
      </c>
      <c r="L69" s="175">
        <f t="shared" si="12"/>
        <v>131.32464081031998</v>
      </c>
      <c r="M69" s="175">
        <f t="shared" si="12"/>
        <v>125.73784172095998</v>
      </c>
      <c r="N69" s="175">
        <f t="shared" si="12"/>
        <v>120.30587637943999</v>
      </c>
      <c r="O69" s="175">
        <f t="shared" si="12"/>
        <v>115.19113795327999</v>
      </c>
      <c r="P69" s="175">
        <f t="shared" si="12"/>
        <v>110.55601960999999</v>
      </c>
      <c r="Q69" s="175">
        <f t="shared" si="12"/>
        <v>106.56291451711999</v>
      </c>
      <c r="R69" s="175">
        <f t="shared" si="12"/>
        <v>103.37421584215998</v>
      </c>
      <c r="S69" s="175">
        <f t="shared" si="12"/>
        <v>101.15231675263999</v>
      </c>
      <c r="T69" s="175">
        <f t="shared" si="12"/>
        <v>100.25848999999999</v>
      </c>
      <c r="U69" s="175">
        <f t="shared" si="12"/>
        <v>100.25848999999999</v>
      </c>
      <c r="V69" s="176">
        <v>100</v>
      </c>
      <c r="W69" s="73"/>
      <c r="CA69" s="163">
        <f t="shared" si="13"/>
        <v>5.5</v>
      </c>
      <c r="CB69" s="174">
        <f>('[1]Summary Data'!$V157*POWER(CB$62,3))+('[1]Summary Data'!$W157*POWER(CB$62,2))+('[1]Summary Data'!$X157*CB$62)+'[1]Summary Data'!$Y157</f>
        <v>155.89738161151999</v>
      </c>
      <c r="CC69" s="175">
        <f>('[1]Summary Data'!$V157*POWER(CC$62,3))+('[1]Summary Data'!$W157*POWER(CC$62,2))+('[1]Summary Data'!$X157*CC$62)+'[1]Summary Data'!$Y157</f>
        <v>151.97231129575999</v>
      </c>
      <c r="CD69" s="175">
        <f>('[1]Summary Data'!$V157*POWER(CD$62,3))+('[1]Summary Data'!$W157*POWER(CD$62,2))+('[1]Summary Data'!$X157*CD$62)+'[1]Summary Data'!$Y157</f>
        <v>147.39010889023999</v>
      </c>
      <c r="CE69" s="175">
        <f>('[1]Summary Data'!$V157*POWER(CE$62,3))+('[1]Summary Data'!$W157*POWER(CE$62,2))+('[1]Summary Data'!$X157*CE$62)+'[1]Summary Data'!$Y157</f>
        <v>142.31316756247998</v>
      </c>
      <c r="CF69" s="175">
        <f>('[1]Summary Data'!$V157*POWER(CF$62,3))+('[1]Summary Data'!$W157*POWER(CF$62,2))+('[1]Summary Data'!$X157*CF$62)+'[1]Summary Data'!$Y157</f>
        <v>136.90388048</v>
      </c>
      <c r="CG69" s="175">
        <f>('[1]Summary Data'!$V157*POWER(CG$62,3))+('[1]Summary Data'!$W157*POWER(CG$62,2))+('[1]Summary Data'!$X157*CG$62)+'[1]Summary Data'!$Y157</f>
        <v>131.32464081031998</v>
      </c>
      <c r="CH69" s="175">
        <f>('[1]Summary Data'!$V157*POWER(CH$62,3))+('[1]Summary Data'!$W157*POWER(CH$62,2))+('[1]Summary Data'!$X157*CH$62)+'[1]Summary Data'!$Y157</f>
        <v>125.73784172095998</v>
      </c>
      <c r="CI69" s="175">
        <f>('[1]Summary Data'!$V157*POWER(CI$62,3))+('[1]Summary Data'!$W157*POWER(CI$62,2))+('[1]Summary Data'!$X157*CI$62)+'[1]Summary Data'!$Y157</f>
        <v>120.30587637943999</v>
      </c>
      <c r="CJ69" s="175">
        <f>('[1]Summary Data'!$V157*POWER(CJ$62,3))+('[1]Summary Data'!$W157*POWER(CJ$62,2))+('[1]Summary Data'!$X157*CJ$62)+'[1]Summary Data'!$Y157</f>
        <v>115.19113795327999</v>
      </c>
      <c r="CK69" s="175">
        <f>('[1]Summary Data'!$V157*POWER(CK$62,3))+('[1]Summary Data'!$W157*POWER(CK$62,2))+('[1]Summary Data'!$X157*CK$62)+'[1]Summary Data'!$Y157</f>
        <v>110.55601960999999</v>
      </c>
      <c r="CL69" s="175">
        <f>('[1]Summary Data'!$V157*POWER(CL$62,3))+('[1]Summary Data'!$W157*POWER(CL$62,2))+('[1]Summary Data'!$X157*CL$62)+'[1]Summary Data'!$Y157</f>
        <v>106.56291451711999</v>
      </c>
      <c r="CM69" s="175">
        <f>('[1]Summary Data'!$V157*POWER(CM$62,3))+('[1]Summary Data'!$W157*POWER(CM$62,2))+('[1]Summary Data'!$X157*CM$62)+'[1]Summary Data'!$Y157</f>
        <v>103.37421584215998</v>
      </c>
      <c r="CN69" s="175">
        <f>('[1]Summary Data'!$V157*POWER(CN$62,3))+('[1]Summary Data'!$W157*POWER(CN$62,2))+('[1]Summary Data'!$X157*CN$62)+'[1]Summary Data'!$Y157</f>
        <v>101.15231675263999</v>
      </c>
      <c r="CO69" s="175">
        <f>('[1]Summary Data'!$V157*POWER(CO$62,3))+('[1]Summary Data'!$W157*POWER(CO$62,2))+('[1]Summary Data'!$X157*CO$62)+'[1]Summary Data'!$Y157</f>
        <v>100.05961041607998</v>
      </c>
      <c r="CP69" s="175">
        <f>('[1]Summary Data'!$V157*POWER(CP$62,3))+('[1]Summary Data'!$W157*POWER(CP$62,2))+('[1]Summary Data'!$X157*CP$62)+'[1]Summary Data'!$Y157</f>
        <v>100.25848999999999</v>
      </c>
      <c r="CQ69" s="176">
        <f>('[1]Summary Data'!$V157*POWER(CQ$62,3))+('[1]Summary Data'!$W157*POWER(CQ$62,2))+('[1]Summary Data'!$X157*CQ$62)+'[1]Summary Data'!$Y157</f>
        <v>442.48346000000004</v>
      </c>
    </row>
    <row r="70" spans="2:95" ht="15.75" thickBot="1">
      <c r="B70" s="79"/>
      <c r="C70" s="80"/>
      <c r="D70" s="80"/>
      <c r="E70" s="81"/>
      <c r="F70" s="82">
        <f t="shared" si="11"/>
        <v>6</v>
      </c>
      <c r="G70" s="177">
        <f t="shared" si="12"/>
        <v>200.06797612352</v>
      </c>
      <c r="H70" s="178">
        <f t="shared" si="12"/>
        <v>185.30046931376</v>
      </c>
      <c r="I70" s="178">
        <f t="shared" si="12"/>
        <v>171.98248845823997</v>
      </c>
      <c r="J70" s="178">
        <f t="shared" si="12"/>
        <v>160.04226382447999</v>
      </c>
      <c r="K70" s="178">
        <f t="shared" si="12"/>
        <v>149.40802567999998</v>
      </c>
      <c r="L70" s="178">
        <f t="shared" si="12"/>
        <v>140.00800429231998</v>
      </c>
      <c r="M70" s="178">
        <f t="shared" si="12"/>
        <v>131.77042992895997</v>
      </c>
      <c r="N70" s="178">
        <f t="shared" si="12"/>
        <v>124.62353285743998</v>
      </c>
      <c r="O70" s="178">
        <f t="shared" si="12"/>
        <v>118.49554334527997</v>
      </c>
      <c r="P70" s="178">
        <f t="shared" si="12"/>
        <v>113.31469165999997</v>
      </c>
      <c r="Q70" s="178">
        <f t="shared" si="12"/>
        <v>109.00920806911998</v>
      </c>
      <c r="R70" s="178">
        <f t="shared" si="12"/>
        <v>105.50732284015999</v>
      </c>
      <c r="S70" s="178">
        <f t="shared" si="12"/>
        <v>102.73726624063997</v>
      </c>
      <c r="T70" s="178">
        <f t="shared" si="12"/>
        <v>100.62726853808002</v>
      </c>
      <c r="U70" s="178">
        <f t="shared" si="12"/>
        <v>100</v>
      </c>
      <c r="V70" s="179">
        <v>100</v>
      </c>
      <c r="W70" s="84"/>
      <c r="CA70" s="164">
        <f t="shared" si="13"/>
        <v>6</v>
      </c>
      <c r="CB70" s="177">
        <f>('[1]Summary Data'!$V156*POWER(CB$62,3))+('[1]Summary Data'!$W156*POWER(CB$62,2))+('[1]Summary Data'!$X156*CB$62)+'[1]Summary Data'!$Y156</f>
        <v>200.06797612352</v>
      </c>
      <c r="CC70" s="178">
        <f>('[1]Summary Data'!$V156*POWER(CC$62,3))+('[1]Summary Data'!$W156*POWER(CC$62,2))+('[1]Summary Data'!$X156*CC$62)+'[1]Summary Data'!$Y156</f>
        <v>185.30046931376</v>
      </c>
      <c r="CD70" s="178">
        <f>('[1]Summary Data'!$V156*POWER(CD$62,3))+('[1]Summary Data'!$W156*POWER(CD$62,2))+('[1]Summary Data'!$X156*CD$62)+'[1]Summary Data'!$Y156</f>
        <v>171.98248845823997</v>
      </c>
      <c r="CE70" s="178">
        <f>('[1]Summary Data'!$V156*POWER(CE$62,3))+('[1]Summary Data'!$W156*POWER(CE$62,2))+('[1]Summary Data'!$X156*CE$62)+'[1]Summary Data'!$Y156</f>
        <v>160.04226382447999</v>
      </c>
      <c r="CF70" s="178">
        <f>('[1]Summary Data'!$V156*POWER(CF$62,3))+('[1]Summary Data'!$W156*POWER(CF$62,2))+('[1]Summary Data'!$X156*CF$62)+'[1]Summary Data'!$Y156</f>
        <v>149.40802567999998</v>
      </c>
      <c r="CG70" s="178">
        <f>('[1]Summary Data'!$V156*POWER(CG$62,3))+('[1]Summary Data'!$W156*POWER(CG$62,2))+('[1]Summary Data'!$X156*CG$62)+'[1]Summary Data'!$Y156</f>
        <v>140.00800429231998</v>
      </c>
      <c r="CH70" s="178">
        <f>('[1]Summary Data'!$V156*POWER(CH$62,3))+('[1]Summary Data'!$W156*POWER(CH$62,2))+('[1]Summary Data'!$X156*CH$62)+'[1]Summary Data'!$Y156</f>
        <v>131.77042992895997</v>
      </c>
      <c r="CI70" s="178">
        <f>('[1]Summary Data'!$V156*POWER(CI$62,3))+('[1]Summary Data'!$W156*POWER(CI$62,2))+('[1]Summary Data'!$X156*CI$62)+'[1]Summary Data'!$Y156</f>
        <v>124.62353285743998</v>
      </c>
      <c r="CJ70" s="178">
        <f>('[1]Summary Data'!$V156*POWER(CJ$62,3))+('[1]Summary Data'!$W156*POWER(CJ$62,2))+('[1]Summary Data'!$X156*CJ$62)+'[1]Summary Data'!$Y156</f>
        <v>118.49554334527997</v>
      </c>
      <c r="CK70" s="178">
        <f>('[1]Summary Data'!$V156*POWER(CK$62,3))+('[1]Summary Data'!$W156*POWER(CK$62,2))+('[1]Summary Data'!$X156*CK$62)+'[1]Summary Data'!$Y156</f>
        <v>113.31469165999997</v>
      </c>
      <c r="CL70" s="178">
        <f>('[1]Summary Data'!$V156*POWER(CL$62,3))+('[1]Summary Data'!$W156*POWER(CL$62,2))+('[1]Summary Data'!$X156*CL$62)+'[1]Summary Data'!$Y156</f>
        <v>109.00920806911998</v>
      </c>
      <c r="CM70" s="178">
        <f>('[1]Summary Data'!$V156*POWER(CM$62,3))+('[1]Summary Data'!$W156*POWER(CM$62,2))+('[1]Summary Data'!$X156*CM$62)+'[1]Summary Data'!$Y156</f>
        <v>105.50732284015999</v>
      </c>
      <c r="CN70" s="178">
        <f>('[1]Summary Data'!$V156*POWER(CN$62,3))+('[1]Summary Data'!$W156*POWER(CN$62,2))+('[1]Summary Data'!$X156*CN$62)+'[1]Summary Data'!$Y156</f>
        <v>102.73726624063997</v>
      </c>
      <c r="CO70" s="178">
        <f>('[1]Summary Data'!$V156*POWER(CO$62,3))+('[1]Summary Data'!$W156*POWER(CO$62,2))+('[1]Summary Data'!$X156*CO$62)+'[1]Summary Data'!$Y156</f>
        <v>100.62726853808002</v>
      </c>
      <c r="CP70" s="178">
        <f>('[1]Summary Data'!$V156*POWER(CP$62,3))+('[1]Summary Data'!$W156*POWER(CP$62,2))+('[1]Summary Data'!$X156*CP$62)+'[1]Summary Data'!$Y156</f>
        <v>99.105559999999969</v>
      </c>
      <c r="CQ70" s="179">
        <f>('[1]Summary Data'!$V156*POWER(CQ$62,3))+('[1]Summary Data'!$W156*POWER(CQ$62,2))+('[1]Summary Data'!$X156*CQ$62)+'[1]Summary Data'!$Y156</f>
        <v>94.608369999999951</v>
      </c>
    </row>
    <row r="71" spans="2:95" ht="15.75" thickBot="1"/>
    <row r="72" spans="2:95" ht="15.75" thickBot="1">
      <c r="B72" s="51" t="s">
        <v>65</v>
      </c>
      <c r="C72" s="52"/>
      <c r="D72" s="52"/>
      <c r="E72" s="52"/>
      <c r="F72" s="52"/>
      <c r="G72" s="52"/>
      <c r="H72" s="53"/>
    </row>
    <row r="73" spans="2:95" ht="15.75" thickBot="1">
      <c r="B73" s="180">
        <v>4000</v>
      </c>
      <c r="C73" s="59" t="s">
        <v>66</v>
      </c>
    </row>
    <row r="74" spans="2:95">
      <c r="I74" s="55"/>
    </row>
  </sheetData>
  <sheetProtection password="C163" sheet="1" objects="1" scenarios="1"/>
  <mergeCells count="33"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  <mergeCell ref="B40:E48"/>
    <mergeCell ref="Q40:T48"/>
    <mergeCell ref="O41:O48"/>
    <mergeCell ref="AM41:AM48"/>
    <mergeCell ref="B50:F50"/>
    <mergeCell ref="G50:V50"/>
    <mergeCell ref="B28:F28"/>
    <mergeCell ref="B29:E37"/>
    <mergeCell ref="B39:F39"/>
    <mergeCell ref="G39:N39"/>
    <mergeCell ref="Q39:U39"/>
    <mergeCell ref="V39:AL39"/>
    <mergeCell ref="B13:G13"/>
    <mergeCell ref="B14:E22"/>
    <mergeCell ref="H15:H22"/>
    <mergeCell ref="B24:F24"/>
    <mergeCell ref="G24:N24"/>
    <mergeCell ref="B25:F26"/>
    <mergeCell ref="A1:T1"/>
    <mergeCell ref="J2:R2"/>
    <mergeCell ref="B5:D5"/>
    <mergeCell ref="P5:S5"/>
    <mergeCell ref="B7:D7"/>
    <mergeCell ref="B10:H1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8" width="9.140625" style="10"/>
    <col min="19" max="19" width="9.28515625" style="10" bestFit="1" customWidth="1"/>
    <col min="20" max="78" width="9.140625" style="10"/>
    <col min="79" max="113" width="9.140625" style="10" hidden="1" customWidth="1"/>
    <col min="114" max="16384" width="9.140625" style="10"/>
  </cols>
  <sheetData>
    <row r="1" spans="1:27" ht="27" thickBot="1">
      <c r="A1" s="1" t="str">
        <f ca="1">MID(CELL("filename",A1),FIND("]",CELL("filename",A1))+1,255)</f>
        <v>LINK</v>
      </c>
      <c r="B1" s="2"/>
      <c r="C1" s="2"/>
      <c r="D1" s="2"/>
      <c r="E1" s="2"/>
      <c r="F1" s="2"/>
      <c r="G1" s="2"/>
      <c r="H1" s="2"/>
      <c r="I1" s="2"/>
      <c r="J1" s="2" t="s">
        <v>67</v>
      </c>
      <c r="K1" s="2"/>
      <c r="L1" s="2"/>
      <c r="M1" s="2"/>
      <c r="N1" s="2"/>
      <c r="O1" s="2"/>
      <c r="P1" s="2"/>
      <c r="Q1" s="2"/>
      <c r="R1" s="2"/>
      <c r="S1" s="2">
        <f>'[1]Summary Data'!$D$69</f>
        <v>1285.1199999999999</v>
      </c>
      <c r="T1" s="3" t="s">
        <v>28</v>
      </c>
      <c r="U1" s="44"/>
      <c r="V1" s="44"/>
      <c r="W1" s="44"/>
      <c r="X1" s="44"/>
      <c r="Y1" s="45"/>
      <c r="Z1" s="44"/>
      <c r="AA1" s="44"/>
    </row>
    <row r="2" spans="1:27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27">
      <c r="A3" s="11" t="s">
        <v>1</v>
      </c>
      <c r="B3" s="10" t="str">
        <f>[1]Versions!C4</f>
        <v>19.11.01</v>
      </c>
    </row>
    <row r="4" spans="1:27" ht="15.75" thickBot="1"/>
    <row r="5" spans="1:27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1</v>
      </c>
    </row>
    <row r="6" spans="1:27" ht="15.75" thickBot="1"/>
    <row r="7" spans="1:27" ht="15.75" thickBot="1">
      <c r="B7" s="51" t="s">
        <v>39</v>
      </c>
      <c r="C7" s="52"/>
      <c r="D7" s="53"/>
    </row>
    <row r="8" spans="1:27" ht="15.75" thickBot="1">
      <c r="B8" s="58">
        <f>MIN(G51:V51)</f>
        <v>0</v>
      </c>
      <c r="C8" s="59" t="s">
        <v>40</v>
      </c>
    </row>
    <row r="9" spans="1:27" ht="15.75" thickBot="1"/>
    <row r="10" spans="1:27" ht="15.75" thickBot="1">
      <c r="B10" s="51" t="s">
        <v>41</v>
      </c>
      <c r="C10" s="52"/>
      <c r="D10" s="52"/>
      <c r="E10" s="52"/>
      <c r="F10" s="52"/>
      <c r="G10" s="52"/>
      <c r="H10" s="53"/>
    </row>
    <row r="11" spans="1:27" ht="15.75" thickBot="1">
      <c r="B11" s="58">
        <f>MAX(G51:V51)</f>
        <v>1.875</v>
      </c>
      <c r="C11" s="59" t="s">
        <v>40</v>
      </c>
    </row>
    <row r="12" spans="1:27" ht="15.75" thickBot="1">
      <c r="I12" s="55"/>
    </row>
    <row r="13" spans="1:27" ht="15.75" thickBot="1">
      <c r="B13" s="51" t="s">
        <v>42</v>
      </c>
      <c r="C13" s="52"/>
      <c r="D13" s="52"/>
      <c r="E13" s="52"/>
      <c r="F13" s="52"/>
      <c r="G13" s="53"/>
      <c r="H13" s="55"/>
      <c r="I13" s="55"/>
    </row>
    <row r="14" spans="1:27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27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'[1]Summary Data'!$D$70*IF('[1]Summary Data'!$D$69&gt;1250,Help!$AE$5,Help!$AD$5)*$T$5</f>
        <v>1489.6639999999998</v>
      </c>
      <c r="H15" s="70" t="s">
        <v>45</v>
      </c>
      <c r="I15" s="43"/>
      <c r="K15" s="43"/>
    </row>
    <row r="16" spans="1:27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'[1]Summary Data'!$D$69*IF('[1]Summary Data'!$D$69&gt;1250,Help!$AE$5,Help!$AD$5)*$T$5</f>
        <v>1477.8879999999997</v>
      </c>
      <c r="H16" s="73"/>
      <c r="I16" s="74" t="s">
        <v>46</v>
      </c>
    </row>
    <row r="17" spans="2:17">
      <c r="B17" s="65"/>
      <c r="C17" s="66"/>
      <c r="D17" s="66"/>
      <c r="E17" s="67"/>
      <c r="F17" s="75">
        <f>'[1]Summary Data'!$C$14*VLOOKUP($E$5,PressureFactors,2,FALSE)</f>
        <v>3.5</v>
      </c>
      <c r="G17" s="76">
        <f>'[1]Summary Data'!$D$68*IF('[1]Summary Data'!$D$69&gt;1250,Help!$AE$5,Help!$AD$5)*$T$5</f>
        <v>1611.1499999999999</v>
      </c>
      <c r="H17" s="73"/>
    </row>
    <row r="18" spans="2:17">
      <c r="B18" s="65"/>
      <c r="C18" s="66"/>
      <c r="D18" s="66"/>
      <c r="E18" s="67"/>
      <c r="F18" s="77">
        <f>'[1]Summary Data'!$C$13*VLOOKUP($E$5,PressureFactors,2,FALSE)</f>
        <v>4</v>
      </c>
      <c r="G18" s="78">
        <f>'[1]Summary Data'!$D$67*IF('[1]Summary Data'!$D$69&gt;1250,Help!$AE$5,Help!$AD$5)*$T$5</f>
        <v>1748.4139999999998</v>
      </c>
      <c r="H18" s="73"/>
    </row>
    <row r="19" spans="2:17">
      <c r="B19" s="65"/>
      <c r="C19" s="66"/>
      <c r="D19" s="66"/>
      <c r="E19" s="67"/>
      <c r="F19" s="77">
        <f>'[1]Summary Data'!$C$12*VLOOKUP($E$5,PressureFactors,2,FALSE)</f>
        <v>4.5</v>
      </c>
      <c r="G19" s="78">
        <f>'[1]Summary Data'!$D$66*IF('[1]Summary Data'!$D$69&gt;1250,Help!$AE$5,Help!$AD$5)*$T$5</f>
        <v>1891.7729999999999</v>
      </c>
      <c r="H19" s="73"/>
    </row>
    <row r="20" spans="2:17">
      <c r="B20" s="65"/>
      <c r="C20" s="66"/>
      <c r="D20" s="66"/>
      <c r="E20" s="67"/>
      <c r="F20" s="77">
        <f>'[1]Summary Data'!$C$11*VLOOKUP($E$5,PressureFactors,2,FALSE)</f>
        <v>5</v>
      </c>
      <c r="G20" s="78">
        <f>'[1]Summary Data'!$D$65*IF('[1]Summary Data'!$D$69&gt;1250,Help!$AE$5,Help!$AD$5)*$T$5</f>
        <v>1978.9889999999998</v>
      </c>
      <c r="H20" s="73"/>
    </row>
    <row r="21" spans="2:17">
      <c r="B21" s="65"/>
      <c r="C21" s="66"/>
      <c r="D21" s="66"/>
      <c r="E21" s="67"/>
      <c r="F21" s="77">
        <f>'[1]Summary Data'!$C$10*VLOOKUP($E$5,PressureFactors,2,FALSE)</f>
        <v>5.5</v>
      </c>
      <c r="G21" s="78">
        <f>'[1]Summary Data'!$D$64*IF('[1]Summary Data'!$D$69&gt;1250,Help!$AE$5,Help!$AD$5)*$T$5</f>
        <v>2060.3629999999998</v>
      </c>
      <c r="H21" s="73"/>
    </row>
    <row r="22" spans="2:17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'[1]Summary Data'!$D$63*IF('[1]Summary Data'!$D$69&gt;1250,Help!$AE$5,Help!$AD$5)*$T$5</f>
        <v>2116.5519999999997</v>
      </c>
      <c r="H22" s="84"/>
    </row>
    <row r="23" spans="2:17" ht="15.75" thickBot="1"/>
    <row r="24" spans="2:17" ht="15.75" thickBot="1">
      <c r="B24" s="51" t="s">
        <v>47</v>
      </c>
      <c r="C24" s="52"/>
      <c r="D24" s="52"/>
      <c r="E24" s="52"/>
      <c r="F24" s="53"/>
      <c r="G24" s="85" t="s">
        <v>48</v>
      </c>
      <c r="H24" s="86"/>
      <c r="I24" s="86"/>
      <c r="J24" s="86"/>
      <c r="K24" s="86"/>
      <c r="L24" s="86"/>
      <c r="M24" s="86"/>
      <c r="N24" s="87"/>
    </row>
    <row r="25" spans="2:17" ht="15.75" customHeight="1" thickBot="1">
      <c r="B25" s="88" t="s">
        <v>49</v>
      </c>
      <c r="C25" s="89"/>
      <c r="D25" s="89"/>
      <c r="E25" s="89"/>
      <c r="F25" s="90"/>
      <c r="G25" s="91">
        <v>-40</v>
      </c>
      <c r="H25" s="92">
        <v>-30</v>
      </c>
      <c r="I25" s="92">
        <v>-20</v>
      </c>
      <c r="J25" s="93">
        <v>-10</v>
      </c>
      <c r="K25" s="94">
        <f>'[1]Summary Data'!G31</f>
        <v>0</v>
      </c>
      <c r="L25" s="95">
        <v>10</v>
      </c>
      <c r="M25" s="92">
        <v>20</v>
      </c>
      <c r="N25" s="96">
        <v>30</v>
      </c>
      <c r="O25" s="43"/>
    </row>
    <row r="26" spans="2:17" ht="15.75" thickBot="1">
      <c r="B26" s="97"/>
      <c r="C26" s="98"/>
      <c r="D26" s="98"/>
      <c r="E26" s="98"/>
      <c r="F26" s="98"/>
      <c r="G26" s="99">
        <f t="shared" ref="G26:J26" si="0">IF(G25=0,100,100*SQRT(1/(1+(G25*0.01))))</f>
        <v>129.09944487358055</v>
      </c>
      <c r="H26" s="100">
        <f t="shared" si="0"/>
        <v>119.52286093343936</v>
      </c>
      <c r="I26" s="100">
        <f t="shared" si="0"/>
        <v>111.80339887498948</v>
      </c>
      <c r="J26" s="101">
        <f t="shared" si="0"/>
        <v>105.40925533894598</v>
      </c>
      <c r="K26" s="102">
        <f>IF(K25=0,100,100*SQRT(1/(1+(K25*0.01))))</f>
        <v>100</v>
      </c>
      <c r="L26" s="103">
        <f t="shared" ref="L26:N26" si="1">IF(L25=0,100,100*SQRT(1/(1+(L25*0.01))))</f>
        <v>95.346258924559237</v>
      </c>
      <c r="M26" s="100">
        <f t="shared" si="1"/>
        <v>91.287092917527687</v>
      </c>
      <c r="N26" s="104">
        <f t="shared" si="1"/>
        <v>87.705801930702918</v>
      </c>
      <c r="O26" s="105" t="s">
        <v>50</v>
      </c>
      <c r="P26" s="43"/>
      <c r="Q26" s="106"/>
    </row>
    <row r="27" spans="2:17" ht="15.75" thickBot="1">
      <c r="K27" s="107" t="s">
        <v>51</v>
      </c>
    </row>
    <row r="28" spans="2:17" ht="15.75" thickBot="1">
      <c r="B28" s="51" t="s">
        <v>52</v>
      </c>
      <c r="C28" s="52"/>
      <c r="D28" s="52"/>
      <c r="E28" s="52"/>
      <c r="F28" s="53"/>
      <c r="G28" s="181">
        <f>'[1]Summary Data'!$C$15*VLOOKUP($E$5,PressureFactors,2,FALSE)</f>
        <v>3</v>
      </c>
      <c r="H28" s="74" t="s">
        <v>46</v>
      </c>
      <c r="I28" s="55"/>
    </row>
    <row r="29" spans="2:17" ht="15.75" thickBot="1">
      <c r="B29" s="60" t="s">
        <v>53</v>
      </c>
      <c r="C29" s="61"/>
      <c r="D29" s="61"/>
      <c r="E29" s="62"/>
      <c r="F29" s="63" t="str">
        <f>$E$5</f>
        <v>bar</v>
      </c>
      <c r="G29" s="109" t="s">
        <v>54</v>
      </c>
    </row>
    <row r="30" spans="2:17" ht="15.75" customHeight="1">
      <c r="B30" s="65"/>
      <c r="C30" s="66"/>
      <c r="D30" s="66"/>
      <c r="E30" s="67"/>
      <c r="F30" s="110">
        <f t="shared" ref="F30:F37" si="2">F15</f>
        <v>2.5</v>
      </c>
      <c r="G30" s="111">
        <f>SQRT(1+(($G$28-F30)/F30))</f>
        <v>1.0954451150103321</v>
      </c>
      <c r="H30" s="43"/>
      <c r="I30" s="43"/>
      <c r="K30" s="43"/>
    </row>
    <row r="31" spans="2:17">
      <c r="B31" s="65"/>
      <c r="C31" s="66"/>
      <c r="D31" s="66"/>
      <c r="E31" s="67"/>
      <c r="F31" s="112">
        <f t="shared" si="2"/>
        <v>3</v>
      </c>
      <c r="G31" s="113">
        <f t="shared" ref="G31:G37" si="3">SQRT(1+(($G$28-F31)/F31))</f>
        <v>1</v>
      </c>
      <c r="H31" s="55"/>
      <c r="I31" s="55"/>
    </row>
    <row r="32" spans="2:17">
      <c r="B32" s="65"/>
      <c r="C32" s="66"/>
      <c r="D32" s="66"/>
      <c r="E32" s="67"/>
      <c r="F32" s="114">
        <f t="shared" si="2"/>
        <v>3.5</v>
      </c>
      <c r="G32" s="113">
        <f t="shared" si="3"/>
        <v>0.92582009977255153</v>
      </c>
    </row>
    <row r="33" spans="2:18">
      <c r="B33" s="65"/>
      <c r="C33" s="66"/>
      <c r="D33" s="66"/>
      <c r="E33" s="67"/>
      <c r="F33" s="112">
        <f t="shared" si="2"/>
        <v>4</v>
      </c>
      <c r="G33" s="113">
        <f t="shared" si="3"/>
        <v>0.8660254037844386</v>
      </c>
    </row>
    <row r="34" spans="2:18">
      <c r="B34" s="65"/>
      <c r="C34" s="66"/>
      <c r="D34" s="66"/>
      <c r="E34" s="67"/>
      <c r="F34" s="112">
        <f t="shared" si="2"/>
        <v>4.5</v>
      </c>
      <c r="G34" s="113">
        <f t="shared" si="3"/>
        <v>0.81649658092772603</v>
      </c>
    </row>
    <row r="35" spans="2:18">
      <c r="B35" s="65"/>
      <c r="C35" s="66"/>
      <c r="D35" s="66"/>
      <c r="E35" s="67"/>
      <c r="F35" s="112">
        <f t="shared" si="2"/>
        <v>5</v>
      </c>
      <c r="G35" s="113">
        <f t="shared" si="3"/>
        <v>0.7745966692414834</v>
      </c>
    </row>
    <row r="36" spans="2:18">
      <c r="B36" s="65"/>
      <c r="C36" s="66"/>
      <c r="D36" s="66"/>
      <c r="E36" s="67"/>
      <c r="F36" s="112">
        <f t="shared" si="2"/>
        <v>5.5</v>
      </c>
      <c r="G36" s="113">
        <f t="shared" si="3"/>
        <v>0.7385489458759964</v>
      </c>
    </row>
    <row r="37" spans="2:18" ht="15.75" thickBot="1">
      <c r="B37" s="79"/>
      <c r="C37" s="80"/>
      <c r="D37" s="80"/>
      <c r="E37" s="81"/>
      <c r="F37" s="115">
        <f t="shared" si="2"/>
        <v>6</v>
      </c>
      <c r="G37" s="116">
        <f t="shared" si="3"/>
        <v>0.70710678118654757</v>
      </c>
    </row>
    <row r="38" spans="2:18" ht="15.75" thickBot="1"/>
    <row r="39" spans="2:18" ht="15.75" thickBot="1">
      <c r="B39" s="51" t="s">
        <v>55</v>
      </c>
      <c r="C39" s="52"/>
      <c r="D39" s="52"/>
      <c r="E39" s="52"/>
      <c r="F39" s="53"/>
      <c r="G39" s="85" t="s">
        <v>68</v>
      </c>
      <c r="H39" s="86"/>
      <c r="I39" s="86"/>
      <c r="J39" s="86"/>
      <c r="K39" s="86"/>
      <c r="L39" s="86"/>
      <c r="M39" s="86"/>
      <c r="N39" s="86"/>
      <c r="O39" s="86"/>
      <c r="P39" s="87"/>
    </row>
    <row r="40" spans="2:18" ht="15.75" customHeight="1" thickBot="1">
      <c r="B40" s="117" t="s">
        <v>58</v>
      </c>
      <c r="C40" s="118"/>
      <c r="D40" s="118"/>
      <c r="E40" s="119"/>
      <c r="F40" s="63" t="str">
        <f>$E$5</f>
        <v>bar</v>
      </c>
      <c r="G40" s="120">
        <v>6</v>
      </c>
      <c r="H40" s="121">
        <v>7</v>
      </c>
      <c r="I40" s="121">
        <v>8</v>
      </c>
      <c r="J40" s="121">
        <v>9</v>
      </c>
      <c r="K40" s="121">
        <v>10</v>
      </c>
      <c r="L40" s="121">
        <v>11</v>
      </c>
      <c r="M40" s="121">
        <v>12</v>
      </c>
      <c r="N40" s="121">
        <v>13</v>
      </c>
      <c r="O40" s="121">
        <v>14</v>
      </c>
      <c r="P40" s="122">
        <v>15</v>
      </c>
    </row>
    <row r="41" spans="2:18" ht="15.75" thickBot="1">
      <c r="B41" s="123"/>
      <c r="C41" s="124"/>
      <c r="D41" s="124"/>
      <c r="E41" s="125"/>
      <c r="F41" s="68">
        <f t="shared" ref="F41:F48" si="4">F15</f>
        <v>2.5</v>
      </c>
      <c r="G41" s="126">
        <f>('[1]Summary Data'!$V43*POWER(G$40,3))+('[1]Summary Data'!$W43*POWER(G$40,2))+('[1]Summary Data'!$X43*G$40)+'[1]Summary Data'!$Y43</f>
        <v>2.8580599999999992</v>
      </c>
      <c r="H41" s="127">
        <f>('[1]Summary Data'!$V43*POWER(H$40,3))+('[1]Summary Data'!$W43*POWER(H$40,2))+('[1]Summary Data'!$X43*H$40)+'[1]Summary Data'!$Y43</f>
        <v>2.3147400000000005</v>
      </c>
      <c r="I41" s="127">
        <f>('[1]Summary Data'!$V43*POWER(I$40,3))+('[1]Summary Data'!$W43*POWER(I$40,2))+('[1]Summary Data'!$X43*I$40)+'[1]Summary Data'!$Y43</f>
        <v>1.8819599999999994</v>
      </c>
      <c r="J41" s="127">
        <f>('[1]Summary Data'!$V43*POWER(J$40,3))+('[1]Summary Data'!$W43*POWER(J$40,2))+('[1]Summary Data'!$X43*J$40)+'[1]Summary Data'!$Y43</f>
        <v>1.5444199999999988</v>
      </c>
      <c r="K41" s="127">
        <f>('[1]Summary Data'!$V43*POWER(K$40,3))+('[1]Summary Data'!$W43*POWER(K$40,2))+('[1]Summary Data'!$X43*K$40)+'[1]Summary Data'!$Y43</f>
        <v>1.2868199999999987</v>
      </c>
      <c r="L41" s="127">
        <f>('[1]Summary Data'!$V43*POWER(L$40,3))+('[1]Summary Data'!$W43*POWER(L$40,2))+('[1]Summary Data'!$X43*L$40)+'[1]Summary Data'!$Y43</f>
        <v>1.0938600000000012</v>
      </c>
      <c r="M41" s="127">
        <f>('[1]Summary Data'!$V43*POWER(M$40,3))+('[1]Summary Data'!$W43*POWER(M$40,2))+('[1]Summary Data'!$X43*M$40)+'[1]Summary Data'!$Y43</f>
        <v>0.95023999999999909</v>
      </c>
      <c r="N41" s="127">
        <f>('[1]Summary Data'!$V43*POWER(N$40,3))+('[1]Summary Data'!$W43*POWER(N$40,2))+('[1]Summary Data'!$X43*N$40)+'[1]Summary Data'!$Y43</f>
        <v>0.84065999999999796</v>
      </c>
      <c r="O41" s="127">
        <f>('[1]Summary Data'!$V43*POWER(O$40,3))+('[1]Summary Data'!$W43*POWER(O$40,2))+('[1]Summary Data'!$X43*O$40)+'[1]Summary Data'!$Y43</f>
        <v>0.74982000000000149</v>
      </c>
      <c r="P41" s="128">
        <f>('[1]Summary Data'!$V43*POWER(P$40,3))+('[1]Summary Data'!$W43*POWER(P$40,2))+('[1]Summary Data'!$X43*P$40)+'[1]Summary Data'!$Y43</f>
        <v>0.66241999999999734</v>
      </c>
      <c r="Q41" s="70" t="s">
        <v>40</v>
      </c>
    </row>
    <row r="42" spans="2:18" ht="15.75" thickBot="1">
      <c r="B42" s="123"/>
      <c r="C42" s="124"/>
      <c r="D42" s="124"/>
      <c r="E42" s="125"/>
      <c r="F42" s="71">
        <f t="shared" si="4"/>
        <v>3</v>
      </c>
      <c r="G42" s="131">
        <f>('[1]Summary Data'!$V42*POWER(G$40,3))+('[1]Summary Data'!$W42*POWER(G$40,2))+('[1]Summary Data'!$X42*G$40)+'[1]Summary Data'!$Y42</f>
        <v>2.4431700000000007</v>
      </c>
      <c r="H42" s="132">
        <f>('[1]Summary Data'!$V42*POWER(H$40,3))+('[1]Summary Data'!$W42*POWER(H$40,2))+('[1]Summary Data'!$X42*H$40)+'[1]Summary Data'!$Y42</f>
        <v>2.0699200000000002</v>
      </c>
      <c r="I42" s="132">
        <f>('[1]Summary Data'!$V42*POWER(I$40,3))+('[1]Summary Data'!$W42*POWER(I$40,2))+('[1]Summary Data'!$X42*I$40)+'[1]Summary Data'!$Y42</f>
        <v>1.7470300000000005</v>
      </c>
      <c r="J42" s="132">
        <f>('[1]Summary Data'!$V42*POWER(J$40,3))+('[1]Summary Data'!$W42*POWER(J$40,2))+('[1]Summary Data'!$X42*J$40)+'[1]Summary Data'!$Y42</f>
        <v>1.4697000000000005</v>
      </c>
      <c r="K42" s="132">
        <f>('[1]Summary Data'!$V42*POWER(K$40,3))+('[1]Summary Data'!$W42*POWER(K$40,2))+('[1]Summary Data'!$X42*K$40)+'[1]Summary Data'!$Y42</f>
        <v>1.2331300000000009</v>
      </c>
      <c r="L42" s="132">
        <f>('[1]Summary Data'!$V42*POWER(L$40,3))+('[1]Summary Data'!$W42*POWER(L$40,2))+('[1]Summary Data'!$X42*L$40)+'[1]Summary Data'!$Y42</f>
        <v>1.0325200000000008</v>
      </c>
      <c r="M42" s="132">
        <f>('[1]Summary Data'!$V42*POWER(M$40,3))+('[1]Summary Data'!$W42*POWER(M$40,2))+('[1]Summary Data'!$X42*M$40)+'[1]Summary Data'!$Y42</f>
        <v>0.86307000000000134</v>
      </c>
      <c r="N42" s="132">
        <f>('[1]Summary Data'!$V42*POWER(N$40,3))+('[1]Summary Data'!$W42*POWER(N$40,2))+('[1]Summary Data'!$X42*N$40)+'[1]Summary Data'!$Y42</f>
        <v>0.71998000000000228</v>
      </c>
      <c r="O42" s="132">
        <f>('[1]Summary Data'!$V42*POWER(O$40,3))+('[1]Summary Data'!$W42*POWER(O$40,2))+('[1]Summary Data'!$X42*O$40)+'[1]Summary Data'!$Y42</f>
        <v>0.59845000000000059</v>
      </c>
      <c r="P42" s="133">
        <f>('[1]Summary Data'!$V42*POWER(P$40,3))+('[1]Summary Data'!$W42*POWER(P$40,2))+('[1]Summary Data'!$X42*P$40)+'[1]Summary Data'!$Y42</f>
        <v>0.49368000000000123</v>
      </c>
      <c r="Q42" s="73"/>
      <c r="R42" s="74" t="s">
        <v>46</v>
      </c>
    </row>
    <row r="43" spans="2:18">
      <c r="B43" s="123"/>
      <c r="C43" s="124"/>
      <c r="D43" s="124"/>
      <c r="E43" s="125"/>
      <c r="F43" s="75">
        <f t="shared" si="4"/>
        <v>3.5</v>
      </c>
      <c r="G43" s="136">
        <f>('[1]Summary Data'!$V41*POWER(G$40,3))+('[1]Summary Data'!$W41*POWER(G$40,2))+('[1]Summary Data'!$X41*G$40)+'[1]Summary Data'!$Y41</f>
        <v>2.7690300000000008</v>
      </c>
      <c r="H43" s="137">
        <f>('[1]Summary Data'!$V41*POWER(H$40,3))+('[1]Summary Data'!$W41*POWER(H$40,2))+('[1]Summary Data'!$X41*H$40)+'[1]Summary Data'!$Y41</f>
        <v>2.2703900000000008</v>
      </c>
      <c r="I43" s="137">
        <f>('[1]Summary Data'!$V41*POWER(I$40,3))+('[1]Summary Data'!$W41*POWER(I$40,2))+('[1]Summary Data'!$X41*I$40)+'[1]Summary Data'!$Y41</f>
        <v>1.8637700000000006</v>
      </c>
      <c r="J43" s="137">
        <f>('[1]Summary Data'!$V41*POWER(J$40,3))+('[1]Summary Data'!$W41*POWER(J$40,2))+('[1]Summary Data'!$X41*J$40)+'[1]Summary Data'!$Y41</f>
        <v>1.5366900000000019</v>
      </c>
      <c r="K43" s="137">
        <f>('[1]Summary Data'!$V41*POWER(K$40,3))+('[1]Summary Data'!$W41*POWER(K$40,2))+('[1]Summary Data'!$X41*K$40)+'[1]Summary Data'!$Y41</f>
        <v>1.2766700000000011</v>
      </c>
      <c r="L43" s="137">
        <f>('[1]Summary Data'!$V41*POWER(L$40,3))+('[1]Summary Data'!$W41*POWER(L$40,2))+('[1]Summary Data'!$X41*L$40)+'[1]Summary Data'!$Y41</f>
        <v>1.0712300000000017</v>
      </c>
      <c r="M43" s="137">
        <f>('[1]Summary Data'!$V41*POWER(M$40,3))+('[1]Summary Data'!$W41*POWER(M$40,2))+('[1]Summary Data'!$X41*M$40)+'[1]Summary Data'!$Y41</f>
        <v>0.90789000000000364</v>
      </c>
      <c r="N43" s="137">
        <f>('[1]Summary Data'!$V41*POWER(N$40,3))+('[1]Summary Data'!$W41*POWER(N$40,2))+('[1]Summary Data'!$X41*N$40)+'[1]Summary Data'!$Y41</f>
        <v>0.77417000000000513</v>
      </c>
      <c r="O43" s="137">
        <f>('[1]Summary Data'!$V41*POWER(O$40,3))+('[1]Summary Data'!$W41*POWER(O$40,2))+('[1]Summary Data'!$X41*O$40)+'[1]Summary Data'!$Y41</f>
        <v>0.65759000000000256</v>
      </c>
      <c r="P43" s="138">
        <f>('[1]Summary Data'!$V41*POWER(P$40,3))+('[1]Summary Data'!$W41*POWER(P$40,2))+('[1]Summary Data'!$X41*P$40)+'[1]Summary Data'!$Y41</f>
        <v>0.54567000000000121</v>
      </c>
      <c r="Q43" s="73"/>
    </row>
    <row r="44" spans="2:18">
      <c r="B44" s="123"/>
      <c r="C44" s="124"/>
      <c r="D44" s="124"/>
      <c r="E44" s="125"/>
      <c r="F44" s="77">
        <f t="shared" si="4"/>
        <v>4</v>
      </c>
      <c r="G44" s="136">
        <f>('[1]Summary Data'!$V40*POWER(G$40,3))+('[1]Summary Data'!$W40*POWER(G$40,2))+('[1]Summary Data'!$X40*G$40)+'[1]Summary Data'!$Y40</f>
        <v>3.1626999999999992</v>
      </c>
      <c r="H44" s="137">
        <f>('[1]Summary Data'!$V40*POWER(H$40,3))+('[1]Summary Data'!$W40*POWER(H$40,2))+('[1]Summary Data'!$X40*H$40)+'[1]Summary Data'!$Y40</f>
        <v>2.5838600000000005</v>
      </c>
      <c r="I44" s="137">
        <f>('[1]Summary Data'!$V40*POWER(I$40,3))+('[1]Summary Data'!$W40*POWER(I$40,2))+('[1]Summary Data'!$X40*I$40)+'[1]Summary Data'!$Y40</f>
        <v>2.1087999999999996</v>
      </c>
      <c r="J44" s="137">
        <f>('[1]Summary Data'!$V40*POWER(J$40,3))+('[1]Summary Data'!$W40*POWER(J$40,2))+('[1]Summary Data'!$X40*J$40)+'[1]Summary Data'!$Y40</f>
        <v>1.7245599999999985</v>
      </c>
      <c r="K44" s="137">
        <f>('[1]Summary Data'!$V40*POWER(K$40,3))+('[1]Summary Data'!$W40*POWER(K$40,2))+('[1]Summary Data'!$X40*K$40)+'[1]Summary Data'!$Y40</f>
        <v>1.4181799999999996</v>
      </c>
      <c r="L44" s="137">
        <f>('[1]Summary Data'!$V40*POWER(L$40,3))+('[1]Summary Data'!$W40*POWER(L$40,2))+('[1]Summary Data'!$X40*L$40)+'[1]Summary Data'!$Y40</f>
        <v>1.1767000000000003</v>
      </c>
      <c r="M44" s="137">
        <f>('[1]Summary Data'!$V40*POWER(M$40,3))+('[1]Summary Data'!$W40*POWER(M$40,2))+('[1]Summary Data'!$X40*M$40)+'[1]Summary Data'!$Y40</f>
        <v>0.98715999999999937</v>
      </c>
      <c r="N44" s="137">
        <f>('[1]Summary Data'!$V40*POWER(N$40,3))+('[1]Summary Data'!$W40*POWER(N$40,2))+('[1]Summary Data'!$X40*N$40)+'[1]Summary Data'!$Y40</f>
        <v>0.8365999999999989</v>
      </c>
      <c r="O44" s="137">
        <f>('[1]Summary Data'!$V40*POWER(O$40,3))+('[1]Summary Data'!$W40*POWER(O$40,2))+('[1]Summary Data'!$X40*O$40)+'[1]Summary Data'!$Y40</f>
        <v>0.71206000000000103</v>
      </c>
      <c r="P44" s="138">
        <f>('[1]Summary Data'!$V40*POWER(P$40,3))+('[1]Summary Data'!$W40*POWER(P$40,2))+('[1]Summary Data'!$X40*P$40)+'[1]Summary Data'!$Y40</f>
        <v>0.60058000000000256</v>
      </c>
      <c r="Q44" s="73"/>
    </row>
    <row r="45" spans="2:18">
      <c r="B45" s="123"/>
      <c r="C45" s="124"/>
      <c r="D45" s="124"/>
      <c r="E45" s="125"/>
      <c r="F45" s="77">
        <f t="shared" si="4"/>
        <v>4.5</v>
      </c>
      <c r="G45" s="136">
        <f>('[1]Summary Data'!$V39*POWER(G$40,3))+('[1]Summary Data'!$W39*POWER(G$40,2))+('[1]Summary Data'!$X39*G$40)+'[1]Summary Data'!$Y39</f>
        <v>3.7883400000000034</v>
      </c>
      <c r="H45" s="137">
        <f>('[1]Summary Data'!$V39*POWER(H$40,3))+('[1]Summary Data'!$W39*POWER(H$40,2))+('[1]Summary Data'!$X39*H$40)+'[1]Summary Data'!$Y39</f>
        <v>3.0269900000000032</v>
      </c>
      <c r="I45" s="137">
        <f>('[1]Summary Data'!$V39*POWER(I$40,3))+('[1]Summary Data'!$W39*POWER(I$40,2))+('[1]Summary Data'!$X39*I$40)+'[1]Summary Data'!$Y39</f>
        <v>2.4122400000000024</v>
      </c>
      <c r="J45" s="137">
        <f>('[1]Summary Data'!$V39*POWER(J$40,3))+('[1]Summary Data'!$W39*POWER(J$40,2))+('[1]Summary Data'!$X39*J$40)+'[1]Summary Data'!$Y39</f>
        <v>1.925550000000003</v>
      </c>
      <c r="K45" s="137">
        <f>('[1]Summary Data'!$V39*POWER(K$40,3))+('[1]Summary Data'!$W39*POWER(K$40,2))+('[1]Summary Data'!$X39*K$40)+'[1]Summary Data'!$Y39</f>
        <v>1.5483800000000016</v>
      </c>
      <c r="L45" s="137">
        <f>('[1]Summary Data'!$V39*POWER(L$40,3))+('[1]Summary Data'!$W39*POWER(L$40,2))+('[1]Summary Data'!$X39*L$40)+'[1]Summary Data'!$Y39</f>
        <v>1.2621900000000021</v>
      </c>
      <c r="M45" s="137">
        <f>('[1]Summary Data'!$V39*POWER(M$40,3))+('[1]Summary Data'!$W39*POWER(M$40,2))+('[1]Summary Data'!$X39*M$40)+'[1]Summary Data'!$Y39</f>
        <v>1.0484400000000047</v>
      </c>
      <c r="N45" s="137">
        <f>('[1]Summary Data'!$V39*POWER(N$40,3))+('[1]Summary Data'!$W39*POWER(N$40,2))+('[1]Summary Data'!$X39*N$40)+'[1]Summary Data'!$Y39</f>
        <v>0.88859000000000599</v>
      </c>
      <c r="O45" s="137">
        <f>('[1]Summary Data'!$V39*POWER(O$40,3))+('[1]Summary Data'!$W39*POWER(O$40,2))+('[1]Summary Data'!$X39*O$40)+'[1]Summary Data'!$Y39</f>
        <v>0.764100000000008</v>
      </c>
      <c r="P45" s="138">
        <f>('[1]Summary Data'!$V39*POWER(P$40,3))+('[1]Summary Data'!$W39*POWER(P$40,2))+('[1]Summary Data'!$X39*P$40)+'[1]Summary Data'!$Y39</f>
        <v>0.65643000000000562</v>
      </c>
      <c r="Q45" s="73"/>
    </row>
    <row r="46" spans="2:18">
      <c r="B46" s="123"/>
      <c r="C46" s="124"/>
      <c r="D46" s="124"/>
      <c r="E46" s="125"/>
      <c r="F46" s="77">
        <f t="shared" si="4"/>
        <v>5</v>
      </c>
      <c r="G46" s="136">
        <f>('[1]Summary Data'!$V38*POWER(G$40,3))+('[1]Summary Data'!$W38*POWER(G$40,2))+('[1]Summary Data'!$X38*G$40)+'[1]Summary Data'!$Y38</f>
        <v>4.3479299999999999</v>
      </c>
      <c r="H46" s="137">
        <f>('[1]Summary Data'!$V38*POWER(H$40,3))+('[1]Summary Data'!$W38*POWER(H$40,2))+('[1]Summary Data'!$X38*H$40)+'[1]Summary Data'!$Y38</f>
        <v>3.4119799999999962</v>
      </c>
      <c r="I46" s="137">
        <f>('[1]Summary Data'!$V38*POWER(I$40,3))+('[1]Summary Data'!$W38*POWER(I$40,2))+('[1]Summary Data'!$X38*I$40)+'[1]Summary Data'!$Y38</f>
        <v>2.6676899999999986</v>
      </c>
      <c r="J46" s="137">
        <f>('[1]Summary Data'!$V38*POWER(J$40,3))+('[1]Summary Data'!$W38*POWER(J$40,2))+('[1]Summary Data'!$X38*J$40)+'[1]Summary Data'!$Y38</f>
        <v>2.0893799999999985</v>
      </c>
      <c r="K46" s="137">
        <f>('[1]Summary Data'!$V38*POWER(K$40,3))+('[1]Summary Data'!$W38*POWER(K$40,2))+('[1]Summary Data'!$X38*K$40)+'[1]Summary Data'!$Y38</f>
        <v>1.6513699999999947</v>
      </c>
      <c r="L46" s="137">
        <f>('[1]Summary Data'!$V38*POWER(L$40,3))+('[1]Summary Data'!$W38*POWER(L$40,2))+('[1]Summary Data'!$X38*L$40)+'[1]Summary Data'!$Y38</f>
        <v>1.3279799999999984</v>
      </c>
      <c r="M46" s="137">
        <f>('[1]Summary Data'!$V38*POWER(M$40,3))+('[1]Summary Data'!$W38*POWER(M$40,2))+('[1]Summary Data'!$X38*M$40)+'[1]Summary Data'!$Y38</f>
        <v>1.0935299999999994</v>
      </c>
      <c r="N46" s="137">
        <f>('[1]Summary Data'!$V38*POWER(N$40,3))+('[1]Summary Data'!$W38*POWER(N$40,2))+('[1]Summary Data'!$X38*N$40)+'[1]Summary Data'!$Y38</f>
        <v>0.92233999999999661</v>
      </c>
      <c r="O46" s="137">
        <f>('[1]Summary Data'!$V38*POWER(O$40,3))+('[1]Summary Data'!$W38*POWER(O$40,2))+('[1]Summary Data'!$X38*O$40)+'[1]Summary Data'!$Y38</f>
        <v>0.78872999999998861</v>
      </c>
      <c r="P46" s="138">
        <f>('[1]Summary Data'!$V38*POWER(P$40,3))+('[1]Summary Data'!$W38*POWER(P$40,2))+('[1]Summary Data'!$X38*P$40)+'[1]Summary Data'!$Y38</f>
        <v>0.66701999999999551</v>
      </c>
      <c r="Q46" s="73"/>
    </row>
    <row r="47" spans="2:18">
      <c r="B47" s="123"/>
      <c r="C47" s="124"/>
      <c r="D47" s="124"/>
      <c r="E47" s="125"/>
      <c r="F47" s="77">
        <f t="shared" si="4"/>
        <v>5.5</v>
      </c>
      <c r="G47" s="136">
        <f>('[1]Summary Data'!$V37*POWER(G$40,3))+('[1]Summary Data'!$W37*POWER(G$40,2))+('[1]Summary Data'!$X37*G$40)+'[1]Summary Data'!$Y37</f>
        <v>5.3165500000000012</v>
      </c>
      <c r="H47" s="137">
        <f>('[1]Summary Data'!$V37*POWER(H$40,3))+('[1]Summary Data'!$W37*POWER(H$40,2))+('[1]Summary Data'!$X37*H$40)+'[1]Summary Data'!$Y37</f>
        <v>4.0664499999999997</v>
      </c>
      <c r="I47" s="137">
        <f>('[1]Summary Data'!$V37*POWER(I$40,3))+('[1]Summary Data'!$W37*POWER(I$40,2))+('[1]Summary Data'!$X37*I$40)+'[1]Summary Data'!$Y37</f>
        <v>3.0859500000000004</v>
      </c>
      <c r="J47" s="137">
        <f>('[1]Summary Data'!$V37*POWER(J$40,3))+('[1]Summary Data'!$W37*POWER(J$40,2))+('[1]Summary Data'!$X37*J$40)+'[1]Summary Data'!$Y37</f>
        <v>2.3384500000000017</v>
      </c>
      <c r="K47" s="137">
        <f>('[1]Summary Data'!$V37*POWER(K$40,3))+('[1]Summary Data'!$W37*POWER(K$40,2))+('[1]Summary Data'!$X37*K$40)+'[1]Summary Data'!$Y37</f>
        <v>1.7873500000000035</v>
      </c>
      <c r="L47" s="137">
        <f>('[1]Summary Data'!$V37*POWER(L$40,3))+('[1]Summary Data'!$W37*POWER(L$40,2))+('[1]Summary Data'!$X37*L$40)+'[1]Summary Data'!$Y37</f>
        <v>1.3960499999999989</v>
      </c>
      <c r="M47" s="137">
        <f>('[1]Summary Data'!$V37*POWER(M$40,3))+('[1]Summary Data'!$W37*POWER(M$40,2))+('[1]Summary Data'!$X37*M$40)+'[1]Summary Data'!$Y37</f>
        <v>1.1279500000000056</v>
      </c>
      <c r="N47" s="137">
        <f>('[1]Summary Data'!$V37*POWER(N$40,3))+('[1]Summary Data'!$W37*POWER(N$40,2))+('[1]Summary Data'!$X37*N$40)+'[1]Summary Data'!$Y37</f>
        <v>0.94644999999999868</v>
      </c>
      <c r="O47" s="137">
        <f>('[1]Summary Data'!$V37*POWER(O$40,3))+('[1]Summary Data'!$W37*POWER(O$40,2))+('[1]Summary Data'!$X37*O$40)+'[1]Summary Data'!$Y37</f>
        <v>0.81495000000000672</v>
      </c>
      <c r="P47" s="138">
        <f>('[1]Summary Data'!$V37*POWER(P$40,3))+('[1]Summary Data'!$W37*POWER(P$40,2))+('[1]Summary Data'!$X37*P$40)+'[1]Summary Data'!$Y37</f>
        <v>0.6968499999999942</v>
      </c>
      <c r="Q47" s="73"/>
    </row>
    <row r="48" spans="2:18" ht="15.75" thickBot="1">
      <c r="B48" s="141"/>
      <c r="C48" s="142"/>
      <c r="D48" s="142"/>
      <c r="E48" s="143"/>
      <c r="F48" s="82">
        <f t="shared" si="4"/>
        <v>6</v>
      </c>
      <c r="G48" s="144">
        <f>('[1]Summary Data'!$V36*POWER(G$40,3))+('[1]Summary Data'!$W36*POWER(G$40,2))+('[1]Summary Data'!$X36*G$40)+'[1]Summary Data'!$Y36</f>
        <v>7.9436600000000013</v>
      </c>
      <c r="H48" s="145">
        <f>('[1]Summary Data'!$V36*POWER(H$40,3))+('[1]Summary Data'!$W36*POWER(H$40,2))+('[1]Summary Data'!$X36*H$40)+'[1]Summary Data'!$Y36</f>
        <v>5.7121999999999993</v>
      </c>
      <c r="I48" s="145">
        <f>('[1]Summary Data'!$V36*POWER(I$40,3))+('[1]Summary Data'!$W36*POWER(I$40,2))+('[1]Summary Data'!$X36*I$40)+'[1]Summary Data'!$Y36</f>
        <v>4.0293199999999985</v>
      </c>
      <c r="J48" s="145">
        <f>('[1]Summary Data'!$V36*POWER(J$40,3))+('[1]Summary Data'!$W36*POWER(J$40,2))+('[1]Summary Data'!$X36*J$40)+'[1]Summary Data'!$Y36</f>
        <v>2.8137800000000013</v>
      </c>
      <c r="K48" s="145">
        <f>('[1]Summary Data'!$V36*POWER(K$40,3))+('[1]Summary Data'!$W36*POWER(K$40,2))+('[1]Summary Data'!$X36*K$40)+'[1]Summary Data'!$Y36</f>
        <v>1.984339999999996</v>
      </c>
      <c r="L48" s="145">
        <f>('[1]Summary Data'!$V36*POWER(L$40,3))+('[1]Summary Data'!$W36*POWER(L$40,2))+('[1]Summary Data'!$X36*L$40)+'[1]Summary Data'!$Y36</f>
        <v>1.4597599999999957</v>
      </c>
      <c r="M48" s="145">
        <f>('[1]Summary Data'!$V36*POWER(M$40,3))+('[1]Summary Data'!$W36*POWER(M$40,2))+('[1]Summary Data'!$X36*M$40)+'[1]Summary Data'!$Y36</f>
        <v>1.1587999999999994</v>
      </c>
      <c r="N48" s="145">
        <f>('[1]Summary Data'!$V36*POWER(N$40,3))+('[1]Summary Data'!$W36*POWER(N$40,2))+('[1]Summary Data'!$X36*N$40)+'[1]Summary Data'!$Y36</f>
        <v>1.0002199999999988</v>
      </c>
      <c r="O48" s="145">
        <f>('[1]Summary Data'!$V36*POWER(O$40,3))+('[1]Summary Data'!$W36*POWER(O$40,2))+('[1]Summary Data'!$X36*O$40)+'[1]Summary Data'!$Y36</f>
        <v>0.90277999999999281</v>
      </c>
      <c r="P48" s="146">
        <f>('[1]Summary Data'!$V36*POWER(P$40,3))+('[1]Summary Data'!$W36*POWER(P$40,2))+('[1]Summary Data'!$X36*P$40)+'[1]Summary Data'!$Y36</f>
        <v>0.7852399999999875</v>
      </c>
      <c r="Q48" s="84"/>
    </row>
    <row r="49" spans="2:113" ht="15.75" thickBot="1">
      <c r="CA49" s="55" t="s">
        <v>59</v>
      </c>
    </row>
    <row r="50" spans="2:113" ht="15.75" thickBot="1">
      <c r="B50" s="149" t="s">
        <v>60</v>
      </c>
      <c r="C50" s="150"/>
      <c r="D50" s="150"/>
      <c r="E50" s="150"/>
      <c r="F50" s="53"/>
      <c r="G50" s="85" t="s">
        <v>61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7"/>
      <c r="W50" s="85" t="s">
        <v>61</v>
      </c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7"/>
      <c r="CA50" s="182"/>
      <c r="CB50" s="85" t="s">
        <v>61</v>
      </c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7"/>
      <c r="CR50" s="85" t="s">
        <v>61</v>
      </c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7"/>
    </row>
    <row r="51" spans="2:113" ht="15.75" customHeight="1" thickBot="1">
      <c r="B51" s="60" t="s">
        <v>43</v>
      </c>
      <c r="C51" s="61"/>
      <c r="D51" s="61"/>
      <c r="E51" s="62"/>
      <c r="F51" s="63" t="str">
        <f>$E$5</f>
        <v>bar</v>
      </c>
      <c r="G51" s="165">
        <v>0</v>
      </c>
      <c r="H51" s="166">
        <f>G51+0.125</f>
        <v>0.125</v>
      </c>
      <c r="I51" s="166">
        <f t="shared" ref="I51:AM51" si="5">H51+0.125</f>
        <v>0.25</v>
      </c>
      <c r="J51" s="166">
        <f t="shared" si="5"/>
        <v>0.375</v>
      </c>
      <c r="K51" s="166">
        <f t="shared" si="5"/>
        <v>0.5</v>
      </c>
      <c r="L51" s="166">
        <f t="shared" si="5"/>
        <v>0.625</v>
      </c>
      <c r="M51" s="166">
        <f t="shared" si="5"/>
        <v>0.75</v>
      </c>
      <c r="N51" s="166">
        <f t="shared" si="5"/>
        <v>0.875</v>
      </c>
      <c r="O51" s="166">
        <f t="shared" si="5"/>
        <v>1</v>
      </c>
      <c r="P51" s="166">
        <f t="shared" si="5"/>
        <v>1.125</v>
      </c>
      <c r="Q51" s="166">
        <f t="shared" si="5"/>
        <v>1.25</v>
      </c>
      <c r="R51" s="166">
        <f t="shared" si="5"/>
        <v>1.375</v>
      </c>
      <c r="S51" s="166">
        <f t="shared" si="5"/>
        <v>1.5</v>
      </c>
      <c r="T51" s="166">
        <f t="shared" si="5"/>
        <v>1.625</v>
      </c>
      <c r="U51" s="166">
        <f t="shared" si="5"/>
        <v>1.75</v>
      </c>
      <c r="V51" s="167">
        <f t="shared" si="5"/>
        <v>1.875</v>
      </c>
      <c r="W51" s="183">
        <f t="shared" si="5"/>
        <v>2</v>
      </c>
      <c r="X51" s="166">
        <f t="shared" si="5"/>
        <v>2.125</v>
      </c>
      <c r="Y51" s="166">
        <f t="shared" si="5"/>
        <v>2.25</v>
      </c>
      <c r="Z51" s="166">
        <f t="shared" si="5"/>
        <v>2.375</v>
      </c>
      <c r="AA51" s="166">
        <f t="shared" si="5"/>
        <v>2.5</v>
      </c>
      <c r="AB51" s="166">
        <f t="shared" si="5"/>
        <v>2.625</v>
      </c>
      <c r="AC51" s="166">
        <f t="shared" si="5"/>
        <v>2.75</v>
      </c>
      <c r="AD51" s="166">
        <f t="shared" si="5"/>
        <v>2.875</v>
      </c>
      <c r="AE51" s="166">
        <f t="shared" si="5"/>
        <v>3</v>
      </c>
      <c r="AF51" s="166">
        <f t="shared" si="5"/>
        <v>3.125</v>
      </c>
      <c r="AG51" s="166">
        <f t="shared" si="5"/>
        <v>3.25</v>
      </c>
      <c r="AH51" s="166">
        <f t="shared" si="5"/>
        <v>3.375</v>
      </c>
      <c r="AI51" s="166">
        <f t="shared" si="5"/>
        <v>3.5</v>
      </c>
      <c r="AJ51" s="166">
        <f t="shared" si="5"/>
        <v>3.625</v>
      </c>
      <c r="AK51" s="166">
        <f t="shared" si="5"/>
        <v>3.75</v>
      </c>
      <c r="AL51" s="166">
        <f t="shared" si="5"/>
        <v>3.875</v>
      </c>
      <c r="AM51" s="167">
        <f t="shared" si="5"/>
        <v>4</v>
      </c>
      <c r="CA51" s="155" t="s">
        <v>32</v>
      </c>
      <c r="CB51" s="165">
        <v>0</v>
      </c>
      <c r="CC51" s="166">
        <f>CB51+0.125</f>
        <v>0.125</v>
      </c>
      <c r="CD51" s="166">
        <f t="shared" ref="CD51:DG51" si="6">CC51+0.125</f>
        <v>0.25</v>
      </c>
      <c r="CE51" s="166">
        <f t="shared" si="6"/>
        <v>0.375</v>
      </c>
      <c r="CF51" s="166">
        <f t="shared" si="6"/>
        <v>0.5</v>
      </c>
      <c r="CG51" s="166">
        <f t="shared" si="6"/>
        <v>0.625</v>
      </c>
      <c r="CH51" s="166">
        <f t="shared" si="6"/>
        <v>0.75</v>
      </c>
      <c r="CI51" s="166">
        <f t="shared" si="6"/>
        <v>0.875</v>
      </c>
      <c r="CJ51" s="166">
        <f t="shared" si="6"/>
        <v>1</v>
      </c>
      <c r="CK51" s="166">
        <f t="shared" si="6"/>
        <v>1.125</v>
      </c>
      <c r="CL51" s="166">
        <f t="shared" si="6"/>
        <v>1.25</v>
      </c>
      <c r="CM51" s="166">
        <f t="shared" si="6"/>
        <v>1.375</v>
      </c>
      <c r="CN51" s="166">
        <f t="shared" si="6"/>
        <v>1.5</v>
      </c>
      <c r="CO51" s="166">
        <f t="shared" si="6"/>
        <v>1.625</v>
      </c>
      <c r="CP51" s="166">
        <f t="shared" si="6"/>
        <v>1.75</v>
      </c>
      <c r="CQ51" s="167">
        <f t="shared" si="6"/>
        <v>1.875</v>
      </c>
      <c r="CR51" s="183">
        <f t="shared" si="6"/>
        <v>2</v>
      </c>
      <c r="CS51" s="166">
        <f t="shared" si="6"/>
        <v>2.125</v>
      </c>
      <c r="CT51" s="166">
        <f t="shared" si="6"/>
        <v>2.25</v>
      </c>
      <c r="CU51" s="166">
        <f t="shared" si="6"/>
        <v>2.375</v>
      </c>
      <c r="CV51" s="166">
        <f t="shared" si="6"/>
        <v>2.5</v>
      </c>
      <c r="CW51" s="166">
        <f t="shared" si="6"/>
        <v>2.625</v>
      </c>
      <c r="CX51" s="166">
        <f t="shared" si="6"/>
        <v>2.75</v>
      </c>
      <c r="CY51" s="166">
        <f t="shared" si="6"/>
        <v>2.875</v>
      </c>
      <c r="CZ51" s="166">
        <f t="shared" si="6"/>
        <v>3</v>
      </c>
      <c r="DA51" s="166">
        <f t="shared" si="6"/>
        <v>3.125</v>
      </c>
      <c r="DB51" s="166">
        <f t="shared" si="6"/>
        <v>3.25</v>
      </c>
      <c r="DC51" s="166">
        <f t="shared" si="6"/>
        <v>3.375</v>
      </c>
      <c r="DD51" s="166">
        <f t="shared" si="6"/>
        <v>3.5</v>
      </c>
      <c r="DE51" s="166">
        <f t="shared" si="6"/>
        <v>3.625</v>
      </c>
      <c r="DF51" s="166">
        <f t="shared" si="6"/>
        <v>3.75</v>
      </c>
      <c r="DG51" s="167">
        <f t="shared" si="6"/>
        <v>3.875</v>
      </c>
    </row>
    <row r="52" spans="2:113" ht="15.75" thickBot="1">
      <c r="B52" s="65"/>
      <c r="C52" s="66"/>
      <c r="D52" s="66"/>
      <c r="E52" s="67"/>
      <c r="F52" s="68">
        <f t="shared" ref="F52:F59" si="7">F15</f>
        <v>2.5</v>
      </c>
      <c r="G52" s="157">
        <f t="shared" ref="G52:O59" si="8">IF(CB52&gt;H52,MAX(CB52,0),H52)</f>
        <v>0.26528000000000002</v>
      </c>
      <c r="H52" s="158">
        <f t="shared" si="8"/>
        <v>0.17926164062500002</v>
      </c>
      <c r="I52" s="158">
        <f t="shared" si="8"/>
        <v>0.11207000000000003</v>
      </c>
      <c r="J52" s="158">
        <f t="shared" si="8"/>
        <v>6.1925234375000054E-2</v>
      </c>
      <c r="K52" s="158">
        <f t="shared" si="8"/>
        <v>2.704750000000003E-2</v>
      </c>
      <c r="L52" s="158">
        <f t="shared" si="8"/>
        <v>5.6569531249999749E-3</v>
      </c>
      <c r="M52" s="158">
        <f t="shared" si="8"/>
        <v>4.6100000000000585E-3</v>
      </c>
      <c r="N52" s="158">
        <f t="shared" si="8"/>
        <v>4.6100000000000585E-3</v>
      </c>
      <c r="O52" s="158">
        <f t="shared" si="8"/>
        <v>4.6100000000000585E-3</v>
      </c>
      <c r="P52" s="158">
        <v>0</v>
      </c>
      <c r="Q52" s="158">
        <v>0</v>
      </c>
      <c r="R52" s="158">
        <v>0</v>
      </c>
      <c r="S52" s="158">
        <v>0</v>
      </c>
      <c r="T52" s="158">
        <v>0</v>
      </c>
      <c r="U52" s="158">
        <v>0</v>
      </c>
      <c r="V52" s="159">
        <v>0</v>
      </c>
      <c r="W52" s="157">
        <v>0</v>
      </c>
      <c r="X52" s="158">
        <v>0</v>
      </c>
      <c r="Y52" s="158">
        <v>0</v>
      </c>
      <c r="Z52" s="158">
        <v>0</v>
      </c>
      <c r="AA52" s="158">
        <v>0</v>
      </c>
      <c r="AB52" s="158">
        <v>0</v>
      </c>
      <c r="AC52" s="158">
        <v>0</v>
      </c>
      <c r="AD52" s="158">
        <v>0</v>
      </c>
      <c r="AE52" s="158">
        <v>0</v>
      </c>
      <c r="AF52" s="158">
        <v>0</v>
      </c>
      <c r="AG52" s="158">
        <v>0</v>
      </c>
      <c r="AH52" s="158">
        <v>0</v>
      </c>
      <c r="AI52" s="158">
        <v>0</v>
      </c>
      <c r="AJ52" s="158">
        <v>0</v>
      </c>
      <c r="AK52" s="158">
        <v>0</v>
      </c>
      <c r="AL52" s="158">
        <v>0</v>
      </c>
      <c r="AM52" s="159">
        <v>0</v>
      </c>
      <c r="AN52" s="70" t="s">
        <v>40</v>
      </c>
      <c r="CA52" s="184">
        <f>F52</f>
        <v>2.5</v>
      </c>
      <c r="CB52" s="157">
        <f>('[1]Summary Data'!$V119*POWER(CB$51,3))+('[1]Summary Data'!$W119*POWER(CB$51,2))+('[1]Summary Data'!$X119*CB$51)+'[1]Summary Data'!$Y119</f>
        <v>0.26528000000000002</v>
      </c>
      <c r="CC52" s="158">
        <f>('[1]Summary Data'!$V119*POWER(CC$51,3))+('[1]Summary Data'!$W119*POWER(CC$51,2))+('[1]Summary Data'!$X119*CC$51)+'[1]Summary Data'!$Y119</f>
        <v>0.17926164062500002</v>
      </c>
      <c r="CD52" s="158">
        <f>('[1]Summary Data'!$V119*POWER(CD$51,3))+('[1]Summary Data'!$W119*POWER(CD$51,2))+('[1]Summary Data'!$X119*CD$51)+'[1]Summary Data'!$Y119</f>
        <v>0.11207000000000003</v>
      </c>
      <c r="CE52" s="158">
        <f>('[1]Summary Data'!$V119*POWER(CE$51,3))+('[1]Summary Data'!$W119*POWER(CE$51,2))+('[1]Summary Data'!$X119*CE$51)+'[1]Summary Data'!$Y119</f>
        <v>6.1925234375000054E-2</v>
      </c>
      <c r="CF52" s="158">
        <f>('[1]Summary Data'!$V119*POWER(CF$51,3))+('[1]Summary Data'!$W119*POWER(CF$51,2))+('[1]Summary Data'!$X119*CF$51)+'[1]Summary Data'!$Y119</f>
        <v>2.704750000000003E-2</v>
      </c>
      <c r="CG52" s="158">
        <f>('[1]Summary Data'!$V119*POWER(CG$51,3))+('[1]Summary Data'!$W119*POWER(CG$51,2))+('[1]Summary Data'!$X119*CG$51)+'[1]Summary Data'!$Y119</f>
        <v>5.6569531249999749E-3</v>
      </c>
      <c r="CH52" s="158">
        <f>('[1]Summary Data'!$V119*POWER(CH$51,3))+('[1]Summary Data'!$W119*POWER(CH$51,2))+('[1]Summary Data'!$X119*CH$51)+'[1]Summary Data'!$Y119</f>
        <v>-4.0262499999998425E-3</v>
      </c>
      <c r="CI52" s="158">
        <f>('[1]Summary Data'!$V119*POWER(CI$51,3))+('[1]Summary Data'!$W119*POWER(CI$51,2))+('[1]Summary Data'!$X119*CI$51)+'[1]Summary Data'!$Y119</f>
        <v>-3.7819531249999594E-3</v>
      </c>
      <c r="CJ52" s="158">
        <f>('[1]Summary Data'!$V119*POWER(CJ$51,3))+('[1]Summary Data'!$W119*POWER(CJ$51,2))+('[1]Summary Data'!$X119*CJ$51)+'[1]Summary Data'!$Y119</f>
        <v>4.6100000000000585E-3</v>
      </c>
      <c r="CK52" s="158">
        <f>('[1]Summary Data'!$V119*POWER(CK$51,3))+('[1]Summary Data'!$W119*POWER(CK$51,2))+('[1]Summary Data'!$X119*CK$51)+'[1]Summary Data'!$Y119</f>
        <v>1.936976562500009E-2</v>
      </c>
      <c r="CL52" s="158">
        <f>('[1]Summary Data'!$V119*POWER(CL$51,3))+('[1]Summary Data'!$W119*POWER(CL$51,2))+('[1]Summary Data'!$X119*CL$51)+'[1]Summary Data'!$Y119</f>
        <v>3.8717500000000016E-2</v>
      </c>
      <c r="CM52" s="158">
        <f>('[1]Summary Data'!$V119*POWER(CM$51,3))+('[1]Summary Data'!$W119*POWER(CM$51,2))+('[1]Summary Data'!$X119*CM$51)+'[1]Summary Data'!$Y119</f>
        <v>6.0873359374999991E-2</v>
      </c>
      <c r="CN52" s="158">
        <f>('[1]Summary Data'!$V119*POWER(CN$51,3))+('[1]Summary Data'!$W119*POWER(CN$51,2))+('[1]Summary Data'!$X119*CN$51)+'[1]Summary Data'!$Y119</f>
        <v>8.4057500000000396E-2</v>
      </c>
      <c r="CO52" s="158">
        <f>('[1]Summary Data'!$V119*POWER(CO$51,3))+('[1]Summary Data'!$W119*POWER(CO$51,2))+('[1]Summary Data'!$X119*CO$51)+'[1]Summary Data'!$Y119</f>
        <v>0.10649007812500028</v>
      </c>
      <c r="CP52" s="158">
        <f>('[1]Summary Data'!$V119*POWER(CP$51,3))+('[1]Summary Data'!$W119*POWER(CP$51,2))+('[1]Summary Data'!$X119*CP$51)+'[1]Summary Data'!$Y119</f>
        <v>0.12639125000000001</v>
      </c>
      <c r="CQ52" s="159">
        <f>('[1]Summary Data'!$V119*POWER(CQ$51,3))+('[1]Summary Data'!$W119*POWER(CQ$51,2))+('[1]Summary Data'!$X119*CQ$51)+'[1]Summary Data'!$Y119</f>
        <v>0.14198117187500042</v>
      </c>
      <c r="CR52" s="159">
        <f>('[1]Summary Data'!$V119*POWER(CR$51,3))+('[1]Summary Data'!$W119*POWER(CR$51,2))+('[1]Summary Data'!$X119*CR$51)+'[1]Summary Data'!$Y119</f>
        <v>0.15148000000000034</v>
      </c>
      <c r="CS52" s="159">
        <f>('[1]Summary Data'!$V119*POWER(CS$51,3))+('[1]Summary Data'!$W119*POWER(CS$51,2))+('[1]Summary Data'!$X119*CS$51)+'[1]Summary Data'!$Y119</f>
        <v>0.15310789062500013</v>
      </c>
      <c r="CT52" s="159">
        <f>('[1]Summary Data'!$V119*POWER(CT$51,3))+('[1]Summary Data'!$W119*POWER(CT$51,2))+('[1]Summary Data'!$X119*CT$51)+'[1]Summary Data'!$Y119</f>
        <v>0.14508500000000019</v>
      </c>
      <c r="CU52" s="159">
        <f>('[1]Summary Data'!$V119*POWER(CU$51,3))+('[1]Summary Data'!$W119*POWER(CU$51,2))+('[1]Summary Data'!$X119*CU$51)+'[1]Summary Data'!$Y119</f>
        <v>0.12563148437500066</v>
      </c>
      <c r="CV52" s="159">
        <f>('[1]Summary Data'!$V119*POWER(CV$51,3))+('[1]Summary Data'!$W119*POWER(CV$51,2))+('[1]Summary Data'!$X119*CV$51)+'[1]Summary Data'!$Y119</f>
        <v>9.2967500000000147E-2</v>
      </c>
      <c r="CW52" s="159">
        <f>('[1]Summary Data'!$V119*POWER(CW$51,3))+('[1]Summary Data'!$W119*POWER(CW$51,2))+('[1]Summary Data'!$X119*CW$51)+'[1]Summary Data'!$Y119</f>
        <v>4.5313203125000812E-2</v>
      </c>
      <c r="CX52" s="159">
        <f>('[1]Summary Data'!$V119*POWER(CX$51,3))+('[1]Summary Data'!$W119*POWER(CX$51,2))+('[1]Summary Data'!$X119*CX$51)+'[1]Summary Data'!$Y119</f>
        <v>-1.9111249999999635E-2</v>
      </c>
      <c r="CY52" s="159">
        <f>('[1]Summary Data'!$V119*POWER(CY$51,3))+('[1]Summary Data'!$W119*POWER(CY$51,2))+('[1]Summary Data'!$X119*CY$51)+'[1]Summary Data'!$Y119</f>
        <v>-0.10208570312499948</v>
      </c>
      <c r="CZ52" s="159">
        <f>('[1]Summary Data'!$V119*POWER(CZ$51,3))+('[1]Summary Data'!$W119*POWER(CZ$51,2))+('[1]Summary Data'!$X119*CZ$51)+'[1]Summary Data'!$Y119</f>
        <v>-0.20538999999999835</v>
      </c>
      <c r="DA52" s="159">
        <f>('[1]Summary Data'!$V119*POWER(DA$51,3))+('[1]Summary Data'!$W119*POWER(DA$51,2))+('[1]Summary Data'!$X119*DA$51)+'[1]Summary Data'!$Y119</f>
        <v>-0.33080398437499942</v>
      </c>
      <c r="DB52" s="159">
        <f>('[1]Summary Data'!$V119*POWER(DB$51,3))+('[1]Summary Data'!$W119*POWER(DB$51,2))+('[1]Summary Data'!$X119*DB$51)+'[1]Summary Data'!$Y119</f>
        <v>-0.48010749999999874</v>
      </c>
      <c r="DC52" s="159">
        <f>('[1]Summary Data'!$V119*POWER(DC$51,3))+('[1]Summary Data'!$W119*POWER(DC$51,2))+('[1]Summary Data'!$X119*DC$51)+'[1]Summary Data'!$Y119</f>
        <v>-0.65508039062499868</v>
      </c>
      <c r="DD52" s="159">
        <f>('[1]Summary Data'!$V119*POWER(DD$51,3))+('[1]Summary Data'!$W119*POWER(DD$51,2))+('[1]Summary Data'!$X119*DD$51)+'[1]Summary Data'!$Y119</f>
        <v>-0.85750249999999961</v>
      </c>
      <c r="DE52" s="159">
        <f>('[1]Summary Data'!$V119*POWER(DE$51,3))+('[1]Summary Data'!$W119*POWER(DE$51,2))+('[1]Summary Data'!$X119*DE$51)+'[1]Summary Data'!$Y119</f>
        <v>-1.0891536718749995</v>
      </c>
      <c r="DF52" s="159">
        <f>('[1]Summary Data'!$V119*POWER(DF$51,3))+('[1]Summary Data'!$W119*POWER(DF$51,2))+('[1]Summary Data'!$X119*DF$51)+'[1]Summary Data'!$Y119</f>
        <v>-1.3518137499999978</v>
      </c>
      <c r="DG52" s="159">
        <f>('[1]Summary Data'!$V119*POWER(DG$51,3))+('[1]Summary Data'!$W119*POWER(DG$51,2))+('[1]Summary Data'!$X119*DG$51)+'[1]Summary Data'!$Y119</f>
        <v>-1.6472625781249988</v>
      </c>
      <c r="DH52" s="70" t="s">
        <v>40</v>
      </c>
    </row>
    <row r="53" spans="2:113" ht="15.75" thickBot="1">
      <c r="B53" s="65"/>
      <c r="C53" s="66"/>
      <c r="D53" s="66"/>
      <c r="E53" s="67"/>
      <c r="F53" s="71">
        <f t="shared" si="7"/>
        <v>3</v>
      </c>
      <c r="G53" s="131">
        <f t="shared" si="8"/>
        <v>0.20656468750000001</v>
      </c>
      <c r="H53" s="132">
        <f t="shared" si="8"/>
        <v>0.20656468750000001</v>
      </c>
      <c r="I53" s="132">
        <f t="shared" si="8"/>
        <v>0.20656468750000001</v>
      </c>
      <c r="J53" s="132">
        <f t="shared" si="8"/>
        <v>0.19586378906250002</v>
      </c>
      <c r="K53" s="132">
        <f t="shared" si="8"/>
        <v>0.16464250000000002</v>
      </c>
      <c r="L53" s="132">
        <f t="shared" si="8"/>
        <v>0.12069964843750003</v>
      </c>
      <c r="M53" s="132">
        <f t="shared" si="8"/>
        <v>7.1834062499999962E-2</v>
      </c>
      <c r="N53" s="132">
        <f t="shared" si="8"/>
        <v>2.5844570312499926E-2</v>
      </c>
      <c r="O53" s="132">
        <f t="shared" si="8"/>
        <v>0</v>
      </c>
      <c r="P53" s="132">
        <v>0</v>
      </c>
      <c r="Q53" s="132">
        <v>0</v>
      </c>
      <c r="R53" s="132">
        <v>0</v>
      </c>
      <c r="S53" s="132">
        <v>0</v>
      </c>
      <c r="T53" s="132">
        <v>0</v>
      </c>
      <c r="U53" s="132">
        <v>0</v>
      </c>
      <c r="V53" s="133">
        <v>0</v>
      </c>
      <c r="W53" s="131">
        <v>0</v>
      </c>
      <c r="X53" s="132">
        <v>0</v>
      </c>
      <c r="Y53" s="132">
        <v>0</v>
      </c>
      <c r="Z53" s="132">
        <v>0</v>
      </c>
      <c r="AA53" s="132">
        <v>0</v>
      </c>
      <c r="AB53" s="132">
        <v>0</v>
      </c>
      <c r="AC53" s="132">
        <v>0</v>
      </c>
      <c r="AD53" s="132">
        <v>0</v>
      </c>
      <c r="AE53" s="132">
        <v>0</v>
      </c>
      <c r="AF53" s="132">
        <v>0</v>
      </c>
      <c r="AG53" s="132">
        <v>0</v>
      </c>
      <c r="AH53" s="132">
        <v>0</v>
      </c>
      <c r="AI53" s="132">
        <v>0</v>
      </c>
      <c r="AJ53" s="132">
        <v>0</v>
      </c>
      <c r="AK53" s="132">
        <v>0</v>
      </c>
      <c r="AL53" s="132">
        <v>0</v>
      </c>
      <c r="AM53" s="133">
        <v>0</v>
      </c>
      <c r="AN53" s="73"/>
      <c r="AO53" s="74" t="s">
        <v>46</v>
      </c>
      <c r="AP53" s="55"/>
      <c r="AQ53" s="55"/>
      <c r="AR53" s="55"/>
      <c r="AS53" s="55"/>
      <c r="AU53" s="55"/>
      <c r="AV53" s="55"/>
      <c r="AW53" s="55"/>
      <c r="AX53" s="55"/>
      <c r="AZ53" s="55"/>
      <c r="BA53" s="55"/>
      <c r="BB53" s="55"/>
      <c r="BC53" s="55"/>
      <c r="BE53" s="55"/>
      <c r="BF53" s="55"/>
      <c r="BG53" s="55"/>
      <c r="BH53" s="55"/>
      <c r="BJ53" s="55"/>
      <c r="BK53" s="55"/>
      <c r="BL53" s="55"/>
      <c r="BM53" s="55"/>
      <c r="BO53" s="55"/>
      <c r="BP53" s="55"/>
      <c r="BQ53" s="55"/>
      <c r="BR53" s="55"/>
      <c r="BT53" s="55"/>
      <c r="BU53" s="55"/>
      <c r="BV53" s="55"/>
      <c r="BW53" s="55"/>
      <c r="BY53" s="55"/>
      <c r="BZ53" s="55"/>
      <c r="CA53" s="185">
        <f t="shared" ref="CA53:CA59" si="9">F53</f>
        <v>3</v>
      </c>
      <c r="CB53" s="131">
        <f>('[1]Summary Data'!$V118*POWER(CB$51,3))+('[1]Summary Data'!$W118*POWER(CB$51,2))+('[1]Summary Data'!$X118*CB$51)+'[1]Summary Data'!$Y118</f>
        <v>0.13521</v>
      </c>
      <c r="CC53" s="132">
        <f>('[1]Summary Data'!$V118*POWER(CC$51,3))+('[1]Summary Data'!$W118*POWER(CC$51,2))+('[1]Summary Data'!$X118*CC$51)+'[1]Summary Data'!$Y118</f>
        <v>0.18894636718749999</v>
      </c>
      <c r="CD53" s="132">
        <f>('[1]Summary Data'!$V118*POWER(CD$51,3))+('[1]Summary Data'!$W118*POWER(CD$51,2))+('[1]Summary Data'!$X118*CD$51)+'[1]Summary Data'!$Y118</f>
        <v>0.20656468750000001</v>
      </c>
      <c r="CE53" s="132">
        <f>('[1]Summary Data'!$V118*POWER(CE$51,3))+('[1]Summary Data'!$W118*POWER(CE$51,2))+('[1]Summary Data'!$X118*CE$51)+'[1]Summary Data'!$Y118</f>
        <v>0.19586378906250002</v>
      </c>
      <c r="CF53" s="132">
        <f>('[1]Summary Data'!$V118*POWER(CF$51,3))+('[1]Summary Data'!$W118*POWER(CF$51,2))+('[1]Summary Data'!$X118*CF$51)+'[1]Summary Data'!$Y118</f>
        <v>0.16464250000000002</v>
      </c>
      <c r="CG53" s="132">
        <f>('[1]Summary Data'!$V118*POWER(CG$51,3))+('[1]Summary Data'!$W118*POWER(CG$51,2))+('[1]Summary Data'!$X118*CG$51)+'[1]Summary Data'!$Y118</f>
        <v>0.12069964843750003</v>
      </c>
      <c r="CH53" s="132">
        <f>('[1]Summary Data'!$V118*POWER(CH$51,3))+('[1]Summary Data'!$W118*POWER(CH$51,2))+('[1]Summary Data'!$X118*CH$51)+'[1]Summary Data'!$Y118</f>
        <v>7.1834062499999962E-2</v>
      </c>
      <c r="CI53" s="132">
        <f>('[1]Summary Data'!$V118*POWER(CI$51,3))+('[1]Summary Data'!$W118*POWER(CI$51,2))+('[1]Summary Data'!$X118*CI$51)+'[1]Summary Data'!$Y118</f>
        <v>2.5844570312499926E-2</v>
      </c>
      <c r="CJ53" s="132">
        <f>('[1]Summary Data'!$V118*POWER(CJ$51,3))+('[1]Summary Data'!$W118*POWER(CJ$51,2))+('[1]Summary Data'!$X118*CJ$51)+'[1]Summary Data'!$Y118</f>
        <v>-9.4700000000000339E-3</v>
      </c>
      <c r="CK53" s="132">
        <f>('[1]Summary Data'!$V118*POWER(CK$51,3))+('[1]Summary Data'!$W118*POWER(CK$51,2))+('[1]Summary Data'!$X118*CK$51)+'[1]Summary Data'!$Y118</f>
        <v>-2.6310820312500149E-2</v>
      </c>
      <c r="CL53" s="132">
        <f>('[1]Summary Data'!$V118*POWER(CL$51,3))+('[1]Summary Data'!$W118*POWER(CL$51,2))+('[1]Summary Data'!$X118*CL$51)+'[1]Summary Data'!$Y118</f>
        <v>-1.6879062499999875E-2</v>
      </c>
      <c r="CM53" s="132">
        <f>('[1]Summary Data'!$V118*POWER(CM$51,3))+('[1]Summary Data'!$W118*POWER(CM$51,2))+('[1]Summary Data'!$X118*CM$51)+'[1]Summary Data'!$Y118</f>
        <v>2.662410156249978E-2</v>
      </c>
      <c r="CN53" s="132">
        <f>('[1]Summary Data'!$V118*POWER(CN$51,3))+('[1]Summary Data'!$W118*POWER(CN$51,2))+('[1]Summary Data'!$X118*CN$51)+'[1]Summary Data'!$Y118</f>
        <v>0.11199749999999969</v>
      </c>
      <c r="CO53" s="132">
        <f>('[1]Summary Data'!$V118*POWER(CO$51,3))+('[1]Summary Data'!$W118*POWER(CO$51,2))+('[1]Summary Data'!$X118*CO$51)+'[1]Summary Data'!$Y118</f>
        <v>0.24703996093749975</v>
      </c>
      <c r="CP53" s="132">
        <f>('[1]Summary Data'!$V118*POWER(CP$51,3))+('[1]Summary Data'!$W118*POWER(CP$51,2))+('[1]Summary Data'!$X118*CP$51)+'[1]Summary Data'!$Y118</f>
        <v>0.43955031249999971</v>
      </c>
      <c r="CQ53" s="133">
        <f>('[1]Summary Data'!$V118*POWER(CQ$51,3))+('[1]Summary Data'!$W118*POWER(CQ$51,2))+('[1]Summary Data'!$X118*CQ$51)+'[1]Summary Data'!$Y118</f>
        <v>0.69732738281249995</v>
      </c>
      <c r="CR53" s="133">
        <f>('[1]Summary Data'!$V118*POWER(CR$51,3))+('[1]Summary Data'!$W118*POWER(CR$51,2))+('[1]Summary Data'!$X118*CR$51)+'[1]Summary Data'!$Y118</f>
        <v>1.0281699999999998</v>
      </c>
      <c r="CS53" s="133">
        <f>('[1]Summary Data'!$V118*POWER(CS$51,3))+('[1]Summary Data'!$W118*POWER(CS$51,2))+('[1]Summary Data'!$X118*CS$51)+'[1]Summary Data'!$Y118</f>
        <v>1.4398769921874996</v>
      </c>
      <c r="CT53" s="133">
        <f>('[1]Summary Data'!$V118*POWER(CT$51,3))+('[1]Summary Data'!$W118*POWER(CT$51,2))+('[1]Summary Data'!$X118*CT$51)+'[1]Summary Data'!$Y118</f>
        <v>1.9402471874999994</v>
      </c>
      <c r="CU53" s="133">
        <f>('[1]Summary Data'!$V118*POWER(CU$51,3))+('[1]Summary Data'!$W118*POWER(CU$51,2))+('[1]Summary Data'!$X118*CU$51)+'[1]Summary Data'!$Y118</f>
        <v>2.5370794140624993</v>
      </c>
      <c r="CV53" s="133">
        <f>('[1]Summary Data'!$V118*POWER(CV$51,3))+('[1]Summary Data'!$W118*POWER(CV$51,2))+('[1]Summary Data'!$X118*CV$51)+'[1]Summary Data'!$Y118</f>
        <v>3.2381725000000001</v>
      </c>
      <c r="CW53" s="133">
        <f>('[1]Summary Data'!$V118*POWER(CW$51,3))+('[1]Summary Data'!$W118*POWER(CW$51,2))+('[1]Summary Data'!$X118*CW$51)+'[1]Summary Data'!$Y118</f>
        <v>4.0513252734374987</v>
      </c>
      <c r="CX53" s="133">
        <f>('[1]Summary Data'!$V118*POWER(CX$51,3))+('[1]Summary Data'!$W118*POWER(CX$51,2))+('[1]Summary Data'!$X118*CX$51)+'[1]Summary Data'!$Y118</f>
        <v>4.9843365624999985</v>
      </c>
      <c r="CY53" s="133">
        <f>('[1]Summary Data'!$V118*POWER(CY$51,3))+('[1]Summary Data'!$W118*POWER(CY$51,2))+('[1]Summary Data'!$X118*CY$51)+'[1]Summary Data'!$Y118</f>
        <v>6.0450051953125001</v>
      </c>
      <c r="CZ53" s="133">
        <f>('[1]Summary Data'!$V118*POWER(CZ$51,3))+('[1]Summary Data'!$W118*POWER(CZ$51,2))+('[1]Summary Data'!$X118*CZ$51)+'[1]Summary Data'!$Y118</f>
        <v>7.2411299999999974</v>
      </c>
      <c r="DA53" s="133">
        <f>('[1]Summary Data'!$V118*POWER(DA$51,3))+('[1]Summary Data'!$W118*POWER(DA$51,2))+('[1]Summary Data'!$X118*DA$51)+'[1]Summary Data'!$Y118</f>
        <v>8.5805098046875017</v>
      </c>
      <c r="DB53" s="133">
        <f>('[1]Summary Data'!$V118*POWER(DB$51,3))+('[1]Summary Data'!$W118*POWER(DB$51,2))+('[1]Summary Data'!$X118*DB$51)+'[1]Summary Data'!$Y118</f>
        <v>10.070943437499999</v>
      </c>
      <c r="DC53" s="133">
        <f>('[1]Summary Data'!$V118*POWER(DC$51,3))+('[1]Summary Data'!$W118*POWER(DC$51,2))+('[1]Summary Data'!$X118*DC$51)+'[1]Summary Data'!$Y118</f>
        <v>11.720229726562501</v>
      </c>
      <c r="DD53" s="133">
        <f>('[1]Summary Data'!$V118*POWER(DD$51,3))+('[1]Summary Data'!$W118*POWER(DD$51,2))+('[1]Summary Data'!$X118*DD$51)+'[1]Summary Data'!$Y118</f>
        <v>13.536167499999998</v>
      </c>
      <c r="DE53" s="133">
        <f>('[1]Summary Data'!$V118*POWER(DE$51,3))+('[1]Summary Data'!$W118*POWER(DE$51,2))+('[1]Summary Data'!$X118*DE$51)+'[1]Summary Data'!$Y118</f>
        <v>15.5265555859375</v>
      </c>
      <c r="DF53" s="133">
        <f>('[1]Summary Data'!$V118*POWER(DF$51,3))+('[1]Summary Data'!$W118*POWER(DF$51,2))+('[1]Summary Data'!$X118*DF$51)+'[1]Summary Data'!$Y118</f>
        <v>17.699192812500002</v>
      </c>
      <c r="DG53" s="133">
        <f>('[1]Summary Data'!$V118*POWER(DG$51,3))+('[1]Summary Data'!$W118*POWER(DG$51,2))+('[1]Summary Data'!$X118*DG$51)+'[1]Summary Data'!$Y118</f>
        <v>20.061878007812496</v>
      </c>
      <c r="DH53" s="73"/>
      <c r="DI53" s="55" t="s">
        <v>62</v>
      </c>
    </row>
    <row r="54" spans="2:113">
      <c r="B54" s="65"/>
      <c r="C54" s="66"/>
      <c r="D54" s="66"/>
      <c r="E54" s="67"/>
      <c r="F54" s="75">
        <f t="shared" si="7"/>
        <v>3.5</v>
      </c>
      <c r="G54" s="136">
        <f t="shared" si="8"/>
        <v>0.25031843749999999</v>
      </c>
      <c r="H54" s="137">
        <f t="shared" si="8"/>
        <v>0.25031843749999999</v>
      </c>
      <c r="I54" s="137">
        <f t="shared" si="8"/>
        <v>0.25031843749999999</v>
      </c>
      <c r="J54" s="137">
        <f t="shared" si="8"/>
        <v>0.23085589843749998</v>
      </c>
      <c r="K54" s="137">
        <f t="shared" si="8"/>
        <v>0.19127499999999997</v>
      </c>
      <c r="L54" s="137">
        <f t="shared" si="8"/>
        <v>0.13946785156249997</v>
      </c>
      <c r="M54" s="137">
        <f t="shared" si="8"/>
        <v>8.3326562499999979E-2</v>
      </c>
      <c r="N54" s="137">
        <f t="shared" si="8"/>
        <v>3.0743242187499908E-2</v>
      </c>
      <c r="O54" s="137">
        <f t="shared" si="8"/>
        <v>0</v>
      </c>
      <c r="P54" s="137">
        <v>0</v>
      </c>
      <c r="Q54" s="137">
        <v>0</v>
      </c>
      <c r="R54" s="137">
        <v>0</v>
      </c>
      <c r="S54" s="137">
        <v>0</v>
      </c>
      <c r="T54" s="137">
        <v>0</v>
      </c>
      <c r="U54" s="137">
        <v>0</v>
      </c>
      <c r="V54" s="138">
        <v>0</v>
      </c>
      <c r="W54" s="136">
        <v>0</v>
      </c>
      <c r="X54" s="137">
        <v>0</v>
      </c>
      <c r="Y54" s="137">
        <v>0</v>
      </c>
      <c r="Z54" s="137">
        <v>0</v>
      </c>
      <c r="AA54" s="137">
        <v>0</v>
      </c>
      <c r="AB54" s="137">
        <v>0</v>
      </c>
      <c r="AC54" s="137">
        <v>0</v>
      </c>
      <c r="AD54" s="137">
        <v>0</v>
      </c>
      <c r="AE54" s="137">
        <v>0</v>
      </c>
      <c r="AF54" s="137">
        <v>0</v>
      </c>
      <c r="AG54" s="137">
        <v>0</v>
      </c>
      <c r="AH54" s="137">
        <v>0</v>
      </c>
      <c r="AI54" s="137">
        <v>0</v>
      </c>
      <c r="AJ54" s="137">
        <v>0</v>
      </c>
      <c r="AK54" s="137">
        <v>0</v>
      </c>
      <c r="AL54" s="137">
        <v>0</v>
      </c>
      <c r="AM54" s="138">
        <v>0</v>
      </c>
      <c r="AN54" s="73"/>
      <c r="CA54" s="186">
        <f t="shared" si="9"/>
        <v>3.5</v>
      </c>
      <c r="CB54" s="136">
        <f>('[1]Summary Data'!$V117*POWER(CB$51,3))+('[1]Summary Data'!$W117*POWER(CB$51,2))+('[1]Summary Data'!$X117*CB$51)+'[1]Summary Data'!$Y117</f>
        <v>0.19732</v>
      </c>
      <c r="CC54" s="137">
        <f>('[1]Summary Data'!$V117*POWER(CC$51,3))+('[1]Summary Data'!$W117*POWER(CC$51,2))+('[1]Summary Data'!$X117*CC$51)+'[1]Summary Data'!$Y117</f>
        <v>0.24177050781249998</v>
      </c>
      <c r="CD54" s="137">
        <f>('[1]Summary Data'!$V117*POWER(CD$51,3))+('[1]Summary Data'!$W117*POWER(CD$51,2))+('[1]Summary Data'!$X117*CD$51)+'[1]Summary Data'!$Y117</f>
        <v>0.25031843749999999</v>
      </c>
      <c r="CE54" s="137">
        <f>('[1]Summary Data'!$V117*POWER(CE$51,3))+('[1]Summary Data'!$W117*POWER(CE$51,2))+('[1]Summary Data'!$X117*CE$51)+'[1]Summary Data'!$Y117</f>
        <v>0.23085589843749998</v>
      </c>
      <c r="CF54" s="137">
        <f>('[1]Summary Data'!$V117*POWER(CF$51,3))+('[1]Summary Data'!$W117*POWER(CF$51,2))+('[1]Summary Data'!$X117*CF$51)+'[1]Summary Data'!$Y117</f>
        <v>0.19127499999999997</v>
      </c>
      <c r="CG54" s="137">
        <f>('[1]Summary Data'!$V117*POWER(CG$51,3))+('[1]Summary Data'!$W117*POWER(CG$51,2))+('[1]Summary Data'!$X117*CG$51)+'[1]Summary Data'!$Y117</f>
        <v>0.13946785156249997</v>
      </c>
      <c r="CH54" s="137">
        <f>('[1]Summary Data'!$V117*POWER(CH$51,3))+('[1]Summary Data'!$W117*POWER(CH$51,2))+('[1]Summary Data'!$X117*CH$51)+'[1]Summary Data'!$Y117</f>
        <v>8.3326562499999979E-2</v>
      </c>
      <c r="CI54" s="137">
        <f>('[1]Summary Data'!$V117*POWER(CI$51,3))+('[1]Summary Data'!$W117*POWER(CI$51,2))+('[1]Summary Data'!$X117*CI$51)+'[1]Summary Data'!$Y117</f>
        <v>3.0743242187499908E-2</v>
      </c>
      <c r="CJ54" s="137">
        <f>('[1]Summary Data'!$V117*POWER(CJ$51,3))+('[1]Summary Data'!$W117*POWER(CJ$51,2))+('[1]Summary Data'!$X117*CJ$51)+'[1]Summary Data'!$Y117</f>
        <v>-1.0390000000000066E-2</v>
      </c>
      <c r="CK54" s="137">
        <f>('[1]Summary Data'!$V117*POWER(CK$51,3))+('[1]Summary Data'!$W117*POWER(CK$51,2))+('[1]Summary Data'!$X117*CK$51)+'[1]Summary Data'!$Y117</f>
        <v>-3.2181054687500044E-2</v>
      </c>
      <c r="CL54" s="137">
        <f>('[1]Summary Data'!$V117*POWER(CL$51,3))+('[1]Summary Data'!$W117*POWER(CL$51,2))+('[1]Summary Data'!$X117*CL$51)+'[1]Summary Data'!$Y117</f>
        <v>-2.6737812500000235E-2</v>
      </c>
      <c r="CM54" s="137">
        <f>('[1]Summary Data'!$V117*POWER(CM$51,3))+('[1]Summary Data'!$W117*POWER(CM$51,2))+('[1]Summary Data'!$X117*CM$51)+'[1]Summary Data'!$Y117</f>
        <v>1.383183593749987E-2</v>
      </c>
      <c r="CN54" s="137">
        <f>('[1]Summary Data'!$V117*POWER(CN$51,3))+('[1]Summary Data'!$W117*POWER(CN$51,2))+('[1]Summary Data'!$X117*CN$51)+'[1]Summary Data'!$Y117</f>
        <v>9.7419999999999896E-2</v>
      </c>
      <c r="CO54" s="137">
        <f>('[1]Summary Data'!$V117*POWER(CO$51,3))+('[1]Summary Data'!$W117*POWER(CO$51,2))+('[1]Summary Data'!$X117*CO$51)+'[1]Summary Data'!$Y117</f>
        <v>0.23191878906249991</v>
      </c>
      <c r="CP54" s="137">
        <f>('[1]Summary Data'!$V117*POWER(CP$51,3))+('[1]Summary Data'!$W117*POWER(CP$51,2))+('[1]Summary Data'!$X117*CP$51)+'[1]Summary Data'!$Y117</f>
        <v>0.42522031249999975</v>
      </c>
      <c r="CQ54" s="138">
        <f>('[1]Summary Data'!$V117*POWER(CQ$51,3))+('[1]Summary Data'!$W117*POWER(CQ$51,2))+('[1]Summary Data'!$X117*CQ$51)+'[1]Summary Data'!$Y117</f>
        <v>0.68521667968749922</v>
      </c>
      <c r="CR54" s="138">
        <f>('[1]Summary Data'!$V117*POWER(CR$51,3))+('[1]Summary Data'!$W117*POWER(CR$51,2))+('[1]Summary Data'!$X117*CR$51)+'[1]Summary Data'!$Y117</f>
        <v>1.0197999999999996</v>
      </c>
      <c r="CS54" s="138">
        <f>('[1]Summary Data'!$V117*POWER(CS$51,3))+('[1]Summary Data'!$W117*POWER(CS$51,2))+('[1]Summary Data'!$X117*CS$51)+'[1]Summary Data'!$Y117</f>
        <v>1.4368623828125</v>
      </c>
      <c r="CT54" s="138">
        <f>('[1]Summary Data'!$V117*POWER(CT$51,3))+('[1]Summary Data'!$W117*POWER(CT$51,2))+('[1]Summary Data'!$X117*CT$51)+'[1]Summary Data'!$Y117</f>
        <v>1.9442959374999993</v>
      </c>
      <c r="CU54" s="138">
        <f>('[1]Summary Data'!$V117*POWER(CU$51,3))+('[1]Summary Data'!$W117*POWER(CU$51,2))+('[1]Summary Data'!$X117*CU$51)+'[1]Summary Data'!$Y117</f>
        <v>2.5499927734374999</v>
      </c>
      <c r="CV54" s="138">
        <f>('[1]Summary Data'!$V117*POWER(CV$51,3))+('[1]Summary Data'!$W117*POWER(CV$51,2))+('[1]Summary Data'!$X117*CV$51)+'[1]Summary Data'!$Y117</f>
        <v>3.2618449999999988</v>
      </c>
      <c r="CW54" s="138">
        <f>('[1]Summary Data'!$V117*POWER(CW$51,3))+('[1]Summary Data'!$W117*POWER(CW$51,2))+('[1]Summary Data'!$X117*CW$51)+'[1]Summary Data'!$Y117</f>
        <v>4.0877447265625007</v>
      </c>
      <c r="CX54" s="138">
        <f>('[1]Summary Data'!$V117*POWER(CX$51,3))+('[1]Summary Data'!$W117*POWER(CX$51,2))+('[1]Summary Data'!$X117*CX$51)+'[1]Summary Data'!$Y117</f>
        <v>5.035584062499999</v>
      </c>
      <c r="CY54" s="138">
        <f>('[1]Summary Data'!$V117*POWER(CY$51,3))+('[1]Summary Data'!$W117*POWER(CY$51,2))+('[1]Summary Data'!$X117*CY$51)+'[1]Summary Data'!$Y117</f>
        <v>6.1132551171874985</v>
      </c>
      <c r="CZ54" s="138">
        <f>('[1]Summary Data'!$V117*POWER(CZ$51,3))+('[1]Summary Data'!$W117*POWER(CZ$51,2))+('[1]Summary Data'!$X117*CZ$51)+'[1]Summary Data'!$Y117</f>
        <v>7.3286499999999988</v>
      </c>
      <c r="DA54" s="138">
        <f>('[1]Summary Data'!$V117*POWER(DA$51,3))+('[1]Summary Data'!$W117*POWER(DA$51,2))+('[1]Summary Data'!$X117*DA$51)+'[1]Summary Data'!$Y117</f>
        <v>8.6896608203125005</v>
      </c>
      <c r="DB54" s="138">
        <f>('[1]Summary Data'!$V117*POWER(DB$51,3))+('[1]Summary Data'!$W117*POWER(DB$51,2))+('[1]Summary Data'!$X117*DB$51)+'[1]Summary Data'!$Y117</f>
        <v>10.204179687499998</v>
      </c>
      <c r="DC54" s="138">
        <f>('[1]Summary Data'!$V117*POWER(DC$51,3))+('[1]Summary Data'!$W117*POWER(DC$51,2))+('[1]Summary Data'!$X117*DC$51)+'[1]Summary Data'!$Y117</f>
        <v>11.880098710937498</v>
      </c>
      <c r="DD54" s="138">
        <f>('[1]Summary Data'!$V117*POWER(DD$51,3))+('[1]Summary Data'!$W117*POWER(DD$51,2))+('[1]Summary Data'!$X117*DD$51)+'[1]Summary Data'!$Y117</f>
        <v>13.725309999999997</v>
      </c>
      <c r="DE54" s="138">
        <f>('[1]Summary Data'!$V117*POWER(DE$51,3))+('[1]Summary Data'!$W117*POWER(DE$51,2))+('[1]Summary Data'!$X117*DE$51)+'[1]Summary Data'!$Y117</f>
        <v>15.747705664062497</v>
      </c>
      <c r="DF54" s="138">
        <f>('[1]Summary Data'!$V117*POWER(DF$51,3))+('[1]Summary Data'!$W117*POWER(DF$51,2))+('[1]Summary Data'!$X117*DF$51)+'[1]Summary Data'!$Y117</f>
        <v>17.955177812499997</v>
      </c>
      <c r="DG54" s="138">
        <f>('[1]Summary Data'!$V117*POWER(DG$51,3))+('[1]Summary Data'!$W117*POWER(DG$51,2))+('[1]Summary Data'!$X117*DG$51)+'[1]Summary Data'!$Y117</f>
        <v>20.355618554687499</v>
      </c>
      <c r="DH54" s="73"/>
    </row>
    <row r="55" spans="2:113">
      <c r="B55" s="65"/>
      <c r="C55" s="66"/>
      <c r="D55" s="66"/>
      <c r="E55" s="67"/>
      <c r="F55" s="77">
        <f t="shared" si="7"/>
        <v>4</v>
      </c>
      <c r="G55" s="136">
        <f t="shared" si="8"/>
        <v>0.24366468749999998</v>
      </c>
      <c r="H55" s="137">
        <f t="shared" si="8"/>
        <v>0.24366468749999998</v>
      </c>
      <c r="I55" s="137">
        <f t="shared" si="8"/>
        <v>0.24366468749999998</v>
      </c>
      <c r="J55" s="137">
        <f t="shared" si="8"/>
        <v>0.22316363281249998</v>
      </c>
      <c r="K55" s="137">
        <f t="shared" si="8"/>
        <v>0.18373249999999997</v>
      </c>
      <c r="L55" s="137">
        <f t="shared" si="8"/>
        <v>0.13303042968749992</v>
      </c>
      <c r="M55" s="137">
        <f t="shared" si="8"/>
        <v>7.8716562500000004E-2</v>
      </c>
      <c r="N55" s="137">
        <f t="shared" si="8"/>
        <v>2.8450039062500071E-2</v>
      </c>
      <c r="O55" s="137">
        <f t="shared" si="8"/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8">
        <v>0</v>
      </c>
      <c r="W55" s="136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37">
        <v>0</v>
      </c>
      <c r="AH55" s="137">
        <v>0</v>
      </c>
      <c r="AI55" s="137">
        <v>0</v>
      </c>
      <c r="AJ55" s="137">
        <v>0</v>
      </c>
      <c r="AK55" s="137">
        <v>0</v>
      </c>
      <c r="AL55" s="137">
        <v>0</v>
      </c>
      <c r="AM55" s="138">
        <v>0</v>
      </c>
      <c r="AN55" s="73"/>
      <c r="CA55" s="187">
        <f t="shared" si="9"/>
        <v>4</v>
      </c>
      <c r="CB55" s="136">
        <f>('[1]Summary Data'!$V116*POWER(CB$51,3))+('[1]Summary Data'!$W116*POWER(CB$51,2))+('[1]Summary Data'!$X116*CB$51)+'[1]Summary Data'!$Y116</f>
        <v>0.19724</v>
      </c>
      <c r="CC55" s="137">
        <f>('[1]Summary Data'!$V116*POWER(CC$51,3))+('[1]Summary Data'!$W116*POWER(CC$51,2))+('[1]Summary Data'!$X116*CC$51)+'[1]Summary Data'!$Y116</f>
        <v>0.23757652343749999</v>
      </c>
      <c r="CD55" s="137">
        <f>('[1]Summary Data'!$V116*POWER(CD$51,3))+('[1]Summary Data'!$W116*POWER(CD$51,2))+('[1]Summary Data'!$X116*CD$51)+'[1]Summary Data'!$Y116</f>
        <v>0.24366468749999998</v>
      </c>
      <c r="CE55" s="137">
        <f>('[1]Summary Data'!$V116*POWER(CE$51,3))+('[1]Summary Data'!$W116*POWER(CE$51,2))+('[1]Summary Data'!$X116*CE$51)+'[1]Summary Data'!$Y116</f>
        <v>0.22316363281249998</v>
      </c>
      <c r="CF55" s="137">
        <f>('[1]Summary Data'!$V116*POWER(CF$51,3))+('[1]Summary Data'!$W116*POWER(CF$51,2))+('[1]Summary Data'!$X116*CF$51)+'[1]Summary Data'!$Y116</f>
        <v>0.18373249999999997</v>
      </c>
      <c r="CG55" s="137">
        <f>('[1]Summary Data'!$V116*POWER(CG$51,3))+('[1]Summary Data'!$W116*POWER(CG$51,2))+('[1]Summary Data'!$X116*CG$51)+'[1]Summary Data'!$Y116</f>
        <v>0.13303042968749992</v>
      </c>
      <c r="CH55" s="137">
        <f>('[1]Summary Data'!$V116*POWER(CH$51,3))+('[1]Summary Data'!$W116*POWER(CH$51,2))+('[1]Summary Data'!$X116*CH$51)+'[1]Summary Data'!$Y116</f>
        <v>7.8716562500000004E-2</v>
      </c>
      <c r="CI55" s="137">
        <f>('[1]Summary Data'!$V116*POWER(CI$51,3))+('[1]Summary Data'!$W116*POWER(CI$51,2))+('[1]Summary Data'!$X116*CI$51)+'[1]Summary Data'!$Y116</f>
        <v>2.8450039062500071E-2</v>
      </c>
      <c r="CJ55" s="137">
        <f>('[1]Summary Data'!$V116*POWER(CJ$51,3))+('[1]Summary Data'!$W116*POWER(CJ$51,2))+('[1]Summary Data'!$X116*CJ$51)+'[1]Summary Data'!$Y116</f>
        <v>-1.010999999999998E-2</v>
      </c>
      <c r="CK55" s="137">
        <f>('[1]Summary Data'!$V116*POWER(CK$51,3))+('[1]Summary Data'!$W116*POWER(CK$51,2))+('[1]Summary Data'!$X116*CK$51)+'[1]Summary Data'!$Y116</f>
        <v>-2.9304414062499923E-2</v>
      </c>
      <c r="CL55" s="137">
        <f>('[1]Summary Data'!$V116*POWER(CL$51,3))+('[1]Summary Data'!$W116*POWER(CL$51,2))+('[1]Summary Data'!$X116*CL$51)+'[1]Summary Data'!$Y116</f>
        <v>-2.1474062500000141E-2</v>
      </c>
      <c r="CM55" s="137">
        <f>('[1]Summary Data'!$V116*POWER(CM$51,3))+('[1]Summary Data'!$W116*POWER(CM$51,2))+('[1]Summary Data'!$X116*CM$51)+'[1]Summary Data'!$Y116</f>
        <v>2.1040195312500037E-2</v>
      </c>
      <c r="CN55" s="137">
        <f>('[1]Summary Data'!$V116*POWER(CN$51,3))+('[1]Summary Data'!$W116*POWER(CN$51,2))+('[1]Summary Data'!$X116*CN$51)+'[1]Summary Data'!$Y116</f>
        <v>0.10589750000000012</v>
      </c>
      <c r="CO55" s="137">
        <f>('[1]Summary Data'!$V116*POWER(CO$51,3))+('[1]Summary Data'!$W116*POWER(CO$51,2))+('[1]Summary Data'!$X116*CO$51)+'[1]Summary Data'!$Y116</f>
        <v>0.24075699218750027</v>
      </c>
      <c r="CP55" s="137">
        <f>('[1]Summary Data'!$V116*POWER(CP$51,3))+('[1]Summary Data'!$W116*POWER(CP$51,2))+('[1]Summary Data'!$X116*CP$51)+'[1]Summary Data'!$Y116</f>
        <v>0.43327781250000008</v>
      </c>
      <c r="CQ55" s="138">
        <f>('[1]Summary Data'!$V116*POWER(CQ$51,3))+('[1]Summary Data'!$W116*POWER(CQ$51,2))+('[1]Summary Data'!$X116*CQ$51)+'[1]Summary Data'!$Y116</f>
        <v>0.69111910156250023</v>
      </c>
      <c r="CR55" s="138">
        <f>('[1]Summary Data'!$V116*POWER(CR$51,3))+('[1]Summary Data'!$W116*POWER(CR$51,2))+('[1]Summary Data'!$X116*CR$51)+'[1]Summary Data'!$Y116</f>
        <v>1.0219400000000003</v>
      </c>
      <c r="CS55" s="138">
        <f>('[1]Summary Data'!$V116*POWER(CS$51,3))+('[1]Summary Data'!$W116*POWER(CS$51,2))+('[1]Summary Data'!$X116*CS$51)+'[1]Summary Data'!$Y116</f>
        <v>1.4333996484375009</v>
      </c>
      <c r="CT55" s="138">
        <f>('[1]Summary Data'!$V116*POWER(CT$51,3))+('[1]Summary Data'!$W116*POWER(CT$51,2))+('[1]Summary Data'!$X116*CT$51)+'[1]Summary Data'!$Y116</f>
        <v>1.9331571875000007</v>
      </c>
      <c r="CU55" s="138">
        <f>('[1]Summary Data'!$V116*POWER(CU$51,3))+('[1]Summary Data'!$W116*POWER(CU$51,2))+('[1]Summary Data'!$X116*CU$51)+'[1]Summary Data'!$Y116</f>
        <v>2.5288717578125013</v>
      </c>
      <c r="CV55" s="138">
        <f>('[1]Summary Data'!$V116*POWER(CV$51,3))+('[1]Summary Data'!$W116*POWER(CV$51,2))+('[1]Summary Data'!$X116*CV$51)+'[1]Summary Data'!$Y116</f>
        <v>3.2282024999999996</v>
      </c>
      <c r="CW55" s="138">
        <f>('[1]Summary Data'!$V116*POWER(CW$51,3))+('[1]Summary Data'!$W116*POWER(CW$51,2))+('[1]Summary Data'!$X116*CW$51)+'[1]Summary Data'!$Y116</f>
        <v>4.0388085546875008</v>
      </c>
      <c r="CX55" s="138">
        <f>('[1]Summary Data'!$V116*POWER(CX$51,3))+('[1]Summary Data'!$W116*POWER(CX$51,2))+('[1]Summary Data'!$X116*CX$51)+'[1]Summary Data'!$Y116</f>
        <v>4.9683490625000006</v>
      </c>
      <c r="CY55" s="138">
        <f>('[1]Summary Data'!$V116*POWER(CY$51,3))+('[1]Summary Data'!$W116*POWER(CY$51,2))+('[1]Summary Data'!$X116*CY$51)+'[1]Summary Data'!$Y116</f>
        <v>6.0244831640625014</v>
      </c>
      <c r="CZ55" s="138">
        <f>('[1]Summary Data'!$V116*POWER(CZ$51,3))+('[1]Summary Data'!$W116*POWER(CZ$51,2))+('[1]Summary Data'!$X116*CZ$51)+'[1]Summary Data'!$Y116</f>
        <v>7.2148700000000003</v>
      </c>
      <c r="DA55" s="138">
        <f>('[1]Summary Data'!$V116*POWER(DA$51,3))+('[1]Summary Data'!$W116*POWER(DA$51,2))+('[1]Summary Data'!$X116*DA$51)+'[1]Summary Data'!$Y116</f>
        <v>8.5471687109375019</v>
      </c>
      <c r="DB55" s="138">
        <f>('[1]Summary Data'!$V116*POWER(DB$51,3))+('[1]Summary Data'!$W116*POWER(DB$51,2))+('[1]Summary Data'!$X116*DB$51)+'[1]Summary Data'!$Y116</f>
        <v>10.029038437500004</v>
      </c>
      <c r="DC55" s="138">
        <f>('[1]Summary Data'!$V116*POWER(DC$51,3))+('[1]Summary Data'!$W116*POWER(DC$51,2))+('[1]Summary Data'!$X116*DC$51)+'[1]Summary Data'!$Y116</f>
        <v>11.668138320312503</v>
      </c>
      <c r="DD55" s="138">
        <f>('[1]Summary Data'!$V116*POWER(DD$51,3))+('[1]Summary Data'!$W116*POWER(DD$51,2))+('[1]Summary Data'!$X116*DD$51)+'[1]Summary Data'!$Y116</f>
        <v>13.472127500000001</v>
      </c>
      <c r="DE55" s="138">
        <f>('[1]Summary Data'!$V116*POWER(DE$51,3))+('[1]Summary Data'!$W116*POWER(DE$51,2))+('[1]Summary Data'!$X116*DE$51)+'[1]Summary Data'!$Y116</f>
        <v>15.448665117187502</v>
      </c>
      <c r="DF55" s="138">
        <f>('[1]Summary Data'!$V116*POWER(DF$51,3))+('[1]Summary Data'!$W116*POWER(DF$51,2))+('[1]Summary Data'!$X116*DF$51)+'[1]Summary Data'!$Y116</f>
        <v>17.605410312500002</v>
      </c>
      <c r="DG55" s="138">
        <f>('[1]Summary Data'!$V116*POWER(DG$51,3))+('[1]Summary Data'!$W116*POWER(DG$51,2))+('[1]Summary Data'!$X116*DG$51)+'[1]Summary Data'!$Y116</f>
        <v>19.950022226562503</v>
      </c>
      <c r="DH55" s="73"/>
    </row>
    <row r="56" spans="2:113">
      <c r="B56" s="65"/>
      <c r="C56" s="66"/>
      <c r="D56" s="66"/>
      <c r="E56" s="67"/>
      <c r="F56" s="77">
        <f t="shared" si="7"/>
        <v>4.5</v>
      </c>
      <c r="G56" s="136">
        <f t="shared" si="8"/>
        <v>0.20101093749999999</v>
      </c>
      <c r="H56" s="137">
        <f t="shared" si="8"/>
        <v>0.20101093749999999</v>
      </c>
      <c r="I56" s="137">
        <f t="shared" si="8"/>
        <v>0.20101093749999999</v>
      </c>
      <c r="J56" s="137">
        <f t="shared" si="8"/>
        <v>0.18265433593750002</v>
      </c>
      <c r="K56" s="137">
        <f t="shared" si="8"/>
        <v>0.14755000000000001</v>
      </c>
      <c r="L56" s="137">
        <f t="shared" si="8"/>
        <v>0.10333316406250007</v>
      </c>
      <c r="M56" s="137">
        <f t="shared" si="8"/>
        <v>5.7639062500000032E-2</v>
      </c>
      <c r="N56" s="137">
        <f t="shared" si="8"/>
        <v>1.8102929687500074E-2</v>
      </c>
      <c r="O56" s="137">
        <f t="shared" si="8"/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8">
        <v>0</v>
      </c>
      <c r="W56" s="136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7">
        <v>0</v>
      </c>
      <c r="AF56" s="137">
        <v>0</v>
      </c>
      <c r="AG56" s="137">
        <v>0</v>
      </c>
      <c r="AH56" s="137">
        <v>0</v>
      </c>
      <c r="AI56" s="137">
        <v>0</v>
      </c>
      <c r="AJ56" s="137">
        <v>0</v>
      </c>
      <c r="AK56" s="137">
        <v>0</v>
      </c>
      <c r="AL56" s="137">
        <v>0</v>
      </c>
      <c r="AM56" s="138">
        <v>0</v>
      </c>
      <c r="AN56" s="73"/>
      <c r="CA56" s="187">
        <f t="shared" si="9"/>
        <v>4.5</v>
      </c>
      <c r="CB56" s="136">
        <f>('[1]Summary Data'!$V115*POWER(CB$51,3))+('[1]Summary Data'!$W115*POWER(CB$51,2))+('[1]Summary Data'!$X115*CB$51)+'[1]Summary Data'!$Y115</f>
        <v>0.15694</v>
      </c>
      <c r="CC56" s="137">
        <f>('[1]Summary Data'!$V115*POWER(CC$51,3))+('[1]Summary Data'!$W115*POWER(CC$51,2))+('[1]Summary Data'!$X115*CC$51)+'[1]Summary Data'!$Y115</f>
        <v>0.19498457031249999</v>
      </c>
      <c r="CD56" s="137">
        <f>('[1]Summary Data'!$V115*POWER(CD$51,3))+('[1]Summary Data'!$W115*POWER(CD$51,2))+('[1]Summary Data'!$X115*CD$51)+'[1]Summary Data'!$Y115</f>
        <v>0.20101093749999999</v>
      </c>
      <c r="CE56" s="137">
        <f>('[1]Summary Data'!$V115*POWER(CE$51,3))+('[1]Summary Data'!$W115*POWER(CE$51,2))+('[1]Summary Data'!$X115*CE$51)+'[1]Summary Data'!$Y115</f>
        <v>0.18265433593750002</v>
      </c>
      <c r="CF56" s="137">
        <f>('[1]Summary Data'!$V115*POWER(CF$51,3))+('[1]Summary Data'!$W115*POWER(CF$51,2))+('[1]Summary Data'!$X115*CF$51)+'[1]Summary Data'!$Y115</f>
        <v>0.14755000000000001</v>
      </c>
      <c r="CG56" s="137">
        <f>('[1]Summary Data'!$V115*POWER(CG$51,3))+('[1]Summary Data'!$W115*POWER(CG$51,2))+('[1]Summary Data'!$X115*CG$51)+'[1]Summary Data'!$Y115</f>
        <v>0.10333316406250007</v>
      </c>
      <c r="CH56" s="137">
        <f>('[1]Summary Data'!$V115*POWER(CH$51,3))+('[1]Summary Data'!$W115*POWER(CH$51,2))+('[1]Summary Data'!$X115*CH$51)+'[1]Summary Data'!$Y115</f>
        <v>5.7639062500000032E-2</v>
      </c>
      <c r="CI56" s="137">
        <f>('[1]Summary Data'!$V115*POWER(CI$51,3))+('[1]Summary Data'!$W115*POWER(CI$51,2))+('[1]Summary Data'!$X115*CI$51)+'[1]Summary Data'!$Y115</f>
        <v>1.8102929687500074E-2</v>
      </c>
      <c r="CJ56" s="137">
        <f>('[1]Summary Data'!$V115*POWER(CJ$51,3))+('[1]Summary Data'!$W115*POWER(CJ$51,2))+('[1]Summary Data'!$X115*CJ$51)+'[1]Summary Data'!$Y115</f>
        <v>-7.6399999999999524E-3</v>
      </c>
      <c r="CK56" s="137">
        <f>('[1]Summary Data'!$V115*POWER(CK$51,3))+('[1]Summary Data'!$W115*POWER(CK$51,2))+('[1]Summary Data'!$X115*CK$51)+'[1]Summary Data'!$Y115</f>
        <v>-1.1954492187499971E-2</v>
      </c>
      <c r="CL56" s="137">
        <f>('[1]Summary Data'!$V115*POWER(CL$51,3))+('[1]Summary Data'!$W115*POWER(CL$51,2))+('[1]Summary Data'!$X115*CL$51)+'[1]Summary Data'!$Y115</f>
        <v>1.2794687500000151E-2</v>
      </c>
      <c r="CM56" s="137">
        <f>('[1]Summary Data'!$V115*POWER(CM$51,3))+('[1]Summary Data'!$W115*POWER(CM$51,2))+('[1]Summary Data'!$X115*CM$51)+'[1]Summary Data'!$Y115</f>
        <v>7.4242773437500215E-2</v>
      </c>
      <c r="CN56" s="137">
        <f>('[1]Summary Data'!$V115*POWER(CN$51,3))+('[1]Summary Data'!$W115*POWER(CN$51,2))+('[1]Summary Data'!$X115*CN$51)+'[1]Summary Data'!$Y115</f>
        <v>0.18002500000000013</v>
      </c>
      <c r="CO56" s="137">
        <f>('[1]Summary Data'!$V115*POWER(CO$51,3))+('[1]Summary Data'!$W115*POWER(CO$51,2))+('[1]Summary Data'!$X115*CO$51)+'[1]Summary Data'!$Y115</f>
        <v>0.33777660156250011</v>
      </c>
      <c r="CP56" s="137">
        <f>('[1]Summary Data'!$V115*POWER(CP$51,3))+('[1]Summary Data'!$W115*POWER(CP$51,2))+('[1]Summary Data'!$X115*CP$51)+'[1]Summary Data'!$Y115</f>
        <v>0.55513281250000002</v>
      </c>
      <c r="CQ56" s="138">
        <f>('[1]Summary Data'!$V115*POWER(CQ$51,3))+('[1]Summary Data'!$W115*POWER(CQ$51,2))+('[1]Summary Data'!$X115*CQ$51)+'[1]Summary Data'!$Y115</f>
        <v>0.83972886718750039</v>
      </c>
      <c r="CR56" s="138">
        <f>('[1]Summary Data'!$V115*POWER(CR$51,3))+('[1]Summary Data'!$W115*POWER(CR$51,2))+('[1]Summary Data'!$X115*CR$51)+'[1]Summary Data'!$Y115</f>
        <v>1.1992000000000003</v>
      </c>
      <c r="CS56" s="138">
        <f>('[1]Summary Data'!$V115*POWER(CS$51,3))+('[1]Summary Data'!$W115*POWER(CS$51,2))+('[1]Summary Data'!$X115*CS$51)+'[1]Summary Data'!$Y115</f>
        <v>1.6411814453125002</v>
      </c>
      <c r="CT56" s="138">
        <f>('[1]Summary Data'!$V115*POWER(CT$51,3))+('[1]Summary Data'!$W115*POWER(CT$51,2))+('[1]Summary Data'!$X115*CT$51)+'[1]Summary Data'!$Y115</f>
        <v>2.1733084375000002</v>
      </c>
      <c r="CU56" s="138">
        <f>('[1]Summary Data'!$V115*POWER(CU$51,3))+('[1]Summary Data'!$W115*POWER(CU$51,2))+('[1]Summary Data'!$X115*CU$51)+'[1]Summary Data'!$Y115</f>
        <v>2.8032162109375012</v>
      </c>
      <c r="CV56" s="138">
        <f>('[1]Summary Data'!$V115*POWER(CV$51,3))+('[1]Summary Data'!$W115*POWER(CV$51,2))+('[1]Summary Data'!$X115*CV$51)+'[1]Summary Data'!$Y115</f>
        <v>3.5385400000000002</v>
      </c>
      <c r="CW56" s="138">
        <f>('[1]Summary Data'!$V115*POWER(CW$51,3))+('[1]Summary Data'!$W115*POWER(CW$51,2))+('[1]Summary Data'!$X115*CW$51)+'[1]Summary Data'!$Y115</f>
        <v>4.3869150390625</v>
      </c>
      <c r="CX56" s="138">
        <f>('[1]Summary Data'!$V115*POWER(CX$51,3))+('[1]Summary Data'!$W115*POWER(CX$51,2))+('[1]Summary Data'!$X115*CX$51)+'[1]Summary Data'!$Y115</f>
        <v>5.3559765625000004</v>
      </c>
      <c r="CY56" s="138">
        <f>('[1]Summary Data'!$V115*POWER(CY$51,3))+('[1]Summary Data'!$W115*POWER(CY$51,2))+('[1]Summary Data'!$X115*CY$51)+'[1]Summary Data'!$Y115</f>
        <v>6.4533598046875005</v>
      </c>
      <c r="CZ56" s="138">
        <f>('[1]Summary Data'!$V115*POWER(CZ$51,3))+('[1]Summary Data'!$W115*POWER(CZ$51,2))+('[1]Summary Data'!$X115*CZ$51)+'[1]Summary Data'!$Y115</f>
        <v>7.6867000000000001</v>
      </c>
      <c r="DA56" s="138">
        <f>('[1]Summary Data'!$V115*POWER(DA$51,3))+('[1]Summary Data'!$W115*POWER(DA$51,2))+('[1]Summary Data'!$X115*DA$51)+'[1]Summary Data'!$Y115</f>
        <v>9.0636323828125001</v>
      </c>
      <c r="DB56" s="138">
        <f>('[1]Summary Data'!$V115*POWER(DB$51,3))+('[1]Summary Data'!$W115*POWER(DB$51,2))+('[1]Summary Data'!$X115*DB$51)+'[1]Summary Data'!$Y115</f>
        <v>10.591792187500001</v>
      </c>
      <c r="DC56" s="138">
        <f>('[1]Summary Data'!$V115*POWER(DC$51,3))+('[1]Summary Data'!$W115*POWER(DC$51,2))+('[1]Summary Data'!$X115*DC$51)+'[1]Summary Data'!$Y115</f>
        <v>12.2788146484375</v>
      </c>
      <c r="DD56" s="138">
        <f>('[1]Summary Data'!$V115*POWER(DD$51,3))+('[1]Summary Data'!$W115*POWER(DD$51,2))+('[1]Summary Data'!$X115*DD$51)+'[1]Summary Data'!$Y115</f>
        <v>14.132334999999999</v>
      </c>
      <c r="DE56" s="138">
        <f>('[1]Summary Data'!$V115*POWER(DE$51,3))+('[1]Summary Data'!$W115*POWER(DE$51,2))+('[1]Summary Data'!$X115*DE$51)+'[1]Summary Data'!$Y115</f>
        <v>16.1599884765625</v>
      </c>
      <c r="DF56" s="138">
        <f>('[1]Summary Data'!$V115*POWER(DF$51,3))+('[1]Summary Data'!$W115*POWER(DF$51,2))+('[1]Summary Data'!$X115*DF$51)+'[1]Summary Data'!$Y115</f>
        <v>18.369410312500001</v>
      </c>
      <c r="DG56" s="138">
        <f>('[1]Summary Data'!$V115*POWER(DG$51,3))+('[1]Summary Data'!$W115*POWER(DG$51,2))+('[1]Summary Data'!$X115*DG$51)+'[1]Summary Data'!$Y115</f>
        <v>20.7682357421875</v>
      </c>
      <c r="DH56" s="73"/>
    </row>
    <row r="57" spans="2:113">
      <c r="B57" s="65"/>
      <c r="C57" s="66"/>
      <c r="D57" s="66"/>
      <c r="E57" s="67"/>
      <c r="F57" s="77">
        <f t="shared" si="7"/>
        <v>5</v>
      </c>
      <c r="G57" s="136">
        <f t="shared" si="8"/>
        <v>0.17369875000000001</v>
      </c>
      <c r="H57" s="137">
        <f t="shared" si="8"/>
        <v>0.17369875000000001</v>
      </c>
      <c r="I57" s="137">
        <f t="shared" si="8"/>
        <v>0.17369875000000001</v>
      </c>
      <c r="J57" s="137">
        <f t="shared" si="8"/>
        <v>0.16572617187500002</v>
      </c>
      <c r="K57" s="137">
        <f t="shared" si="8"/>
        <v>0.13866750000000003</v>
      </c>
      <c r="L57" s="137">
        <f t="shared" si="8"/>
        <v>0.10012164062500004</v>
      </c>
      <c r="M57" s="137">
        <f t="shared" si="8"/>
        <v>5.7687500000000086E-2</v>
      </c>
      <c r="N57" s="137">
        <f t="shared" si="8"/>
        <v>1.8963984375000215E-2</v>
      </c>
      <c r="O57" s="137">
        <f t="shared" si="8"/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0</v>
      </c>
      <c r="V57" s="138">
        <v>0</v>
      </c>
      <c r="W57" s="136">
        <v>0</v>
      </c>
      <c r="X57" s="137">
        <v>0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0</v>
      </c>
      <c r="AE57" s="137">
        <v>0</v>
      </c>
      <c r="AF57" s="137">
        <v>0</v>
      </c>
      <c r="AG57" s="137">
        <v>0</v>
      </c>
      <c r="AH57" s="137">
        <v>0</v>
      </c>
      <c r="AI57" s="137">
        <v>0</v>
      </c>
      <c r="AJ57" s="137">
        <v>0</v>
      </c>
      <c r="AK57" s="137">
        <v>0</v>
      </c>
      <c r="AL57" s="137">
        <v>0</v>
      </c>
      <c r="AM57" s="138">
        <v>0</v>
      </c>
      <c r="AN57" s="73"/>
      <c r="CA57" s="187">
        <f t="shared" si="9"/>
        <v>5</v>
      </c>
      <c r="CB57" s="136">
        <f>('[1]Summary Data'!$V114*POWER(CB$51,3))+('[1]Summary Data'!$W114*POWER(CB$51,2))+('[1]Summary Data'!$X114*CB$51)+'[1]Summary Data'!$Y114</f>
        <v>0.10199</v>
      </c>
      <c r="CC57" s="137">
        <f>('[1]Summary Data'!$V114*POWER(CC$51,3))+('[1]Summary Data'!$W114*POWER(CC$51,2))+('[1]Summary Data'!$X114*CC$51)+'[1]Summary Data'!$Y114</f>
        <v>0.15498632812500002</v>
      </c>
      <c r="CD57" s="137">
        <f>('[1]Summary Data'!$V114*POWER(CD$51,3))+('[1]Summary Data'!$W114*POWER(CD$51,2))+('[1]Summary Data'!$X114*CD$51)+'[1]Summary Data'!$Y114</f>
        <v>0.17369875000000001</v>
      </c>
      <c r="CE57" s="137">
        <f>('[1]Summary Data'!$V114*POWER(CE$51,3))+('[1]Summary Data'!$W114*POWER(CE$51,2))+('[1]Summary Data'!$X114*CE$51)+'[1]Summary Data'!$Y114</f>
        <v>0.16572617187500002</v>
      </c>
      <c r="CF57" s="137">
        <f>('[1]Summary Data'!$V114*POWER(CF$51,3))+('[1]Summary Data'!$W114*POWER(CF$51,2))+('[1]Summary Data'!$X114*CF$51)+'[1]Summary Data'!$Y114</f>
        <v>0.13866750000000003</v>
      </c>
      <c r="CG57" s="137">
        <f>('[1]Summary Data'!$V114*POWER(CG$51,3))+('[1]Summary Data'!$W114*POWER(CG$51,2))+('[1]Summary Data'!$X114*CG$51)+'[1]Summary Data'!$Y114</f>
        <v>0.10012164062500004</v>
      </c>
      <c r="CH57" s="137">
        <f>('[1]Summary Data'!$V114*POWER(CH$51,3))+('[1]Summary Data'!$W114*POWER(CH$51,2))+('[1]Summary Data'!$X114*CH$51)+'[1]Summary Data'!$Y114</f>
        <v>5.7687500000000086E-2</v>
      </c>
      <c r="CI57" s="137">
        <f>('[1]Summary Data'!$V114*POWER(CI$51,3))+('[1]Summary Data'!$W114*POWER(CI$51,2))+('[1]Summary Data'!$X114*CI$51)+'[1]Summary Data'!$Y114</f>
        <v>1.8963984375000215E-2</v>
      </c>
      <c r="CJ57" s="137">
        <f>('[1]Summary Data'!$V114*POWER(CJ$51,3))+('[1]Summary Data'!$W114*POWER(CJ$51,2))+('[1]Summary Data'!$X114*CJ$51)+'[1]Summary Data'!$Y114</f>
        <v>-8.4499999999998743E-3</v>
      </c>
      <c r="CK57" s="137">
        <f>('[1]Summary Data'!$V114*POWER(CK$51,3))+('[1]Summary Data'!$W114*POWER(CK$51,2))+('[1]Summary Data'!$X114*CK$51)+'[1]Summary Data'!$Y114</f>
        <v>-1.6955546874999922E-2</v>
      </c>
      <c r="CL57" s="137">
        <f>('[1]Summary Data'!$V114*POWER(CL$51,3))+('[1]Summary Data'!$W114*POWER(CL$51,2))+('[1]Summary Data'!$X114*CL$51)+'[1]Summary Data'!$Y114</f>
        <v>1.0462500000001096E-3</v>
      </c>
      <c r="CM57" s="137">
        <f>('[1]Summary Data'!$V114*POWER(CM$51,3))+('[1]Summary Data'!$W114*POWER(CM$51,2))+('[1]Summary Data'!$X114*CM$51)+'[1]Summary Data'!$Y114</f>
        <v>5.3154296875000479E-2</v>
      </c>
      <c r="CN57" s="137">
        <f>('[1]Summary Data'!$V114*POWER(CN$51,3))+('[1]Summary Data'!$W114*POWER(CN$51,2))+('[1]Summary Data'!$X114*CN$51)+'[1]Summary Data'!$Y114</f>
        <v>0.14696750000000033</v>
      </c>
      <c r="CO57" s="137">
        <f>('[1]Summary Data'!$V114*POWER(CO$51,3))+('[1]Summary Data'!$W114*POWER(CO$51,2))+('[1]Summary Data'!$X114*CO$51)+'[1]Summary Data'!$Y114</f>
        <v>0.29008476562499996</v>
      </c>
      <c r="CP57" s="137">
        <f>('[1]Summary Data'!$V114*POWER(CP$51,3))+('[1]Summary Data'!$W114*POWER(CP$51,2))+('[1]Summary Data'!$X114*CP$51)+'[1]Summary Data'!$Y114</f>
        <v>0.49010500000000068</v>
      </c>
      <c r="CQ57" s="138">
        <f>('[1]Summary Data'!$V114*POWER(CQ$51,3))+('[1]Summary Data'!$W114*POWER(CQ$51,2))+('[1]Summary Data'!$X114*CQ$51)+'[1]Summary Data'!$Y114</f>
        <v>0.75462710937500077</v>
      </c>
      <c r="CR57" s="138">
        <f>('[1]Summary Data'!$V114*POWER(CR$51,3))+('[1]Summary Data'!$W114*POWER(CR$51,2))+('[1]Summary Data'!$X114*CR$51)+'[1]Summary Data'!$Y114</f>
        <v>1.0912500000000005</v>
      </c>
      <c r="CS57" s="138">
        <f>('[1]Summary Data'!$V114*POWER(CS$51,3))+('[1]Summary Data'!$W114*POWER(CS$51,2))+('[1]Summary Data'!$X114*CS$51)+'[1]Summary Data'!$Y114</f>
        <v>1.507572578125</v>
      </c>
      <c r="CT57" s="138">
        <f>('[1]Summary Data'!$V114*POWER(CT$51,3))+('[1]Summary Data'!$W114*POWER(CT$51,2))+('[1]Summary Data'!$X114*CT$51)+'[1]Summary Data'!$Y114</f>
        <v>2.0111937500000003</v>
      </c>
      <c r="CU57" s="138">
        <f>('[1]Summary Data'!$V114*POWER(CU$51,3))+('[1]Summary Data'!$W114*POWER(CU$51,2))+('[1]Summary Data'!$X114*CU$51)+'[1]Summary Data'!$Y114</f>
        <v>2.6097124218749999</v>
      </c>
      <c r="CV57" s="138">
        <f>('[1]Summary Data'!$V114*POWER(CV$51,3))+('[1]Summary Data'!$W114*POWER(CV$51,2))+('[1]Summary Data'!$X114*CV$51)+'[1]Summary Data'!$Y114</f>
        <v>3.3107275000000005</v>
      </c>
      <c r="CW57" s="138">
        <f>('[1]Summary Data'!$V114*POWER(CW$51,3))+('[1]Summary Data'!$W114*POWER(CW$51,2))+('[1]Summary Data'!$X114*CW$51)+'[1]Summary Data'!$Y114</f>
        <v>4.1218378906249997</v>
      </c>
      <c r="CX57" s="138">
        <f>('[1]Summary Data'!$V114*POWER(CX$51,3))+('[1]Summary Data'!$W114*POWER(CX$51,2))+('[1]Summary Data'!$X114*CX$51)+'[1]Summary Data'!$Y114</f>
        <v>5.0506425000000021</v>
      </c>
      <c r="CY57" s="138">
        <f>('[1]Summary Data'!$V114*POWER(CY$51,3))+('[1]Summary Data'!$W114*POWER(CY$51,2))+('[1]Summary Data'!$X114*CY$51)+'[1]Summary Data'!$Y114</f>
        <v>6.1047402343749999</v>
      </c>
      <c r="CZ57" s="138">
        <f>('[1]Summary Data'!$V114*POWER(CZ$51,3))+('[1]Summary Data'!$W114*POWER(CZ$51,2))+('[1]Summary Data'!$X114*CZ$51)+'[1]Summary Data'!$Y114</f>
        <v>7.2917300000000012</v>
      </c>
      <c r="DA57" s="138">
        <f>('[1]Summary Data'!$V114*POWER(DA$51,3))+('[1]Summary Data'!$W114*POWER(DA$51,2))+('[1]Summary Data'!$X114*DA$51)+'[1]Summary Data'!$Y114</f>
        <v>8.6192107031250007</v>
      </c>
      <c r="DB57" s="138">
        <f>('[1]Summary Data'!$V114*POWER(DB$51,3))+('[1]Summary Data'!$W114*POWER(DB$51,2))+('[1]Summary Data'!$X114*DB$51)+'[1]Summary Data'!$Y114</f>
        <v>10.09478125</v>
      </c>
      <c r="DC57" s="138">
        <f>('[1]Summary Data'!$V114*POWER(DC$51,3))+('[1]Summary Data'!$W114*POWER(DC$51,2))+('[1]Summary Data'!$X114*DC$51)+'[1]Summary Data'!$Y114</f>
        <v>11.726040546875002</v>
      </c>
      <c r="DD57" s="138">
        <f>('[1]Summary Data'!$V114*POWER(DD$51,3))+('[1]Summary Data'!$W114*POWER(DD$51,2))+('[1]Summary Data'!$X114*DD$51)+'[1]Summary Data'!$Y114</f>
        <v>13.520587500000003</v>
      </c>
      <c r="DE57" s="138">
        <f>('[1]Summary Data'!$V114*POWER(DE$51,3))+('[1]Summary Data'!$W114*POWER(DE$51,2))+('[1]Summary Data'!$X114*DE$51)+'[1]Summary Data'!$Y114</f>
        <v>15.486021015625004</v>
      </c>
      <c r="DF57" s="138">
        <f>('[1]Summary Data'!$V114*POWER(DF$51,3))+('[1]Summary Data'!$W114*POWER(DF$51,2))+('[1]Summary Data'!$X114*DF$51)+'[1]Summary Data'!$Y114</f>
        <v>17.629940000000005</v>
      </c>
      <c r="DG57" s="138">
        <f>('[1]Summary Data'!$V114*POWER(DG$51,3))+('[1]Summary Data'!$W114*POWER(DG$51,2))+('[1]Summary Data'!$X114*DG$51)+'[1]Summary Data'!$Y114</f>
        <v>19.959943359375007</v>
      </c>
      <c r="DH57" s="73"/>
    </row>
    <row r="58" spans="2:113">
      <c r="B58" s="65"/>
      <c r="C58" s="66"/>
      <c r="D58" s="66"/>
      <c r="E58" s="67"/>
      <c r="F58" s="77">
        <f t="shared" si="7"/>
        <v>5.5</v>
      </c>
      <c r="G58" s="136">
        <f t="shared" si="8"/>
        <v>0.15185234375000001</v>
      </c>
      <c r="H58" s="137">
        <f t="shared" si="8"/>
        <v>0.15185234375000001</v>
      </c>
      <c r="I58" s="137">
        <f t="shared" si="8"/>
        <v>0.15185234375000001</v>
      </c>
      <c r="J58" s="137">
        <f t="shared" si="8"/>
        <v>0.15002314453125004</v>
      </c>
      <c r="K58" s="137">
        <f t="shared" si="8"/>
        <v>0.12946625</v>
      </c>
      <c r="L58" s="137">
        <f t="shared" si="8"/>
        <v>9.6698574218750014E-2</v>
      </c>
      <c r="M58" s="137">
        <f t="shared" si="8"/>
        <v>5.8237031250000029E-2</v>
      </c>
      <c r="N58" s="137">
        <f t="shared" si="8"/>
        <v>2.059853515625E-2</v>
      </c>
      <c r="O58" s="137">
        <f t="shared" si="8"/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0</v>
      </c>
      <c r="V58" s="138">
        <v>0</v>
      </c>
      <c r="W58" s="136">
        <v>0</v>
      </c>
      <c r="X58" s="137">
        <v>0</v>
      </c>
      <c r="Y58" s="137">
        <v>0</v>
      </c>
      <c r="Z58" s="137">
        <v>0</v>
      </c>
      <c r="AA58" s="137">
        <v>0</v>
      </c>
      <c r="AB58" s="137">
        <v>0</v>
      </c>
      <c r="AC58" s="137">
        <v>0</v>
      </c>
      <c r="AD58" s="137">
        <v>0</v>
      </c>
      <c r="AE58" s="137">
        <v>0</v>
      </c>
      <c r="AF58" s="137">
        <v>0</v>
      </c>
      <c r="AG58" s="137">
        <v>0</v>
      </c>
      <c r="AH58" s="137">
        <v>0</v>
      </c>
      <c r="AI58" s="137">
        <v>0</v>
      </c>
      <c r="AJ58" s="137">
        <v>0</v>
      </c>
      <c r="AK58" s="137">
        <v>0</v>
      </c>
      <c r="AL58" s="137">
        <v>0</v>
      </c>
      <c r="AM58" s="138">
        <v>0</v>
      </c>
      <c r="AN58" s="73"/>
      <c r="CA58" s="187">
        <f t="shared" si="9"/>
        <v>5.5</v>
      </c>
      <c r="CB58" s="136">
        <f>('[1]Summary Data'!$V113*POWER(CB$51,3))+('[1]Summary Data'!$W113*POWER(CB$51,2))+('[1]Summary Data'!$X113*CB$51)+'[1]Summary Data'!$Y113</f>
        <v>7.3260000000000006E-2</v>
      </c>
      <c r="CC58" s="137">
        <f>('[1]Summary Data'!$V113*POWER(CC$51,3))+('[1]Summary Data'!$W113*POWER(CC$51,2))+('[1]Summary Data'!$X113*CC$51)+'[1]Summary Data'!$Y113</f>
        <v>0.12843693359375002</v>
      </c>
      <c r="CD58" s="137">
        <f>('[1]Summary Data'!$V113*POWER(CD$51,3))+('[1]Summary Data'!$W113*POWER(CD$51,2))+('[1]Summary Data'!$X113*CD$51)+'[1]Summary Data'!$Y113</f>
        <v>0.15185234375000001</v>
      </c>
      <c r="CE58" s="137">
        <f>('[1]Summary Data'!$V113*POWER(CE$51,3))+('[1]Summary Data'!$W113*POWER(CE$51,2))+('[1]Summary Data'!$X113*CE$51)+'[1]Summary Data'!$Y113</f>
        <v>0.15002314453125004</v>
      </c>
      <c r="CF58" s="137">
        <f>('[1]Summary Data'!$V113*POWER(CF$51,3))+('[1]Summary Data'!$W113*POWER(CF$51,2))+('[1]Summary Data'!$X113*CF$51)+'[1]Summary Data'!$Y113</f>
        <v>0.12946625</v>
      </c>
      <c r="CG58" s="137">
        <f>('[1]Summary Data'!$V113*POWER(CG$51,3))+('[1]Summary Data'!$W113*POWER(CG$51,2))+('[1]Summary Data'!$X113*CG$51)+'[1]Summary Data'!$Y113</f>
        <v>9.6698574218750014E-2</v>
      </c>
      <c r="CH58" s="137">
        <f>('[1]Summary Data'!$V113*POWER(CH$51,3))+('[1]Summary Data'!$W113*POWER(CH$51,2))+('[1]Summary Data'!$X113*CH$51)+'[1]Summary Data'!$Y113</f>
        <v>5.8237031250000029E-2</v>
      </c>
      <c r="CI58" s="137">
        <f>('[1]Summary Data'!$V113*POWER(CI$51,3))+('[1]Summary Data'!$W113*POWER(CI$51,2))+('[1]Summary Data'!$X113*CI$51)+'[1]Summary Data'!$Y113</f>
        <v>2.059853515625E-2</v>
      </c>
      <c r="CJ58" s="137">
        <f>('[1]Summary Data'!$V113*POWER(CJ$51,3))+('[1]Summary Data'!$W113*POWER(CJ$51,2))+('[1]Summary Data'!$X113*CJ$51)+'[1]Summary Data'!$Y113</f>
        <v>-9.699999999999917E-3</v>
      </c>
      <c r="CK58" s="137">
        <f>('[1]Summary Data'!$V113*POWER(CK$51,3))+('[1]Summary Data'!$W113*POWER(CK$51,2))+('[1]Summary Data'!$X113*CK$51)+'[1]Summary Data'!$Y113</f>
        <v>-2.6141660156249955E-2</v>
      </c>
      <c r="CL58" s="137">
        <f>('[1]Summary Data'!$V113*POWER(CL$51,3))+('[1]Summary Data'!$W113*POWER(CL$51,2))+('[1]Summary Data'!$X113*CL$51)+'[1]Summary Data'!$Y113</f>
        <v>-2.22095312499999E-2</v>
      </c>
      <c r="CM58" s="137">
        <f>('[1]Summary Data'!$V113*POWER(CM$51,3))+('[1]Summary Data'!$W113*POWER(CM$51,2))+('[1]Summary Data'!$X113*CM$51)+'[1]Summary Data'!$Y113</f>
        <v>8.6133007812500134E-3</v>
      </c>
      <c r="CN58" s="137">
        <f>('[1]Summary Data'!$V113*POWER(CN$51,3))+('[1]Summary Data'!$W113*POWER(CN$51,2))+('[1]Summary Data'!$X113*CN$51)+'[1]Summary Data'!$Y113</f>
        <v>7.2843750000000221E-2</v>
      </c>
      <c r="CO58" s="137">
        <f>('[1]Summary Data'!$V113*POWER(CO$51,3))+('[1]Summary Data'!$W113*POWER(CO$51,2))+('[1]Summary Data'!$X113*CO$51)+'[1]Summary Data'!$Y113</f>
        <v>0.17699873046875036</v>
      </c>
      <c r="CP58" s="137">
        <f>('[1]Summary Data'!$V113*POWER(CP$51,3))+('[1]Summary Data'!$W113*POWER(CP$51,2))+('[1]Summary Data'!$X113*CP$51)+'[1]Summary Data'!$Y113</f>
        <v>0.32759515625000024</v>
      </c>
      <c r="CQ58" s="138">
        <f>('[1]Summary Data'!$V113*POWER(CQ$51,3))+('[1]Summary Data'!$W113*POWER(CQ$51,2))+('[1]Summary Data'!$X113*CQ$51)+'[1]Summary Data'!$Y113</f>
        <v>0.53114994140625049</v>
      </c>
      <c r="CR58" s="138">
        <f>('[1]Summary Data'!$V113*POWER(CR$51,3))+('[1]Summary Data'!$W113*POWER(CR$51,2))+('[1]Summary Data'!$X113*CR$51)+'[1]Summary Data'!$Y113</f>
        <v>0.79418000000000022</v>
      </c>
      <c r="CS58" s="138">
        <f>('[1]Summary Data'!$V113*POWER(CS$51,3))+('[1]Summary Data'!$W113*POWER(CS$51,2))+('[1]Summary Data'!$X113*CS$51)+'[1]Summary Data'!$Y113</f>
        <v>1.1232022460937505</v>
      </c>
      <c r="CT58" s="138">
        <f>('[1]Summary Data'!$V113*POWER(CT$51,3))+('[1]Summary Data'!$W113*POWER(CT$51,2))+('[1]Summary Data'!$X113*CT$51)+'[1]Summary Data'!$Y113</f>
        <v>1.5247335937499999</v>
      </c>
      <c r="CU58" s="138">
        <f>('[1]Summary Data'!$V113*POWER(CU$51,3))+('[1]Summary Data'!$W113*POWER(CU$51,2))+('[1]Summary Data'!$X113*CU$51)+'[1]Summary Data'!$Y113</f>
        <v>2.0052909570312507</v>
      </c>
      <c r="CV58" s="138">
        <f>('[1]Summary Data'!$V113*POWER(CV$51,3))+('[1]Summary Data'!$W113*POWER(CV$51,2))+('[1]Summary Data'!$X113*CV$51)+'[1]Summary Data'!$Y113</f>
        <v>2.57139125</v>
      </c>
      <c r="CW58" s="138">
        <f>('[1]Summary Data'!$V113*POWER(CW$51,3))+('[1]Summary Data'!$W113*POWER(CW$51,2))+('[1]Summary Data'!$X113*CW$51)+'[1]Summary Data'!$Y113</f>
        <v>3.2295513867187511</v>
      </c>
      <c r="CX58" s="138">
        <f>('[1]Summary Data'!$V113*POWER(CX$51,3))+('[1]Summary Data'!$W113*POWER(CX$51,2))+('[1]Summary Data'!$X113*CX$51)+'[1]Summary Data'!$Y113</f>
        <v>3.9862882812499998</v>
      </c>
      <c r="CY58" s="138">
        <f>('[1]Summary Data'!$V113*POWER(CY$51,3))+('[1]Summary Data'!$W113*POWER(CY$51,2))+('[1]Summary Data'!$X113*CY$51)+'[1]Summary Data'!$Y113</f>
        <v>4.8481188476562505</v>
      </c>
      <c r="CZ58" s="138">
        <f>('[1]Summary Data'!$V113*POWER(CZ$51,3))+('[1]Summary Data'!$W113*POWER(CZ$51,2))+('[1]Summary Data'!$X113*CZ$51)+'[1]Summary Data'!$Y113</f>
        <v>5.8215600000000007</v>
      </c>
      <c r="DA58" s="138">
        <f>('[1]Summary Data'!$V113*POWER(DA$51,3))+('[1]Summary Data'!$W113*POWER(DA$51,2))+('[1]Summary Data'!$X113*DA$51)+'[1]Summary Data'!$Y113</f>
        <v>6.9131286523437518</v>
      </c>
      <c r="DB58" s="138">
        <f>('[1]Summary Data'!$V113*POWER(DB$51,3))+('[1]Summary Data'!$W113*POWER(DB$51,2))+('[1]Summary Data'!$X113*DB$51)+'[1]Summary Data'!$Y113</f>
        <v>8.1293417187500019</v>
      </c>
      <c r="DC58" s="138">
        <f>('[1]Summary Data'!$V113*POWER(DC$51,3))+('[1]Summary Data'!$W113*POWER(DC$51,2))+('[1]Summary Data'!$X113*DC$51)+'[1]Summary Data'!$Y113</f>
        <v>9.4767161132812472</v>
      </c>
      <c r="DD58" s="138">
        <f>('[1]Summary Data'!$V113*POWER(DD$51,3))+('[1]Summary Data'!$W113*POWER(DD$51,2))+('[1]Summary Data'!$X113*DD$51)+'[1]Summary Data'!$Y113</f>
        <v>10.961768750000001</v>
      </c>
      <c r="DE58" s="138">
        <f>('[1]Summary Data'!$V113*POWER(DE$51,3))+('[1]Summary Data'!$W113*POWER(DE$51,2))+('[1]Summary Data'!$X113*DE$51)+'[1]Summary Data'!$Y113</f>
        <v>12.591016542968751</v>
      </c>
      <c r="DF58" s="138">
        <f>('[1]Summary Data'!$V113*POWER(DF$51,3))+('[1]Summary Data'!$W113*POWER(DF$51,2))+('[1]Summary Data'!$X113*DF$51)+'[1]Summary Data'!$Y113</f>
        <v>14.37097640625</v>
      </c>
      <c r="DG58" s="138">
        <f>('[1]Summary Data'!$V113*POWER(DG$51,3))+('[1]Summary Data'!$W113*POWER(DG$51,2))+('[1]Summary Data'!$X113*DG$51)+'[1]Summary Data'!$Y113</f>
        <v>16.30816525390625</v>
      </c>
      <c r="DH58" s="73"/>
    </row>
    <row r="59" spans="2:113" ht="15.75" thickBot="1">
      <c r="B59" s="79"/>
      <c r="C59" s="80"/>
      <c r="D59" s="80"/>
      <c r="E59" s="81"/>
      <c r="F59" s="82">
        <f t="shared" si="7"/>
        <v>6</v>
      </c>
      <c r="G59" s="144">
        <f t="shared" si="8"/>
        <v>0.20804296875</v>
      </c>
      <c r="H59" s="145">
        <f t="shared" si="8"/>
        <v>0.20804296875</v>
      </c>
      <c r="I59" s="145">
        <f t="shared" si="8"/>
        <v>0.20804296875</v>
      </c>
      <c r="J59" s="145">
        <f t="shared" si="8"/>
        <v>0.20015337890625001</v>
      </c>
      <c r="K59" s="145">
        <f t="shared" si="8"/>
        <v>0.16954625000000001</v>
      </c>
      <c r="L59" s="145">
        <f t="shared" si="8"/>
        <v>0.12474896484374998</v>
      </c>
      <c r="M59" s="145">
        <f t="shared" si="8"/>
        <v>7.4288906249999953E-2</v>
      </c>
      <c r="N59" s="145">
        <f t="shared" si="8"/>
        <v>2.6693457031250145E-2</v>
      </c>
      <c r="O59" s="145">
        <f t="shared" si="8"/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5">
        <v>0</v>
      </c>
      <c r="V59" s="146">
        <v>0</v>
      </c>
      <c r="W59" s="144">
        <v>0</v>
      </c>
      <c r="X59" s="145">
        <v>0</v>
      </c>
      <c r="Y59" s="145">
        <v>0</v>
      </c>
      <c r="Z59" s="145">
        <v>0</v>
      </c>
      <c r="AA59" s="145">
        <v>0</v>
      </c>
      <c r="AB59" s="145">
        <v>0</v>
      </c>
      <c r="AC59" s="145">
        <v>0</v>
      </c>
      <c r="AD59" s="145">
        <v>0</v>
      </c>
      <c r="AE59" s="145">
        <v>0</v>
      </c>
      <c r="AF59" s="145">
        <v>0</v>
      </c>
      <c r="AG59" s="145">
        <v>0</v>
      </c>
      <c r="AH59" s="145">
        <v>0</v>
      </c>
      <c r="AI59" s="145">
        <v>0</v>
      </c>
      <c r="AJ59" s="145">
        <v>0</v>
      </c>
      <c r="AK59" s="145">
        <v>0</v>
      </c>
      <c r="AL59" s="145">
        <v>0</v>
      </c>
      <c r="AM59" s="146">
        <v>0</v>
      </c>
      <c r="AN59" s="84"/>
      <c r="CA59" s="188">
        <f t="shared" si="9"/>
        <v>6</v>
      </c>
      <c r="CB59" s="144">
        <f>('[1]Summary Data'!$V112*POWER(CB$51,3))+('[1]Summary Data'!$W112*POWER(CB$51,2))+('[1]Summary Data'!$X112*CB$51)+'[1]Summary Data'!$Y112</f>
        <v>0.12156</v>
      </c>
      <c r="CC59" s="145">
        <f>('[1]Summary Data'!$V112*POWER(CC$51,3))+('[1]Summary Data'!$W112*POWER(CC$51,2))+('[1]Summary Data'!$X112*CC$51)+'[1]Summary Data'!$Y112</f>
        <v>0.18468763671874999</v>
      </c>
      <c r="CD59" s="145">
        <f>('[1]Summary Data'!$V112*POWER(CD$51,3))+('[1]Summary Data'!$W112*POWER(CD$51,2))+('[1]Summary Data'!$X112*CD$51)+'[1]Summary Data'!$Y112</f>
        <v>0.20804296875</v>
      </c>
      <c r="CE59" s="145">
        <f>('[1]Summary Data'!$V112*POWER(CE$51,3))+('[1]Summary Data'!$W112*POWER(CE$51,2))+('[1]Summary Data'!$X112*CE$51)+'[1]Summary Data'!$Y112</f>
        <v>0.20015337890625001</v>
      </c>
      <c r="CF59" s="145">
        <f>('[1]Summary Data'!$V112*POWER(CF$51,3))+('[1]Summary Data'!$W112*POWER(CF$51,2))+('[1]Summary Data'!$X112*CF$51)+'[1]Summary Data'!$Y112</f>
        <v>0.16954625000000001</v>
      </c>
      <c r="CG59" s="145">
        <f>('[1]Summary Data'!$V112*POWER(CG$51,3))+('[1]Summary Data'!$W112*POWER(CG$51,2))+('[1]Summary Data'!$X112*CG$51)+'[1]Summary Data'!$Y112</f>
        <v>0.12474896484374998</v>
      </c>
      <c r="CH59" s="145">
        <f>('[1]Summary Data'!$V112*POWER(CH$51,3))+('[1]Summary Data'!$W112*POWER(CH$51,2))+('[1]Summary Data'!$X112*CH$51)+'[1]Summary Data'!$Y112</f>
        <v>7.4288906249999953E-2</v>
      </c>
      <c r="CI59" s="145">
        <f>('[1]Summary Data'!$V112*POWER(CI$51,3))+('[1]Summary Data'!$W112*POWER(CI$51,2))+('[1]Summary Data'!$X112*CI$51)+'[1]Summary Data'!$Y112</f>
        <v>2.6693457031250145E-2</v>
      </c>
      <c r="CJ59" s="145">
        <f>('[1]Summary Data'!$V112*POWER(CJ$51,3))+('[1]Summary Data'!$W112*POWER(CJ$51,2))+('[1]Summary Data'!$X112*CJ$51)+'[1]Summary Data'!$Y112</f>
        <v>-9.5100000000000184E-3</v>
      </c>
      <c r="CK59" s="145">
        <f>('[1]Summary Data'!$V112*POWER(CK$51,3))+('[1]Summary Data'!$W112*POWER(CK$51,2))+('[1]Summary Data'!$X112*CK$51)+'[1]Summary Data'!$Y112</f>
        <v>-2.5794082031249999E-2</v>
      </c>
      <c r="CL59" s="145">
        <f>('[1]Summary Data'!$V112*POWER(CL$51,3))+('[1]Summary Data'!$W112*POWER(CL$51,2))+('[1]Summary Data'!$X112*CL$51)+'[1]Summary Data'!$Y112</f>
        <v>-1.3631406249999922E-2</v>
      </c>
      <c r="CM59" s="145">
        <f>('[1]Summary Data'!$V112*POWER(CM$51,3))+('[1]Summary Data'!$W112*POWER(CM$51,2))+('[1]Summary Data'!$X112*CM$51)+'[1]Summary Data'!$Y112</f>
        <v>3.5505410156249972E-2</v>
      </c>
      <c r="CN59" s="145">
        <f>('[1]Summary Data'!$V112*POWER(CN$51,3))+('[1]Summary Data'!$W112*POWER(CN$51,2))+('[1]Summary Data'!$X112*CN$51)+'[1]Summary Data'!$Y112</f>
        <v>0.13014375000000011</v>
      </c>
      <c r="CO59" s="145">
        <f>('[1]Summary Data'!$V112*POWER(CO$51,3))+('[1]Summary Data'!$W112*POWER(CO$51,2))+('[1]Summary Data'!$X112*CO$51)+'[1]Summary Data'!$Y112</f>
        <v>0.27881099609375048</v>
      </c>
      <c r="CP59" s="145">
        <f>('[1]Summary Data'!$V112*POWER(CP$51,3))+('[1]Summary Data'!$W112*POWER(CP$51,2))+('[1]Summary Data'!$X112*CP$51)+'[1]Summary Data'!$Y112</f>
        <v>0.4900345312500004</v>
      </c>
      <c r="CQ59" s="146">
        <f>('[1]Summary Data'!$V112*POWER(CQ$51,3))+('[1]Summary Data'!$W112*POWER(CQ$51,2))+('[1]Summary Data'!$X112*CQ$51)+'[1]Summary Data'!$Y112</f>
        <v>0.77234173828125019</v>
      </c>
      <c r="CR59" s="146">
        <f>('[1]Summary Data'!$V112*POWER(CR$51,3))+('[1]Summary Data'!$W112*POWER(CR$51,2))+('[1]Summary Data'!$X112*CR$51)+'[1]Summary Data'!$Y112</f>
        <v>1.1342600000000003</v>
      </c>
      <c r="CS59" s="146">
        <f>('[1]Summary Data'!$V112*POWER(CS$51,3))+('[1]Summary Data'!$W112*POWER(CS$51,2))+('[1]Summary Data'!$X112*CS$51)+'[1]Summary Data'!$Y112</f>
        <v>1.5843166992187498</v>
      </c>
      <c r="CT59" s="146">
        <f>('[1]Summary Data'!$V112*POWER(CT$51,3))+('[1]Summary Data'!$W112*POWER(CT$51,2))+('[1]Summary Data'!$X112*CT$51)+'[1]Summary Data'!$Y112</f>
        <v>2.1310392187500007</v>
      </c>
      <c r="CU59" s="146">
        <f>('[1]Summary Data'!$V112*POWER(CU$51,3))+('[1]Summary Data'!$W112*POWER(CU$51,2))+('[1]Summary Data'!$X112*CU$51)+'[1]Summary Data'!$Y112</f>
        <v>2.78295494140625</v>
      </c>
      <c r="CV59" s="146">
        <f>('[1]Summary Data'!$V112*POWER(CV$51,3))+('[1]Summary Data'!$W112*POWER(CV$51,2))+('[1]Summary Data'!$X112*CV$51)+'[1]Summary Data'!$Y112</f>
        <v>3.5485912500000012</v>
      </c>
      <c r="CW59" s="146">
        <f>('[1]Summary Data'!$V112*POWER(CW$51,3))+('[1]Summary Data'!$W112*POWER(CW$51,2))+('[1]Summary Data'!$X112*CW$51)+'[1]Summary Data'!$Y112</f>
        <v>4.4364755273437515</v>
      </c>
      <c r="CX59" s="146">
        <f>('[1]Summary Data'!$V112*POWER(CX$51,3))+('[1]Summary Data'!$W112*POWER(CX$51,2))+('[1]Summary Data'!$X112*CX$51)+'[1]Summary Data'!$Y112</f>
        <v>5.4551351562499999</v>
      </c>
      <c r="CY59" s="146">
        <f>('[1]Summary Data'!$V112*POWER(CY$51,3))+('[1]Summary Data'!$W112*POWER(CY$51,2))+('[1]Summary Data'!$X112*CY$51)+'[1]Summary Data'!$Y112</f>
        <v>6.6130975195312507</v>
      </c>
      <c r="CZ59" s="146">
        <f>('[1]Summary Data'!$V112*POWER(CZ$51,3))+('[1]Summary Data'!$W112*POWER(CZ$51,2))+('[1]Summary Data'!$X112*CZ$51)+'[1]Summary Data'!$Y112</f>
        <v>7.9188900000000011</v>
      </c>
      <c r="DA59" s="146">
        <f>('[1]Summary Data'!$V112*POWER(DA$51,3))+('[1]Summary Data'!$W112*POWER(DA$51,2))+('[1]Summary Data'!$X112*DA$51)+'[1]Summary Data'!$Y112</f>
        <v>9.381039980468751</v>
      </c>
      <c r="DB59" s="146">
        <f>('[1]Summary Data'!$V112*POWER(DB$51,3))+('[1]Summary Data'!$W112*POWER(DB$51,2))+('[1]Summary Data'!$X112*DB$51)+'[1]Summary Data'!$Y112</f>
        <v>11.008074843750004</v>
      </c>
      <c r="DC59" s="146">
        <f>('[1]Summary Data'!$V112*POWER(DC$51,3))+('[1]Summary Data'!$W112*POWER(DC$51,2))+('[1]Summary Data'!$X112*DC$51)+'[1]Summary Data'!$Y112</f>
        <v>12.80852197265625</v>
      </c>
      <c r="DD59" s="146">
        <f>('[1]Summary Data'!$V112*POWER(DD$51,3))+('[1]Summary Data'!$W112*POWER(DD$51,2))+('[1]Summary Data'!$X112*DD$51)+'[1]Summary Data'!$Y112</f>
        <v>14.790908750000002</v>
      </c>
      <c r="DE59" s="146">
        <f>('[1]Summary Data'!$V112*POWER(DE$51,3))+('[1]Summary Data'!$W112*POWER(DE$51,2))+('[1]Summary Data'!$X112*DE$51)+'[1]Summary Data'!$Y112</f>
        <v>16.963762558593753</v>
      </c>
      <c r="DF59" s="146">
        <f>('[1]Summary Data'!$V112*POWER(DF$51,3))+('[1]Summary Data'!$W112*POWER(DF$51,2))+('[1]Summary Data'!$X112*DF$51)+'[1]Summary Data'!$Y112</f>
        <v>19.335610781250001</v>
      </c>
      <c r="DG59" s="146">
        <f>('[1]Summary Data'!$V112*POWER(DG$51,3))+('[1]Summary Data'!$W112*POWER(DG$51,2))+('[1]Summary Data'!$X112*DG$51)+'[1]Summary Data'!$Y112</f>
        <v>21.914980800781251</v>
      </c>
      <c r="DH59" s="84"/>
    </row>
    <row r="74" spans="9:9">
      <c r="I74" s="55"/>
    </row>
  </sheetData>
  <sheetProtection password="C163" sheet="1" objects="1" scenarios="1"/>
  <mergeCells count="26">
    <mergeCell ref="DH52:DH59"/>
    <mergeCell ref="B50:F50"/>
    <mergeCell ref="G50:V50"/>
    <mergeCell ref="W50:AM50"/>
    <mergeCell ref="CB50:CQ50"/>
    <mergeCell ref="CR50:DG50"/>
    <mergeCell ref="B51:E59"/>
    <mergeCell ref="AN52:AN59"/>
    <mergeCell ref="B28:F28"/>
    <mergeCell ref="B29:E37"/>
    <mergeCell ref="B39:F39"/>
    <mergeCell ref="G39:P39"/>
    <mergeCell ref="B40:E48"/>
    <mergeCell ref="Q41:Q48"/>
    <mergeCell ref="B13:G13"/>
    <mergeCell ref="B14:E22"/>
    <mergeCell ref="H15:H22"/>
    <mergeCell ref="B24:F24"/>
    <mergeCell ref="G24:N24"/>
    <mergeCell ref="B25:F26"/>
    <mergeCell ref="A1:T1"/>
    <mergeCell ref="J2:R2"/>
    <mergeCell ref="B5:D5"/>
    <mergeCell ref="P5:S5"/>
    <mergeCell ref="B7:D7"/>
    <mergeCell ref="B10:H1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0" width="9.140625" style="10"/>
    <col min="11" max="11" width="9.140625" style="10" customWidth="1"/>
    <col min="12" max="16" width="9.140625" style="10"/>
    <col min="17" max="17" width="9.140625" style="10" customWidth="1"/>
    <col min="18" max="18" width="9.140625" style="10"/>
    <col min="19" max="19" width="9.28515625" style="10" bestFit="1" customWidth="1"/>
    <col min="20" max="78" width="9.140625" style="10"/>
    <col min="79" max="95" width="9.140625" style="10" hidden="1" customWidth="1"/>
    <col min="96" max="16384" width="9.140625" style="10"/>
  </cols>
  <sheetData>
    <row r="1" spans="1:81" ht="27" thickBot="1">
      <c r="A1" s="1" t="str">
        <f ca="1">MID(CELL("filename",A1),FIND("]",CELL("filename",A1))+1,255)</f>
        <v>Nissan GTR EcuTek</v>
      </c>
      <c r="B1" s="2"/>
      <c r="C1" s="2"/>
      <c r="D1" s="2"/>
      <c r="E1" s="2"/>
      <c r="F1" s="2"/>
      <c r="G1" s="2"/>
      <c r="H1" s="2"/>
      <c r="I1" s="2"/>
      <c r="J1" s="2" t="s">
        <v>67</v>
      </c>
      <c r="K1" s="2"/>
      <c r="L1" s="2"/>
      <c r="M1" s="2"/>
      <c r="N1" s="2"/>
      <c r="O1" s="2"/>
      <c r="P1" s="2"/>
      <c r="Q1" s="2"/>
      <c r="R1" s="2"/>
      <c r="S1" s="2">
        <f>'[1]Summary Data'!$D$69</f>
        <v>1285.1199999999999</v>
      </c>
      <c r="T1" s="3" t="s">
        <v>28</v>
      </c>
      <c r="U1" s="44"/>
      <c r="V1" s="44"/>
      <c r="W1" s="44"/>
      <c r="X1" s="44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44"/>
      <c r="CB1" s="44"/>
      <c r="CC1" s="45"/>
    </row>
    <row r="2" spans="1:81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81">
      <c r="A3" s="11" t="s">
        <v>1</v>
      </c>
      <c r="B3" s="10" t="str">
        <f>[1]Versions!C4</f>
        <v>19.11.01</v>
      </c>
    </row>
    <row r="4" spans="1:81" ht="15.75" thickBot="1"/>
    <row r="5" spans="1:81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0.87</v>
      </c>
    </row>
    <row r="6" spans="1:81" ht="15.75" thickBot="1"/>
    <row r="7" spans="1:81" ht="15.75" thickBot="1">
      <c r="B7" s="51" t="s">
        <v>39</v>
      </c>
      <c r="C7" s="52"/>
      <c r="D7" s="53"/>
    </row>
    <row r="8" spans="1:81" ht="15.75" thickBot="1">
      <c r="B8" s="58">
        <f>MIN(G62:V62)</f>
        <v>0.16</v>
      </c>
      <c r="C8" s="59" t="s">
        <v>40</v>
      </c>
    </row>
    <row r="9" spans="1:81" ht="15.75" thickBot="1"/>
    <row r="10" spans="1:81" ht="15.75" thickBot="1">
      <c r="B10" s="51" t="s">
        <v>41</v>
      </c>
      <c r="C10" s="52"/>
      <c r="D10" s="52"/>
      <c r="E10" s="52"/>
      <c r="F10" s="52"/>
      <c r="G10" s="52"/>
      <c r="H10" s="53"/>
    </row>
    <row r="11" spans="1:81" ht="15.75" thickBot="1">
      <c r="B11" s="58">
        <f>MAX(G62:V62)</f>
        <v>2</v>
      </c>
      <c r="C11" s="59" t="s">
        <v>40</v>
      </c>
    </row>
    <row r="12" spans="1:81" ht="15.75" thickBot="1">
      <c r="I12" s="55"/>
    </row>
    <row r="13" spans="1:81" ht="15.75" thickBot="1">
      <c r="B13" s="51" t="s">
        <v>42</v>
      </c>
      <c r="C13" s="52"/>
      <c r="D13" s="52"/>
      <c r="E13" s="52"/>
      <c r="F13" s="52"/>
      <c r="G13" s="53"/>
      <c r="H13" s="55"/>
      <c r="I13" s="55"/>
    </row>
    <row r="14" spans="1:81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81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'[1]Summary Data'!$D$70*IF('[1]Summary Data'!$D$69&gt;1250,Help!$AE$5,Help!$AD$5)*$T$5</f>
        <v>1296.0076799999997</v>
      </c>
      <c r="H15" s="70" t="s">
        <v>45</v>
      </c>
      <c r="I15" s="43"/>
      <c r="K15" s="43"/>
    </row>
    <row r="16" spans="1:81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'[1]Summary Data'!$D$69*IF('[1]Summary Data'!$D$69&gt;1250,Help!$AE$5,Help!$AD$5)*$T$5</f>
        <v>1285.7625599999997</v>
      </c>
      <c r="H16" s="73"/>
      <c r="I16" s="74" t="s">
        <v>46</v>
      </c>
    </row>
    <row r="17" spans="2:17">
      <c r="B17" s="65"/>
      <c r="C17" s="66"/>
      <c r="D17" s="66"/>
      <c r="E17" s="67"/>
      <c r="F17" s="75">
        <f>'[1]Summary Data'!$C$14*VLOOKUP($E$5,PressureFactors,2,FALSE)</f>
        <v>3.5</v>
      </c>
      <c r="G17" s="76">
        <f>'[1]Summary Data'!$D$68*IF('[1]Summary Data'!$D$69&gt;1250,Help!$AE$5,Help!$AD$5)*$T$5</f>
        <v>1401.7004999999999</v>
      </c>
      <c r="H17" s="73"/>
    </row>
    <row r="18" spans="2:17">
      <c r="B18" s="65"/>
      <c r="C18" s="66"/>
      <c r="D18" s="66"/>
      <c r="E18" s="67"/>
      <c r="F18" s="77">
        <f>'[1]Summary Data'!$C$13*VLOOKUP($E$5,PressureFactors,2,FALSE)</f>
        <v>4</v>
      </c>
      <c r="G18" s="78">
        <f>'[1]Summary Data'!$D$67*IF('[1]Summary Data'!$D$69&gt;1250,Help!$AE$5,Help!$AD$5)*$T$5</f>
        <v>1521.1201799999999</v>
      </c>
      <c r="H18" s="73"/>
    </row>
    <row r="19" spans="2:17">
      <c r="B19" s="65"/>
      <c r="C19" s="66"/>
      <c r="D19" s="66"/>
      <c r="E19" s="67"/>
      <c r="F19" s="77">
        <f>'[1]Summary Data'!$C$12*VLOOKUP($E$5,PressureFactors,2,FALSE)</f>
        <v>4.5</v>
      </c>
      <c r="G19" s="78">
        <f>'[1]Summary Data'!$D$66*IF('[1]Summary Data'!$D$69&gt;1250,Help!$AE$5,Help!$AD$5)*$T$5</f>
        <v>1645.8425099999999</v>
      </c>
      <c r="H19" s="73"/>
    </row>
    <row r="20" spans="2:17">
      <c r="B20" s="65"/>
      <c r="C20" s="66"/>
      <c r="D20" s="66"/>
      <c r="E20" s="67"/>
      <c r="F20" s="77">
        <f>'[1]Summary Data'!$C$11*VLOOKUP($E$5,PressureFactors,2,FALSE)</f>
        <v>5</v>
      </c>
      <c r="G20" s="78">
        <f>'[1]Summary Data'!$D$65*IF('[1]Summary Data'!$D$69&gt;1250,Help!$AE$5,Help!$AD$5)*$T$5</f>
        <v>1721.7204299999999</v>
      </c>
      <c r="H20" s="73"/>
    </row>
    <row r="21" spans="2:17">
      <c r="B21" s="65"/>
      <c r="C21" s="66"/>
      <c r="D21" s="66"/>
      <c r="E21" s="67"/>
      <c r="F21" s="77">
        <f>'[1]Summary Data'!$C$10*VLOOKUP($E$5,PressureFactors,2,FALSE)</f>
        <v>5.5</v>
      </c>
      <c r="G21" s="78">
        <f>'[1]Summary Data'!$D$64*IF('[1]Summary Data'!$D$69&gt;1250,Help!$AE$5,Help!$AD$5)*$T$5</f>
        <v>1792.5158099999999</v>
      </c>
      <c r="H21" s="73"/>
    </row>
    <row r="22" spans="2:17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'[1]Summary Data'!$D$63*IF('[1]Summary Data'!$D$69&gt;1250,Help!$AE$5,Help!$AD$5)*$T$5</f>
        <v>1841.4002399999997</v>
      </c>
      <c r="H22" s="84"/>
    </row>
    <row r="23" spans="2:17" ht="15.75" thickBot="1"/>
    <row r="24" spans="2:17" ht="15.75" thickBot="1">
      <c r="B24" s="51" t="s">
        <v>47</v>
      </c>
      <c r="C24" s="52"/>
      <c r="D24" s="52"/>
      <c r="E24" s="52"/>
      <c r="F24" s="53"/>
      <c r="G24" s="85" t="s">
        <v>48</v>
      </c>
      <c r="H24" s="86"/>
      <c r="I24" s="86"/>
      <c r="J24" s="86"/>
      <c r="K24" s="86"/>
      <c r="L24" s="86"/>
      <c r="M24" s="86"/>
      <c r="N24" s="87"/>
    </row>
    <row r="25" spans="2:17" ht="15.75" customHeight="1" thickBot="1">
      <c r="B25" s="88" t="s">
        <v>49</v>
      </c>
      <c r="C25" s="89"/>
      <c r="D25" s="89"/>
      <c r="E25" s="89"/>
      <c r="F25" s="90"/>
      <c r="G25" s="91">
        <v>-40</v>
      </c>
      <c r="H25" s="92">
        <v>-30</v>
      </c>
      <c r="I25" s="92">
        <v>-20</v>
      </c>
      <c r="J25" s="93">
        <v>-10</v>
      </c>
      <c r="K25" s="94">
        <f>'[1]Summary Data'!G31</f>
        <v>0</v>
      </c>
      <c r="L25" s="95">
        <v>10</v>
      </c>
      <c r="M25" s="92">
        <v>20</v>
      </c>
      <c r="N25" s="96">
        <v>30</v>
      </c>
      <c r="O25" s="43"/>
    </row>
    <row r="26" spans="2:17" ht="15.75" thickBot="1">
      <c r="B26" s="97"/>
      <c r="C26" s="98"/>
      <c r="D26" s="98"/>
      <c r="E26" s="98"/>
      <c r="F26" s="98"/>
      <c r="G26" s="99">
        <f t="shared" ref="G26:J26" si="0">IF(G25=0,100,100*SQRT(1/(1+(G25*0.01))))</f>
        <v>129.09944487358055</v>
      </c>
      <c r="H26" s="100">
        <f t="shared" si="0"/>
        <v>119.52286093343936</v>
      </c>
      <c r="I26" s="100">
        <f t="shared" si="0"/>
        <v>111.80339887498948</v>
      </c>
      <c r="J26" s="101">
        <f t="shared" si="0"/>
        <v>105.40925533894598</v>
      </c>
      <c r="K26" s="102">
        <f>IF(K25=0,100,100*SQRT(1/(1+(K25*0.01))))</f>
        <v>100</v>
      </c>
      <c r="L26" s="103">
        <f t="shared" ref="L26:N26" si="1">IF(L25=0,100,100*SQRT(1/(1+(L25*0.01))))</f>
        <v>95.346258924559237</v>
      </c>
      <c r="M26" s="100">
        <f t="shared" si="1"/>
        <v>91.287092917527687</v>
      </c>
      <c r="N26" s="104">
        <f t="shared" si="1"/>
        <v>87.705801930702918</v>
      </c>
      <c r="O26" s="105" t="s">
        <v>50</v>
      </c>
      <c r="P26" s="43"/>
      <c r="Q26" s="106"/>
    </row>
    <row r="27" spans="2:17" ht="15.75" thickBot="1">
      <c r="K27" s="107" t="s">
        <v>51</v>
      </c>
    </row>
    <row r="28" spans="2:17" ht="15.75" thickBot="1">
      <c r="B28" s="51" t="s">
        <v>52</v>
      </c>
      <c r="C28" s="52"/>
      <c r="D28" s="52"/>
      <c r="E28" s="52"/>
      <c r="F28" s="53"/>
      <c r="G28" s="181">
        <f>'[1]Summary Data'!$C$15*VLOOKUP($E$5,PressureFactors,2,FALSE)</f>
        <v>3</v>
      </c>
      <c r="H28" s="74" t="s">
        <v>46</v>
      </c>
      <c r="I28" s="55"/>
    </row>
    <row r="29" spans="2:17" ht="15.75" thickBot="1">
      <c r="B29" s="60" t="s">
        <v>53</v>
      </c>
      <c r="C29" s="61"/>
      <c r="D29" s="61"/>
      <c r="E29" s="62"/>
      <c r="F29" s="63" t="str">
        <f>$E$5</f>
        <v>bar</v>
      </c>
      <c r="G29" s="109" t="s">
        <v>54</v>
      </c>
    </row>
    <row r="30" spans="2:17" ht="15.75" customHeight="1">
      <c r="B30" s="65"/>
      <c r="C30" s="66"/>
      <c r="D30" s="66"/>
      <c r="E30" s="67"/>
      <c r="F30" s="110">
        <f t="shared" ref="F30:F37" si="2">F15</f>
        <v>2.5</v>
      </c>
      <c r="G30" s="111">
        <f>SQRT(1+(($G$28-F30)/F30))</f>
        <v>1.0954451150103321</v>
      </c>
      <c r="H30" s="43"/>
      <c r="I30" s="43"/>
      <c r="K30" s="43"/>
    </row>
    <row r="31" spans="2:17">
      <c r="B31" s="65"/>
      <c r="C31" s="66"/>
      <c r="D31" s="66"/>
      <c r="E31" s="67"/>
      <c r="F31" s="112">
        <f t="shared" si="2"/>
        <v>3</v>
      </c>
      <c r="G31" s="113">
        <f t="shared" ref="G31:G37" si="3">SQRT(1+(($G$28-F31)/F31))</f>
        <v>1</v>
      </c>
      <c r="H31" s="55"/>
      <c r="I31" s="55"/>
    </row>
    <row r="32" spans="2:17">
      <c r="B32" s="65"/>
      <c r="C32" s="66"/>
      <c r="D32" s="66"/>
      <c r="E32" s="67"/>
      <c r="F32" s="114">
        <f t="shared" si="2"/>
        <v>3.5</v>
      </c>
      <c r="G32" s="113">
        <f t="shared" si="3"/>
        <v>0.92582009977255153</v>
      </c>
    </row>
    <row r="33" spans="2:16">
      <c r="B33" s="65"/>
      <c r="C33" s="66"/>
      <c r="D33" s="66"/>
      <c r="E33" s="67"/>
      <c r="F33" s="112">
        <f t="shared" si="2"/>
        <v>4</v>
      </c>
      <c r="G33" s="113">
        <f t="shared" si="3"/>
        <v>0.8660254037844386</v>
      </c>
    </row>
    <row r="34" spans="2:16">
      <c r="B34" s="65"/>
      <c r="C34" s="66"/>
      <c r="D34" s="66"/>
      <c r="E34" s="67"/>
      <c r="F34" s="112">
        <f t="shared" si="2"/>
        <v>4.5</v>
      </c>
      <c r="G34" s="113">
        <f t="shared" si="3"/>
        <v>0.81649658092772603</v>
      </c>
    </row>
    <row r="35" spans="2:16">
      <c r="B35" s="65"/>
      <c r="C35" s="66"/>
      <c r="D35" s="66"/>
      <c r="E35" s="67"/>
      <c r="F35" s="112">
        <f t="shared" si="2"/>
        <v>5</v>
      </c>
      <c r="G35" s="113">
        <f t="shared" si="3"/>
        <v>0.7745966692414834</v>
      </c>
    </row>
    <row r="36" spans="2:16">
      <c r="B36" s="65"/>
      <c r="C36" s="66"/>
      <c r="D36" s="66"/>
      <c r="E36" s="67"/>
      <c r="F36" s="112">
        <f t="shared" si="2"/>
        <v>5.5</v>
      </c>
      <c r="G36" s="113">
        <f t="shared" si="3"/>
        <v>0.7385489458759964</v>
      </c>
    </row>
    <row r="37" spans="2:16" ht="15.75" thickBot="1">
      <c r="B37" s="79"/>
      <c r="C37" s="80"/>
      <c r="D37" s="80"/>
      <c r="E37" s="81"/>
      <c r="F37" s="115">
        <f t="shared" si="2"/>
        <v>6</v>
      </c>
      <c r="G37" s="116">
        <f t="shared" si="3"/>
        <v>0.70710678118654757</v>
      </c>
    </row>
    <row r="38" spans="2:16" ht="15.75" thickBot="1"/>
    <row r="39" spans="2:16" ht="15.75" thickBot="1">
      <c r="B39" s="51" t="s">
        <v>55</v>
      </c>
      <c r="C39" s="52"/>
      <c r="D39" s="52"/>
      <c r="E39" s="52"/>
      <c r="F39" s="53"/>
      <c r="G39" s="85" t="s">
        <v>68</v>
      </c>
      <c r="H39" s="86"/>
      <c r="I39" s="86"/>
      <c r="J39" s="86"/>
      <c r="K39" s="86"/>
      <c r="L39" s="86"/>
      <c r="M39" s="86"/>
      <c r="N39" s="87"/>
    </row>
    <row r="40" spans="2:16" ht="15.75" customHeight="1" thickBot="1">
      <c r="B40" s="117" t="s">
        <v>58</v>
      </c>
      <c r="C40" s="118"/>
      <c r="D40" s="118"/>
      <c r="E40" s="119"/>
      <c r="F40" s="63" t="str">
        <f>$E$5</f>
        <v>bar</v>
      </c>
      <c r="G40" s="120">
        <v>8</v>
      </c>
      <c r="H40" s="121">
        <v>10</v>
      </c>
      <c r="I40" s="121">
        <v>11</v>
      </c>
      <c r="J40" s="121">
        <v>12</v>
      </c>
      <c r="K40" s="121">
        <v>13</v>
      </c>
      <c r="L40" s="121">
        <v>14</v>
      </c>
      <c r="M40" s="121">
        <v>15</v>
      </c>
      <c r="N40" s="122">
        <v>16</v>
      </c>
    </row>
    <row r="41" spans="2:16" ht="15.75" thickBot="1">
      <c r="B41" s="123"/>
      <c r="C41" s="124"/>
      <c r="D41" s="124"/>
      <c r="E41" s="125"/>
      <c r="F41" s="68">
        <f t="shared" ref="F41:F48" si="4">F15</f>
        <v>2.5</v>
      </c>
      <c r="G41" s="126">
        <f>('[1]Summary Data'!$V43*POWER(G$40,3))+('[1]Summary Data'!$W43*POWER(G$40,2))+('[1]Summary Data'!$X43*G$40)+'[1]Summary Data'!$Y43</f>
        <v>1.8819599999999994</v>
      </c>
      <c r="H41" s="127">
        <f>('[1]Summary Data'!$V43*POWER(H$40,3))+('[1]Summary Data'!$W43*POWER(H$40,2))+('[1]Summary Data'!$X43*H$40)+'[1]Summary Data'!$Y43</f>
        <v>1.2868199999999987</v>
      </c>
      <c r="I41" s="127">
        <f>('[1]Summary Data'!$V43*POWER(I$40,3))+('[1]Summary Data'!$W43*POWER(I$40,2))+('[1]Summary Data'!$X43*I$40)+'[1]Summary Data'!$Y43</f>
        <v>1.0938600000000012</v>
      </c>
      <c r="J41" s="127">
        <f>('[1]Summary Data'!$V43*POWER(J$40,3))+('[1]Summary Data'!$W43*POWER(J$40,2))+('[1]Summary Data'!$X43*J$40)+'[1]Summary Data'!$Y43</f>
        <v>0.95023999999999909</v>
      </c>
      <c r="K41" s="127">
        <f>('[1]Summary Data'!$V43*POWER(K$40,3))+('[1]Summary Data'!$W43*POWER(K$40,2))+('[1]Summary Data'!$X43*K$40)+'[1]Summary Data'!$Y43</f>
        <v>0.84065999999999796</v>
      </c>
      <c r="L41" s="127">
        <f>('[1]Summary Data'!$V43*POWER(L$40,3))+('[1]Summary Data'!$W43*POWER(L$40,2))+('[1]Summary Data'!$X43*L$40)+'[1]Summary Data'!$Y43</f>
        <v>0.74982000000000149</v>
      </c>
      <c r="M41" s="127">
        <f>('[1]Summary Data'!$V43*POWER(M$40,3))+('[1]Summary Data'!$W43*POWER(M$40,2))+('[1]Summary Data'!$X43*M$40)+'[1]Summary Data'!$Y43</f>
        <v>0.66241999999999734</v>
      </c>
      <c r="N41" s="128">
        <f>('[1]Summary Data'!$V43*POWER(N$40,3))+('[1]Summary Data'!$W43*POWER(N$40,2))+('[1]Summary Data'!$X43*N$40)+'[1]Summary Data'!$Y43</f>
        <v>0.56315999999999811</v>
      </c>
      <c r="O41" s="70" t="s">
        <v>40</v>
      </c>
    </row>
    <row r="42" spans="2:16" ht="15.75" thickBot="1">
      <c r="B42" s="123"/>
      <c r="C42" s="124"/>
      <c r="D42" s="124"/>
      <c r="E42" s="125"/>
      <c r="F42" s="71">
        <f t="shared" si="4"/>
        <v>3</v>
      </c>
      <c r="G42" s="131">
        <f>('[1]Summary Data'!$V42*POWER(G$40,3))+('[1]Summary Data'!$W42*POWER(G$40,2))+('[1]Summary Data'!$X42*G$40)+'[1]Summary Data'!$Y42</f>
        <v>1.7470300000000005</v>
      </c>
      <c r="H42" s="132">
        <f>('[1]Summary Data'!$V42*POWER(H$40,3))+('[1]Summary Data'!$W42*POWER(H$40,2))+('[1]Summary Data'!$X42*H$40)+'[1]Summary Data'!$Y42</f>
        <v>1.2331300000000009</v>
      </c>
      <c r="I42" s="132">
        <f>('[1]Summary Data'!$V42*POWER(I$40,3))+('[1]Summary Data'!$W42*POWER(I$40,2))+('[1]Summary Data'!$X42*I$40)+'[1]Summary Data'!$Y42</f>
        <v>1.0325200000000008</v>
      </c>
      <c r="J42" s="132">
        <f>('[1]Summary Data'!$V42*POWER(J$40,3))+('[1]Summary Data'!$W42*POWER(J$40,2))+('[1]Summary Data'!$X42*J$40)+'[1]Summary Data'!$Y42</f>
        <v>0.86307000000000134</v>
      </c>
      <c r="K42" s="132">
        <f>('[1]Summary Data'!$V42*POWER(K$40,3))+('[1]Summary Data'!$W42*POWER(K$40,2))+('[1]Summary Data'!$X42*K$40)+'[1]Summary Data'!$Y42</f>
        <v>0.71998000000000228</v>
      </c>
      <c r="L42" s="132">
        <f>('[1]Summary Data'!$V42*POWER(L$40,3))+('[1]Summary Data'!$W42*POWER(L$40,2))+('[1]Summary Data'!$X42*L$40)+'[1]Summary Data'!$Y42</f>
        <v>0.59845000000000059</v>
      </c>
      <c r="M42" s="132">
        <f>('[1]Summary Data'!$V42*POWER(M$40,3))+('[1]Summary Data'!$W42*POWER(M$40,2))+('[1]Summary Data'!$X42*M$40)+'[1]Summary Data'!$Y42</f>
        <v>0.49368000000000123</v>
      </c>
      <c r="N42" s="133">
        <f>('[1]Summary Data'!$V42*POWER(N$40,3))+('[1]Summary Data'!$W42*POWER(N$40,2))+('[1]Summary Data'!$X42*N$40)+'[1]Summary Data'!$Y42</f>
        <v>0.40087000000000206</v>
      </c>
      <c r="O42" s="73"/>
      <c r="P42" s="74" t="s">
        <v>46</v>
      </c>
    </row>
    <row r="43" spans="2:16">
      <c r="B43" s="123"/>
      <c r="C43" s="124"/>
      <c r="D43" s="124"/>
      <c r="E43" s="125"/>
      <c r="F43" s="75">
        <f t="shared" si="4"/>
        <v>3.5</v>
      </c>
      <c r="G43" s="136">
        <f>('[1]Summary Data'!$V41*POWER(G$40,3))+('[1]Summary Data'!$W41*POWER(G$40,2))+('[1]Summary Data'!$X41*G$40)+'[1]Summary Data'!$Y41</f>
        <v>1.8637700000000006</v>
      </c>
      <c r="H43" s="137">
        <f>('[1]Summary Data'!$V41*POWER(H$40,3))+('[1]Summary Data'!$W41*POWER(H$40,2))+('[1]Summary Data'!$X41*H$40)+'[1]Summary Data'!$Y41</f>
        <v>1.2766700000000011</v>
      </c>
      <c r="I43" s="137">
        <f>('[1]Summary Data'!$V41*POWER(I$40,3))+('[1]Summary Data'!$W41*POWER(I$40,2))+('[1]Summary Data'!$X41*I$40)+'[1]Summary Data'!$Y41</f>
        <v>1.0712300000000017</v>
      </c>
      <c r="J43" s="137">
        <f>('[1]Summary Data'!$V41*POWER(J$40,3))+('[1]Summary Data'!$W41*POWER(J$40,2))+('[1]Summary Data'!$X41*J$40)+'[1]Summary Data'!$Y41</f>
        <v>0.90789000000000364</v>
      </c>
      <c r="K43" s="137">
        <f>('[1]Summary Data'!$V41*POWER(K$40,3))+('[1]Summary Data'!$W41*POWER(K$40,2))+('[1]Summary Data'!$X41*K$40)+'[1]Summary Data'!$Y41</f>
        <v>0.77417000000000513</v>
      </c>
      <c r="L43" s="137">
        <f>('[1]Summary Data'!$V41*POWER(L$40,3))+('[1]Summary Data'!$W41*POWER(L$40,2))+('[1]Summary Data'!$X41*L$40)+'[1]Summary Data'!$Y41</f>
        <v>0.65759000000000256</v>
      </c>
      <c r="M43" s="137">
        <f>('[1]Summary Data'!$V41*POWER(M$40,3))+('[1]Summary Data'!$W41*POWER(M$40,2))+('[1]Summary Data'!$X41*M$40)+'[1]Summary Data'!$Y41</f>
        <v>0.54567000000000121</v>
      </c>
      <c r="N43" s="138">
        <f>('[1]Summary Data'!$V41*POWER(N$40,3))+('[1]Summary Data'!$W41*POWER(N$40,2))+('[1]Summary Data'!$X41*N$40)+'[1]Summary Data'!$Y41</f>
        <v>0.42593000000000281</v>
      </c>
      <c r="O43" s="73"/>
    </row>
    <row r="44" spans="2:16">
      <c r="B44" s="123"/>
      <c r="C44" s="124"/>
      <c r="D44" s="124"/>
      <c r="E44" s="125"/>
      <c r="F44" s="77">
        <f t="shared" si="4"/>
        <v>4</v>
      </c>
      <c r="G44" s="136">
        <f>('[1]Summary Data'!$V40*POWER(G$40,3))+('[1]Summary Data'!$W40*POWER(G$40,2))+('[1]Summary Data'!$X40*G$40)+'[1]Summary Data'!$Y40</f>
        <v>2.1087999999999996</v>
      </c>
      <c r="H44" s="137">
        <f>('[1]Summary Data'!$V40*POWER(H$40,3))+('[1]Summary Data'!$W40*POWER(H$40,2))+('[1]Summary Data'!$X40*H$40)+'[1]Summary Data'!$Y40</f>
        <v>1.4181799999999996</v>
      </c>
      <c r="I44" s="137">
        <f>('[1]Summary Data'!$V40*POWER(I$40,3))+('[1]Summary Data'!$W40*POWER(I$40,2))+('[1]Summary Data'!$X40*I$40)+'[1]Summary Data'!$Y40</f>
        <v>1.1767000000000003</v>
      </c>
      <c r="J44" s="137">
        <f>('[1]Summary Data'!$V40*POWER(J$40,3))+('[1]Summary Data'!$W40*POWER(J$40,2))+('[1]Summary Data'!$X40*J$40)+'[1]Summary Data'!$Y40</f>
        <v>0.98715999999999937</v>
      </c>
      <c r="K44" s="137">
        <f>('[1]Summary Data'!$V40*POWER(K$40,3))+('[1]Summary Data'!$W40*POWER(K$40,2))+('[1]Summary Data'!$X40*K$40)+'[1]Summary Data'!$Y40</f>
        <v>0.8365999999999989</v>
      </c>
      <c r="L44" s="137">
        <f>('[1]Summary Data'!$V40*POWER(L$40,3))+('[1]Summary Data'!$W40*POWER(L$40,2))+('[1]Summary Data'!$X40*L$40)+'[1]Summary Data'!$Y40</f>
        <v>0.71206000000000103</v>
      </c>
      <c r="M44" s="137">
        <f>('[1]Summary Data'!$V40*POWER(M$40,3))+('[1]Summary Data'!$W40*POWER(M$40,2))+('[1]Summary Data'!$X40*M$40)+'[1]Summary Data'!$Y40</f>
        <v>0.60058000000000256</v>
      </c>
      <c r="N44" s="138">
        <f>('[1]Summary Data'!$V40*POWER(N$40,3))+('[1]Summary Data'!$W40*POWER(N$40,2))+('[1]Summary Data'!$X40*N$40)+'[1]Summary Data'!$Y40</f>
        <v>0.48919999999999852</v>
      </c>
      <c r="O44" s="73"/>
    </row>
    <row r="45" spans="2:16">
      <c r="B45" s="123"/>
      <c r="C45" s="124"/>
      <c r="D45" s="124"/>
      <c r="E45" s="125"/>
      <c r="F45" s="77">
        <f t="shared" si="4"/>
        <v>4.5</v>
      </c>
      <c r="G45" s="136">
        <f>('[1]Summary Data'!$V39*POWER(G$40,3))+('[1]Summary Data'!$W39*POWER(G$40,2))+('[1]Summary Data'!$X39*G$40)+'[1]Summary Data'!$Y39</f>
        <v>2.4122400000000024</v>
      </c>
      <c r="H45" s="137">
        <f>('[1]Summary Data'!$V39*POWER(H$40,3))+('[1]Summary Data'!$W39*POWER(H$40,2))+('[1]Summary Data'!$X39*H$40)+'[1]Summary Data'!$Y39</f>
        <v>1.5483800000000016</v>
      </c>
      <c r="I45" s="137">
        <f>('[1]Summary Data'!$V39*POWER(I$40,3))+('[1]Summary Data'!$W39*POWER(I$40,2))+('[1]Summary Data'!$X39*I$40)+'[1]Summary Data'!$Y39</f>
        <v>1.2621900000000021</v>
      </c>
      <c r="J45" s="137">
        <f>('[1]Summary Data'!$V39*POWER(J$40,3))+('[1]Summary Data'!$W39*POWER(J$40,2))+('[1]Summary Data'!$X39*J$40)+'[1]Summary Data'!$Y39</f>
        <v>1.0484400000000047</v>
      </c>
      <c r="K45" s="137">
        <f>('[1]Summary Data'!$V39*POWER(K$40,3))+('[1]Summary Data'!$W39*POWER(K$40,2))+('[1]Summary Data'!$X39*K$40)+'[1]Summary Data'!$Y39</f>
        <v>0.88859000000000599</v>
      </c>
      <c r="L45" s="137">
        <f>('[1]Summary Data'!$V39*POWER(L$40,3))+('[1]Summary Data'!$W39*POWER(L$40,2))+('[1]Summary Data'!$X39*L$40)+'[1]Summary Data'!$Y39</f>
        <v>0.764100000000008</v>
      </c>
      <c r="M45" s="137">
        <f>('[1]Summary Data'!$V39*POWER(M$40,3))+('[1]Summary Data'!$W39*POWER(M$40,2))+('[1]Summary Data'!$X39*M$40)+'[1]Summary Data'!$Y39</f>
        <v>0.65643000000000562</v>
      </c>
      <c r="N45" s="138">
        <f>('[1]Summary Data'!$V39*POWER(N$40,3))+('[1]Summary Data'!$W39*POWER(N$40,2))+('[1]Summary Data'!$X39*N$40)+'[1]Summary Data'!$Y39</f>
        <v>0.54704000000000441</v>
      </c>
      <c r="O45" s="73"/>
    </row>
    <row r="46" spans="2:16">
      <c r="B46" s="123"/>
      <c r="C46" s="124"/>
      <c r="D46" s="124"/>
      <c r="E46" s="125"/>
      <c r="F46" s="77">
        <f t="shared" si="4"/>
        <v>5</v>
      </c>
      <c r="G46" s="136">
        <f>('[1]Summary Data'!$V38*POWER(G$40,3))+('[1]Summary Data'!$W38*POWER(G$40,2))+('[1]Summary Data'!$X38*G$40)+'[1]Summary Data'!$Y38</f>
        <v>2.6676899999999986</v>
      </c>
      <c r="H46" s="137">
        <f>('[1]Summary Data'!$V38*POWER(H$40,3))+('[1]Summary Data'!$W38*POWER(H$40,2))+('[1]Summary Data'!$X38*H$40)+'[1]Summary Data'!$Y38</f>
        <v>1.6513699999999947</v>
      </c>
      <c r="I46" s="137">
        <f>('[1]Summary Data'!$V38*POWER(I$40,3))+('[1]Summary Data'!$W38*POWER(I$40,2))+('[1]Summary Data'!$X38*I$40)+'[1]Summary Data'!$Y38</f>
        <v>1.3279799999999984</v>
      </c>
      <c r="J46" s="137">
        <f>('[1]Summary Data'!$V38*POWER(J$40,3))+('[1]Summary Data'!$W38*POWER(J$40,2))+('[1]Summary Data'!$X38*J$40)+'[1]Summary Data'!$Y38</f>
        <v>1.0935299999999994</v>
      </c>
      <c r="K46" s="137">
        <f>('[1]Summary Data'!$V38*POWER(K$40,3))+('[1]Summary Data'!$W38*POWER(K$40,2))+('[1]Summary Data'!$X38*K$40)+'[1]Summary Data'!$Y38</f>
        <v>0.92233999999999661</v>
      </c>
      <c r="L46" s="137">
        <f>('[1]Summary Data'!$V38*POWER(L$40,3))+('[1]Summary Data'!$W38*POWER(L$40,2))+('[1]Summary Data'!$X38*L$40)+'[1]Summary Data'!$Y38</f>
        <v>0.78872999999998861</v>
      </c>
      <c r="M46" s="137">
        <f>('[1]Summary Data'!$V38*POWER(M$40,3))+('[1]Summary Data'!$W38*POWER(M$40,2))+('[1]Summary Data'!$X38*M$40)+'[1]Summary Data'!$Y38</f>
        <v>0.66701999999999551</v>
      </c>
      <c r="N46" s="138">
        <f>('[1]Summary Data'!$V38*POWER(N$40,3))+('[1]Summary Data'!$W38*POWER(N$40,2))+('[1]Summary Data'!$X38*N$40)+'[1]Summary Data'!$Y38</f>
        <v>0.53152999999999473</v>
      </c>
      <c r="O46" s="73"/>
    </row>
    <row r="47" spans="2:16">
      <c r="B47" s="123"/>
      <c r="C47" s="124"/>
      <c r="D47" s="124"/>
      <c r="E47" s="125"/>
      <c r="F47" s="77">
        <f t="shared" si="4"/>
        <v>5.5</v>
      </c>
      <c r="G47" s="136">
        <f>('[1]Summary Data'!$V37*POWER(G$40,3))+('[1]Summary Data'!$W37*POWER(G$40,2))+('[1]Summary Data'!$X37*G$40)+'[1]Summary Data'!$Y37</f>
        <v>3.0859500000000004</v>
      </c>
      <c r="H47" s="137">
        <f>('[1]Summary Data'!$V37*POWER(H$40,3))+('[1]Summary Data'!$W37*POWER(H$40,2))+('[1]Summary Data'!$X37*H$40)+'[1]Summary Data'!$Y37</f>
        <v>1.7873500000000035</v>
      </c>
      <c r="I47" s="137">
        <f>('[1]Summary Data'!$V37*POWER(I$40,3))+('[1]Summary Data'!$W37*POWER(I$40,2))+('[1]Summary Data'!$X37*I$40)+'[1]Summary Data'!$Y37</f>
        <v>1.3960499999999989</v>
      </c>
      <c r="J47" s="137">
        <f>('[1]Summary Data'!$V37*POWER(J$40,3))+('[1]Summary Data'!$W37*POWER(J$40,2))+('[1]Summary Data'!$X37*J$40)+'[1]Summary Data'!$Y37</f>
        <v>1.1279500000000056</v>
      </c>
      <c r="K47" s="137">
        <f>('[1]Summary Data'!$V37*POWER(K$40,3))+('[1]Summary Data'!$W37*POWER(K$40,2))+('[1]Summary Data'!$X37*K$40)+'[1]Summary Data'!$Y37</f>
        <v>0.94644999999999868</v>
      </c>
      <c r="L47" s="137">
        <f>('[1]Summary Data'!$V37*POWER(L$40,3))+('[1]Summary Data'!$W37*POWER(L$40,2))+('[1]Summary Data'!$X37*L$40)+'[1]Summary Data'!$Y37</f>
        <v>0.81495000000000672</v>
      </c>
      <c r="M47" s="137">
        <f>('[1]Summary Data'!$V37*POWER(M$40,3))+('[1]Summary Data'!$W37*POWER(M$40,2))+('[1]Summary Data'!$X37*M$40)+'[1]Summary Data'!$Y37</f>
        <v>0.6968499999999942</v>
      </c>
      <c r="N47" s="138">
        <f>('[1]Summary Data'!$V37*POWER(N$40,3))+('[1]Summary Data'!$W37*POWER(N$40,2))+('[1]Summary Data'!$X37*N$40)+'[1]Summary Data'!$Y37</f>
        <v>0.55555000000000021</v>
      </c>
      <c r="O47" s="73"/>
    </row>
    <row r="48" spans="2:16" ht="15.75" thickBot="1">
      <c r="B48" s="141"/>
      <c r="C48" s="142"/>
      <c r="D48" s="142"/>
      <c r="E48" s="143"/>
      <c r="F48" s="82">
        <f t="shared" si="4"/>
        <v>6</v>
      </c>
      <c r="G48" s="144">
        <f>('[1]Summary Data'!$V36*POWER(G$40,3))+('[1]Summary Data'!$W36*POWER(G$40,2))+('[1]Summary Data'!$X36*G$40)+'[1]Summary Data'!$Y36</f>
        <v>4.0293199999999985</v>
      </c>
      <c r="H48" s="145">
        <f>('[1]Summary Data'!$V36*POWER(H$40,3))+('[1]Summary Data'!$W36*POWER(H$40,2))+('[1]Summary Data'!$X36*H$40)+'[1]Summary Data'!$Y36</f>
        <v>1.984339999999996</v>
      </c>
      <c r="I48" s="145">
        <f>('[1]Summary Data'!$V36*POWER(I$40,3))+('[1]Summary Data'!$W36*POWER(I$40,2))+('[1]Summary Data'!$X36*I$40)+'[1]Summary Data'!$Y36</f>
        <v>1.4597599999999957</v>
      </c>
      <c r="J48" s="145">
        <f>('[1]Summary Data'!$V36*POWER(J$40,3))+('[1]Summary Data'!$W36*POWER(J$40,2))+('[1]Summary Data'!$X36*J$40)+'[1]Summary Data'!$Y36</f>
        <v>1.1587999999999994</v>
      </c>
      <c r="K48" s="145">
        <f>('[1]Summary Data'!$V36*POWER(K$40,3))+('[1]Summary Data'!$W36*POWER(K$40,2))+('[1]Summary Data'!$X36*K$40)+'[1]Summary Data'!$Y36</f>
        <v>1.0002199999999988</v>
      </c>
      <c r="L48" s="145">
        <f>('[1]Summary Data'!$V36*POWER(L$40,3))+('[1]Summary Data'!$W36*POWER(L$40,2))+('[1]Summary Data'!$X36*L$40)+'[1]Summary Data'!$Y36</f>
        <v>0.90277999999999281</v>
      </c>
      <c r="M48" s="145">
        <f>('[1]Summary Data'!$V36*POWER(M$40,3))+('[1]Summary Data'!$W36*POWER(M$40,2))+('[1]Summary Data'!$X36*M$40)+'[1]Summary Data'!$Y36</f>
        <v>0.7852399999999875</v>
      </c>
      <c r="N48" s="146">
        <f>('[1]Summary Data'!$V36*POWER(N$40,3))+('[1]Summary Data'!$W36*POWER(N$40,2))+('[1]Summary Data'!$X36*N$40)+'[1]Summary Data'!$Y36</f>
        <v>0.56635999999998887</v>
      </c>
      <c r="O48" s="84"/>
    </row>
    <row r="60" spans="2:95" ht="15.75" thickBot="1">
      <c r="CA60" s="55" t="s">
        <v>59</v>
      </c>
    </row>
    <row r="61" spans="2:95" ht="15.75" thickBot="1">
      <c r="B61" s="149" t="s">
        <v>63</v>
      </c>
      <c r="C61" s="150"/>
      <c r="D61" s="150"/>
      <c r="E61" s="150"/>
      <c r="F61" s="53"/>
      <c r="G61" s="85" t="s">
        <v>61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CA61" s="151"/>
      <c r="CB61" s="85" t="s">
        <v>61</v>
      </c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7"/>
    </row>
    <row r="62" spans="2:95" ht="15.75" customHeight="1" thickBot="1">
      <c r="B62" s="60" t="s">
        <v>43</v>
      </c>
      <c r="C62" s="61"/>
      <c r="D62" s="61"/>
      <c r="E62" s="62"/>
      <c r="F62" s="63" t="str">
        <f>$E$5</f>
        <v>bar</v>
      </c>
      <c r="G62" s="165">
        <f>'[1]Summary Data'!$C$149</f>
        <v>0.16</v>
      </c>
      <c r="H62" s="166">
        <f>'[1]Summary Data'!$C$148</f>
        <v>0.22</v>
      </c>
      <c r="I62" s="166">
        <f>'[1]Summary Data'!$C$147</f>
        <v>0.28000000000000003</v>
      </c>
      <c r="J62" s="166">
        <f>'[1]Summary Data'!$C$146</f>
        <v>0.34</v>
      </c>
      <c r="K62" s="166">
        <f>'[1]Summary Data'!$C$145</f>
        <v>0.4</v>
      </c>
      <c r="L62" s="166">
        <f>'[1]Summary Data'!$C$144</f>
        <v>0.46</v>
      </c>
      <c r="M62" s="166">
        <f>'[1]Summary Data'!$C$143</f>
        <v>0.52</v>
      </c>
      <c r="N62" s="166">
        <f>'[1]Summary Data'!$C$142</f>
        <v>0.57999999999999996</v>
      </c>
      <c r="O62" s="166">
        <f>'[1]Summary Data'!$C$141</f>
        <v>0.64</v>
      </c>
      <c r="P62" s="166">
        <f>'[1]Summary Data'!$C$140</f>
        <v>0.7</v>
      </c>
      <c r="Q62" s="166">
        <f>'[1]Summary Data'!$C$139</f>
        <v>0.76</v>
      </c>
      <c r="R62" s="166">
        <f>'[1]Summary Data'!$C$138</f>
        <v>0.82</v>
      </c>
      <c r="S62" s="166">
        <f>'[1]Summary Data'!$C$137</f>
        <v>0.88</v>
      </c>
      <c r="T62" s="166">
        <f>'[1]Summary Data'!$C$136</f>
        <v>0.94</v>
      </c>
      <c r="U62" s="166">
        <f>'[1]Summary Data'!$C$135</f>
        <v>1</v>
      </c>
      <c r="V62" s="167">
        <f>'[1]Summary Data'!$C$134</f>
        <v>2</v>
      </c>
      <c r="CA62" s="155" t="str">
        <f t="shared" ref="CA62:CQ62" si="5">F62</f>
        <v>bar</v>
      </c>
      <c r="CB62" s="152">
        <f t="shared" si="5"/>
        <v>0.16</v>
      </c>
      <c r="CC62" s="153">
        <f t="shared" si="5"/>
        <v>0.22</v>
      </c>
      <c r="CD62" s="153">
        <f t="shared" si="5"/>
        <v>0.28000000000000003</v>
      </c>
      <c r="CE62" s="153">
        <f t="shared" si="5"/>
        <v>0.34</v>
      </c>
      <c r="CF62" s="153">
        <f t="shared" si="5"/>
        <v>0.4</v>
      </c>
      <c r="CG62" s="153">
        <f t="shared" si="5"/>
        <v>0.46</v>
      </c>
      <c r="CH62" s="153">
        <f t="shared" si="5"/>
        <v>0.52</v>
      </c>
      <c r="CI62" s="153">
        <f t="shared" si="5"/>
        <v>0.57999999999999996</v>
      </c>
      <c r="CJ62" s="153">
        <f t="shared" si="5"/>
        <v>0.64</v>
      </c>
      <c r="CK62" s="153">
        <f t="shared" si="5"/>
        <v>0.7</v>
      </c>
      <c r="CL62" s="153">
        <f t="shared" si="5"/>
        <v>0.76</v>
      </c>
      <c r="CM62" s="153">
        <f t="shared" si="5"/>
        <v>0.82</v>
      </c>
      <c r="CN62" s="153">
        <f t="shared" si="5"/>
        <v>0.88</v>
      </c>
      <c r="CO62" s="153">
        <f t="shared" si="5"/>
        <v>0.94</v>
      </c>
      <c r="CP62" s="153">
        <f t="shared" si="5"/>
        <v>1</v>
      </c>
      <c r="CQ62" s="154">
        <f t="shared" si="5"/>
        <v>2</v>
      </c>
    </row>
    <row r="63" spans="2:95" ht="15" customHeight="1" thickBot="1">
      <c r="B63" s="65"/>
      <c r="C63" s="66"/>
      <c r="D63" s="66"/>
      <c r="E63" s="67"/>
      <c r="F63" s="68">
        <f t="shared" ref="F63:F70" si="6">F15</f>
        <v>2.5</v>
      </c>
      <c r="G63" s="168">
        <f t="shared" ref="G63:U70" si="7">IF(CB63&gt;H63,MAX(CB63,0),H63)</f>
        <v>178.94673348799998</v>
      </c>
      <c r="H63" s="169">
        <f t="shared" si="7"/>
        <v>156.51045920600001</v>
      </c>
      <c r="I63" s="169">
        <f t="shared" si="7"/>
        <v>138.62078047999998</v>
      </c>
      <c r="J63" s="169">
        <f t="shared" si="7"/>
        <v>124.78385618599998</v>
      </c>
      <c r="K63" s="169">
        <f t="shared" si="7"/>
        <v>114.50584519999995</v>
      </c>
      <c r="L63" s="169">
        <f t="shared" si="7"/>
        <v>107.29290639800001</v>
      </c>
      <c r="M63" s="169">
        <f t="shared" si="7"/>
        <v>102.65119865599996</v>
      </c>
      <c r="N63" s="169">
        <f t="shared" si="7"/>
        <v>101.14170152000008</v>
      </c>
      <c r="O63" s="169">
        <f t="shared" si="7"/>
        <v>101.14170152000008</v>
      </c>
      <c r="P63" s="169">
        <f t="shared" si="7"/>
        <v>101.14170152000008</v>
      </c>
      <c r="Q63" s="169">
        <f t="shared" si="7"/>
        <v>101.14170152000008</v>
      </c>
      <c r="R63" s="169">
        <f t="shared" si="7"/>
        <v>101.14170152000008</v>
      </c>
      <c r="S63" s="169">
        <f t="shared" si="7"/>
        <v>101.14170152000008</v>
      </c>
      <c r="T63" s="169">
        <f t="shared" si="7"/>
        <v>100.67105972600001</v>
      </c>
      <c r="U63" s="169">
        <f t="shared" si="7"/>
        <v>100</v>
      </c>
      <c r="V63" s="170">
        <v>100</v>
      </c>
      <c r="W63" s="70" t="s">
        <v>64</v>
      </c>
      <c r="CA63" s="160">
        <f>F63</f>
        <v>2.5</v>
      </c>
      <c r="CB63" s="168">
        <f>('[1]Summary Data'!$V163*POWER(CB$62,3))+('[1]Summary Data'!$W163*POWER(CB$62,2))+('[1]Summary Data'!$X163*CB$62)+'[1]Summary Data'!$Y163</f>
        <v>178.94673348799998</v>
      </c>
      <c r="CC63" s="169">
        <f>('[1]Summary Data'!$V163*POWER(CC$62,3))+('[1]Summary Data'!$W163*POWER(CC$62,2))+('[1]Summary Data'!$X163*CC$62)+'[1]Summary Data'!$Y163</f>
        <v>156.51045920600001</v>
      </c>
      <c r="CD63" s="169">
        <f>('[1]Summary Data'!$V163*POWER(CD$62,3))+('[1]Summary Data'!$W163*POWER(CD$62,2))+('[1]Summary Data'!$X163*CD$62)+'[1]Summary Data'!$Y163</f>
        <v>138.62078047999998</v>
      </c>
      <c r="CE63" s="169">
        <f>('[1]Summary Data'!$V163*POWER(CE$62,3))+('[1]Summary Data'!$W163*POWER(CE$62,2))+('[1]Summary Data'!$X163*CE$62)+'[1]Summary Data'!$Y163</f>
        <v>124.78385618599998</v>
      </c>
      <c r="CF63" s="169">
        <f>('[1]Summary Data'!$V163*POWER(CF$62,3))+('[1]Summary Data'!$W163*POWER(CF$62,2))+('[1]Summary Data'!$X163*CF$62)+'[1]Summary Data'!$Y163</f>
        <v>114.50584519999995</v>
      </c>
      <c r="CG63" s="169">
        <f>('[1]Summary Data'!$V163*POWER(CG$62,3))+('[1]Summary Data'!$W163*POWER(CG$62,2))+('[1]Summary Data'!$X163*CG$62)+'[1]Summary Data'!$Y163</f>
        <v>107.29290639800001</v>
      </c>
      <c r="CH63" s="169">
        <f>('[1]Summary Data'!$V163*POWER(CH$62,3))+('[1]Summary Data'!$W163*POWER(CH$62,2))+('[1]Summary Data'!$X163*CH$62)+'[1]Summary Data'!$Y163</f>
        <v>102.65119865599996</v>
      </c>
      <c r="CI63" s="169">
        <f>('[1]Summary Data'!$V163*POWER(CI$62,3))+('[1]Summary Data'!$W163*POWER(CI$62,2))+('[1]Summary Data'!$X163*CI$62)+'[1]Summary Data'!$Y163</f>
        <v>100.08688084999994</v>
      </c>
      <c r="CJ63" s="169">
        <f>('[1]Summary Data'!$V163*POWER(CJ$62,3))+('[1]Summary Data'!$W163*POWER(CJ$62,2))+('[1]Summary Data'!$X163*CJ$62)+'[1]Summary Data'!$Y163</f>
        <v>99.106111855999984</v>
      </c>
      <c r="CK63" s="169">
        <f>('[1]Summary Data'!$V163*POWER(CK$62,3))+('[1]Summary Data'!$W163*POWER(CK$62,2))+('[1]Summary Data'!$X163*CK$62)+'[1]Summary Data'!$Y163</f>
        <v>99.215050549999944</v>
      </c>
      <c r="CL63" s="169">
        <f>('[1]Summary Data'!$V163*POWER(CL$62,3))+('[1]Summary Data'!$W163*POWER(CL$62,2))+('[1]Summary Data'!$X163*CL$62)+'[1]Summary Data'!$Y163</f>
        <v>99.919855807999966</v>
      </c>
      <c r="CM63" s="169">
        <f>('[1]Summary Data'!$V163*POWER(CM$62,3))+('[1]Summary Data'!$W163*POWER(CM$62,2))+('[1]Summary Data'!$X163*CM$62)+'[1]Summary Data'!$Y163</f>
        <v>100.72668650599996</v>
      </c>
      <c r="CN63" s="169">
        <f>('[1]Summary Data'!$V163*POWER(CN$62,3))+('[1]Summary Data'!$W163*POWER(CN$62,2))+('[1]Summary Data'!$X163*CN$62)+'[1]Summary Data'!$Y163</f>
        <v>101.14170152000008</v>
      </c>
      <c r="CO63" s="169">
        <f>('[1]Summary Data'!$V163*POWER(CO$62,3))+('[1]Summary Data'!$W163*POWER(CO$62,2))+('[1]Summary Data'!$X163*CO$62)+'[1]Summary Data'!$Y163</f>
        <v>100.67105972600001</v>
      </c>
      <c r="CP63" s="169">
        <f>('[1]Summary Data'!$V163*POWER(CP$62,3))+('[1]Summary Data'!$W163*POWER(CP$62,2))+('[1]Summary Data'!$X163*CP$62)+'[1]Summary Data'!$Y163</f>
        <v>98.820920000000001</v>
      </c>
      <c r="CQ63" s="170">
        <f>('[1]Summary Data'!$V163*POWER(CQ$62,3))+('[1]Summary Data'!$W163*POWER(CQ$62,2))+('[1]Summary Data'!$X163*CQ$62)+'[1]Summary Data'!$Y163</f>
        <v>-587.49034999999992</v>
      </c>
    </row>
    <row r="64" spans="2:95" ht="15.75" thickBot="1">
      <c r="B64" s="65"/>
      <c r="C64" s="66"/>
      <c r="D64" s="66"/>
      <c r="E64" s="67"/>
      <c r="F64" s="71">
        <f t="shared" si="6"/>
        <v>3</v>
      </c>
      <c r="G64" s="171">
        <f t="shared" si="7"/>
        <v>202.63072096256002</v>
      </c>
      <c r="H64" s="172">
        <f t="shared" si="7"/>
        <v>186.28758387727999</v>
      </c>
      <c r="I64" s="172">
        <f t="shared" si="7"/>
        <v>171.86326815871999</v>
      </c>
      <c r="J64" s="172">
        <f t="shared" si="7"/>
        <v>159.22114736143999</v>
      </c>
      <c r="K64" s="172">
        <f t="shared" si="7"/>
        <v>148.22459504</v>
      </c>
      <c r="L64" s="172">
        <f t="shared" si="7"/>
        <v>138.73698474896</v>
      </c>
      <c r="M64" s="172">
        <f t="shared" si="7"/>
        <v>130.62169004288</v>
      </c>
      <c r="N64" s="172">
        <f t="shared" si="7"/>
        <v>123.74208447632003</v>
      </c>
      <c r="O64" s="172">
        <f t="shared" si="7"/>
        <v>117.96154160384</v>
      </c>
      <c r="P64" s="172">
        <f t="shared" si="7"/>
        <v>113.14343497999999</v>
      </c>
      <c r="Q64" s="172">
        <f t="shared" si="7"/>
        <v>109.15113815935999</v>
      </c>
      <c r="R64" s="172">
        <f t="shared" si="7"/>
        <v>105.84802469647997</v>
      </c>
      <c r="S64" s="172">
        <f t="shared" si="7"/>
        <v>103.09746814592</v>
      </c>
      <c r="T64" s="172">
        <f t="shared" si="7"/>
        <v>100.76284206224</v>
      </c>
      <c r="U64" s="172">
        <f t="shared" si="7"/>
        <v>100</v>
      </c>
      <c r="V64" s="173">
        <v>100</v>
      </c>
      <c r="W64" s="73"/>
      <c r="X64" s="74" t="s">
        <v>46</v>
      </c>
      <c r="CA64" s="161">
        <f t="shared" ref="CA64:CA70" si="8">F64</f>
        <v>3</v>
      </c>
      <c r="CB64" s="171">
        <f>('[1]Summary Data'!$V162*POWER(CB$62,3))+('[1]Summary Data'!$W162*POWER(CB$62,2))+('[1]Summary Data'!$X162*CB$62)+'[1]Summary Data'!$Y162</f>
        <v>202.63072096256002</v>
      </c>
      <c r="CC64" s="172">
        <f>('[1]Summary Data'!$V162*POWER(CC$62,3))+('[1]Summary Data'!$W162*POWER(CC$62,2))+('[1]Summary Data'!$X162*CC$62)+'[1]Summary Data'!$Y162</f>
        <v>186.28758387727999</v>
      </c>
      <c r="CD64" s="172">
        <f>('[1]Summary Data'!$V162*POWER(CD$62,3))+('[1]Summary Data'!$W162*POWER(CD$62,2))+('[1]Summary Data'!$X162*CD$62)+'[1]Summary Data'!$Y162</f>
        <v>171.86326815871999</v>
      </c>
      <c r="CE64" s="172">
        <f>('[1]Summary Data'!$V162*POWER(CE$62,3))+('[1]Summary Data'!$W162*POWER(CE$62,2))+('[1]Summary Data'!$X162*CE$62)+'[1]Summary Data'!$Y162</f>
        <v>159.22114736143999</v>
      </c>
      <c r="CF64" s="172">
        <f>('[1]Summary Data'!$V162*POWER(CF$62,3))+('[1]Summary Data'!$W162*POWER(CF$62,2))+('[1]Summary Data'!$X162*CF$62)+'[1]Summary Data'!$Y162</f>
        <v>148.22459504</v>
      </c>
      <c r="CG64" s="172">
        <f>('[1]Summary Data'!$V162*POWER(CG$62,3))+('[1]Summary Data'!$W162*POWER(CG$62,2))+('[1]Summary Data'!$X162*CG$62)+'[1]Summary Data'!$Y162</f>
        <v>138.73698474896</v>
      </c>
      <c r="CH64" s="172">
        <f>('[1]Summary Data'!$V162*POWER(CH$62,3))+('[1]Summary Data'!$W162*POWER(CH$62,2))+('[1]Summary Data'!$X162*CH$62)+'[1]Summary Data'!$Y162</f>
        <v>130.62169004288</v>
      </c>
      <c r="CI64" s="172">
        <f>('[1]Summary Data'!$V162*POWER(CI$62,3))+('[1]Summary Data'!$W162*POWER(CI$62,2))+('[1]Summary Data'!$X162*CI$62)+'[1]Summary Data'!$Y162</f>
        <v>123.74208447632003</v>
      </c>
      <c r="CJ64" s="172">
        <f>('[1]Summary Data'!$V162*POWER(CJ$62,3))+('[1]Summary Data'!$W162*POWER(CJ$62,2))+('[1]Summary Data'!$X162*CJ$62)+'[1]Summary Data'!$Y162</f>
        <v>117.96154160384</v>
      </c>
      <c r="CK64" s="172">
        <f>('[1]Summary Data'!$V162*POWER(CK$62,3))+('[1]Summary Data'!$W162*POWER(CK$62,2))+('[1]Summary Data'!$X162*CK$62)+'[1]Summary Data'!$Y162</f>
        <v>113.14343497999999</v>
      </c>
      <c r="CL64" s="172">
        <f>('[1]Summary Data'!$V162*POWER(CL$62,3))+('[1]Summary Data'!$W162*POWER(CL$62,2))+('[1]Summary Data'!$X162*CL$62)+'[1]Summary Data'!$Y162</f>
        <v>109.15113815935999</v>
      </c>
      <c r="CM64" s="172">
        <f>('[1]Summary Data'!$V162*POWER(CM$62,3))+('[1]Summary Data'!$W162*POWER(CM$62,2))+('[1]Summary Data'!$X162*CM$62)+'[1]Summary Data'!$Y162</f>
        <v>105.84802469647997</v>
      </c>
      <c r="CN64" s="172">
        <f>('[1]Summary Data'!$V162*POWER(CN$62,3))+('[1]Summary Data'!$W162*POWER(CN$62,2))+('[1]Summary Data'!$X162*CN$62)+'[1]Summary Data'!$Y162</f>
        <v>103.09746814592</v>
      </c>
      <c r="CO64" s="172">
        <f>('[1]Summary Data'!$V162*POWER(CO$62,3))+('[1]Summary Data'!$W162*POWER(CO$62,2))+('[1]Summary Data'!$X162*CO$62)+'[1]Summary Data'!$Y162</f>
        <v>100.76284206224</v>
      </c>
      <c r="CP64" s="172">
        <f>('[1]Summary Data'!$V162*POWER(CP$62,3))+('[1]Summary Data'!$W162*POWER(CP$62,2))+('[1]Summary Data'!$X162*CP$62)+'[1]Summary Data'!$Y162</f>
        <v>98.707520000000017</v>
      </c>
      <c r="CQ64" s="173">
        <f>('[1]Summary Data'!$V162*POWER(CQ$62,3))+('[1]Summary Data'!$W162*POWER(CQ$62,2))+('[1]Summary Data'!$X162*CQ$62)+'[1]Summary Data'!$Y162</f>
        <v>-19.584659999999928</v>
      </c>
    </row>
    <row r="65" spans="2:95">
      <c r="B65" s="65"/>
      <c r="C65" s="66"/>
      <c r="D65" s="66"/>
      <c r="E65" s="67"/>
      <c r="F65" s="75">
        <f t="shared" si="6"/>
        <v>3.5</v>
      </c>
      <c r="G65" s="174">
        <f t="shared" si="7"/>
        <v>229.41536153984001</v>
      </c>
      <c r="H65" s="175">
        <f t="shared" si="7"/>
        <v>206.88034764992</v>
      </c>
      <c r="I65" s="175">
        <f t="shared" si="7"/>
        <v>187.40889766207999</v>
      </c>
      <c r="J65" s="175">
        <f t="shared" si="7"/>
        <v>170.74095626816001</v>
      </c>
      <c r="K65" s="175">
        <f t="shared" si="7"/>
        <v>156.61646816000001</v>
      </c>
      <c r="L65" s="175">
        <f t="shared" si="7"/>
        <v>144.77537802943999</v>
      </c>
      <c r="M65" s="175">
        <f t="shared" si="7"/>
        <v>134.95763056831998</v>
      </c>
      <c r="N65" s="175">
        <f t="shared" si="7"/>
        <v>126.90317046848003</v>
      </c>
      <c r="O65" s="175">
        <f t="shared" si="7"/>
        <v>120.35194242176004</v>
      </c>
      <c r="P65" s="175">
        <f t="shared" si="7"/>
        <v>115.04389111999996</v>
      </c>
      <c r="Q65" s="175">
        <f t="shared" si="7"/>
        <v>110.71896125504</v>
      </c>
      <c r="R65" s="175">
        <f t="shared" si="7"/>
        <v>107.11709751872002</v>
      </c>
      <c r="S65" s="175">
        <f t="shared" si="7"/>
        <v>103.97824460288001</v>
      </c>
      <c r="T65" s="175">
        <f t="shared" si="7"/>
        <v>101.04234719935999</v>
      </c>
      <c r="U65" s="175">
        <f t="shared" si="7"/>
        <v>100</v>
      </c>
      <c r="V65" s="176">
        <v>100</v>
      </c>
      <c r="W65" s="73"/>
      <c r="CA65" s="162">
        <f t="shared" si="8"/>
        <v>3.5</v>
      </c>
      <c r="CB65" s="174">
        <f>('[1]Summary Data'!$V161*POWER(CB$62,3))+('[1]Summary Data'!$W161*POWER(CB$62,2))+('[1]Summary Data'!$X161*CB$62)+'[1]Summary Data'!$Y161</f>
        <v>229.41536153984001</v>
      </c>
      <c r="CC65" s="175">
        <f>('[1]Summary Data'!$V161*POWER(CC$62,3))+('[1]Summary Data'!$W161*POWER(CC$62,2))+('[1]Summary Data'!$X161*CC$62)+'[1]Summary Data'!$Y161</f>
        <v>206.88034764992</v>
      </c>
      <c r="CD65" s="175">
        <f>('[1]Summary Data'!$V161*POWER(CD$62,3))+('[1]Summary Data'!$W161*POWER(CD$62,2))+('[1]Summary Data'!$X161*CD$62)+'[1]Summary Data'!$Y161</f>
        <v>187.40889766207999</v>
      </c>
      <c r="CE65" s="175">
        <f>('[1]Summary Data'!$V161*POWER(CE$62,3))+('[1]Summary Data'!$W161*POWER(CE$62,2))+('[1]Summary Data'!$X161*CE$62)+'[1]Summary Data'!$Y161</f>
        <v>170.74095626816001</v>
      </c>
      <c r="CF65" s="175">
        <f>('[1]Summary Data'!$V161*POWER(CF$62,3))+('[1]Summary Data'!$W161*POWER(CF$62,2))+('[1]Summary Data'!$X161*CF$62)+'[1]Summary Data'!$Y161</f>
        <v>156.61646816000001</v>
      </c>
      <c r="CG65" s="175">
        <f>('[1]Summary Data'!$V161*POWER(CG$62,3))+('[1]Summary Data'!$W161*POWER(CG$62,2))+('[1]Summary Data'!$X161*CG$62)+'[1]Summary Data'!$Y161</f>
        <v>144.77537802943999</v>
      </c>
      <c r="CH65" s="175">
        <f>('[1]Summary Data'!$V161*POWER(CH$62,3))+('[1]Summary Data'!$W161*POWER(CH$62,2))+('[1]Summary Data'!$X161*CH$62)+'[1]Summary Data'!$Y161</f>
        <v>134.95763056831998</v>
      </c>
      <c r="CI65" s="175">
        <f>('[1]Summary Data'!$V161*POWER(CI$62,3))+('[1]Summary Data'!$W161*POWER(CI$62,2))+('[1]Summary Data'!$X161*CI$62)+'[1]Summary Data'!$Y161</f>
        <v>126.90317046848003</v>
      </c>
      <c r="CJ65" s="175">
        <f>('[1]Summary Data'!$V161*POWER(CJ$62,3))+('[1]Summary Data'!$W161*POWER(CJ$62,2))+('[1]Summary Data'!$X161*CJ$62)+'[1]Summary Data'!$Y161</f>
        <v>120.35194242176004</v>
      </c>
      <c r="CK65" s="175">
        <f>('[1]Summary Data'!$V161*POWER(CK$62,3))+('[1]Summary Data'!$W161*POWER(CK$62,2))+('[1]Summary Data'!$X161*CK$62)+'[1]Summary Data'!$Y161</f>
        <v>115.04389111999996</v>
      </c>
      <c r="CL65" s="175">
        <f>('[1]Summary Data'!$V161*POWER(CL$62,3))+('[1]Summary Data'!$W161*POWER(CL$62,2))+('[1]Summary Data'!$X161*CL$62)+'[1]Summary Data'!$Y161</f>
        <v>110.71896125504</v>
      </c>
      <c r="CM65" s="175">
        <f>('[1]Summary Data'!$V161*POWER(CM$62,3))+('[1]Summary Data'!$W161*POWER(CM$62,2))+('[1]Summary Data'!$X161*CM$62)+'[1]Summary Data'!$Y161</f>
        <v>107.11709751872002</v>
      </c>
      <c r="CN65" s="175">
        <f>('[1]Summary Data'!$V161*POWER(CN$62,3))+('[1]Summary Data'!$W161*POWER(CN$62,2))+('[1]Summary Data'!$X161*CN$62)+'[1]Summary Data'!$Y161</f>
        <v>103.97824460288001</v>
      </c>
      <c r="CO65" s="175">
        <f>('[1]Summary Data'!$V161*POWER(CO$62,3))+('[1]Summary Data'!$W161*POWER(CO$62,2))+('[1]Summary Data'!$X161*CO$62)+'[1]Summary Data'!$Y161</f>
        <v>101.04234719935999</v>
      </c>
      <c r="CP65" s="175">
        <f>('[1]Summary Data'!$V161*POWER(CP$62,3))+('[1]Summary Data'!$W161*POWER(CP$62,2))+('[1]Summary Data'!$X161*CP$62)+'[1]Summary Data'!$Y161</f>
        <v>98.049350000000004</v>
      </c>
      <c r="CQ65" s="176">
        <f>('[1]Summary Data'!$V161*POWER(CQ$62,3))+('[1]Summary Data'!$W161*POWER(CQ$62,2))+('[1]Summary Data'!$X161*CQ$62)+'[1]Summary Data'!$Y161</f>
        <v>-198.46380000000005</v>
      </c>
    </row>
    <row r="66" spans="2:95">
      <c r="B66" s="65"/>
      <c r="C66" s="66"/>
      <c r="D66" s="66"/>
      <c r="E66" s="67"/>
      <c r="F66" s="77">
        <f t="shared" si="6"/>
        <v>4</v>
      </c>
      <c r="G66" s="174">
        <f t="shared" si="7"/>
        <v>227.53725147647998</v>
      </c>
      <c r="H66" s="175">
        <f t="shared" si="7"/>
        <v>204.82296562223999</v>
      </c>
      <c r="I66" s="175">
        <f t="shared" si="7"/>
        <v>185.27933261375998</v>
      </c>
      <c r="J66" s="175">
        <f t="shared" si="7"/>
        <v>168.63184264751999</v>
      </c>
      <c r="K66" s="175">
        <f t="shared" si="7"/>
        <v>154.60598592000002</v>
      </c>
      <c r="L66" s="175">
        <f t="shared" si="7"/>
        <v>142.92725262767996</v>
      </c>
      <c r="M66" s="175">
        <f t="shared" si="7"/>
        <v>133.32113296704</v>
      </c>
      <c r="N66" s="175">
        <f t="shared" si="7"/>
        <v>125.51311713455999</v>
      </c>
      <c r="O66" s="175">
        <f t="shared" si="7"/>
        <v>119.22869532671999</v>
      </c>
      <c r="P66" s="175">
        <f t="shared" si="7"/>
        <v>114.19335774000001</v>
      </c>
      <c r="Q66" s="175">
        <f t="shared" si="7"/>
        <v>110.13259457088</v>
      </c>
      <c r="R66" s="175">
        <f t="shared" si="7"/>
        <v>106.77189601584001</v>
      </c>
      <c r="S66" s="175">
        <f t="shared" si="7"/>
        <v>103.83675227136001</v>
      </c>
      <c r="T66" s="175">
        <f t="shared" si="7"/>
        <v>101.05265353392002</v>
      </c>
      <c r="U66" s="175">
        <f t="shared" si="7"/>
        <v>100</v>
      </c>
      <c r="V66" s="176">
        <v>100</v>
      </c>
      <c r="W66" s="73"/>
      <c r="CA66" s="163">
        <f t="shared" si="8"/>
        <v>4</v>
      </c>
      <c r="CB66" s="174">
        <f>('[1]Summary Data'!$V160*POWER(CB$62,3))+('[1]Summary Data'!$W160*POWER(CB$62,2))+('[1]Summary Data'!$X160*CB$62)+'[1]Summary Data'!$Y160</f>
        <v>227.53725147647998</v>
      </c>
      <c r="CC66" s="175">
        <f>('[1]Summary Data'!$V160*POWER(CC$62,3))+('[1]Summary Data'!$W160*POWER(CC$62,2))+('[1]Summary Data'!$X160*CC$62)+'[1]Summary Data'!$Y160</f>
        <v>204.82296562223999</v>
      </c>
      <c r="CD66" s="175">
        <f>('[1]Summary Data'!$V160*POWER(CD$62,3))+('[1]Summary Data'!$W160*POWER(CD$62,2))+('[1]Summary Data'!$X160*CD$62)+'[1]Summary Data'!$Y160</f>
        <v>185.27933261375998</v>
      </c>
      <c r="CE66" s="175">
        <f>('[1]Summary Data'!$V160*POWER(CE$62,3))+('[1]Summary Data'!$W160*POWER(CE$62,2))+('[1]Summary Data'!$X160*CE$62)+'[1]Summary Data'!$Y160</f>
        <v>168.63184264751999</v>
      </c>
      <c r="CF66" s="175">
        <f>('[1]Summary Data'!$V160*POWER(CF$62,3))+('[1]Summary Data'!$W160*POWER(CF$62,2))+('[1]Summary Data'!$X160*CF$62)+'[1]Summary Data'!$Y160</f>
        <v>154.60598592000002</v>
      </c>
      <c r="CG66" s="175">
        <f>('[1]Summary Data'!$V160*POWER(CG$62,3))+('[1]Summary Data'!$W160*POWER(CG$62,2))+('[1]Summary Data'!$X160*CG$62)+'[1]Summary Data'!$Y160</f>
        <v>142.92725262767996</v>
      </c>
      <c r="CH66" s="175">
        <f>('[1]Summary Data'!$V160*POWER(CH$62,3))+('[1]Summary Data'!$W160*POWER(CH$62,2))+('[1]Summary Data'!$X160*CH$62)+'[1]Summary Data'!$Y160</f>
        <v>133.32113296704</v>
      </c>
      <c r="CI66" s="175">
        <f>('[1]Summary Data'!$V160*POWER(CI$62,3))+('[1]Summary Data'!$W160*POWER(CI$62,2))+('[1]Summary Data'!$X160*CI$62)+'[1]Summary Data'!$Y160</f>
        <v>125.51311713455999</v>
      </c>
      <c r="CJ66" s="175">
        <f>('[1]Summary Data'!$V160*POWER(CJ$62,3))+('[1]Summary Data'!$W160*POWER(CJ$62,2))+('[1]Summary Data'!$X160*CJ$62)+'[1]Summary Data'!$Y160</f>
        <v>119.22869532671999</v>
      </c>
      <c r="CK66" s="175">
        <f>('[1]Summary Data'!$V160*POWER(CK$62,3))+('[1]Summary Data'!$W160*POWER(CK$62,2))+('[1]Summary Data'!$X160*CK$62)+'[1]Summary Data'!$Y160</f>
        <v>114.19335774000001</v>
      </c>
      <c r="CL66" s="175">
        <f>('[1]Summary Data'!$V160*POWER(CL$62,3))+('[1]Summary Data'!$W160*POWER(CL$62,2))+('[1]Summary Data'!$X160*CL$62)+'[1]Summary Data'!$Y160</f>
        <v>110.13259457088</v>
      </c>
      <c r="CM66" s="175">
        <f>('[1]Summary Data'!$V160*POWER(CM$62,3))+('[1]Summary Data'!$W160*POWER(CM$62,2))+('[1]Summary Data'!$X160*CM$62)+'[1]Summary Data'!$Y160</f>
        <v>106.77189601584001</v>
      </c>
      <c r="CN66" s="175">
        <f>('[1]Summary Data'!$V160*POWER(CN$62,3))+('[1]Summary Data'!$W160*POWER(CN$62,2))+('[1]Summary Data'!$X160*CN$62)+'[1]Summary Data'!$Y160</f>
        <v>103.83675227136001</v>
      </c>
      <c r="CO66" s="175">
        <f>('[1]Summary Data'!$V160*POWER(CO$62,3))+('[1]Summary Data'!$W160*POWER(CO$62,2))+('[1]Summary Data'!$X160*CO$62)+'[1]Summary Data'!$Y160</f>
        <v>101.05265353392002</v>
      </c>
      <c r="CP66" s="175">
        <f>('[1]Summary Data'!$V160*POWER(CP$62,3))+('[1]Summary Data'!$W160*POWER(CP$62,2))+('[1]Summary Data'!$X160*CP$62)+'[1]Summary Data'!$Y160</f>
        <v>98.145089999999982</v>
      </c>
      <c r="CQ66" s="176">
        <f>('[1]Summary Data'!$V160*POWER(CQ$62,3))+('[1]Summary Data'!$W160*POWER(CQ$62,2))+('[1]Summary Data'!$X160*CQ$62)+'[1]Summary Data'!$Y160</f>
        <v>-219.95559999999989</v>
      </c>
    </row>
    <row r="67" spans="2:95">
      <c r="B67" s="65"/>
      <c r="C67" s="66"/>
      <c r="D67" s="66"/>
      <c r="E67" s="67"/>
      <c r="F67" s="77">
        <f t="shared" si="6"/>
        <v>4.5</v>
      </c>
      <c r="G67" s="174">
        <f t="shared" si="7"/>
        <v>211.08987434496001</v>
      </c>
      <c r="H67" s="175">
        <f t="shared" si="7"/>
        <v>189.94981843248001</v>
      </c>
      <c r="I67" s="175">
        <f t="shared" si="7"/>
        <v>171.99355911552001</v>
      </c>
      <c r="J67" s="175">
        <f t="shared" si="7"/>
        <v>156.92785858704002</v>
      </c>
      <c r="K67" s="175">
        <f t="shared" si="7"/>
        <v>144.45947904000002</v>
      </c>
      <c r="L67" s="175">
        <f t="shared" si="7"/>
        <v>134.29518266736</v>
      </c>
      <c r="M67" s="175">
        <f t="shared" si="7"/>
        <v>126.14173166208002</v>
      </c>
      <c r="N67" s="175">
        <f t="shared" si="7"/>
        <v>119.70588821712002</v>
      </c>
      <c r="O67" s="175">
        <f t="shared" si="7"/>
        <v>114.69441452543998</v>
      </c>
      <c r="P67" s="175">
        <f t="shared" si="7"/>
        <v>110.81407278</v>
      </c>
      <c r="Q67" s="175">
        <f t="shared" si="7"/>
        <v>107.77162517376001</v>
      </c>
      <c r="R67" s="175">
        <f t="shared" si="7"/>
        <v>105.27383389967997</v>
      </c>
      <c r="S67" s="175">
        <f t="shared" si="7"/>
        <v>103.02746115072006</v>
      </c>
      <c r="T67" s="175">
        <f t="shared" si="7"/>
        <v>100.73926911983995</v>
      </c>
      <c r="U67" s="175">
        <f t="shared" si="7"/>
        <v>100</v>
      </c>
      <c r="V67" s="176">
        <v>100</v>
      </c>
      <c r="W67" s="73"/>
      <c r="CA67" s="163">
        <f t="shared" si="8"/>
        <v>4.5</v>
      </c>
      <c r="CB67" s="174">
        <f>('[1]Summary Data'!$V159*POWER(CB$62,3))+('[1]Summary Data'!$W159*POWER(CB$62,2))+('[1]Summary Data'!$X159*CB$62)+'[1]Summary Data'!$Y159</f>
        <v>211.08987434496001</v>
      </c>
      <c r="CC67" s="175">
        <f>('[1]Summary Data'!$V159*POWER(CC$62,3))+('[1]Summary Data'!$W159*POWER(CC$62,2))+('[1]Summary Data'!$X159*CC$62)+'[1]Summary Data'!$Y159</f>
        <v>189.94981843248001</v>
      </c>
      <c r="CD67" s="175">
        <f>('[1]Summary Data'!$V159*POWER(CD$62,3))+('[1]Summary Data'!$W159*POWER(CD$62,2))+('[1]Summary Data'!$X159*CD$62)+'[1]Summary Data'!$Y159</f>
        <v>171.99355911552001</v>
      </c>
      <c r="CE67" s="175">
        <f>('[1]Summary Data'!$V159*POWER(CE$62,3))+('[1]Summary Data'!$W159*POWER(CE$62,2))+('[1]Summary Data'!$X159*CE$62)+'[1]Summary Data'!$Y159</f>
        <v>156.92785858704002</v>
      </c>
      <c r="CF67" s="175">
        <f>('[1]Summary Data'!$V159*POWER(CF$62,3))+('[1]Summary Data'!$W159*POWER(CF$62,2))+('[1]Summary Data'!$X159*CF$62)+'[1]Summary Data'!$Y159</f>
        <v>144.45947904000002</v>
      </c>
      <c r="CG67" s="175">
        <f>('[1]Summary Data'!$V159*POWER(CG$62,3))+('[1]Summary Data'!$W159*POWER(CG$62,2))+('[1]Summary Data'!$X159*CG$62)+'[1]Summary Data'!$Y159</f>
        <v>134.29518266736</v>
      </c>
      <c r="CH67" s="175">
        <f>('[1]Summary Data'!$V159*POWER(CH$62,3))+('[1]Summary Data'!$W159*POWER(CH$62,2))+('[1]Summary Data'!$X159*CH$62)+'[1]Summary Data'!$Y159</f>
        <v>126.14173166208002</v>
      </c>
      <c r="CI67" s="175">
        <f>('[1]Summary Data'!$V159*POWER(CI$62,3))+('[1]Summary Data'!$W159*POWER(CI$62,2))+('[1]Summary Data'!$X159*CI$62)+'[1]Summary Data'!$Y159</f>
        <v>119.70588821712002</v>
      </c>
      <c r="CJ67" s="175">
        <f>('[1]Summary Data'!$V159*POWER(CJ$62,3))+('[1]Summary Data'!$W159*POWER(CJ$62,2))+('[1]Summary Data'!$X159*CJ$62)+'[1]Summary Data'!$Y159</f>
        <v>114.69441452543998</v>
      </c>
      <c r="CK67" s="175">
        <f>('[1]Summary Data'!$V159*POWER(CK$62,3))+('[1]Summary Data'!$W159*POWER(CK$62,2))+('[1]Summary Data'!$X159*CK$62)+'[1]Summary Data'!$Y159</f>
        <v>110.81407278</v>
      </c>
      <c r="CL67" s="175">
        <f>('[1]Summary Data'!$V159*POWER(CL$62,3))+('[1]Summary Data'!$W159*POWER(CL$62,2))+('[1]Summary Data'!$X159*CL$62)+'[1]Summary Data'!$Y159</f>
        <v>107.77162517376001</v>
      </c>
      <c r="CM67" s="175">
        <f>('[1]Summary Data'!$V159*POWER(CM$62,3))+('[1]Summary Data'!$W159*POWER(CM$62,2))+('[1]Summary Data'!$X159*CM$62)+'[1]Summary Data'!$Y159</f>
        <v>105.27383389967997</v>
      </c>
      <c r="CN67" s="175">
        <f>('[1]Summary Data'!$V159*POWER(CN$62,3))+('[1]Summary Data'!$W159*POWER(CN$62,2))+('[1]Summary Data'!$X159*CN$62)+'[1]Summary Data'!$Y159</f>
        <v>103.02746115072006</v>
      </c>
      <c r="CO67" s="175">
        <f>('[1]Summary Data'!$V159*POWER(CO$62,3))+('[1]Summary Data'!$W159*POWER(CO$62,2))+('[1]Summary Data'!$X159*CO$62)+'[1]Summary Data'!$Y159</f>
        <v>100.73926911983995</v>
      </c>
      <c r="CP67" s="175">
        <f>('[1]Summary Data'!$V159*POWER(CP$62,3))+('[1]Summary Data'!$W159*POWER(CP$62,2))+('[1]Summary Data'!$X159*CP$62)+'[1]Summary Data'!$Y159</f>
        <v>98.116020000000049</v>
      </c>
      <c r="CQ67" s="176">
        <f>('[1]Summary Data'!$V159*POWER(CQ$62,3))+('[1]Summary Data'!$W159*POWER(CQ$62,2))+('[1]Summary Data'!$X159*CQ$62)+'[1]Summary Data'!$Y159</f>
        <v>-263.55295999999998</v>
      </c>
    </row>
    <row r="68" spans="2:95">
      <c r="B68" s="65"/>
      <c r="C68" s="66"/>
      <c r="D68" s="66"/>
      <c r="E68" s="67"/>
      <c r="F68" s="77">
        <f t="shared" si="6"/>
        <v>5</v>
      </c>
      <c r="G68" s="174">
        <f t="shared" si="7"/>
        <v>185.82320403967998</v>
      </c>
      <c r="H68" s="175">
        <f t="shared" si="7"/>
        <v>172.34071107583998</v>
      </c>
      <c r="I68" s="175">
        <f t="shared" si="7"/>
        <v>160.37362423616</v>
      </c>
      <c r="J68" s="175">
        <f t="shared" si="7"/>
        <v>149.82289876831999</v>
      </c>
      <c r="K68" s="175">
        <f t="shared" si="7"/>
        <v>140.58948992000001</v>
      </c>
      <c r="L68" s="175">
        <f t="shared" si="7"/>
        <v>132.57435293888</v>
      </c>
      <c r="M68" s="175">
        <f t="shared" si="7"/>
        <v>125.67844307263999</v>
      </c>
      <c r="N68" s="175">
        <f t="shared" si="7"/>
        <v>119.80271556896002</v>
      </c>
      <c r="O68" s="175">
        <f t="shared" si="7"/>
        <v>114.84812567551998</v>
      </c>
      <c r="P68" s="175">
        <f t="shared" si="7"/>
        <v>110.71562864000001</v>
      </c>
      <c r="Q68" s="175">
        <f t="shared" si="7"/>
        <v>107.30617971008</v>
      </c>
      <c r="R68" s="175">
        <f t="shared" si="7"/>
        <v>104.52073413343999</v>
      </c>
      <c r="S68" s="175">
        <f t="shared" si="7"/>
        <v>102.26024715775998</v>
      </c>
      <c r="T68" s="175">
        <f t="shared" si="7"/>
        <v>100.42567403072002</v>
      </c>
      <c r="U68" s="175">
        <f t="shared" si="7"/>
        <v>100</v>
      </c>
      <c r="V68" s="176">
        <v>100</v>
      </c>
      <c r="W68" s="73"/>
      <c r="CA68" s="163">
        <f t="shared" si="8"/>
        <v>5</v>
      </c>
      <c r="CB68" s="174">
        <f>('[1]Summary Data'!$V158*POWER(CB$62,3))+('[1]Summary Data'!$W158*POWER(CB$62,2))+('[1]Summary Data'!$X158*CB$62)+'[1]Summary Data'!$Y158</f>
        <v>185.82320403967998</v>
      </c>
      <c r="CC68" s="175">
        <f>('[1]Summary Data'!$V158*POWER(CC$62,3))+('[1]Summary Data'!$W158*POWER(CC$62,2))+('[1]Summary Data'!$X158*CC$62)+'[1]Summary Data'!$Y158</f>
        <v>172.34071107583998</v>
      </c>
      <c r="CD68" s="175">
        <f>('[1]Summary Data'!$V158*POWER(CD$62,3))+('[1]Summary Data'!$W158*POWER(CD$62,2))+('[1]Summary Data'!$X158*CD$62)+'[1]Summary Data'!$Y158</f>
        <v>160.37362423616</v>
      </c>
      <c r="CE68" s="175">
        <f>('[1]Summary Data'!$V158*POWER(CE$62,3))+('[1]Summary Data'!$W158*POWER(CE$62,2))+('[1]Summary Data'!$X158*CE$62)+'[1]Summary Data'!$Y158</f>
        <v>149.82289876831999</v>
      </c>
      <c r="CF68" s="175">
        <f>('[1]Summary Data'!$V158*POWER(CF$62,3))+('[1]Summary Data'!$W158*POWER(CF$62,2))+('[1]Summary Data'!$X158*CF$62)+'[1]Summary Data'!$Y158</f>
        <v>140.58948992000001</v>
      </c>
      <c r="CG68" s="175">
        <f>('[1]Summary Data'!$V158*POWER(CG$62,3))+('[1]Summary Data'!$W158*POWER(CG$62,2))+('[1]Summary Data'!$X158*CG$62)+'[1]Summary Data'!$Y158</f>
        <v>132.57435293888</v>
      </c>
      <c r="CH68" s="175">
        <f>('[1]Summary Data'!$V158*POWER(CH$62,3))+('[1]Summary Data'!$W158*POWER(CH$62,2))+('[1]Summary Data'!$X158*CH$62)+'[1]Summary Data'!$Y158</f>
        <v>125.67844307263999</v>
      </c>
      <c r="CI68" s="175">
        <f>('[1]Summary Data'!$V158*POWER(CI$62,3))+('[1]Summary Data'!$W158*POWER(CI$62,2))+('[1]Summary Data'!$X158*CI$62)+'[1]Summary Data'!$Y158</f>
        <v>119.80271556896002</v>
      </c>
      <c r="CJ68" s="175">
        <f>('[1]Summary Data'!$V158*POWER(CJ$62,3))+('[1]Summary Data'!$W158*POWER(CJ$62,2))+('[1]Summary Data'!$X158*CJ$62)+'[1]Summary Data'!$Y158</f>
        <v>114.84812567551998</v>
      </c>
      <c r="CK68" s="175">
        <f>('[1]Summary Data'!$V158*POWER(CK$62,3))+('[1]Summary Data'!$W158*POWER(CK$62,2))+('[1]Summary Data'!$X158*CK$62)+'[1]Summary Data'!$Y158</f>
        <v>110.71562864000001</v>
      </c>
      <c r="CL68" s="175">
        <f>('[1]Summary Data'!$V158*POWER(CL$62,3))+('[1]Summary Data'!$W158*POWER(CL$62,2))+('[1]Summary Data'!$X158*CL$62)+'[1]Summary Data'!$Y158</f>
        <v>107.30617971008</v>
      </c>
      <c r="CM68" s="175">
        <f>('[1]Summary Data'!$V158*POWER(CM$62,3))+('[1]Summary Data'!$W158*POWER(CM$62,2))+('[1]Summary Data'!$X158*CM$62)+'[1]Summary Data'!$Y158</f>
        <v>104.52073413343999</v>
      </c>
      <c r="CN68" s="175">
        <f>('[1]Summary Data'!$V158*POWER(CN$62,3))+('[1]Summary Data'!$W158*POWER(CN$62,2))+('[1]Summary Data'!$X158*CN$62)+'[1]Summary Data'!$Y158</f>
        <v>102.26024715775998</v>
      </c>
      <c r="CO68" s="175">
        <f>('[1]Summary Data'!$V158*POWER(CO$62,3))+('[1]Summary Data'!$W158*POWER(CO$62,2))+('[1]Summary Data'!$X158*CO$62)+'[1]Summary Data'!$Y158</f>
        <v>100.42567403072002</v>
      </c>
      <c r="CP68" s="175">
        <f>('[1]Summary Data'!$V158*POWER(CP$62,3))+('[1]Summary Data'!$W158*POWER(CP$62,2))+('[1]Summary Data'!$X158*CP$62)+'[1]Summary Data'!$Y158</f>
        <v>98.917969999999997</v>
      </c>
      <c r="CQ68" s="176">
        <f>('[1]Summary Data'!$V158*POWER(CQ$62,3))+('[1]Summary Data'!$W158*POWER(CQ$62,2))+('[1]Summary Data'!$X158*CQ$62)+'[1]Summary Data'!$Y158</f>
        <v>31.182080000000042</v>
      </c>
    </row>
    <row r="69" spans="2:95">
      <c r="B69" s="65"/>
      <c r="C69" s="66"/>
      <c r="D69" s="66"/>
      <c r="E69" s="67"/>
      <c r="F69" s="77">
        <f t="shared" si="6"/>
        <v>5.5</v>
      </c>
      <c r="G69" s="174">
        <f t="shared" si="7"/>
        <v>155.89738161151999</v>
      </c>
      <c r="H69" s="175">
        <f t="shared" si="7"/>
        <v>151.97231129575999</v>
      </c>
      <c r="I69" s="175">
        <f t="shared" si="7"/>
        <v>147.39010889023999</v>
      </c>
      <c r="J69" s="175">
        <f t="shared" si="7"/>
        <v>142.31316756247998</v>
      </c>
      <c r="K69" s="175">
        <f t="shared" si="7"/>
        <v>136.90388048</v>
      </c>
      <c r="L69" s="175">
        <f t="shared" si="7"/>
        <v>131.32464081031998</v>
      </c>
      <c r="M69" s="175">
        <f t="shared" si="7"/>
        <v>125.73784172095998</v>
      </c>
      <c r="N69" s="175">
        <f t="shared" si="7"/>
        <v>120.30587637943999</v>
      </c>
      <c r="O69" s="175">
        <f t="shared" si="7"/>
        <v>115.19113795327999</v>
      </c>
      <c r="P69" s="175">
        <f t="shared" si="7"/>
        <v>110.55601960999999</v>
      </c>
      <c r="Q69" s="175">
        <f t="shared" si="7"/>
        <v>106.56291451711999</v>
      </c>
      <c r="R69" s="175">
        <f t="shared" si="7"/>
        <v>103.37421584215998</v>
      </c>
      <c r="S69" s="175">
        <f t="shared" si="7"/>
        <v>101.15231675263999</v>
      </c>
      <c r="T69" s="175">
        <f t="shared" si="7"/>
        <v>100.25848999999999</v>
      </c>
      <c r="U69" s="175">
        <f t="shared" si="7"/>
        <v>100.25848999999999</v>
      </c>
      <c r="V69" s="176">
        <v>100</v>
      </c>
      <c r="W69" s="73"/>
      <c r="CA69" s="163">
        <f t="shared" si="8"/>
        <v>5.5</v>
      </c>
      <c r="CB69" s="174">
        <f>('[1]Summary Data'!$V157*POWER(CB$62,3))+('[1]Summary Data'!$W157*POWER(CB$62,2))+('[1]Summary Data'!$X157*CB$62)+'[1]Summary Data'!$Y157</f>
        <v>155.89738161151999</v>
      </c>
      <c r="CC69" s="175">
        <f>('[1]Summary Data'!$V157*POWER(CC$62,3))+('[1]Summary Data'!$W157*POWER(CC$62,2))+('[1]Summary Data'!$X157*CC$62)+'[1]Summary Data'!$Y157</f>
        <v>151.97231129575999</v>
      </c>
      <c r="CD69" s="175">
        <f>('[1]Summary Data'!$V157*POWER(CD$62,3))+('[1]Summary Data'!$W157*POWER(CD$62,2))+('[1]Summary Data'!$X157*CD$62)+'[1]Summary Data'!$Y157</f>
        <v>147.39010889023999</v>
      </c>
      <c r="CE69" s="175">
        <f>('[1]Summary Data'!$V157*POWER(CE$62,3))+('[1]Summary Data'!$W157*POWER(CE$62,2))+('[1]Summary Data'!$X157*CE$62)+'[1]Summary Data'!$Y157</f>
        <v>142.31316756247998</v>
      </c>
      <c r="CF69" s="175">
        <f>('[1]Summary Data'!$V157*POWER(CF$62,3))+('[1]Summary Data'!$W157*POWER(CF$62,2))+('[1]Summary Data'!$X157*CF$62)+'[1]Summary Data'!$Y157</f>
        <v>136.90388048</v>
      </c>
      <c r="CG69" s="175">
        <f>('[1]Summary Data'!$V157*POWER(CG$62,3))+('[1]Summary Data'!$W157*POWER(CG$62,2))+('[1]Summary Data'!$X157*CG$62)+'[1]Summary Data'!$Y157</f>
        <v>131.32464081031998</v>
      </c>
      <c r="CH69" s="175">
        <f>('[1]Summary Data'!$V157*POWER(CH$62,3))+('[1]Summary Data'!$W157*POWER(CH$62,2))+('[1]Summary Data'!$X157*CH$62)+'[1]Summary Data'!$Y157</f>
        <v>125.73784172095998</v>
      </c>
      <c r="CI69" s="175">
        <f>('[1]Summary Data'!$V157*POWER(CI$62,3))+('[1]Summary Data'!$W157*POWER(CI$62,2))+('[1]Summary Data'!$X157*CI$62)+'[1]Summary Data'!$Y157</f>
        <v>120.30587637943999</v>
      </c>
      <c r="CJ69" s="175">
        <f>('[1]Summary Data'!$V157*POWER(CJ$62,3))+('[1]Summary Data'!$W157*POWER(CJ$62,2))+('[1]Summary Data'!$X157*CJ$62)+'[1]Summary Data'!$Y157</f>
        <v>115.19113795327999</v>
      </c>
      <c r="CK69" s="175">
        <f>('[1]Summary Data'!$V157*POWER(CK$62,3))+('[1]Summary Data'!$W157*POWER(CK$62,2))+('[1]Summary Data'!$X157*CK$62)+'[1]Summary Data'!$Y157</f>
        <v>110.55601960999999</v>
      </c>
      <c r="CL69" s="175">
        <f>('[1]Summary Data'!$V157*POWER(CL$62,3))+('[1]Summary Data'!$W157*POWER(CL$62,2))+('[1]Summary Data'!$X157*CL$62)+'[1]Summary Data'!$Y157</f>
        <v>106.56291451711999</v>
      </c>
      <c r="CM69" s="175">
        <f>('[1]Summary Data'!$V157*POWER(CM$62,3))+('[1]Summary Data'!$W157*POWER(CM$62,2))+('[1]Summary Data'!$X157*CM$62)+'[1]Summary Data'!$Y157</f>
        <v>103.37421584215998</v>
      </c>
      <c r="CN69" s="175">
        <f>('[1]Summary Data'!$V157*POWER(CN$62,3))+('[1]Summary Data'!$W157*POWER(CN$62,2))+('[1]Summary Data'!$X157*CN$62)+'[1]Summary Data'!$Y157</f>
        <v>101.15231675263999</v>
      </c>
      <c r="CO69" s="175">
        <f>('[1]Summary Data'!$V157*POWER(CO$62,3))+('[1]Summary Data'!$W157*POWER(CO$62,2))+('[1]Summary Data'!$X157*CO$62)+'[1]Summary Data'!$Y157</f>
        <v>100.05961041607998</v>
      </c>
      <c r="CP69" s="175">
        <f>('[1]Summary Data'!$V157*POWER(CP$62,3))+('[1]Summary Data'!$W157*POWER(CP$62,2))+('[1]Summary Data'!$X157*CP$62)+'[1]Summary Data'!$Y157</f>
        <v>100.25848999999999</v>
      </c>
      <c r="CQ69" s="176">
        <f>('[1]Summary Data'!$V157*POWER(CQ$62,3))+('[1]Summary Data'!$W157*POWER(CQ$62,2))+('[1]Summary Data'!$X157*CQ$62)+'[1]Summary Data'!$Y157</f>
        <v>442.48346000000004</v>
      </c>
    </row>
    <row r="70" spans="2:95" ht="15.75" thickBot="1">
      <c r="B70" s="79"/>
      <c r="C70" s="80"/>
      <c r="D70" s="80"/>
      <c r="E70" s="81"/>
      <c r="F70" s="82">
        <f t="shared" si="6"/>
        <v>6</v>
      </c>
      <c r="G70" s="177">
        <f t="shared" si="7"/>
        <v>200.06797612352</v>
      </c>
      <c r="H70" s="178">
        <f t="shared" si="7"/>
        <v>185.30046931376</v>
      </c>
      <c r="I70" s="178">
        <f t="shared" si="7"/>
        <v>171.98248845823997</v>
      </c>
      <c r="J70" s="178">
        <f t="shared" si="7"/>
        <v>160.04226382447999</v>
      </c>
      <c r="K70" s="178">
        <f t="shared" si="7"/>
        <v>149.40802567999998</v>
      </c>
      <c r="L70" s="178">
        <f t="shared" si="7"/>
        <v>140.00800429231998</v>
      </c>
      <c r="M70" s="178">
        <f t="shared" si="7"/>
        <v>131.77042992895997</v>
      </c>
      <c r="N70" s="178">
        <f t="shared" si="7"/>
        <v>124.62353285743998</v>
      </c>
      <c r="O70" s="178">
        <f t="shared" si="7"/>
        <v>118.49554334527997</v>
      </c>
      <c r="P70" s="178">
        <f t="shared" si="7"/>
        <v>113.31469165999997</v>
      </c>
      <c r="Q70" s="178">
        <f t="shared" si="7"/>
        <v>109.00920806911998</v>
      </c>
      <c r="R70" s="178">
        <f t="shared" si="7"/>
        <v>105.50732284015999</v>
      </c>
      <c r="S70" s="178">
        <f t="shared" si="7"/>
        <v>102.73726624063997</v>
      </c>
      <c r="T70" s="178">
        <f t="shared" si="7"/>
        <v>100.62726853808002</v>
      </c>
      <c r="U70" s="178">
        <f t="shared" si="7"/>
        <v>100</v>
      </c>
      <c r="V70" s="179">
        <v>100</v>
      </c>
      <c r="W70" s="84"/>
      <c r="CA70" s="164">
        <f t="shared" si="8"/>
        <v>6</v>
      </c>
      <c r="CB70" s="177">
        <f>('[1]Summary Data'!$V156*POWER(CB$62,3))+('[1]Summary Data'!$W156*POWER(CB$62,2))+('[1]Summary Data'!$X156*CB$62)+'[1]Summary Data'!$Y156</f>
        <v>200.06797612352</v>
      </c>
      <c r="CC70" s="178">
        <f>('[1]Summary Data'!$V156*POWER(CC$62,3))+('[1]Summary Data'!$W156*POWER(CC$62,2))+('[1]Summary Data'!$X156*CC$62)+'[1]Summary Data'!$Y156</f>
        <v>185.30046931376</v>
      </c>
      <c r="CD70" s="178">
        <f>('[1]Summary Data'!$V156*POWER(CD$62,3))+('[1]Summary Data'!$W156*POWER(CD$62,2))+('[1]Summary Data'!$X156*CD$62)+'[1]Summary Data'!$Y156</f>
        <v>171.98248845823997</v>
      </c>
      <c r="CE70" s="178">
        <f>('[1]Summary Data'!$V156*POWER(CE$62,3))+('[1]Summary Data'!$W156*POWER(CE$62,2))+('[1]Summary Data'!$X156*CE$62)+'[1]Summary Data'!$Y156</f>
        <v>160.04226382447999</v>
      </c>
      <c r="CF70" s="178">
        <f>('[1]Summary Data'!$V156*POWER(CF$62,3))+('[1]Summary Data'!$W156*POWER(CF$62,2))+('[1]Summary Data'!$X156*CF$62)+'[1]Summary Data'!$Y156</f>
        <v>149.40802567999998</v>
      </c>
      <c r="CG70" s="178">
        <f>('[1]Summary Data'!$V156*POWER(CG$62,3))+('[1]Summary Data'!$W156*POWER(CG$62,2))+('[1]Summary Data'!$X156*CG$62)+'[1]Summary Data'!$Y156</f>
        <v>140.00800429231998</v>
      </c>
      <c r="CH70" s="178">
        <f>('[1]Summary Data'!$V156*POWER(CH$62,3))+('[1]Summary Data'!$W156*POWER(CH$62,2))+('[1]Summary Data'!$X156*CH$62)+'[1]Summary Data'!$Y156</f>
        <v>131.77042992895997</v>
      </c>
      <c r="CI70" s="178">
        <f>('[1]Summary Data'!$V156*POWER(CI$62,3))+('[1]Summary Data'!$W156*POWER(CI$62,2))+('[1]Summary Data'!$X156*CI$62)+'[1]Summary Data'!$Y156</f>
        <v>124.62353285743998</v>
      </c>
      <c r="CJ70" s="178">
        <f>('[1]Summary Data'!$V156*POWER(CJ$62,3))+('[1]Summary Data'!$W156*POWER(CJ$62,2))+('[1]Summary Data'!$X156*CJ$62)+'[1]Summary Data'!$Y156</f>
        <v>118.49554334527997</v>
      </c>
      <c r="CK70" s="178">
        <f>('[1]Summary Data'!$V156*POWER(CK$62,3))+('[1]Summary Data'!$W156*POWER(CK$62,2))+('[1]Summary Data'!$X156*CK$62)+'[1]Summary Data'!$Y156</f>
        <v>113.31469165999997</v>
      </c>
      <c r="CL70" s="178">
        <f>('[1]Summary Data'!$V156*POWER(CL$62,3))+('[1]Summary Data'!$W156*POWER(CL$62,2))+('[1]Summary Data'!$X156*CL$62)+'[1]Summary Data'!$Y156</f>
        <v>109.00920806911998</v>
      </c>
      <c r="CM70" s="178">
        <f>('[1]Summary Data'!$V156*POWER(CM$62,3))+('[1]Summary Data'!$W156*POWER(CM$62,2))+('[1]Summary Data'!$X156*CM$62)+'[1]Summary Data'!$Y156</f>
        <v>105.50732284015999</v>
      </c>
      <c r="CN70" s="178">
        <f>('[1]Summary Data'!$V156*POWER(CN$62,3))+('[1]Summary Data'!$W156*POWER(CN$62,2))+('[1]Summary Data'!$X156*CN$62)+'[1]Summary Data'!$Y156</f>
        <v>102.73726624063997</v>
      </c>
      <c r="CO70" s="178">
        <f>('[1]Summary Data'!$V156*POWER(CO$62,3))+('[1]Summary Data'!$W156*POWER(CO$62,2))+('[1]Summary Data'!$X156*CO$62)+'[1]Summary Data'!$Y156</f>
        <v>100.62726853808002</v>
      </c>
      <c r="CP70" s="178">
        <f>('[1]Summary Data'!$V156*POWER(CP$62,3))+('[1]Summary Data'!$W156*POWER(CP$62,2))+('[1]Summary Data'!$X156*CP$62)+'[1]Summary Data'!$Y156</f>
        <v>99.105559999999969</v>
      </c>
      <c r="CQ70" s="179">
        <f>('[1]Summary Data'!$V156*POWER(CQ$62,3))+('[1]Summary Data'!$W156*POWER(CQ$62,2))+('[1]Summary Data'!$X156*CQ$62)+'[1]Summary Data'!$Y156</f>
        <v>94.608369999999951</v>
      </c>
    </row>
  </sheetData>
  <sheetProtection password="C163" sheet="1" objects="1" scenarios="1"/>
  <mergeCells count="23">
    <mergeCell ref="B61:F61"/>
    <mergeCell ref="G61:V61"/>
    <mergeCell ref="CB61:CQ61"/>
    <mergeCell ref="B62:E70"/>
    <mergeCell ref="W63:W70"/>
    <mergeCell ref="B28:F28"/>
    <mergeCell ref="B29:E37"/>
    <mergeCell ref="B39:F39"/>
    <mergeCell ref="G39:N39"/>
    <mergeCell ref="B40:E48"/>
    <mergeCell ref="O41:O48"/>
    <mergeCell ref="B13:G13"/>
    <mergeCell ref="B14:E22"/>
    <mergeCell ref="H15:H22"/>
    <mergeCell ref="B24:F24"/>
    <mergeCell ref="G24:N24"/>
    <mergeCell ref="B25:F26"/>
    <mergeCell ref="A1:T1"/>
    <mergeCell ref="J2:R2"/>
    <mergeCell ref="B5:D5"/>
    <mergeCell ref="P5:S5"/>
    <mergeCell ref="B7:D7"/>
    <mergeCell ref="B10:H1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0" width="9.140625" style="10"/>
    <col min="11" max="11" width="9.140625" style="10" customWidth="1"/>
    <col min="12" max="16" width="9.140625" style="10"/>
    <col min="17" max="17" width="9.140625" style="10" customWidth="1"/>
    <col min="18" max="18" width="9.140625" style="10"/>
    <col min="19" max="19" width="9.28515625" style="10" bestFit="1" customWidth="1"/>
    <col min="20" max="78" width="9.140625" style="10"/>
    <col min="79" max="95" width="9.140625" style="10" hidden="1" customWidth="1"/>
    <col min="96" max="16384" width="9.140625" style="10"/>
  </cols>
  <sheetData>
    <row r="1" spans="1:81" ht="27" thickBot="1">
      <c r="A1" s="1" t="str">
        <f ca="1">MID(CELL("filename",A1),FIND("]",CELL("filename",A1))+1,255)</f>
        <v>Nissan GTR COBB</v>
      </c>
      <c r="B1" s="2"/>
      <c r="C1" s="2"/>
      <c r="D1" s="2"/>
      <c r="E1" s="2"/>
      <c r="F1" s="2"/>
      <c r="G1" s="2"/>
      <c r="H1" s="2"/>
      <c r="I1" s="2"/>
      <c r="J1" s="2" t="s">
        <v>67</v>
      </c>
      <c r="K1" s="2"/>
      <c r="L1" s="2"/>
      <c r="M1" s="2"/>
      <c r="N1" s="2"/>
      <c r="O1" s="2"/>
      <c r="P1" s="2"/>
      <c r="Q1" s="2"/>
      <c r="R1" s="2"/>
      <c r="S1" s="2">
        <f>'[1]Summary Data'!$D$69</f>
        <v>1285.1199999999999</v>
      </c>
      <c r="T1" s="3" t="s">
        <v>28</v>
      </c>
      <c r="U1" s="44"/>
      <c r="V1" s="44"/>
      <c r="W1" s="44"/>
      <c r="X1" s="44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44"/>
      <c r="CB1" s="44"/>
      <c r="CC1" s="45"/>
    </row>
    <row r="2" spans="1:81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81">
      <c r="A3" s="11" t="s">
        <v>1</v>
      </c>
      <c r="B3" s="10" t="str">
        <f>[1]Versions!C4</f>
        <v>19.11.01</v>
      </c>
    </row>
    <row r="4" spans="1:81" ht="15.75" thickBot="1"/>
    <row r="5" spans="1:81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1</v>
      </c>
    </row>
    <row r="6" spans="1:81" ht="15.75" thickBot="1"/>
    <row r="7" spans="1:81" ht="15.75" thickBot="1">
      <c r="B7" s="51" t="s">
        <v>39</v>
      </c>
      <c r="C7" s="52"/>
      <c r="D7" s="53"/>
    </row>
    <row r="8" spans="1:81" ht="15.75" thickBot="1">
      <c r="B8" s="58">
        <f>MIN(G62:V62)</f>
        <v>0.16</v>
      </c>
      <c r="C8" s="59" t="s">
        <v>40</v>
      </c>
    </row>
    <row r="9" spans="1:81" ht="15.75" thickBot="1"/>
    <row r="10" spans="1:81" ht="15.75" thickBot="1">
      <c r="B10" s="51" t="s">
        <v>41</v>
      </c>
      <c r="C10" s="52"/>
      <c r="D10" s="52"/>
      <c r="E10" s="52"/>
      <c r="F10" s="52"/>
      <c r="G10" s="52"/>
      <c r="H10" s="53"/>
    </row>
    <row r="11" spans="1:81" ht="15.75" thickBot="1">
      <c r="B11" s="58">
        <f>MAX(G62:V62)</f>
        <v>2</v>
      </c>
      <c r="C11" s="59" t="s">
        <v>40</v>
      </c>
    </row>
    <row r="12" spans="1:81" ht="15.75" thickBot="1">
      <c r="I12" s="55"/>
    </row>
    <row r="13" spans="1:81" ht="15.75" thickBot="1">
      <c r="B13" s="51" t="s">
        <v>42</v>
      </c>
      <c r="C13" s="52"/>
      <c r="D13" s="52"/>
      <c r="E13" s="52"/>
      <c r="F13" s="52"/>
      <c r="G13" s="53"/>
      <c r="H13" s="55"/>
      <c r="I13" s="55"/>
    </row>
    <row r="14" spans="1:81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81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'[1]Summary Data'!$D$70*IF('[1]Summary Data'!$D$69&gt;1250,Help!$AE$5,Help!$AD$5)*$T$5</f>
        <v>1489.6639999999998</v>
      </c>
      <c r="H15" s="70" t="s">
        <v>45</v>
      </c>
      <c r="I15" s="43"/>
      <c r="K15" s="43"/>
    </row>
    <row r="16" spans="1:81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'[1]Summary Data'!$D$69*IF('[1]Summary Data'!$D$69&gt;1250,Help!$AE$5,Help!$AD$5)*$T$5</f>
        <v>1477.8879999999997</v>
      </c>
      <c r="H16" s="73"/>
      <c r="I16" s="74" t="s">
        <v>46</v>
      </c>
    </row>
    <row r="17" spans="2:17">
      <c r="B17" s="65"/>
      <c r="C17" s="66"/>
      <c r="D17" s="66"/>
      <c r="E17" s="67"/>
      <c r="F17" s="75">
        <f>'[1]Summary Data'!$C$14*VLOOKUP($E$5,PressureFactors,2,FALSE)</f>
        <v>3.5</v>
      </c>
      <c r="G17" s="76">
        <f>'[1]Summary Data'!$D$68*IF('[1]Summary Data'!$D$69&gt;1250,Help!$AE$5,Help!$AD$5)*$T$5</f>
        <v>1611.1499999999999</v>
      </c>
      <c r="H17" s="73"/>
    </row>
    <row r="18" spans="2:17">
      <c r="B18" s="65"/>
      <c r="C18" s="66"/>
      <c r="D18" s="66"/>
      <c r="E18" s="67"/>
      <c r="F18" s="77">
        <f>'[1]Summary Data'!$C$13*VLOOKUP($E$5,PressureFactors,2,FALSE)</f>
        <v>4</v>
      </c>
      <c r="G18" s="78">
        <f>'[1]Summary Data'!$D$67*IF('[1]Summary Data'!$D$69&gt;1250,Help!$AE$5,Help!$AD$5)*$T$5</f>
        <v>1748.4139999999998</v>
      </c>
      <c r="H18" s="73"/>
    </row>
    <row r="19" spans="2:17">
      <c r="B19" s="65"/>
      <c r="C19" s="66"/>
      <c r="D19" s="66"/>
      <c r="E19" s="67"/>
      <c r="F19" s="77">
        <f>'[1]Summary Data'!$C$12*VLOOKUP($E$5,PressureFactors,2,FALSE)</f>
        <v>4.5</v>
      </c>
      <c r="G19" s="78">
        <f>'[1]Summary Data'!$D$66*IF('[1]Summary Data'!$D$69&gt;1250,Help!$AE$5,Help!$AD$5)*$T$5</f>
        <v>1891.7729999999999</v>
      </c>
      <c r="H19" s="73"/>
    </row>
    <row r="20" spans="2:17">
      <c r="B20" s="65"/>
      <c r="C20" s="66"/>
      <c r="D20" s="66"/>
      <c r="E20" s="67"/>
      <c r="F20" s="77">
        <f>'[1]Summary Data'!$C$11*VLOOKUP($E$5,PressureFactors,2,FALSE)</f>
        <v>5</v>
      </c>
      <c r="G20" s="78">
        <f>'[1]Summary Data'!$D$65*IF('[1]Summary Data'!$D$69&gt;1250,Help!$AE$5,Help!$AD$5)*$T$5</f>
        <v>1978.9889999999998</v>
      </c>
      <c r="H20" s="73"/>
    </row>
    <row r="21" spans="2:17">
      <c r="B21" s="65"/>
      <c r="C21" s="66"/>
      <c r="D21" s="66"/>
      <c r="E21" s="67"/>
      <c r="F21" s="77">
        <f>'[1]Summary Data'!$C$10*VLOOKUP($E$5,PressureFactors,2,FALSE)</f>
        <v>5.5</v>
      </c>
      <c r="G21" s="78">
        <f>'[1]Summary Data'!$D$64*IF('[1]Summary Data'!$D$69&gt;1250,Help!$AE$5,Help!$AD$5)*$T$5</f>
        <v>2060.3629999999998</v>
      </c>
      <c r="H21" s="73"/>
    </row>
    <row r="22" spans="2:17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'[1]Summary Data'!$D$63*IF('[1]Summary Data'!$D$69&gt;1250,Help!$AE$5,Help!$AD$5)*$T$5</f>
        <v>2116.5519999999997</v>
      </c>
      <c r="H22" s="84"/>
    </row>
    <row r="23" spans="2:17" ht="15.75" thickBot="1"/>
    <row r="24" spans="2:17" ht="15.75" thickBot="1">
      <c r="B24" s="51" t="s">
        <v>47</v>
      </c>
      <c r="C24" s="52"/>
      <c r="D24" s="52"/>
      <c r="E24" s="52"/>
      <c r="F24" s="53"/>
      <c r="G24" s="85" t="s">
        <v>48</v>
      </c>
      <c r="H24" s="86"/>
      <c r="I24" s="86"/>
      <c r="J24" s="86"/>
      <c r="K24" s="86"/>
      <c r="L24" s="86"/>
      <c r="M24" s="86"/>
      <c r="N24" s="87"/>
    </row>
    <row r="25" spans="2:17" ht="15.75" customHeight="1" thickBot="1">
      <c r="B25" s="88" t="s">
        <v>49</v>
      </c>
      <c r="C25" s="89"/>
      <c r="D25" s="89"/>
      <c r="E25" s="89"/>
      <c r="F25" s="90"/>
      <c r="G25" s="91">
        <v>-40</v>
      </c>
      <c r="H25" s="92">
        <v>-30</v>
      </c>
      <c r="I25" s="92">
        <v>-20</v>
      </c>
      <c r="J25" s="93">
        <v>-10</v>
      </c>
      <c r="K25" s="94">
        <f>'[1]Summary Data'!G31</f>
        <v>0</v>
      </c>
      <c r="L25" s="95">
        <v>10</v>
      </c>
      <c r="M25" s="92">
        <v>20</v>
      </c>
      <c r="N25" s="96">
        <v>30</v>
      </c>
      <c r="O25" s="43"/>
    </row>
    <row r="26" spans="2:17" ht="15.75" thickBot="1">
      <c r="B26" s="97"/>
      <c r="C26" s="98"/>
      <c r="D26" s="98"/>
      <c r="E26" s="98"/>
      <c r="F26" s="98"/>
      <c r="G26" s="99">
        <f t="shared" ref="G26:J26" si="0">IF(G25=0,100,100*SQRT(1/(1+(G25*0.01))))</f>
        <v>129.09944487358055</v>
      </c>
      <c r="H26" s="100">
        <f t="shared" si="0"/>
        <v>119.52286093343936</v>
      </c>
      <c r="I26" s="100">
        <f t="shared" si="0"/>
        <v>111.80339887498948</v>
      </c>
      <c r="J26" s="101">
        <f t="shared" si="0"/>
        <v>105.40925533894598</v>
      </c>
      <c r="K26" s="102">
        <f>IF(K25=0,100,100*SQRT(1/(1+(K25*0.01))))</f>
        <v>100</v>
      </c>
      <c r="L26" s="103">
        <f t="shared" ref="L26:N26" si="1">IF(L25=0,100,100*SQRT(1/(1+(L25*0.01))))</f>
        <v>95.346258924559237</v>
      </c>
      <c r="M26" s="100">
        <f t="shared" si="1"/>
        <v>91.287092917527687</v>
      </c>
      <c r="N26" s="104">
        <f t="shared" si="1"/>
        <v>87.705801930702918</v>
      </c>
      <c r="O26" s="105" t="s">
        <v>50</v>
      </c>
      <c r="P26" s="43"/>
      <c r="Q26" s="106"/>
    </row>
    <row r="27" spans="2:17">
      <c r="K27" s="107" t="s">
        <v>51</v>
      </c>
    </row>
    <row r="28" spans="2:17">
      <c r="B28" s="55"/>
      <c r="C28" s="55"/>
      <c r="D28" s="55"/>
      <c r="E28" s="55"/>
      <c r="F28" s="55"/>
      <c r="G28" s="55"/>
      <c r="I28" s="55"/>
      <c r="K28" s="190" t="s">
        <v>69</v>
      </c>
    </row>
    <row r="30" spans="2:17" ht="15.75" customHeight="1">
      <c r="B30" s="43"/>
      <c r="C30" s="43"/>
      <c r="D30" s="43"/>
      <c r="E30" s="43"/>
      <c r="F30" s="43"/>
      <c r="G30" s="43"/>
      <c r="H30" s="43"/>
      <c r="I30" s="43"/>
      <c r="K30" s="43"/>
    </row>
    <row r="31" spans="2:17">
      <c r="B31" s="55"/>
      <c r="C31" s="55"/>
      <c r="D31" s="55"/>
      <c r="E31" s="55"/>
      <c r="F31" s="55"/>
      <c r="G31" s="55"/>
      <c r="H31" s="55"/>
      <c r="I31" s="55"/>
    </row>
    <row r="38" spans="2:16" ht="15.75" thickBot="1"/>
    <row r="39" spans="2:16" ht="15.75" thickBot="1">
      <c r="B39" s="51" t="s">
        <v>55</v>
      </c>
      <c r="C39" s="52"/>
      <c r="D39" s="52"/>
      <c r="E39" s="52"/>
      <c r="F39" s="53"/>
      <c r="G39" s="85" t="s">
        <v>68</v>
      </c>
      <c r="H39" s="86"/>
      <c r="I39" s="86"/>
      <c r="J39" s="86"/>
      <c r="K39" s="86"/>
      <c r="L39" s="86"/>
      <c r="M39" s="86"/>
      <c r="N39" s="87"/>
    </row>
    <row r="40" spans="2:16" ht="15.75" customHeight="1" thickBot="1">
      <c r="B40" s="117" t="s">
        <v>58</v>
      </c>
      <c r="C40" s="118"/>
      <c r="D40" s="118"/>
      <c r="E40" s="119"/>
      <c r="F40" s="63" t="str">
        <f>$E$5</f>
        <v>bar</v>
      </c>
      <c r="G40" s="120">
        <v>8</v>
      </c>
      <c r="H40" s="121">
        <v>10</v>
      </c>
      <c r="I40" s="121">
        <v>11</v>
      </c>
      <c r="J40" s="121">
        <v>12</v>
      </c>
      <c r="K40" s="121">
        <v>13</v>
      </c>
      <c r="L40" s="121">
        <v>14</v>
      </c>
      <c r="M40" s="121">
        <v>15</v>
      </c>
      <c r="N40" s="122">
        <v>16</v>
      </c>
    </row>
    <row r="41" spans="2:16" ht="15.75" thickBot="1">
      <c r="B41" s="123"/>
      <c r="C41" s="124"/>
      <c r="D41" s="124"/>
      <c r="E41" s="125"/>
      <c r="F41" s="68">
        <f t="shared" ref="F41:F48" si="2">F15</f>
        <v>2.5</v>
      </c>
      <c r="G41" s="126">
        <f>('[1]Summary Data'!$V43*POWER(G$40,3))+('[1]Summary Data'!$W43*POWER(G$40,2))+('[1]Summary Data'!$X43*G$40)+'[1]Summary Data'!$Y43</f>
        <v>1.8819599999999994</v>
      </c>
      <c r="H41" s="127">
        <f>('[1]Summary Data'!$V43*POWER(H$40,3))+('[1]Summary Data'!$W43*POWER(H$40,2))+('[1]Summary Data'!$X43*H$40)+'[1]Summary Data'!$Y43</f>
        <v>1.2868199999999987</v>
      </c>
      <c r="I41" s="127">
        <f>('[1]Summary Data'!$V43*POWER(I$40,3))+('[1]Summary Data'!$W43*POWER(I$40,2))+('[1]Summary Data'!$X43*I$40)+'[1]Summary Data'!$Y43</f>
        <v>1.0938600000000012</v>
      </c>
      <c r="J41" s="127">
        <f>('[1]Summary Data'!$V43*POWER(J$40,3))+('[1]Summary Data'!$W43*POWER(J$40,2))+('[1]Summary Data'!$X43*J$40)+'[1]Summary Data'!$Y43</f>
        <v>0.95023999999999909</v>
      </c>
      <c r="K41" s="127">
        <f>('[1]Summary Data'!$V43*POWER(K$40,3))+('[1]Summary Data'!$W43*POWER(K$40,2))+('[1]Summary Data'!$X43*K$40)+'[1]Summary Data'!$Y43</f>
        <v>0.84065999999999796</v>
      </c>
      <c r="L41" s="127">
        <f>('[1]Summary Data'!$V43*POWER(L$40,3))+('[1]Summary Data'!$W43*POWER(L$40,2))+('[1]Summary Data'!$X43*L$40)+'[1]Summary Data'!$Y43</f>
        <v>0.74982000000000149</v>
      </c>
      <c r="M41" s="127">
        <f>('[1]Summary Data'!$V43*POWER(M$40,3))+('[1]Summary Data'!$W43*POWER(M$40,2))+('[1]Summary Data'!$X43*M$40)+'[1]Summary Data'!$Y43</f>
        <v>0.66241999999999734</v>
      </c>
      <c r="N41" s="128">
        <f>('[1]Summary Data'!$V43*POWER(N$40,3))+('[1]Summary Data'!$W43*POWER(N$40,2))+('[1]Summary Data'!$X43*N$40)+'[1]Summary Data'!$Y43</f>
        <v>0.56315999999999811</v>
      </c>
      <c r="O41" s="70" t="s">
        <v>40</v>
      </c>
    </row>
    <row r="42" spans="2:16" ht="15.75" thickBot="1">
      <c r="B42" s="123"/>
      <c r="C42" s="124"/>
      <c r="D42" s="124"/>
      <c r="E42" s="125"/>
      <c r="F42" s="71">
        <f t="shared" si="2"/>
        <v>3</v>
      </c>
      <c r="G42" s="131">
        <f>('[1]Summary Data'!$V42*POWER(G$40,3))+('[1]Summary Data'!$W42*POWER(G$40,2))+('[1]Summary Data'!$X42*G$40)+'[1]Summary Data'!$Y42</f>
        <v>1.7470300000000005</v>
      </c>
      <c r="H42" s="132">
        <f>('[1]Summary Data'!$V42*POWER(H$40,3))+('[1]Summary Data'!$W42*POWER(H$40,2))+('[1]Summary Data'!$X42*H$40)+'[1]Summary Data'!$Y42</f>
        <v>1.2331300000000009</v>
      </c>
      <c r="I42" s="132">
        <f>('[1]Summary Data'!$V42*POWER(I$40,3))+('[1]Summary Data'!$W42*POWER(I$40,2))+('[1]Summary Data'!$X42*I$40)+'[1]Summary Data'!$Y42</f>
        <v>1.0325200000000008</v>
      </c>
      <c r="J42" s="132">
        <f>('[1]Summary Data'!$V42*POWER(J$40,3))+('[1]Summary Data'!$W42*POWER(J$40,2))+('[1]Summary Data'!$X42*J$40)+'[1]Summary Data'!$Y42</f>
        <v>0.86307000000000134</v>
      </c>
      <c r="K42" s="132">
        <f>('[1]Summary Data'!$V42*POWER(K$40,3))+('[1]Summary Data'!$W42*POWER(K$40,2))+('[1]Summary Data'!$X42*K$40)+'[1]Summary Data'!$Y42</f>
        <v>0.71998000000000228</v>
      </c>
      <c r="L42" s="132">
        <f>('[1]Summary Data'!$V42*POWER(L$40,3))+('[1]Summary Data'!$W42*POWER(L$40,2))+('[1]Summary Data'!$X42*L$40)+'[1]Summary Data'!$Y42</f>
        <v>0.59845000000000059</v>
      </c>
      <c r="M42" s="132">
        <f>('[1]Summary Data'!$V42*POWER(M$40,3))+('[1]Summary Data'!$W42*POWER(M$40,2))+('[1]Summary Data'!$X42*M$40)+'[1]Summary Data'!$Y42</f>
        <v>0.49368000000000123</v>
      </c>
      <c r="N42" s="133">
        <f>('[1]Summary Data'!$V42*POWER(N$40,3))+('[1]Summary Data'!$W42*POWER(N$40,2))+('[1]Summary Data'!$X42*N$40)+'[1]Summary Data'!$Y42</f>
        <v>0.40087000000000206</v>
      </c>
      <c r="O42" s="73"/>
      <c r="P42" s="74" t="s">
        <v>46</v>
      </c>
    </row>
    <row r="43" spans="2:16">
      <c r="B43" s="123"/>
      <c r="C43" s="124"/>
      <c r="D43" s="124"/>
      <c r="E43" s="125"/>
      <c r="F43" s="75">
        <f t="shared" si="2"/>
        <v>3.5</v>
      </c>
      <c r="G43" s="136">
        <f>('[1]Summary Data'!$V41*POWER(G$40,3))+('[1]Summary Data'!$W41*POWER(G$40,2))+('[1]Summary Data'!$X41*G$40)+'[1]Summary Data'!$Y41</f>
        <v>1.8637700000000006</v>
      </c>
      <c r="H43" s="137">
        <f>('[1]Summary Data'!$V41*POWER(H$40,3))+('[1]Summary Data'!$W41*POWER(H$40,2))+('[1]Summary Data'!$X41*H$40)+'[1]Summary Data'!$Y41</f>
        <v>1.2766700000000011</v>
      </c>
      <c r="I43" s="137">
        <f>('[1]Summary Data'!$V41*POWER(I$40,3))+('[1]Summary Data'!$W41*POWER(I$40,2))+('[1]Summary Data'!$X41*I$40)+'[1]Summary Data'!$Y41</f>
        <v>1.0712300000000017</v>
      </c>
      <c r="J43" s="137">
        <f>('[1]Summary Data'!$V41*POWER(J$40,3))+('[1]Summary Data'!$W41*POWER(J$40,2))+('[1]Summary Data'!$X41*J$40)+'[1]Summary Data'!$Y41</f>
        <v>0.90789000000000364</v>
      </c>
      <c r="K43" s="137">
        <f>('[1]Summary Data'!$V41*POWER(K$40,3))+('[1]Summary Data'!$W41*POWER(K$40,2))+('[1]Summary Data'!$X41*K$40)+'[1]Summary Data'!$Y41</f>
        <v>0.77417000000000513</v>
      </c>
      <c r="L43" s="137">
        <f>('[1]Summary Data'!$V41*POWER(L$40,3))+('[1]Summary Data'!$W41*POWER(L$40,2))+('[1]Summary Data'!$X41*L$40)+'[1]Summary Data'!$Y41</f>
        <v>0.65759000000000256</v>
      </c>
      <c r="M43" s="137">
        <f>('[1]Summary Data'!$V41*POWER(M$40,3))+('[1]Summary Data'!$W41*POWER(M$40,2))+('[1]Summary Data'!$X41*M$40)+'[1]Summary Data'!$Y41</f>
        <v>0.54567000000000121</v>
      </c>
      <c r="N43" s="138">
        <f>('[1]Summary Data'!$V41*POWER(N$40,3))+('[1]Summary Data'!$W41*POWER(N$40,2))+('[1]Summary Data'!$X41*N$40)+'[1]Summary Data'!$Y41</f>
        <v>0.42593000000000281</v>
      </c>
      <c r="O43" s="73"/>
    </row>
    <row r="44" spans="2:16">
      <c r="B44" s="123"/>
      <c r="C44" s="124"/>
      <c r="D44" s="124"/>
      <c r="E44" s="125"/>
      <c r="F44" s="77">
        <f t="shared" si="2"/>
        <v>4</v>
      </c>
      <c r="G44" s="136">
        <f>('[1]Summary Data'!$V40*POWER(G$40,3))+('[1]Summary Data'!$W40*POWER(G$40,2))+('[1]Summary Data'!$X40*G$40)+'[1]Summary Data'!$Y40</f>
        <v>2.1087999999999996</v>
      </c>
      <c r="H44" s="137">
        <f>('[1]Summary Data'!$V40*POWER(H$40,3))+('[1]Summary Data'!$W40*POWER(H$40,2))+('[1]Summary Data'!$X40*H$40)+'[1]Summary Data'!$Y40</f>
        <v>1.4181799999999996</v>
      </c>
      <c r="I44" s="137">
        <f>('[1]Summary Data'!$V40*POWER(I$40,3))+('[1]Summary Data'!$W40*POWER(I$40,2))+('[1]Summary Data'!$X40*I$40)+'[1]Summary Data'!$Y40</f>
        <v>1.1767000000000003</v>
      </c>
      <c r="J44" s="137">
        <f>('[1]Summary Data'!$V40*POWER(J$40,3))+('[1]Summary Data'!$W40*POWER(J$40,2))+('[1]Summary Data'!$X40*J$40)+'[1]Summary Data'!$Y40</f>
        <v>0.98715999999999937</v>
      </c>
      <c r="K44" s="137">
        <f>('[1]Summary Data'!$V40*POWER(K$40,3))+('[1]Summary Data'!$W40*POWER(K$40,2))+('[1]Summary Data'!$X40*K$40)+'[1]Summary Data'!$Y40</f>
        <v>0.8365999999999989</v>
      </c>
      <c r="L44" s="137">
        <f>('[1]Summary Data'!$V40*POWER(L$40,3))+('[1]Summary Data'!$W40*POWER(L$40,2))+('[1]Summary Data'!$X40*L$40)+'[1]Summary Data'!$Y40</f>
        <v>0.71206000000000103</v>
      </c>
      <c r="M44" s="137">
        <f>('[1]Summary Data'!$V40*POWER(M$40,3))+('[1]Summary Data'!$W40*POWER(M$40,2))+('[1]Summary Data'!$X40*M$40)+'[1]Summary Data'!$Y40</f>
        <v>0.60058000000000256</v>
      </c>
      <c r="N44" s="138">
        <f>('[1]Summary Data'!$V40*POWER(N$40,3))+('[1]Summary Data'!$W40*POWER(N$40,2))+('[1]Summary Data'!$X40*N$40)+'[1]Summary Data'!$Y40</f>
        <v>0.48919999999999852</v>
      </c>
      <c r="O44" s="73"/>
    </row>
    <row r="45" spans="2:16">
      <c r="B45" s="123"/>
      <c r="C45" s="124"/>
      <c r="D45" s="124"/>
      <c r="E45" s="125"/>
      <c r="F45" s="77">
        <f t="shared" si="2"/>
        <v>4.5</v>
      </c>
      <c r="G45" s="136">
        <f>('[1]Summary Data'!$V39*POWER(G$40,3))+('[1]Summary Data'!$W39*POWER(G$40,2))+('[1]Summary Data'!$X39*G$40)+'[1]Summary Data'!$Y39</f>
        <v>2.4122400000000024</v>
      </c>
      <c r="H45" s="137">
        <f>('[1]Summary Data'!$V39*POWER(H$40,3))+('[1]Summary Data'!$W39*POWER(H$40,2))+('[1]Summary Data'!$X39*H$40)+'[1]Summary Data'!$Y39</f>
        <v>1.5483800000000016</v>
      </c>
      <c r="I45" s="137">
        <f>('[1]Summary Data'!$V39*POWER(I$40,3))+('[1]Summary Data'!$W39*POWER(I$40,2))+('[1]Summary Data'!$X39*I$40)+'[1]Summary Data'!$Y39</f>
        <v>1.2621900000000021</v>
      </c>
      <c r="J45" s="137">
        <f>('[1]Summary Data'!$V39*POWER(J$40,3))+('[1]Summary Data'!$W39*POWER(J$40,2))+('[1]Summary Data'!$X39*J$40)+'[1]Summary Data'!$Y39</f>
        <v>1.0484400000000047</v>
      </c>
      <c r="K45" s="137">
        <f>('[1]Summary Data'!$V39*POWER(K$40,3))+('[1]Summary Data'!$W39*POWER(K$40,2))+('[1]Summary Data'!$X39*K$40)+'[1]Summary Data'!$Y39</f>
        <v>0.88859000000000599</v>
      </c>
      <c r="L45" s="137">
        <f>('[1]Summary Data'!$V39*POWER(L$40,3))+('[1]Summary Data'!$W39*POWER(L$40,2))+('[1]Summary Data'!$X39*L$40)+'[1]Summary Data'!$Y39</f>
        <v>0.764100000000008</v>
      </c>
      <c r="M45" s="137">
        <f>('[1]Summary Data'!$V39*POWER(M$40,3))+('[1]Summary Data'!$W39*POWER(M$40,2))+('[1]Summary Data'!$X39*M$40)+'[1]Summary Data'!$Y39</f>
        <v>0.65643000000000562</v>
      </c>
      <c r="N45" s="138">
        <f>('[1]Summary Data'!$V39*POWER(N$40,3))+('[1]Summary Data'!$W39*POWER(N$40,2))+('[1]Summary Data'!$X39*N$40)+'[1]Summary Data'!$Y39</f>
        <v>0.54704000000000441</v>
      </c>
      <c r="O45" s="73"/>
    </row>
    <row r="46" spans="2:16">
      <c r="B46" s="123"/>
      <c r="C46" s="124"/>
      <c r="D46" s="124"/>
      <c r="E46" s="125"/>
      <c r="F46" s="77">
        <f t="shared" si="2"/>
        <v>5</v>
      </c>
      <c r="G46" s="136">
        <f>('[1]Summary Data'!$V38*POWER(G$40,3))+('[1]Summary Data'!$W38*POWER(G$40,2))+('[1]Summary Data'!$X38*G$40)+'[1]Summary Data'!$Y38</f>
        <v>2.6676899999999986</v>
      </c>
      <c r="H46" s="137">
        <f>('[1]Summary Data'!$V38*POWER(H$40,3))+('[1]Summary Data'!$W38*POWER(H$40,2))+('[1]Summary Data'!$X38*H$40)+'[1]Summary Data'!$Y38</f>
        <v>1.6513699999999947</v>
      </c>
      <c r="I46" s="137">
        <f>('[1]Summary Data'!$V38*POWER(I$40,3))+('[1]Summary Data'!$W38*POWER(I$40,2))+('[1]Summary Data'!$X38*I$40)+'[1]Summary Data'!$Y38</f>
        <v>1.3279799999999984</v>
      </c>
      <c r="J46" s="137">
        <f>('[1]Summary Data'!$V38*POWER(J$40,3))+('[1]Summary Data'!$W38*POWER(J$40,2))+('[1]Summary Data'!$X38*J$40)+'[1]Summary Data'!$Y38</f>
        <v>1.0935299999999994</v>
      </c>
      <c r="K46" s="137">
        <f>('[1]Summary Data'!$V38*POWER(K$40,3))+('[1]Summary Data'!$W38*POWER(K$40,2))+('[1]Summary Data'!$X38*K$40)+'[1]Summary Data'!$Y38</f>
        <v>0.92233999999999661</v>
      </c>
      <c r="L46" s="137">
        <f>('[1]Summary Data'!$V38*POWER(L$40,3))+('[1]Summary Data'!$W38*POWER(L$40,2))+('[1]Summary Data'!$X38*L$40)+'[1]Summary Data'!$Y38</f>
        <v>0.78872999999998861</v>
      </c>
      <c r="M46" s="137">
        <f>('[1]Summary Data'!$V38*POWER(M$40,3))+('[1]Summary Data'!$W38*POWER(M$40,2))+('[1]Summary Data'!$X38*M$40)+'[1]Summary Data'!$Y38</f>
        <v>0.66701999999999551</v>
      </c>
      <c r="N46" s="138">
        <f>('[1]Summary Data'!$V38*POWER(N$40,3))+('[1]Summary Data'!$W38*POWER(N$40,2))+('[1]Summary Data'!$X38*N$40)+'[1]Summary Data'!$Y38</f>
        <v>0.53152999999999473</v>
      </c>
      <c r="O46" s="73"/>
    </row>
    <row r="47" spans="2:16">
      <c r="B47" s="123"/>
      <c r="C47" s="124"/>
      <c r="D47" s="124"/>
      <c r="E47" s="125"/>
      <c r="F47" s="77">
        <f t="shared" si="2"/>
        <v>5.5</v>
      </c>
      <c r="G47" s="136">
        <f>('[1]Summary Data'!$V37*POWER(G$40,3))+('[1]Summary Data'!$W37*POWER(G$40,2))+('[1]Summary Data'!$X37*G$40)+'[1]Summary Data'!$Y37</f>
        <v>3.0859500000000004</v>
      </c>
      <c r="H47" s="137">
        <f>('[1]Summary Data'!$V37*POWER(H$40,3))+('[1]Summary Data'!$W37*POWER(H$40,2))+('[1]Summary Data'!$X37*H$40)+'[1]Summary Data'!$Y37</f>
        <v>1.7873500000000035</v>
      </c>
      <c r="I47" s="137">
        <f>('[1]Summary Data'!$V37*POWER(I$40,3))+('[1]Summary Data'!$W37*POWER(I$40,2))+('[1]Summary Data'!$X37*I$40)+'[1]Summary Data'!$Y37</f>
        <v>1.3960499999999989</v>
      </c>
      <c r="J47" s="137">
        <f>('[1]Summary Data'!$V37*POWER(J$40,3))+('[1]Summary Data'!$W37*POWER(J$40,2))+('[1]Summary Data'!$X37*J$40)+'[1]Summary Data'!$Y37</f>
        <v>1.1279500000000056</v>
      </c>
      <c r="K47" s="137">
        <f>('[1]Summary Data'!$V37*POWER(K$40,3))+('[1]Summary Data'!$W37*POWER(K$40,2))+('[1]Summary Data'!$X37*K$40)+'[1]Summary Data'!$Y37</f>
        <v>0.94644999999999868</v>
      </c>
      <c r="L47" s="137">
        <f>('[1]Summary Data'!$V37*POWER(L$40,3))+('[1]Summary Data'!$W37*POWER(L$40,2))+('[1]Summary Data'!$X37*L$40)+'[1]Summary Data'!$Y37</f>
        <v>0.81495000000000672</v>
      </c>
      <c r="M47" s="137">
        <f>('[1]Summary Data'!$V37*POWER(M$40,3))+('[1]Summary Data'!$W37*POWER(M$40,2))+('[1]Summary Data'!$X37*M$40)+'[1]Summary Data'!$Y37</f>
        <v>0.6968499999999942</v>
      </c>
      <c r="N47" s="138">
        <f>('[1]Summary Data'!$V37*POWER(N$40,3))+('[1]Summary Data'!$W37*POWER(N$40,2))+('[1]Summary Data'!$X37*N$40)+'[1]Summary Data'!$Y37</f>
        <v>0.55555000000000021</v>
      </c>
      <c r="O47" s="73"/>
    </row>
    <row r="48" spans="2:16" ht="15.75" thickBot="1">
      <c r="B48" s="141"/>
      <c r="C48" s="142"/>
      <c r="D48" s="142"/>
      <c r="E48" s="143"/>
      <c r="F48" s="82">
        <f t="shared" si="2"/>
        <v>6</v>
      </c>
      <c r="G48" s="144">
        <f>('[1]Summary Data'!$V36*POWER(G$40,3))+('[1]Summary Data'!$W36*POWER(G$40,2))+('[1]Summary Data'!$X36*G$40)+'[1]Summary Data'!$Y36</f>
        <v>4.0293199999999985</v>
      </c>
      <c r="H48" s="145">
        <f>('[1]Summary Data'!$V36*POWER(H$40,3))+('[1]Summary Data'!$W36*POWER(H$40,2))+('[1]Summary Data'!$X36*H$40)+'[1]Summary Data'!$Y36</f>
        <v>1.984339999999996</v>
      </c>
      <c r="I48" s="145">
        <f>('[1]Summary Data'!$V36*POWER(I$40,3))+('[1]Summary Data'!$W36*POWER(I$40,2))+('[1]Summary Data'!$X36*I$40)+'[1]Summary Data'!$Y36</f>
        <v>1.4597599999999957</v>
      </c>
      <c r="J48" s="145">
        <f>('[1]Summary Data'!$V36*POWER(J$40,3))+('[1]Summary Data'!$W36*POWER(J$40,2))+('[1]Summary Data'!$X36*J$40)+'[1]Summary Data'!$Y36</f>
        <v>1.1587999999999994</v>
      </c>
      <c r="K48" s="145">
        <f>('[1]Summary Data'!$V36*POWER(K$40,3))+('[1]Summary Data'!$W36*POWER(K$40,2))+('[1]Summary Data'!$X36*K$40)+'[1]Summary Data'!$Y36</f>
        <v>1.0002199999999988</v>
      </c>
      <c r="L48" s="145">
        <f>('[1]Summary Data'!$V36*POWER(L$40,3))+('[1]Summary Data'!$W36*POWER(L$40,2))+('[1]Summary Data'!$X36*L$40)+'[1]Summary Data'!$Y36</f>
        <v>0.90277999999999281</v>
      </c>
      <c r="M48" s="145">
        <f>('[1]Summary Data'!$V36*POWER(M$40,3))+('[1]Summary Data'!$W36*POWER(M$40,2))+('[1]Summary Data'!$X36*M$40)+'[1]Summary Data'!$Y36</f>
        <v>0.7852399999999875</v>
      </c>
      <c r="N48" s="146">
        <f>('[1]Summary Data'!$V36*POWER(N$40,3))+('[1]Summary Data'!$W36*POWER(N$40,2))+('[1]Summary Data'!$X36*N$40)+'[1]Summary Data'!$Y36</f>
        <v>0.56635999999998887</v>
      </c>
      <c r="O48" s="84"/>
    </row>
    <row r="60" spans="2:95" ht="15.75" thickBot="1">
      <c r="CA60" s="55" t="s">
        <v>59</v>
      </c>
    </row>
    <row r="61" spans="2:95" ht="15.75" thickBot="1">
      <c r="B61" s="149" t="s">
        <v>63</v>
      </c>
      <c r="C61" s="150"/>
      <c r="D61" s="150"/>
      <c r="E61" s="150"/>
      <c r="F61" s="53"/>
      <c r="G61" s="85" t="s">
        <v>61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CA61" s="151"/>
      <c r="CB61" s="85" t="s">
        <v>61</v>
      </c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7"/>
    </row>
    <row r="62" spans="2:95" ht="15.75" customHeight="1" thickBot="1">
      <c r="B62" s="60" t="s">
        <v>43</v>
      </c>
      <c r="C62" s="61"/>
      <c r="D62" s="61"/>
      <c r="E62" s="62"/>
      <c r="F62" s="63" t="str">
        <f>$E$5</f>
        <v>bar</v>
      </c>
      <c r="G62" s="165">
        <f>'[1]Summary Data'!$C$149</f>
        <v>0.16</v>
      </c>
      <c r="H62" s="166">
        <f>'[1]Summary Data'!$C$148</f>
        <v>0.22</v>
      </c>
      <c r="I62" s="166">
        <f>'[1]Summary Data'!$C$147</f>
        <v>0.28000000000000003</v>
      </c>
      <c r="J62" s="166">
        <f>'[1]Summary Data'!$C$146</f>
        <v>0.34</v>
      </c>
      <c r="K62" s="166">
        <f>'[1]Summary Data'!$C$145</f>
        <v>0.4</v>
      </c>
      <c r="L62" s="166">
        <f>'[1]Summary Data'!$C$144</f>
        <v>0.46</v>
      </c>
      <c r="M62" s="166">
        <f>'[1]Summary Data'!$C$143</f>
        <v>0.52</v>
      </c>
      <c r="N62" s="166">
        <f>'[1]Summary Data'!$C$142</f>
        <v>0.57999999999999996</v>
      </c>
      <c r="O62" s="166">
        <f>'[1]Summary Data'!$C$141</f>
        <v>0.64</v>
      </c>
      <c r="P62" s="166">
        <f>'[1]Summary Data'!$C$140</f>
        <v>0.7</v>
      </c>
      <c r="Q62" s="166">
        <f>'[1]Summary Data'!$C$139</f>
        <v>0.76</v>
      </c>
      <c r="R62" s="166">
        <f>'[1]Summary Data'!$C$138</f>
        <v>0.82</v>
      </c>
      <c r="S62" s="166">
        <f>'[1]Summary Data'!$C$137</f>
        <v>0.88</v>
      </c>
      <c r="T62" s="166">
        <f>'[1]Summary Data'!$C$136</f>
        <v>0.94</v>
      </c>
      <c r="U62" s="166">
        <f>'[1]Summary Data'!$C$135</f>
        <v>1</v>
      </c>
      <c r="V62" s="167">
        <f>'[1]Summary Data'!$C$134</f>
        <v>2</v>
      </c>
      <c r="CA62" s="155" t="str">
        <f t="shared" ref="CA62:CQ62" si="3">F62</f>
        <v>bar</v>
      </c>
      <c r="CB62" s="152">
        <f t="shared" si="3"/>
        <v>0.16</v>
      </c>
      <c r="CC62" s="153">
        <f t="shared" si="3"/>
        <v>0.22</v>
      </c>
      <c r="CD62" s="153">
        <f t="shared" si="3"/>
        <v>0.28000000000000003</v>
      </c>
      <c r="CE62" s="153">
        <f t="shared" si="3"/>
        <v>0.34</v>
      </c>
      <c r="CF62" s="153">
        <f t="shared" si="3"/>
        <v>0.4</v>
      </c>
      <c r="CG62" s="153">
        <f t="shared" si="3"/>
        <v>0.46</v>
      </c>
      <c r="CH62" s="153">
        <f t="shared" si="3"/>
        <v>0.52</v>
      </c>
      <c r="CI62" s="153">
        <f t="shared" si="3"/>
        <v>0.57999999999999996</v>
      </c>
      <c r="CJ62" s="153">
        <f t="shared" si="3"/>
        <v>0.64</v>
      </c>
      <c r="CK62" s="153">
        <f t="shared" si="3"/>
        <v>0.7</v>
      </c>
      <c r="CL62" s="153">
        <f t="shared" si="3"/>
        <v>0.76</v>
      </c>
      <c r="CM62" s="153">
        <f t="shared" si="3"/>
        <v>0.82</v>
      </c>
      <c r="CN62" s="153">
        <f t="shared" si="3"/>
        <v>0.88</v>
      </c>
      <c r="CO62" s="153">
        <f t="shared" si="3"/>
        <v>0.94</v>
      </c>
      <c r="CP62" s="153">
        <f t="shared" si="3"/>
        <v>1</v>
      </c>
      <c r="CQ62" s="154">
        <f t="shared" si="3"/>
        <v>2</v>
      </c>
    </row>
    <row r="63" spans="2:95" ht="15" customHeight="1" thickBot="1">
      <c r="B63" s="65"/>
      <c r="C63" s="66"/>
      <c r="D63" s="66"/>
      <c r="E63" s="67"/>
      <c r="F63" s="68">
        <f t="shared" ref="F63:F70" si="4">F15</f>
        <v>2.5</v>
      </c>
      <c r="G63" s="168">
        <f t="shared" ref="G63:U70" si="5">IF(CB63&gt;H63,MAX(CB63,0),H63)</f>
        <v>178.94673348799998</v>
      </c>
      <c r="H63" s="169">
        <f t="shared" si="5"/>
        <v>156.51045920600001</v>
      </c>
      <c r="I63" s="169">
        <f t="shared" si="5"/>
        <v>138.62078047999998</v>
      </c>
      <c r="J63" s="169">
        <f t="shared" si="5"/>
        <v>124.78385618599998</v>
      </c>
      <c r="K63" s="169">
        <f t="shared" si="5"/>
        <v>114.50584519999995</v>
      </c>
      <c r="L63" s="169">
        <f t="shared" si="5"/>
        <v>107.29290639800001</v>
      </c>
      <c r="M63" s="169">
        <f t="shared" si="5"/>
        <v>102.65119865599996</v>
      </c>
      <c r="N63" s="169">
        <f t="shared" si="5"/>
        <v>101.14170152000008</v>
      </c>
      <c r="O63" s="169">
        <f t="shared" si="5"/>
        <v>101.14170152000008</v>
      </c>
      <c r="P63" s="169">
        <f t="shared" si="5"/>
        <v>101.14170152000008</v>
      </c>
      <c r="Q63" s="169">
        <f t="shared" si="5"/>
        <v>101.14170152000008</v>
      </c>
      <c r="R63" s="169">
        <f t="shared" si="5"/>
        <v>101.14170152000008</v>
      </c>
      <c r="S63" s="169">
        <f t="shared" si="5"/>
        <v>101.14170152000008</v>
      </c>
      <c r="T63" s="169">
        <f t="shared" si="5"/>
        <v>100.67105972600001</v>
      </c>
      <c r="U63" s="169">
        <f t="shared" si="5"/>
        <v>100</v>
      </c>
      <c r="V63" s="170">
        <v>100</v>
      </c>
      <c r="W63" s="70" t="s">
        <v>64</v>
      </c>
      <c r="CA63" s="160">
        <f>F63</f>
        <v>2.5</v>
      </c>
      <c r="CB63" s="168">
        <f>('[1]Summary Data'!$V163*POWER(CB$62,3))+('[1]Summary Data'!$W163*POWER(CB$62,2))+('[1]Summary Data'!$X163*CB$62)+'[1]Summary Data'!$Y163</f>
        <v>178.94673348799998</v>
      </c>
      <c r="CC63" s="169">
        <f>('[1]Summary Data'!$V163*POWER(CC$62,3))+('[1]Summary Data'!$W163*POWER(CC$62,2))+('[1]Summary Data'!$X163*CC$62)+'[1]Summary Data'!$Y163</f>
        <v>156.51045920600001</v>
      </c>
      <c r="CD63" s="169">
        <f>('[1]Summary Data'!$V163*POWER(CD$62,3))+('[1]Summary Data'!$W163*POWER(CD$62,2))+('[1]Summary Data'!$X163*CD$62)+'[1]Summary Data'!$Y163</f>
        <v>138.62078047999998</v>
      </c>
      <c r="CE63" s="169">
        <f>('[1]Summary Data'!$V163*POWER(CE$62,3))+('[1]Summary Data'!$W163*POWER(CE$62,2))+('[1]Summary Data'!$X163*CE$62)+'[1]Summary Data'!$Y163</f>
        <v>124.78385618599998</v>
      </c>
      <c r="CF63" s="169">
        <f>('[1]Summary Data'!$V163*POWER(CF$62,3))+('[1]Summary Data'!$W163*POWER(CF$62,2))+('[1]Summary Data'!$X163*CF$62)+'[1]Summary Data'!$Y163</f>
        <v>114.50584519999995</v>
      </c>
      <c r="CG63" s="169">
        <f>('[1]Summary Data'!$V163*POWER(CG$62,3))+('[1]Summary Data'!$W163*POWER(CG$62,2))+('[1]Summary Data'!$X163*CG$62)+'[1]Summary Data'!$Y163</f>
        <v>107.29290639800001</v>
      </c>
      <c r="CH63" s="169">
        <f>('[1]Summary Data'!$V163*POWER(CH$62,3))+('[1]Summary Data'!$W163*POWER(CH$62,2))+('[1]Summary Data'!$X163*CH$62)+'[1]Summary Data'!$Y163</f>
        <v>102.65119865599996</v>
      </c>
      <c r="CI63" s="169">
        <f>('[1]Summary Data'!$V163*POWER(CI$62,3))+('[1]Summary Data'!$W163*POWER(CI$62,2))+('[1]Summary Data'!$X163*CI$62)+'[1]Summary Data'!$Y163</f>
        <v>100.08688084999994</v>
      </c>
      <c r="CJ63" s="169">
        <f>('[1]Summary Data'!$V163*POWER(CJ$62,3))+('[1]Summary Data'!$W163*POWER(CJ$62,2))+('[1]Summary Data'!$X163*CJ$62)+'[1]Summary Data'!$Y163</f>
        <v>99.106111855999984</v>
      </c>
      <c r="CK63" s="169">
        <f>('[1]Summary Data'!$V163*POWER(CK$62,3))+('[1]Summary Data'!$W163*POWER(CK$62,2))+('[1]Summary Data'!$X163*CK$62)+'[1]Summary Data'!$Y163</f>
        <v>99.215050549999944</v>
      </c>
      <c r="CL63" s="169">
        <f>('[1]Summary Data'!$V163*POWER(CL$62,3))+('[1]Summary Data'!$W163*POWER(CL$62,2))+('[1]Summary Data'!$X163*CL$62)+'[1]Summary Data'!$Y163</f>
        <v>99.919855807999966</v>
      </c>
      <c r="CM63" s="169">
        <f>('[1]Summary Data'!$V163*POWER(CM$62,3))+('[1]Summary Data'!$W163*POWER(CM$62,2))+('[1]Summary Data'!$X163*CM$62)+'[1]Summary Data'!$Y163</f>
        <v>100.72668650599996</v>
      </c>
      <c r="CN63" s="169">
        <f>('[1]Summary Data'!$V163*POWER(CN$62,3))+('[1]Summary Data'!$W163*POWER(CN$62,2))+('[1]Summary Data'!$X163*CN$62)+'[1]Summary Data'!$Y163</f>
        <v>101.14170152000008</v>
      </c>
      <c r="CO63" s="169">
        <f>('[1]Summary Data'!$V163*POWER(CO$62,3))+('[1]Summary Data'!$W163*POWER(CO$62,2))+('[1]Summary Data'!$X163*CO$62)+'[1]Summary Data'!$Y163</f>
        <v>100.67105972600001</v>
      </c>
      <c r="CP63" s="169">
        <f>('[1]Summary Data'!$V163*POWER(CP$62,3))+('[1]Summary Data'!$W163*POWER(CP$62,2))+('[1]Summary Data'!$X163*CP$62)+'[1]Summary Data'!$Y163</f>
        <v>98.820920000000001</v>
      </c>
      <c r="CQ63" s="170">
        <f>('[1]Summary Data'!$V163*POWER(CQ$62,3))+('[1]Summary Data'!$W163*POWER(CQ$62,2))+('[1]Summary Data'!$X163*CQ$62)+'[1]Summary Data'!$Y163</f>
        <v>-587.49034999999992</v>
      </c>
    </row>
    <row r="64" spans="2:95" ht="15.75" thickBot="1">
      <c r="B64" s="65"/>
      <c r="C64" s="66"/>
      <c r="D64" s="66"/>
      <c r="E64" s="67"/>
      <c r="F64" s="71">
        <f t="shared" si="4"/>
        <v>3</v>
      </c>
      <c r="G64" s="171">
        <f t="shared" si="5"/>
        <v>202.63072096256002</v>
      </c>
      <c r="H64" s="172">
        <f t="shared" si="5"/>
        <v>186.28758387727999</v>
      </c>
      <c r="I64" s="172">
        <f t="shared" si="5"/>
        <v>171.86326815871999</v>
      </c>
      <c r="J64" s="172">
        <f t="shared" si="5"/>
        <v>159.22114736143999</v>
      </c>
      <c r="K64" s="172">
        <f t="shared" si="5"/>
        <v>148.22459504</v>
      </c>
      <c r="L64" s="172">
        <f t="shared" si="5"/>
        <v>138.73698474896</v>
      </c>
      <c r="M64" s="172">
        <f t="shared" si="5"/>
        <v>130.62169004288</v>
      </c>
      <c r="N64" s="172">
        <f t="shared" si="5"/>
        <v>123.74208447632003</v>
      </c>
      <c r="O64" s="172">
        <f t="shared" si="5"/>
        <v>117.96154160384</v>
      </c>
      <c r="P64" s="172">
        <f t="shared" si="5"/>
        <v>113.14343497999999</v>
      </c>
      <c r="Q64" s="172">
        <f t="shared" si="5"/>
        <v>109.15113815935999</v>
      </c>
      <c r="R64" s="172">
        <f t="shared" si="5"/>
        <v>105.84802469647997</v>
      </c>
      <c r="S64" s="172">
        <f t="shared" si="5"/>
        <v>103.09746814592</v>
      </c>
      <c r="T64" s="172">
        <f t="shared" si="5"/>
        <v>100.76284206224</v>
      </c>
      <c r="U64" s="172">
        <f t="shared" si="5"/>
        <v>100</v>
      </c>
      <c r="V64" s="173">
        <v>100</v>
      </c>
      <c r="W64" s="73"/>
      <c r="X64" s="74" t="s">
        <v>46</v>
      </c>
      <c r="CA64" s="161">
        <f t="shared" ref="CA64:CA70" si="6">F64</f>
        <v>3</v>
      </c>
      <c r="CB64" s="171">
        <f>('[1]Summary Data'!$V162*POWER(CB$62,3))+('[1]Summary Data'!$W162*POWER(CB$62,2))+('[1]Summary Data'!$X162*CB$62)+'[1]Summary Data'!$Y162</f>
        <v>202.63072096256002</v>
      </c>
      <c r="CC64" s="172">
        <f>('[1]Summary Data'!$V162*POWER(CC$62,3))+('[1]Summary Data'!$W162*POWER(CC$62,2))+('[1]Summary Data'!$X162*CC$62)+'[1]Summary Data'!$Y162</f>
        <v>186.28758387727999</v>
      </c>
      <c r="CD64" s="172">
        <f>('[1]Summary Data'!$V162*POWER(CD$62,3))+('[1]Summary Data'!$W162*POWER(CD$62,2))+('[1]Summary Data'!$X162*CD$62)+'[1]Summary Data'!$Y162</f>
        <v>171.86326815871999</v>
      </c>
      <c r="CE64" s="172">
        <f>('[1]Summary Data'!$V162*POWER(CE$62,3))+('[1]Summary Data'!$W162*POWER(CE$62,2))+('[1]Summary Data'!$X162*CE$62)+'[1]Summary Data'!$Y162</f>
        <v>159.22114736143999</v>
      </c>
      <c r="CF64" s="172">
        <f>('[1]Summary Data'!$V162*POWER(CF$62,3))+('[1]Summary Data'!$W162*POWER(CF$62,2))+('[1]Summary Data'!$X162*CF$62)+'[1]Summary Data'!$Y162</f>
        <v>148.22459504</v>
      </c>
      <c r="CG64" s="172">
        <f>('[1]Summary Data'!$V162*POWER(CG$62,3))+('[1]Summary Data'!$W162*POWER(CG$62,2))+('[1]Summary Data'!$X162*CG$62)+'[1]Summary Data'!$Y162</f>
        <v>138.73698474896</v>
      </c>
      <c r="CH64" s="172">
        <f>('[1]Summary Data'!$V162*POWER(CH$62,3))+('[1]Summary Data'!$W162*POWER(CH$62,2))+('[1]Summary Data'!$X162*CH$62)+'[1]Summary Data'!$Y162</f>
        <v>130.62169004288</v>
      </c>
      <c r="CI64" s="172">
        <f>('[1]Summary Data'!$V162*POWER(CI$62,3))+('[1]Summary Data'!$W162*POWER(CI$62,2))+('[1]Summary Data'!$X162*CI$62)+'[1]Summary Data'!$Y162</f>
        <v>123.74208447632003</v>
      </c>
      <c r="CJ64" s="172">
        <f>('[1]Summary Data'!$V162*POWER(CJ$62,3))+('[1]Summary Data'!$W162*POWER(CJ$62,2))+('[1]Summary Data'!$X162*CJ$62)+'[1]Summary Data'!$Y162</f>
        <v>117.96154160384</v>
      </c>
      <c r="CK64" s="172">
        <f>('[1]Summary Data'!$V162*POWER(CK$62,3))+('[1]Summary Data'!$W162*POWER(CK$62,2))+('[1]Summary Data'!$X162*CK$62)+'[1]Summary Data'!$Y162</f>
        <v>113.14343497999999</v>
      </c>
      <c r="CL64" s="172">
        <f>('[1]Summary Data'!$V162*POWER(CL$62,3))+('[1]Summary Data'!$W162*POWER(CL$62,2))+('[1]Summary Data'!$X162*CL$62)+'[1]Summary Data'!$Y162</f>
        <v>109.15113815935999</v>
      </c>
      <c r="CM64" s="172">
        <f>('[1]Summary Data'!$V162*POWER(CM$62,3))+('[1]Summary Data'!$W162*POWER(CM$62,2))+('[1]Summary Data'!$X162*CM$62)+'[1]Summary Data'!$Y162</f>
        <v>105.84802469647997</v>
      </c>
      <c r="CN64" s="172">
        <f>('[1]Summary Data'!$V162*POWER(CN$62,3))+('[1]Summary Data'!$W162*POWER(CN$62,2))+('[1]Summary Data'!$X162*CN$62)+'[1]Summary Data'!$Y162</f>
        <v>103.09746814592</v>
      </c>
      <c r="CO64" s="172">
        <f>('[1]Summary Data'!$V162*POWER(CO$62,3))+('[1]Summary Data'!$W162*POWER(CO$62,2))+('[1]Summary Data'!$X162*CO$62)+'[1]Summary Data'!$Y162</f>
        <v>100.76284206224</v>
      </c>
      <c r="CP64" s="172">
        <f>('[1]Summary Data'!$V162*POWER(CP$62,3))+('[1]Summary Data'!$W162*POWER(CP$62,2))+('[1]Summary Data'!$X162*CP$62)+'[1]Summary Data'!$Y162</f>
        <v>98.707520000000017</v>
      </c>
      <c r="CQ64" s="173">
        <f>('[1]Summary Data'!$V162*POWER(CQ$62,3))+('[1]Summary Data'!$W162*POWER(CQ$62,2))+('[1]Summary Data'!$X162*CQ$62)+'[1]Summary Data'!$Y162</f>
        <v>-19.584659999999928</v>
      </c>
    </row>
    <row r="65" spans="2:95">
      <c r="B65" s="65"/>
      <c r="C65" s="66"/>
      <c r="D65" s="66"/>
      <c r="E65" s="67"/>
      <c r="F65" s="75">
        <f t="shared" si="4"/>
        <v>3.5</v>
      </c>
      <c r="G65" s="174">
        <f t="shared" si="5"/>
        <v>229.41536153984001</v>
      </c>
      <c r="H65" s="175">
        <f t="shared" si="5"/>
        <v>206.88034764992</v>
      </c>
      <c r="I65" s="175">
        <f t="shared" si="5"/>
        <v>187.40889766207999</v>
      </c>
      <c r="J65" s="175">
        <f t="shared" si="5"/>
        <v>170.74095626816001</v>
      </c>
      <c r="K65" s="175">
        <f t="shared" si="5"/>
        <v>156.61646816000001</v>
      </c>
      <c r="L65" s="175">
        <f t="shared" si="5"/>
        <v>144.77537802943999</v>
      </c>
      <c r="M65" s="175">
        <f t="shared" si="5"/>
        <v>134.95763056831998</v>
      </c>
      <c r="N65" s="175">
        <f t="shared" si="5"/>
        <v>126.90317046848003</v>
      </c>
      <c r="O65" s="175">
        <f t="shared" si="5"/>
        <v>120.35194242176004</v>
      </c>
      <c r="P65" s="175">
        <f t="shared" si="5"/>
        <v>115.04389111999996</v>
      </c>
      <c r="Q65" s="175">
        <f t="shared" si="5"/>
        <v>110.71896125504</v>
      </c>
      <c r="R65" s="175">
        <f t="shared" si="5"/>
        <v>107.11709751872002</v>
      </c>
      <c r="S65" s="175">
        <f t="shared" si="5"/>
        <v>103.97824460288001</v>
      </c>
      <c r="T65" s="175">
        <f t="shared" si="5"/>
        <v>101.04234719935999</v>
      </c>
      <c r="U65" s="175">
        <f t="shared" si="5"/>
        <v>100</v>
      </c>
      <c r="V65" s="176">
        <v>100</v>
      </c>
      <c r="W65" s="73"/>
      <c r="CA65" s="162">
        <f t="shared" si="6"/>
        <v>3.5</v>
      </c>
      <c r="CB65" s="174">
        <f>('[1]Summary Data'!$V161*POWER(CB$62,3))+('[1]Summary Data'!$W161*POWER(CB$62,2))+('[1]Summary Data'!$X161*CB$62)+'[1]Summary Data'!$Y161</f>
        <v>229.41536153984001</v>
      </c>
      <c r="CC65" s="175">
        <f>('[1]Summary Data'!$V161*POWER(CC$62,3))+('[1]Summary Data'!$W161*POWER(CC$62,2))+('[1]Summary Data'!$X161*CC$62)+'[1]Summary Data'!$Y161</f>
        <v>206.88034764992</v>
      </c>
      <c r="CD65" s="175">
        <f>('[1]Summary Data'!$V161*POWER(CD$62,3))+('[1]Summary Data'!$W161*POWER(CD$62,2))+('[1]Summary Data'!$X161*CD$62)+'[1]Summary Data'!$Y161</f>
        <v>187.40889766207999</v>
      </c>
      <c r="CE65" s="175">
        <f>('[1]Summary Data'!$V161*POWER(CE$62,3))+('[1]Summary Data'!$W161*POWER(CE$62,2))+('[1]Summary Data'!$X161*CE$62)+'[1]Summary Data'!$Y161</f>
        <v>170.74095626816001</v>
      </c>
      <c r="CF65" s="175">
        <f>('[1]Summary Data'!$V161*POWER(CF$62,3))+('[1]Summary Data'!$W161*POWER(CF$62,2))+('[1]Summary Data'!$X161*CF$62)+'[1]Summary Data'!$Y161</f>
        <v>156.61646816000001</v>
      </c>
      <c r="CG65" s="175">
        <f>('[1]Summary Data'!$V161*POWER(CG$62,3))+('[1]Summary Data'!$W161*POWER(CG$62,2))+('[1]Summary Data'!$X161*CG$62)+'[1]Summary Data'!$Y161</f>
        <v>144.77537802943999</v>
      </c>
      <c r="CH65" s="175">
        <f>('[1]Summary Data'!$V161*POWER(CH$62,3))+('[1]Summary Data'!$W161*POWER(CH$62,2))+('[1]Summary Data'!$X161*CH$62)+'[1]Summary Data'!$Y161</f>
        <v>134.95763056831998</v>
      </c>
      <c r="CI65" s="175">
        <f>('[1]Summary Data'!$V161*POWER(CI$62,3))+('[1]Summary Data'!$W161*POWER(CI$62,2))+('[1]Summary Data'!$X161*CI$62)+'[1]Summary Data'!$Y161</f>
        <v>126.90317046848003</v>
      </c>
      <c r="CJ65" s="175">
        <f>('[1]Summary Data'!$V161*POWER(CJ$62,3))+('[1]Summary Data'!$W161*POWER(CJ$62,2))+('[1]Summary Data'!$X161*CJ$62)+'[1]Summary Data'!$Y161</f>
        <v>120.35194242176004</v>
      </c>
      <c r="CK65" s="175">
        <f>('[1]Summary Data'!$V161*POWER(CK$62,3))+('[1]Summary Data'!$W161*POWER(CK$62,2))+('[1]Summary Data'!$X161*CK$62)+'[1]Summary Data'!$Y161</f>
        <v>115.04389111999996</v>
      </c>
      <c r="CL65" s="175">
        <f>('[1]Summary Data'!$V161*POWER(CL$62,3))+('[1]Summary Data'!$W161*POWER(CL$62,2))+('[1]Summary Data'!$X161*CL$62)+'[1]Summary Data'!$Y161</f>
        <v>110.71896125504</v>
      </c>
      <c r="CM65" s="175">
        <f>('[1]Summary Data'!$V161*POWER(CM$62,3))+('[1]Summary Data'!$W161*POWER(CM$62,2))+('[1]Summary Data'!$X161*CM$62)+'[1]Summary Data'!$Y161</f>
        <v>107.11709751872002</v>
      </c>
      <c r="CN65" s="175">
        <f>('[1]Summary Data'!$V161*POWER(CN$62,3))+('[1]Summary Data'!$W161*POWER(CN$62,2))+('[1]Summary Data'!$X161*CN$62)+'[1]Summary Data'!$Y161</f>
        <v>103.97824460288001</v>
      </c>
      <c r="CO65" s="175">
        <f>('[1]Summary Data'!$V161*POWER(CO$62,3))+('[1]Summary Data'!$W161*POWER(CO$62,2))+('[1]Summary Data'!$X161*CO$62)+'[1]Summary Data'!$Y161</f>
        <v>101.04234719935999</v>
      </c>
      <c r="CP65" s="175">
        <f>('[1]Summary Data'!$V161*POWER(CP$62,3))+('[1]Summary Data'!$W161*POWER(CP$62,2))+('[1]Summary Data'!$X161*CP$62)+'[1]Summary Data'!$Y161</f>
        <v>98.049350000000004</v>
      </c>
      <c r="CQ65" s="176">
        <f>('[1]Summary Data'!$V161*POWER(CQ$62,3))+('[1]Summary Data'!$W161*POWER(CQ$62,2))+('[1]Summary Data'!$X161*CQ$62)+'[1]Summary Data'!$Y161</f>
        <v>-198.46380000000005</v>
      </c>
    </row>
    <row r="66" spans="2:95">
      <c r="B66" s="65"/>
      <c r="C66" s="66"/>
      <c r="D66" s="66"/>
      <c r="E66" s="67"/>
      <c r="F66" s="77">
        <f t="shared" si="4"/>
        <v>4</v>
      </c>
      <c r="G66" s="174">
        <f t="shared" si="5"/>
        <v>227.53725147647998</v>
      </c>
      <c r="H66" s="175">
        <f t="shared" si="5"/>
        <v>204.82296562223999</v>
      </c>
      <c r="I66" s="175">
        <f t="shared" si="5"/>
        <v>185.27933261375998</v>
      </c>
      <c r="J66" s="175">
        <f t="shared" si="5"/>
        <v>168.63184264751999</v>
      </c>
      <c r="K66" s="175">
        <f t="shared" si="5"/>
        <v>154.60598592000002</v>
      </c>
      <c r="L66" s="175">
        <f t="shared" si="5"/>
        <v>142.92725262767996</v>
      </c>
      <c r="M66" s="175">
        <f t="shared" si="5"/>
        <v>133.32113296704</v>
      </c>
      <c r="N66" s="175">
        <f t="shared" si="5"/>
        <v>125.51311713455999</v>
      </c>
      <c r="O66" s="175">
        <f t="shared" si="5"/>
        <v>119.22869532671999</v>
      </c>
      <c r="P66" s="175">
        <f t="shared" si="5"/>
        <v>114.19335774000001</v>
      </c>
      <c r="Q66" s="175">
        <f t="shared" si="5"/>
        <v>110.13259457088</v>
      </c>
      <c r="R66" s="175">
        <f t="shared" si="5"/>
        <v>106.77189601584001</v>
      </c>
      <c r="S66" s="175">
        <f t="shared" si="5"/>
        <v>103.83675227136001</v>
      </c>
      <c r="T66" s="175">
        <f t="shared" si="5"/>
        <v>101.05265353392002</v>
      </c>
      <c r="U66" s="175">
        <f t="shared" si="5"/>
        <v>100</v>
      </c>
      <c r="V66" s="176">
        <v>100</v>
      </c>
      <c r="W66" s="73"/>
      <c r="CA66" s="163">
        <f t="shared" si="6"/>
        <v>4</v>
      </c>
      <c r="CB66" s="174">
        <f>('[1]Summary Data'!$V160*POWER(CB$62,3))+('[1]Summary Data'!$W160*POWER(CB$62,2))+('[1]Summary Data'!$X160*CB$62)+'[1]Summary Data'!$Y160</f>
        <v>227.53725147647998</v>
      </c>
      <c r="CC66" s="175">
        <f>('[1]Summary Data'!$V160*POWER(CC$62,3))+('[1]Summary Data'!$W160*POWER(CC$62,2))+('[1]Summary Data'!$X160*CC$62)+'[1]Summary Data'!$Y160</f>
        <v>204.82296562223999</v>
      </c>
      <c r="CD66" s="175">
        <f>('[1]Summary Data'!$V160*POWER(CD$62,3))+('[1]Summary Data'!$W160*POWER(CD$62,2))+('[1]Summary Data'!$X160*CD$62)+'[1]Summary Data'!$Y160</f>
        <v>185.27933261375998</v>
      </c>
      <c r="CE66" s="175">
        <f>('[1]Summary Data'!$V160*POWER(CE$62,3))+('[1]Summary Data'!$W160*POWER(CE$62,2))+('[1]Summary Data'!$X160*CE$62)+'[1]Summary Data'!$Y160</f>
        <v>168.63184264751999</v>
      </c>
      <c r="CF66" s="175">
        <f>('[1]Summary Data'!$V160*POWER(CF$62,3))+('[1]Summary Data'!$W160*POWER(CF$62,2))+('[1]Summary Data'!$X160*CF$62)+'[1]Summary Data'!$Y160</f>
        <v>154.60598592000002</v>
      </c>
      <c r="CG66" s="175">
        <f>('[1]Summary Data'!$V160*POWER(CG$62,3))+('[1]Summary Data'!$W160*POWER(CG$62,2))+('[1]Summary Data'!$X160*CG$62)+'[1]Summary Data'!$Y160</f>
        <v>142.92725262767996</v>
      </c>
      <c r="CH66" s="175">
        <f>('[1]Summary Data'!$V160*POWER(CH$62,3))+('[1]Summary Data'!$W160*POWER(CH$62,2))+('[1]Summary Data'!$X160*CH$62)+'[1]Summary Data'!$Y160</f>
        <v>133.32113296704</v>
      </c>
      <c r="CI66" s="175">
        <f>('[1]Summary Data'!$V160*POWER(CI$62,3))+('[1]Summary Data'!$W160*POWER(CI$62,2))+('[1]Summary Data'!$X160*CI$62)+'[1]Summary Data'!$Y160</f>
        <v>125.51311713455999</v>
      </c>
      <c r="CJ66" s="175">
        <f>('[1]Summary Data'!$V160*POWER(CJ$62,3))+('[1]Summary Data'!$W160*POWER(CJ$62,2))+('[1]Summary Data'!$X160*CJ$62)+'[1]Summary Data'!$Y160</f>
        <v>119.22869532671999</v>
      </c>
      <c r="CK66" s="175">
        <f>('[1]Summary Data'!$V160*POWER(CK$62,3))+('[1]Summary Data'!$W160*POWER(CK$62,2))+('[1]Summary Data'!$X160*CK$62)+'[1]Summary Data'!$Y160</f>
        <v>114.19335774000001</v>
      </c>
      <c r="CL66" s="175">
        <f>('[1]Summary Data'!$V160*POWER(CL$62,3))+('[1]Summary Data'!$W160*POWER(CL$62,2))+('[1]Summary Data'!$X160*CL$62)+'[1]Summary Data'!$Y160</f>
        <v>110.13259457088</v>
      </c>
      <c r="CM66" s="175">
        <f>('[1]Summary Data'!$V160*POWER(CM$62,3))+('[1]Summary Data'!$W160*POWER(CM$62,2))+('[1]Summary Data'!$X160*CM$62)+'[1]Summary Data'!$Y160</f>
        <v>106.77189601584001</v>
      </c>
      <c r="CN66" s="175">
        <f>('[1]Summary Data'!$V160*POWER(CN$62,3))+('[1]Summary Data'!$W160*POWER(CN$62,2))+('[1]Summary Data'!$X160*CN$62)+'[1]Summary Data'!$Y160</f>
        <v>103.83675227136001</v>
      </c>
      <c r="CO66" s="175">
        <f>('[1]Summary Data'!$V160*POWER(CO$62,3))+('[1]Summary Data'!$W160*POWER(CO$62,2))+('[1]Summary Data'!$X160*CO$62)+'[1]Summary Data'!$Y160</f>
        <v>101.05265353392002</v>
      </c>
      <c r="CP66" s="175">
        <f>('[1]Summary Data'!$V160*POWER(CP$62,3))+('[1]Summary Data'!$W160*POWER(CP$62,2))+('[1]Summary Data'!$X160*CP$62)+'[1]Summary Data'!$Y160</f>
        <v>98.145089999999982</v>
      </c>
      <c r="CQ66" s="176">
        <f>('[1]Summary Data'!$V160*POWER(CQ$62,3))+('[1]Summary Data'!$W160*POWER(CQ$62,2))+('[1]Summary Data'!$X160*CQ$62)+'[1]Summary Data'!$Y160</f>
        <v>-219.95559999999989</v>
      </c>
    </row>
    <row r="67" spans="2:95">
      <c r="B67" s="65"/>
      <c r="C67" s="66"/>
      <c r="D67" s="66"/>
      <c r="E67" s="67"/>
      <c r="F67" s="77">
        <f t="shared" si="4"/>
        <v>4.5</v>
      </c>
      <c r="G67" s="174">
        <f t="shared" si="5"/>
        <v>211.08987434496001</v>
      </c>
      <c r="H67" s="175">
        <f t="shared" si="5"/>
        <v>189.94981843248001</v>
      </c>
      <c r="I67" s="175">
        <f t="shared" si="5"/>
        <v>171.99355911552001</v>
      </c>
      <c r="J67" s="175">
        <f t="shared" si="5"/>
        <v>156.92785858704002</v>
      </c>
      <c r="K67" s="175">
        <f t="shared" si="5"/>
        <v>144.45947904000002</v>
      </c>
      <c r="L67" s="175">
        <f t="shared" si="5"/>
        <v>134.29518266736</v>
      </c>
      <c r="M67" s="175">
        <f t="shared" si="5"/>
        <v>126.14173166208002</v>
      </c>
      <c r="N67" s="175">
        <f t="shared" si="5"/>
        <v>119.70588821712002</v>
      </c>
      <c r="O67" s="175">
        <f t="shared" si="5"/>
        <v>114.69441452543998</v>
      </c>
      <c r="P67" s="175">
        <f t="shared" si="5"/>
        <v>110.81407278</v>
      </c>
      <c r="Q67" s="175">
        <f t="shared" si="5"/>
        <v>107.77162517376001</v>
      </c>
      <c r="R67" s="175">
        <f t="shared" si="5"/>
        <v>105.27383389967997</v>
      </c>
      <c r="S67" s="175">
        <f t="shared" si="5"/>
        <v>103.02746115072006</v>
      </c>
      <c r="T67" s="175">
        <f t="shared" si="5"/>
        <v>100.73926911983995</v>
      </c>
      <c r="U67" s="175">
        <f t="shared" si="5"/>
        <v>100</v>
      </c>
      <c r="V67" s="176">
        <v>100</v>
      </c>
      <c r="W67" s="73"/>
      <c r="CA67" s="163">
        <f t="shared" si="6"/>
        <v>4.5</v>
      </c>
      <c r="CB67" s="174">
        <f>('[1]Summary Data'!$V159*POWER(CB$62,3))+('[1]Summary Data'!$W159*POWER(CB$62,2))+('[1]Summary Data'!$X159*CB$62)+'[1]Summary Data'!$Y159</f>
        <v>211.08987434496001</v>
      </c>
      <c r="CC67" s="175">
        <f>('[1]Summary Data'!$V159*POWER(CC$62,3))+('[1]Summary Data'!$W159*POWER(CC$62,2))+('[1]Summary Data'!$X159*CC$62)+'[1]Summary Data'!$Y159</f>
        <v>189.94981843248001</v>
      </c>
      <c r="CD67" s="175">
        <f>('[1]Summary Data'!$V159*POWER(CD$62,3))+('[1]Summary Data'!$W159*POWER(CD$62,2))+('[1]Summary Data'!$X159*CD$62)+'[1]Summary Data'!$Y159</f>
        <v>171.99355911552001</v>
      </c>
      <c r="CE67" s="175">
        <f>('[1]Summary Data'!$V159*POWER(CE$62,3))+('[1]Summary Data'!$W159*POWER(CE$62,2))+('[1]Summary Data'!$X159*CE$62)+'[1]Summary Data'!$Y159</f>
        <v>156.92785858704002</v>
      </c>
      <c r="CF67" s="175">
        <f>('[1]Summary Data'!$V159*POWER(CF$62,3))+('[1]Summary Data'!$W159*POWER(CF$62,2))+('[1]Summary Data'!$X159*CF$62)+'[1]Summary Data'!$Y159</f>
        <v>144.45947904000002</v>
      </c>
      <c r="CG67" s="175">
        <f>('[1]Summary Data'!$V159*POWER(CG$62,3))+('[1]Summary Data'!$W159*POWER(CG$62,2))+('[1]Summary Data'!$X159*CG$62)+'[1]Summary Data'!$Y159</f>
        <v>134.29518266736</v>
      </c>
      <c r="CH67" s="175">
        <f>('[1]Summary Data'!$V159*POWER(CH$62,3))+('[1]Summary Data'!$W159*POWER(CH$62,2))+('[1]Summary Data'!$X159*CH$62)+'[1]Summary Data'!$Y159</f>
        <v>126.14173166208002</v>
      </c>
      <c r="CI67" s="175">
        <f>('[1]Summary Data'!$V159*POWER(CI$62,3))+('[1]Summary Data'!$W159*POWER(CI$62,2))+('[1]Summary Data'!$X159*CI$62)+'[1]Summary Data'!$Y159</f>
        <v>119.70588821712002</v>
      </c>
      <c r="CJ67" s="175">
        <f>('[1]Summary Data'!$V159*POWER(CJ$62,3))+('[1]Summary Data'!$W159*POWER(CJ$62,2))+('[1]Summary Data'!$X159*CJ$62)+'[1]Summary Data'!$Y159</f>
        <v>114.69441452543998</v>
      </c>
      <c r="CK67" s="175">
        <f>('[1]Summary Data'!$V159*POWER(CK$62,3))+('[1]Summary Data'!$W159*POWER(CK$62,2))+('[1]Summary Data'!$X159*CK$62)+'[1]Summary Data'!$Y159</f>
        <v>110.81407278</v>
      </c>
      <c r="CL67" s="175">
        <f>('[1]Summary Data'!$V159*POWER(CL$62,3))+('[1]Summary Data'!$W159*POWER(CL$62,2))+('[1]Summary Data'!$X159*CL$62)+'[1]Summary Data'!$Y159</f>
        <v>107.77162517376001</v>
      </c>
      <c r="CM67" s="175">
        <f>('[1]Summary Data'!$V159*POWER(CM$62,3))+('[1]Summary Data'!$W159*POWER(CM$62,2))+('[1]Summary Data'!$X159*CM$62)+'[1]Summary Data'!$Y159</f>
        <v>105.27383389967997</v>
      </c>
      <c r="CN67" s="175">
        <f>('[1]Summary Data'!$V159*POWER(CN$62,3))+('[1]Summary Data'!$W159*POWER(CN$62,2))+('[1]Summary Data'!$X159*CN$62)+'[1]Summary Data'!$Y159</f>
        <v>103.02746115072006</v>
      </c>
      <c r="CO67" s="175">
        <f>('[1]Summary Data'!$V159*POWER(CO$62,3))+('[1]Summary Data'!$W159*POWER(CO$62,2))+('[1]Summary Data'!$X159*CO$62)+'[1]Summary Data'!$Y159</f>
        <v>100.73926911983995</v>
      </c>
      <c r="CP67" s="175">
        <f>('[1]Summary Data'!$V159*POWER(CP$62,3))+('[1]Summary Data'!$W159*POWER(CP$62,2))+('[1]Summary Data'!$X159*CP$62)+'[1]Summary Data'!$Y159</f>
        <v>98.116020000000049</v>
      </c>
      <c r="CQ67" s="176">
        <f>('[1]Summary Data'!$V159*POWER(CQ$62,3))+('[1]Summary Data'!$W159*POWER(CQ$62,2))+('[1]Summary Data'!$X159*CQ$62)+'[1]Summary Data'!$Y159</f>
        <v>-263.55295999999998</v>
      </c>
    </row>
    <row r="68" spans="2:95">
      <c r="B68" s="65"/>
      <c r="C68" s="66"/>
      <c r="D68" s="66"/>
      <c r="E68" s="67"/>
      <c r="F68" s="77">
        <f t="shared" si="4"/>
        <v>5</v>
      </c>
      <c r="G68" s="174">
        <f t="shared" si="5"/>
        <v>185.82320403967998</v>
      </c>
      <c r="H68" s="175">
        <f t="shared" si="5"/>
        <v>172.34071107583998</v>
      </c>
      <c r="I68" s="175">
        <f t="shared" si="5"/>
        <v>160.37362423616</v>
      </c>
      <c r="J68" s="175">
        <f t="shared" si="5"/>
        <v>149.82289876831999</v>
      </c>
      <c r="K68" s="175">
        <f t="shared" si="5"/>
        <v>140.58948992000001</v>
      </c>
      <c r="L68" s="175">
        <f t="shared" si="5"/>
        <v>132.57435293888</v>
      </c>
      <c r="M68" s="175">
        <f t="shared" si="5"/>
        <v>125.67844307263999</v>
      </c>
      <c r="N68" s="175">
        <f t="shared" si="5"/>
        <v>119.80271556896002</v>
      </c>
      <c r="O68" s="175">
        <f t="shared" si="5"/>
        <v>114.84812567551998</v>
      </c>
      <c r="P68" s="175">
        <f t="shared" si="5"/>
        <v>110.71562864000001</v>
      </c>
      <c r="Q68" s="175">
        <f t="shared" si="5"/>
        <v>107.30617971008</v>
      </c>
      <c r="R68" s="175">
        <f t="shared" si="5"/>
        <v>104.52073413343999</v>
      </c>
      <c r="S68" s="175">
        <f t="shared" si="5"/>
        <v>102.26024715775998</v>
      </c>
      <c r="T68" s="175">
        <f t="shared" si="5"/>
        <v>100.42567403072002</v>
      </c>
      <c r="U68" s="175">
        <f t="shared" si="5"/>
        <v>100</v>
      </c>
      <c r="V68" s="176">
        <v>100</v>
      </c>
      <c r="W68" s="73"/>
      <c r="CA68" s="163">
        <f t="shared" si="6"/>
        <v>5</v>
      </c>
      <c r="CB68" s="174">
        <f>('[1]Summary Data'!$V158*POWER(CB$62,3))+('[1]Summary Data'!$W158*POWER(CB$62,2))+('[1]Summary Data'!$X158*CB$62)+'[1]Summary Data'!$Y158</f>
        <v>185.82320403967998</v>
      </c>
      <c r="CC68" s="175">
        <f>('[1]Summary Data'!$V158*POWER(CC$62,3))+('[1]Summary Data'!$W158*POWER(CC$62,2))+('[1]Summary Data'!$X158*CC$62)+'[1]Summary Data'!$Y158</f>
        <v>172.34071107583998</v>
      </c>
      <c r="CD68" s="175">
        <f>('[1]Summary Data'!$V158*POWER(CD$62,3))+('[1]Summary Data'!$W158*POWER(CD$62,2))+('[1]Summary Data'!$X158*CD$62)+'[1]Summary Data'!$Y158</f>
        <v>160.37362423616</v>
      </c>
      <c r="CE68" s="175">
        <f>('[1]Summary Data'!$V158*POWER(CE$62,3))+('[1]Summary Data'!$W158*POWER(CE$62,2))+('[1]Summary Data'!$X158*CE$62)+'[1]Summary Data'!$Y158</f>
        <v>149.82289876831999</v>
      </c>
      <c r="CF68" s="175">
        <f>('[1]Summary Data'!$V158*POWER(CF$62,3))+('[1]Summary Data'!$W158*POWER(CF$62,2))+('[1]Summary Data'!$X158*CF$62)+'[1]Summary Data'!$Y158</f>
        <v>140.58948992000001</v>
      </c>
      <c r="CG68" s="175">
        <f>('[1]Summary Data'!$V158*POWER(CG$62,3))+('[1]Summary Data'!$W158*POWER(CG$62,2))+('[1]Summary Data'!$X158*CG$62)+'[1]Summary Data'!$Y158</f>
        <v>132.57435293888</v>
      </c>
      <c r="CH68" s="175">
        <f>('[1]Summary Data'!$V158*POWER(CH$62,3))+('[1]Summary Data'!$W158*POWER(CH$62,2))+('[1]Summary Data'!$X158*CH$62)+'[1]Summary Data'!$Y158</f>
        <v>125.67844307263999</v>
      </c>
      <c r="CI68" s="175">
        <f>('[1]Summary Data'!$V158*POWER(CI$62,3))+('[1]Summary Data'!$W158*POWER(CI$62,2))+('[1]Summary Data'!$X158*CI$62)+'[1]Summary Data'!$Y158</f>
        <v>119.80271556896002</v>
      </c>
      <c r="CJ68" s="175">
        <f>('[1]Summary Data'!$V158*POWER(CJ$62,3))+('[1]Summary Data'!$W158*POWER(CJ$62,2))+('[1]Summary Data'!$X158*CJ$62)+'[1]Summary Data'!$Y158</f>
        <v>114.84812567551998</v>
      </c>
      <c r="CK68" s="175">
        <f>('[1]Summary Data'!$V158*POWER(CK$62,3))+('[1]Summary Data'!$W158*POWER(CK$62,2))+('[1]Summary Data'!$X158*CK$62)+'[1]Summary Data'!$Y158</f>
        <v>110.71562864000001</v>
      </c>
      <c r="CL68" s="175">
        <f>('[1]Summary Data'!$V158*POWER(CL$62,3))+('[1]Summary Data'!$W158*POWER(CL$62,2))+('[1]Summary Data'!$X158*CL$62)+'[1]Summary Data'!$Y158</f>
        <v>107.30617971008</v>
      </c>
      <c r="CM68" s="175">
        <f>('[1]Summary Data'!$V158*POWER(CM$62,3))+('[1]Summary Data'!$W158*POWER(CM$62,2))+('[1]Summary Data'!$X158*CM$62)+'[1]Summary Data'!$Y158</f>
        <v>104.52073413343999</v>
      </c>
      <c r="CN68" s="175">
        <f>('[1]Summary Data'!$V158*POWER(CN$62,3))+('[1]Summary Data'!$W158*POWER(CN$62,2))+('[1]Summary Data'!$X158*CN$62)+'[1]Summary Data'!$Y158</f>
        <v>102.26024715775998</v>
      </c>
      <c r="CO68" s="175">
        <f>('[1]Summary Data'!$V158*POWER(CO$62,3))+('[1]Summary Data'!$W158*POWER(CO$62,2))+('[1]Summary Data'!$X158*CO$62)+'[1]Summary Data'!$Y158</f>
        <v>100.42567403072002</v>
      </c>
      <c r="CP68" s="175">
        <f>('[1]Summary Data'!$V158*POWER(CP$62,3))+('[1]Summary Data'!$W158*POWER(CP$62,2))+('[1]Summary Data'!$X158*CP$62)+'[1]Summary Data'!$Y158</f>
        <v>98.917969999999997</v>
      </c>
      <c r="CQ68" s="176">
        <f>('[1]Summary Data'!$V158*POWER(CQ$62,3))+('[1]Summary Data'!$W158*POWER(CQ$62,2))+('[1]Summary Data'!$X158*CQ$62)+'[1]Summary Data'!$Y158</f>
        <v>31.182080000000042</v>
      </c>
    </row>
    <row r="69" spans="2:95">
      <c r="B69" s="65"/>
      <c r="C69" s="66"/>
      <c r="D69" s="66"/>
      <c r="E69" s="67"/>
      <c r="F69" s="77">
        <f t="shared" si="4"/>
        <v>5.5</v>
      </c>
      <c r="G69" s="174">
        <f t="shared" si="5"/>
        <v>155.89738161151999</v>
      </c>
      <c r="H69" s="175">
        <f t="shared" si="5"/>
        <v>151.97231129575999</v>
      </c>
      <c r="I69" s="175">
        <f t="shared" si="5"/>
        <v>147.39010889023999</v>
      </c>
      <c r="J69" s="175">
        <f t="shared" si="5"/>
        <v>142.31316756247998</v>
      </c>
      <c r="K69" s="175">
        <f t="shared" si="5"/>
        <v>136.90388048</v>
      </c>
      <c r="L69" s="175">
        <f t="shared" si="5"/>
        <v>131.32464081031998</v>
      </c>
      <c r="M69" s="175">
        <f t="shared" si="5"/>
        <v>125.73784172095998</v>
      </c>
      <c r="N69" s="175">
        <f t="shared" si="5"/>
        <v>120.30587637943999</v>
      </c>
      <c r="O69" s="175">
        <f t="shared" si="5"/>
        <v>115.19113795327999</v>
      </c>
      <c r="P69" s="175">
        <f t="shared" si="5"/>
        <v>110.55601960999999</v>
      </c>
      <c r="Q69" s="175">
        <f t="shared" si="5"/>
        <v>106.56291451711999</v>
      </c>
      <c r="R69" s="175">
        <f t="shared" si="5"/>
        <v>103.37421584215998</v>
      </c>
      <c r="S69" s="175">
        <f t="shared" si="5"/>
        <v>101.15231675263999</v>
      </c>
      <c r="T69" s="175">
        <f t="shared" si="5"/>
        <v>100.25848999999999</v>
      </c>
      <c r="U69" s="175">
        <f t="shared" si="5"/>
        <v>100.25848999999999</v>
      </c>
      <c r="V69" s="176">
        <v>100</v>
      </c>
      <c r="W69" s="73"/>
      <c r="CA69" s="163">
        <f t="shared" si="6"/>
        <v>5.5</v>
      </c>
      <c r="CB69" s="174">
        <f>('[1]Summary Data'!$V157*POWER(CB$62,3))+('[1]Summary Data'!$W157*POWER(CB$62,2))+('[1]Summary Data'!$X157*CB$62)+'[1]Summary Data'!$Y157</f>
        <v>155.89738161151999</v>
      </c>
      <c r="CC69" s="175">
        <f>('[1]Summary Data'!$V157*POWER(CC$62,3))+('[1]Summary Data'!$W157*POWER(CC$62,2))+('[1]Summary Data'!$X157*CC$62)+'[1]Summary Data'!$Y157</f>
        <v>151.97231129575999</v>
      </c>
      <c r="CD69" s="175">
        <f>('[1]Summary Data'!$V157*POWER(CD$62,3))+('[1]Summary Data'!$W157*POWER(CD$62,2))+('[1]Summary Data'!$X157*CD$62)+'[1]Summary Data'!$Y157</f>
        <v>147.39010889023999</v>
      </c>
      <c r="CE69" s="175">
        <f>('[1]Summary Data'!$V157*POWER(CE$62,3))+('[1]Summary Data'!$W157*POWER(CE$62,2))+('[1]Summary Data'!$X157*CE$62)+'[1]Summary Data'!$Y157</f>
        <v>142.31316756247998</v>
      </c>
      <c r="CF69" s="175">
        <f>('[1]Summary Data'!$V157*POWER(CF$62,3))+('[1]Summary Data'!$W157*POWER(CF$62,2))+('[1]Summary Data'!$X157*CF$62)+'[1]Summary Data'!$Y157</f>
        <v>136.90388048</v>
      </c>
      <c r="CG69" s="175">
        <f>('[1]Summary Data'!$V157*POWER(CG$62,3))+('[1]Summary Data'!$W157*POWER(CG$62,2))+('[1]Summary Data'!$X157*CG$62)+'[1]Summary Data'!$Y157</f>
        <v>131.32464081031998</v>
      </c>
      <c r="CH69" s="175">
        <f>('[1]Summary Data'!$V157*POWER(CH$62,3))+('[1]Summary Data'!$W157*POWER(CH$62,2))+('[1]Summary Data'!$X157*CH$62)+'[1]Summary Data'!$Y157</f>
        <v>125.73784172095998</v>
      </c>
      <c r="CI69" s="175">
        <f>('[1]Summary Data'!$V157*POWER(CI$62,3))+('[1]Summary Data'!$W157*POWER(CI$62,2))+('[1]Summary Data'!$X157*CI$62)+'[1]Summary Data'!$Y157</f>
        <v>120.30587637943999</v>
      </c>
      <c r="CJ69" s="175">
        <f>('[1]Summary Data'!$V157*POWER(CJ$62,3))+('[1]Summary Data'!$W157*POWER(CJ$62,2))+('[1]Summary Data'!$X157*CJ$62)+'[1]Summary Data'!$Y157</f>
        <v>115.19113795327999</v>
      </c>
      <c r="CK69" s="175">
        <f>('[1]Summary Data'!$V157*POWER(CK$62,3))+('[1]Summary Data'!$W157*POWER(CK$62,2))+('[1]Summary Data'!$X157*CK$62)+'[1]Summary Data'!$Y157</f>
        <v>110.55601960999999</v>
      </c>
      <c r="CL69" s="175">
        <f>('[1]Summary Data'!$V157*POWER(CL$62,3))+('[1]Summary Data'!$W157*POWER(CL$62,2))+('[1]Summary Data'!$X157*CL$62)+'[1]Summary Data'!$Y157</f>
        <v>106.56291451711999</v>
      </c>
      <c r="CM69" s="175">
        <f>('[1]Summary Data'!$V157*POWER(CM$62,3))+('[1]Summary Data'!$W157*POWER(CM$62,2))+('[1]Summary Data'!$X157*CM$62)+'[1]Summary Data'!$Y157</f>
        <v>103.37421584215998</v>
      </c>
      <c r="CN69" s="175">
        <f>('[1]Summary Data'!$V157*POWER(CN$62,3))+('[1]Summary Data'!$W157*POWER(CN$62,2))+('[1]Summary Data'!$X157*CN$62)+'[1]Summary Data'!$Y157</f>
        <v>101.15231675263999</v>
      </c>
      <c r="CO69" s="175">
        <f>('[1]Summary Data'!$V157*POWER(CO$62,3))+('[1]Summary Data'!$W157*POWER(CO$62,2))+('[1]Summary Data'!$X157*CO$62)+'[1]Summary Data'!$Y157</f>
        <v>100.05961041607998</v>
      </c>
      <c r="CP69" s="175">
        <f>('[1]Summary Data'!$V157*POWER(CP$62,3))+('[1]Summary Data'!$W157*POWER(CP$62,2))+('[1]Summary Data'!$X157*CP$62)+'[1]Summary Data'!$Y157</f>
        <v>100.25848999999999</v>
      </c>
      <c r="CQ69" s="176">
        <f>('[1]Summary Data'!$V157*POWER(CQ$62,3))+('[1]Summary Data'!$W157*POWER(CQ$62,2))+('[1]Summary Data'!$X157*CQ$62)+'[1]Summary Data'!$Y157</f>
        <v>442.48346000000004</v>
      </c>
    </row>
    <row r="70" spans="2:95" ht="15.75" thickBot="1">
      <c r="B70" s="79"/>
      <c r="C70" s="80"/>
      <c r="D70" s="80"/>
      <c r="E70" s="81"/>
      <c r="F70" s="82">
        <f t="shared" si="4"/>
        <v>6</v>
      </c>
      <c r="G70" s="177">
        <f t="shared" si="5"/>
        <v>200.06797612352</v>
      </c>
      <c r="H70" s="178">
        <f t="shared" si="5"/>
        <v>185.30046931376</v>
      </c>
      <c r="I70" s="178">
        <f t="shared" si="5"/>
        <v>171.98248845823997</v>
      </c>
      <c r="J70" s="178">
        <f t="shared" si="5"/>
        <v>160.04226382447999</v>
      </c>
      <c r="K70" s="178">
        <f t="shared" si="5"/>
        <v>149.40802567999998</v>
      </c>
      <c r="L70" s="178">
        <f t="shared" si="5"/>
        <v>140.00800429231998</v>
      </c>
      <c r="M70" s="178">
        <f t="shared" si="5"/>
        <v>131.77042992895997</v>
      </c>
      <c r="N70" s="178">
        <f t="shared" si="5"/>
        <v>124.62353285743998</v>
      </c>
      <c r="O70" s="178">
        <f t="shared" si="5"/>
        <v>118.49554334527997</v>
      </c>
      <c r="P70" s="178">
        <f t="shared" si="5"/>
        <v>113.31469165999997</v>
      </c>
      <c r="Q70" s="178">
        <f t="shared" si="5"/>
        <v>109.00920806911998</v>
      </c>
      <c r="R70" s="178">
        <f t="shared" si="5"/>
        <v>105.50732284015999</v>
      </c>
      <c r="S70" s="178">
        <f t="shared" si="5"/>
        <v>102.73726624063997</v>
      </c>
      <c r="T70" s="178">
        <f t="shared" si="5"/>
        <v>100.62726853808002</v>
      </c>
      <c r="U70" s="178">
        <f t="shared" si="5"/>
        <v>100</v>
      </c>
      <c r="V70" s="179">
        <v>100</v>
      </c>
      <c r="W70" s="84"/>
      <c r="CA70" s="164">
        <f t="shared" si="6"/>
        <v>6</v>
      </c>
      <c r="CB70" s="177">
        <f>('[1]Summary Data'!$V156*POWER(CB$62,3))+('[1]Summary Data'!$W156*POWER(CB$62,2))+('[1]Summary Data'!$X156*CB$62)+'[1]Summary Data'!$Y156</f>
        <v>200.06797612352</v>
      </c>
      <c r="CC70" s="178">
        <f>('[1]Summary Data'!$V156*POWER(CC$62,3))+('[1]Summary Data'!$W156*POWER(CC$62,2))+('[1]Summary Data'!$X156*CC$62)+'[1]Summary Data'!$Y156</f>
        <v>185.30046931376</v>
      </c>
      <c r="CD70" s="178">
        <f>('[1]Summary Data'!$V156*POWER(CD$62,3))+('[1]Summary Data'!$W156*POWER(CD$62,2))+('[1]Summary Data'!$X156*CD$62)+'[1]Summary Data'!$Y156</f>
        <v>171.98248845823997</v>
      </c>
      <c r="CE70" s="178">
        <f>('[1]Summary Data'!$V156*POWER(CE$62,3))+('[1]Summary Data'!$W156*POWER(CE$62,2))+('[1]Summary Data'!$X156*CE$62)+'[1]Summary Data'!$Y156</f>
        <v>160.04226382447999</v>
      </c>
      <c r="CF70" s="178">
        <f>('[1]Summary Data'!$V156*POWER(CF$62,3))+('[1]Summary Data'!$W156*POWER(CF$62,2))+('[1]Summary Data'!$X156*CF$62)+'[1]Summary Data'!$Y156</f>
        <v>149.40802567999998</v>
      </c>
      <c r="CG70" s="178">
        <f>('[1]Summary Data'!$V156*POWER(CG$62,3))+('[1]Summary Data'!$W156*POWER(CG$62,2))+('[1]Summary Data'!$X156*CG$62)+'[1]Summary Data'!$Y156</f>
        <v>140.00800429231998</v>
      </c>
      <c r="CH70" s="178">
        <f>('[1]Summary Data'!$V156*POWER(CH$62,3))+('[1]Summary Data'!$W156*POWER(CH$62,2))+('[1]Summary Data'!$X156*CH$62)+'[1]Summary Data'!$Y156</f>
        <v>131.77042992895997</v>
      </c>
      <c r="CI70" s="178">
        <f>('[1]Summary Data'!$V156*POWER(CI$62,3))+('[1]Summary Data'!$W156*POWER(CI$62,2))+('[1]Summary Data'!$X156*CI$62)+'[1]Summary Data'!$Y156</f>
        <v>124.62353285743998</v>
      </c>
      <c r="CJ70" s="178">
        <f>('[1]Summary Data'!$V156*POWER(CJ$62,3))+('[1]Summary Data'!$W156*POWER(CJ$62,2))+('[1]Summary Data'!$X156*CJ$62)+'[1]Summary Data'!$Y156</f>
        <v>118.49554334527997</v>
      </c>
      <c r="CK70" s="178">
        <f>('[1]Summary Data'!$V156*POWER(CK$62,3))+('[1]Summary Data'!$W156*POWER(CK$62,2))+('[1]Summary Data'!$X156*CK$62)+'[1]Summary Data'!$Y156</f>
        <v>113.31469165999997</v>
      </c>
      <c r="CL70" s="178">
        <f>('[1]Summary Data'!$V156*POWER(CL$62,3))+('[1]Summary Data'!$W156*POWER(CL$62,2))+('[1]Summary Data'!$X156*CL$62)+'[1]Summary Data'!$Y156</f>
        <v>109.00920806911998</v>
      </c>
      <c r="CM70" s="178">
        <f>('[1]Summary Data'!$V156*POWER(CM$62,3))+('[1]Summary Data'!$W156*POWER(CM$62,2))+('[1]Summary Data'!$X156*CM$62)+'[1]Summary Data'!$Y156</f>
        <v>105.50732284015999</v>
      </c>
      <c r="CN70" s="178">
        <f>('[1]Summary Data'!$V156*POWER(CN$62,3))+('[1]Summary Data'!$W156*POWER(CN$62,2))+('[1]Summary Data'!$X156*CN$62)+'[1]Summary Data'!$Y156</f>
        <v>102.73726624063997</v>
      </c>
      <c r="CO70" s="178">
        <f>('[1]Summary Data'!$V156*POWER(CO$62,3))+('[1]Summary Data'!$W156*POWER(CO$62,2))+('[1]Summary Data'!$X156*CO$62)+'[1]Summary Data'!$Y156</f>
        <v>100.62726853808002</v>
      </c>
      <c r="CP70" s="178">
        <f>('[1]Summary Data'!$V156*POWER(CP$62,3))+('[1]Summary Data'!$W156*POWER(CP$62,2))+('[1]Summary Data'!$X156*CP$62)+'[1]Summary Data'!$Y156</f>
        <v>99.105559999999969</v>
      </c>
      <c r="CQ70" s="179">
        <f>('[1]Summary Data'!$V156*POWER(CQ$62,3))+('[1]Summary Data'!$W156*POWER(CQ$62,2))+('[1]Summary Data'!$X156*CQ$62)+'[1]Summary Data'!$Y156</f>
        <v>94.608369999999951</v>
      </c>
    </row>
  </sheetData>
  <sheetProtection password="C163" sheet="1" objects="1" scenarios="1"/>
  <mergeCells count="21"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  <mergeCell ref="B13:G13"/>
    <mergeCell ref="B14:E22"/>
    <mergeCell ref="H15:H22"/>
    <mergeCell ref="B24:F24"/>
    <mergeCell ref="G24:N24"/>
    <mergeCell ref="B25:F26"/>
    <mergeCell ref="A1:T1"/>
    <mergeCell ref="J2:R2"/>
    <mergeCell ref="B5:D5"/>
    <mergeCell ref="P5:S5"/>
    <mergeCell ref="B7:D7"/>
    <mergeCell ref="B10:H1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1" width="9.140625" style="10"/>
    <col min="12" max="12" width="9.140625" style="10" customWidth="1"/>
    <col min="13" max="18" width="9.140625" style="10"/>
    <col min="19" max="19" width="9.28515625" style="10" bestFit="1" customWidth="1"/>
    <col min="20" max="30" width="9.140625" style="10"/>
    <col min="31" max="34" width="9.140625" style="10" customWidth="1"/>
    <col min="35" max="43" width="9.140625" style="10" hidden="1" customWidth="1"/>
    <col min="44" max="16384" width="9.140625" style="10"/>
  </cols>
  <sheetData>
    <row r="1" spans="1:27" ht="27" thickBot="1">
      <c r="A1" s="1" t="str">
        <f ca="1">MID(CELL("filename",A1),FIND("]",CELL("filename",A1))+1,255)</f>
        <v>Subaru COBB</v>
      </c>
      <c r="B1" s="2"/>
      <c r="C1" s="2"/>
      <c r="D1" s="2"/>
      <c r="E1" s="2"/>
      <c r="F1" s="2"/>
      <c r="G1" s="2"/>
      <c r="H1" s="2"/>
      <c r="I1" s="2"/>
      <c r="J1" s="2" t="s">
        <v>67</v>
      </c>
      <c r="K1" s="2"/>
      <c r="L1" s="2"/>
      <c r="M1" s="2"/>
      <c r="N1" s="2"/>
      <c r="O1" s="2"/>
      <c r="P1" s="2"/>
      <c r="Q1" s="2"/>
      <c r="R1" s="2"/>
      <c r="S1" s="2">
        <f>'[1]Summary Data'!$D$69</f>
        <v>1285.1199999999999</v>
      </c>
      <c r="T1" s="3" t="s">
        <v>28</v>
      </c>
      <c r="U1" s="44"/>
      <c r="V1" s="44"/>
      <c r="W1" s="44"/>
      <c r="X1" s="44"/>
      <c r="Y1" s="45"/>
      <c r="Z1" s="44"/>
      <c r="AA1" s="44"/>
    </row>
    <row r="2" spans="1:27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27">
      <c r="A3" s="11" t="s">
        <v>1</v>
      </c>
      <c r="B3" s="10" t="str">
        <f>[1]Versions!C4</f>
        <v>19.11.01</v>
      </c>
    </row>
    <row r="4" spans="1:27" ht="15.75" thickBot="1"/>
    <row r="5" spans="1:27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1</v>
      </c>
    </row>
    <row r="6" spans="1:27" ht="15.75" thickBot="1"/>
    <row r="7" spans="1:27" ht="15.75" thickBot="1">
      <c r="B7" s="51" t="s">
        <v>39</v>
      </c>
      <c r="C7" s="52"/>
      <c r="D7" s="53"/>
    </row>
    <row r="8" spans="1:27" ht="15.75" thickBot="1">
      <c r="B8" s="58">
        <f>MIN(G62:V62)</f>
        <v>0.22</v>
      </c>
      <c r="C8" s="59" t="s">
        <v>40</v>
      </c>
    </row>
    <row r="9" spans="1:27" ht="15.75" thickBot="1"/>
    <row r="10" spans="1:27" ht="15.75" thickBot="1">
      <c r="B10" s="51" t="s">
        <v>41</v>
      </c>
      <c r="C10" s="52"/>
      <c r="D10" s="52"/>
      <c r="E10" s="52"/>
      <c r="F10" s="52"/>
      <c r="G10" s="52"/>
      <c r="H10" s="53"/>
    </row>
    <row r="11" spans="1:27" ht="15.75" thickBot="1">
      <c r="B11" s="58">
        <f>MAX(G62:V62)</f>
        <v>2</v>
      </c>
      <c r="C11" s="59" t="s">
        <v>40</v>
      </c>
    </row>
    <row r="12" spans="1:27" ht="15.75" thickBot="1">
      <c r="I12" s="55"/>
    </row>
    <row r="13" spans="1:27" ht="15.75" thickBot="1">
      <c r="B13" s="51" t="s">
        <v>42</v>
      </c>
      <c r="C13" s="52"/>
      <c r="D13" s="52"/>
      <c r="E13" s="52"/>
      <c r="F13" s="52"/>
      <c r="G13" s="53"/>
      <c r="I13" s="55"/>
      <c r="O13" s="43"/>
    </row>
    <row r="14" spans="1:27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27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1000000*((1/Help!$AE$7)/('[1]Summary Data'!D70/60))*Help!$AE$6/IF('[1]Summary Data'!$D$69&gt;1250,Help!$AE$5,Help!$AD$5)*$T$5</f>
        <v>2027.576798033185</v>
      </c>
      <c r="H15" s="70" t="s">
        <v>70</v>
      </c>
      <c r="K15" s="43"/>
    </row>
    <row r="16" spans="1:27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1000000*((1/Help!$AE$7)/('[1]Summary Data'!D69/60))*Help!$AE$6/IF('[1]Summary Data'!$D$69&gt;1250,Help!$AE$5,Help!$AD$5)*$T$5</f>
        <v>2043.7327884557606</v>
      </c>
      <c r="H16" s="73"/>
      <c r="I16" s="74" t="s">
        <v>46</v>
      </c>
    </row>
    <row r="17" spans="2:22">
      <c r="B17" s="65"/>
      <c r="C17" s="66"/>
      <c r="D17" s="66"/>
      <c r="E17" s="67"/>
      <c r="F17" s="75">
        <f>'[1]Summary Data'!$C$14*VLOOKUP($E$5,PressureFactors,2,FALSE)</f>
        <v>3.5</v>
      </c>
      <c r="G17" s="76">
        <f>1000000*((1/Help!$AE$7)/('[1]Summary Data'!D68/60))*Help!$AE$6/IF('[1]Summary Data'!$D$69&gt;1250,Help!$AE$5,Help!$AD$5)*$T$5</f>
        <v>1874.6908501786345</v>
      </c>
      <c r="H17" s="73"/>
    </row>
    <row r="18" spans="2:22">
      <c r="B18" s="65"/>
      <c r="C18" s="66"/>
      <c r="D18" s="66"/>
      <c r="E18" s="67"/>
      <c r="F18" s="77">
        <f>'[1]Summary Data'!$C$13*VLOOKUP($E$5,PressureFactors,2,FALSE)</f>
        <v>4</v>
      </c>
      <c r="G18" s="78">
        <f>1000000*((1/Help!$AE$7)/('[1]Summary Data'!D67/60))*Help!$AE$6/IF('[1]Summary Data'!$D$69&gt;1250,Help!$AE$5,Help!$AD$5)*$T$5</f>
        <v>1727.5131423480404</v>
      </c>
      <c r="H18" s="73"/>
    </row>
    <row r="19" spans="2:22">
      <c r="B19" s="65"/>
      <c r="C19" s="66"/>
      <c r="D19" s="66"/>
      <c r="E19" s="67"/>
      <c r="F19" s="77">
        <f>'[1]Summary Data'!$C$12*VLOOKUP($E$5,PressureFactors,2,FALSE)</f>
        <v>4.5</v>
      </c>
      <c r="G19" s="78">
        <f>1000000*((1/Help!$AE$7)/('[1]Summary Data'!D66/60))*Help!$AE$6/IF('[1]Summary Data'!$D$69&gt;1250,Help!$AE$5,Help!$AD$5)*$T$5</f>
        <v>1596.6017927443233</v>
      </c>
      <c r="H19" s="73"/>
    </row>
    <row r="20" spans="2:22">
      <c r="B20" s="65"/>
      <c r="C20" s="66"/>
      <c r="D20" s="66"/>
      <c r="E20" s="67"/>
      <c r="F20" s="77">
        <f>'[1]Summary Data'!$C$11*VLOOKUP($E$5,PressureFactors,2,FALSE)</f>
        <v>5</v>
      </c>
      <c r="G20" s="78">
        <f>1000000*((1/Help!$AE$7)/('[1]Summary Data'!D65/60))*Help!$AE$6/IF('[1]Summary Data'!$D$69&gt;1250,Help!$AE$5,Help!$AD$5)*$T$5</f>
        <v>1526.237974675608</v>
      </c>
      <c r="H20" s="73"/>
    </row>
    <row r="21" spans="2:22">
      <c r="B21" s="65"/>
      <c r="C21" s="66"/>
      <c r="D21" s="66"/>
      <c r="E21" s="67"/>
      <c r="F21" s="77">
        <f>'[1]Summary Data'!$C$10*VLOOKUP($E$5,PressureFactors,2,FALSE)</f>
        <v>5.5</v>
      </c>
      <c r="G21" s="78">
        <f>1000000*((1/Help!$AE$7)/('[1]Summary Data'!D64/60))*Help!$AE$6/IF('[1]Summary Data'!$D$69&gt;1250,Help!$AE$5,Help!$AD$5)*$T$5</f>
        <v>1465.9592330406372</v>
      </c>
      <c r="H21" s="73"/>
    </row>
    <row r="22" spans="2:22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1000000*((1/Help!$AE$7)/('[1]Summary Data'!D63/60))*Help!$AE$6/IF('[1]Summary Data'!$D$69&gt;1250,Help!$AE$5,Help!$AD$5)*$T$5</f>
        <v>1427.0417940430029</v>
      </c>
      <c r="H22" s="84"/>
    </row>
    <row r="23" spans="2:22" ht="15.75" thickBot="1"/>
    <row r="24" spans="2:22" ht="15.75" thickBot="1">
      <c r="B24" s="51" t="s">
        <v>47</v>
      </c>
      <c r="C24" s="52"/>
      <c r="D24" s="52"/>
      <c r="E24" s="52"/>
      <c r="F24" s="53"/>
      <c r="G24" s="85" t="s">
        <v>48</v>
      </c>
      <c r="H24" s="86"/>
      <c r="I24" s="86"/>
      <c r="J24" s="86"/>
      <c r="K24" s="86"/>
      <c r="L24" s="86"/>
      <c r="M24" s="86"/>
      <c r="N24" s="87"/>
    </row>
    <row r="25" spans="2:22" ht="15.75" customHeight="1" thickBot="1">
      <c r="B25" s="88" t="s">
        <v>49</v>
      </c>
      <c r="C25" s="89"/>
      <c r="D25" s="89"/>
      <c r="E25" s="89"/>
      <c r="F25" s="90"/>
      <c r="G25" s="91">
        <v>-40</v>
      </c>
      <c r="H25" s="92">
        <v>-30</v>
      </c>
      <c r="I25" s="92">
        <v>-20</v>
      </c>
      <c r="J25" s="93">
        <v>-10</v>
      </c>
      <c r="K25" s="94">
        <f>'[1]Summary Data'!G31</f>
        <v>0</v>
      </c>
      <c r="L25" s="95">
        <v>10</v>
      </c>
      <c r="M25" s="92">
        <v>20</v>
      </c>
      <c r="N25" s="96">
        <v>30</v>
      </c>
      <c r="O25" s="43"/>
      <c r="V25" s="156"/>
    </row>
    <row r="26" spans="2:22" ht="15.75" thickBot="1">
      <c r="B26" s="97"/>
      <c r="C26" s="98"/>
      <c r="D26" s="98"/>
      <c r="E26" s="98"/>
      <c r="F26" s="98"/>
      <c r="G26" s="99">
        <f t="shared" ref="G26:J26" si="0">IF(G25=0,100,100*SQRT(1/(1+(G25*0.01))))</f>
        <v>129.09944487358055</v>
      </c>
      <c r="H26" s="100">
        <f t="shared" si="0"/>
        <v>119.52286093343936</v>
      </c>
      <c r="I26" s="100">
        <f t="shared" si="0"/>
        <v>111.80339887498948</v>
      </c>
      <c r="J26" s="101">
        <f t="shared" si="0"/>
        <v>105.40925533894598</v>
      </c>
      <c r="K26" s="102">
        <f>IF(K25=0,100,100*SQRT(1/(1+(K25*0.01))))</f>
        <v>100</v>
      </c>
      <c r="L26" s="103">
        <f t="shared" ref="L26:N26" si="1">IF(L25=0,100,100*SQRT(1/(1+(L25*0.01))))</f>
        <v>95.346258924559237</v>
      </c>
      <c r="M26" s="100">
        <f t="shared" si="1"/>
        <v>91.287092917527687</v>
      </c>
      <c r="N26" s="104">
        <f t="shared" si="1"/>
        <v>87.705801930702918</v>
      </c>
      <c r="O26" s="105" t="s">
        <v>50</v>
      </c>
    </row>
    <row r="27" spans="2:22" ht="15.75" thickBot="1">
      <c r="K27" s="107" t="s">
        <v>51</v>
      </c>
    </row>
    <row r="28" spans="2:22" ht="15.75" thickBot="1">
      <c r="B28" s="51" t="s">
        <v>52</v>
      </c>
      <c r="C28" s="52"/>
      <c r="D28" s="52"/>
      <c r="E28" s="52"/>
      <c r="F28" s="53"/>
      <c r="G28" s="181">
        <f>'[1]Summary Data'!$C$15*VLOOKUP($E$5,PressureFactors,2,FALSE)</f>
        <v>3</v>
      </c>
      <c r="H28" s="74" t="s">
        <v>46</v>
      </c>
      <c r="I28" s="55"/>
    </row>
    <row r="29" spans="2:22" ht="15.75" thickBot="1">
      <c r="B29" s="60" t="s">
        <v>53</v>
      </c>
      <c r="C29" s="61"/>
      <c r="D29" s="61"/>
      <c r="E29" s="62"/>
      <c r="F29" s="63" t="str">
        <f>$E$5</f>
        <v>bar</v>
      </c>
      <c r="G29" s="109" t="s">
        <v>54</v>
      </c>
    </row>
    <row r="30" spans="2:22" ht="15.75" customHeight="1">
      <c r="B30" s="65"/>
      <c r="C30" s="66"/>
      <c r="D30" s="66"/>
      <c r="E30" s="67"/>
      <c r="F30" s="110">
        <f t="shared" ref="F30:F37" si="2">F15</f>
        <v>2.5</v>
      </c>
      <c r="G30" s="111">
        <f>SQRT(1+(($G$28-F30)/F30))</f>
        <v>1.0954451150103321</v>
      </c>
      <c r="H30" s="43"/>
      <c r="I30" s="43"/>
      <c r="K30" s="43"/>
    </row>
    <row r="31" spans="2:22">
      <c r="B31" s="65"/>
      <c r="C31" s="66"/>
      <c r="D31" s="66"/>
      <c r="E31" s="67"/>
      <c r="F31" s="112">
        <f t="shared" si="2"/>
        <v>3</v>
      </c>
      <c r="G31" s="113">
        <f t="shared" ref="G31:G37" si="3">SQRT(1+(($G$28-F31)/F31))</f>
        <v>1</v>
      </c>
      <c r="H31" s="55"/>
      <c r="I31" s="55"/>
    </row>
    <row r="32" spans="2:22">
      <c r="B32" s="65"/>
      <c r="C32" s="66"/>
      <c r="D32" s="66"/>
      <c r="E32" s="67"/>
      <c r="F32" s="114">
        <f t="shared" si="2"/>
        <v>3.5</v>
      </c>
      <c r="G32" s="113">
        <f t="shared" si="3"/>
        <v>0.92582009977255153</v>
      </c>
    </row>
    <row r="33" spans="2:25">
      <c r="B33" s="65"/>
      <c r="C33" s="66"/>
      <c r="D33" s="66"/>
      <c r="E33" s="67"/>
      <c r="F33" s="112">
        <f t="shared" si="2"/>
        <v>4</v>
      </c>
      <c r="G33" s="113">
        <f t="shared" si="3"/>
        <v>0.8660254037844386</v>
      </c>
    </row>
    <row r="34" spans="2:25">
      <c r="B34" s="65"/>
      <c r="C34" s="66"/>
      <c r="D34" s="66"/>
      <c r="E34" s="67"/>
      <c r="F34" s="112">
        <f t="shared" si="2"/>
        <v>4.5</v>
      </c>
      <c r="G34" s="113">
        <f t="shared" si="3"/>
        <v>0.81649658092772603</v>
      </c>
    </row>
    <row r="35" spans="2:25">
      <c r="B35" s="65"/>
      <c r="C35" s="66"/>
      <c r="D35" s="66"/>
      <c r="E35" s="67"/>
      <c r="F35" s="112">
        <f t="shared" si="2"/>
        <v>5</v>
      </c>
      <c r="G35" s="113">
        <f t="shared" si="3"/>
        <v>0.7745966692414834</v>
      </c>
    </row>
    <row r="36" spans="2:25">
      <c r="B36" s="65"/>
      <c r="C36" s="66"/>
      <c r="D36" s="66"/>
      <c r="E36" s="67"/>
      <c r="F36" s="112">
        <f t="shared" si="2"/>
        <v>5.5</v>
      </c>
      <c r="G36" s="113">
        <f t="shared" si="3"/>
        <v>0.7385489458759964</v>
      </c>
    </row>
    <row r="37" spans="2:25" ht="15.75" thickBot="1">
      <c r="B37" s="79"/>
      <c r="C37" s="80"/>
      <c r="D37" s="80"/>
      <c r="E37" s="81"/>
      <c r="F37" s="115">
        <f t="shared" si="2"/>
        <v>6</v>
      </c>
      <c r="G37" s="116">
        <f t="shared" si="3"/>
        <v>0.70710678118654757</v>
      </c>
    </row>
    <row r="38" spans="2:25" ht="15.75" thickBot="1"/>
    <row r="39" spans="2:25" ht="15.75" thickBot="1">
      <c r="B39" s="51" t="s">
        <v>55</v>
      </c>
      <c r="C39" s="52"/>
      <c r="D39" s="52"/>
      <c r="E39" s="52"/>
      <c r="F39" s="53"/>
      <c r="G39" s="85" t="s">
        <v>71</v>
      </c>
      <c r="H39" s="86"/>
      <c r="I39" s="86"/>
      <c r="J39" s="86"/>
      <c r="K39" s="87"/>
      <c r="N39" s="51" t="s">
        <v>55</v>
      </c>
      <c r="O39" s="52"/>
      <c r="P39" s="52"/>
      <c r="Q39" s="52"/>
      <c r="R39" s="53"/>
      <c r="S39" s="85" t="s">
        <v>72</v>
      </c>
      <c r="T39" s="86"/>
      <c r="U39" s="86"/>
      <c r="V39" s="86"/>
      <c r="W39" s="87"/>
    </row>
    <row r="40" spans="2:25" ht="15.75" customHeight="1" thickBot="1">
      <c r="B40" s="60" t="s">
        <v>43</v>
      </c>
      <c r="C40" s="61"/>
      <c r="D40" s="61"/>
      <c r="E40" s="62"/>
      <c r="F40" s="63" t="str">
        <f>$E$5</f>
        <v>bar</v>
      </c>
      <c r="G40" s="191">
        <f>'[1]Summary Data'!K35</f>
        <v>8</v>
      </c>
      <c r="H40" s="192">
        <f>'[1]Summary Data'!J35</f>
        <v>10</v>
      </c>
      <c r="I40" s="192">
        <f>'[1]Summary Data'!H35</f>
        <v>12</v>
      </c>
      <c r="J40" s="192">
        <f>'[1]Summary Data'!F35</f>
        <v>14</v>
      </c>
      <c r="K40" s="193">
        <f>'[1]Summary Data'!D35</f>
        <v>16</v>
      </c>
      <c r="N40" s="60" t="s">
        <v>43</v>
      </c>
      <c r="O40" s="61"/>
      <c r="P40" s="61"/>
      <c r="Q40" s="62"/>
      <c r="R40" s="63" t="str">
        <f>$E$5</f>
        <v>bar</v>
      </c>
      <c r="S40" s="191">
        <v>6.5</v>
      </c>
      <c r="T40" s="192">
        <v>9</v>
      </c>
      <c r="U40" s="192">
        <v>11.5</v>
      </c>
      <c r="V40" s="192">
        <v>14</v>
      </c>
      <c r="W40" s="193">
        <v>16.5</v>
      </c>
    </row>
    <row r="41" spans="2:25" ht="15.75" thickBot="1">
      <c r="B41" s="65"/>
      <c r="C41" s="66"/>
      <c r="D41" s="66"/>
      <c r="E41" s="67"/>
      <c r="F41" s="68">
        <f t="shared" ref="F41:F48" si="4">F15</f>
        <v>2.5</v>
      </c>
      <c r="G41" s="126">
        <f>('[1]Summary Data'!$V43*POWER(G$40,3))+('[1]Summary Data'!$W43*POWER(G$40,2))+('[1]Summary Data'!$X43*G$40)+'[1]Summary Data'!$Y43</f>
        <v>1.8819599999999994</v>
      </c>
      <c r="H41" s="127">
        <f>('[1]Summary Data'!$V43*POWER(H$40,3))+('[1]Summary Data'!$W43*POWER(H$40,2))+('[1]Summary Data'!$X43*H$40)+'[1]Summary Data'!$Y43</f>
        <v>1.2868199999999987</v>
      </c>
      <c r="I41" s="127">
        <f>('[1]Summary Data'!$V43*POWER(I$40,3))+('[1]Summary Data'!$W43*POWER(I$40,2))+('[1]Summary Data'!$X43*I$40)+'[1]Summary Data'!$Y43</f>
        <v>0.95023999999999909</v>
      </c>
      <c r="J41" s="127">
        <f>('[1]Summary Data'!$V43*POWER(J$40,3))+('[1]Summary Data'!$W43*POWER(J$40,2))+('[1]Summary Data'!$X43*J$40)+'[1]Summary Data'!$Y43</f>
        <v>0.74982000000000149</v>
      </c>
      <c r="K41" s="127">
        <f>('[1]Summary Data'!$V43*POWER(K$40,3))+('[1]Summary Data'!$W43*POWER(K$40,2))+('[1]Summary Data'!$X43*K$40)+'[1]Summary Data'!$Y43</f>
        <v>0.56315999999999811</v>
      </c>
      <c r="L41" s="70" t="s">
        <v>40</v>
      </c>
      <c r="N41" s="65"/>
      <c r="O41" s="66"/>
      <c r="P41" s="66"/>
      <c r="Q41" s="67"/>
      <c r="R41" s="68">
        <f t="shared" ref="R41:R48" si="5">F15</f>
        <v>2.5</v>
      </c>
      <c r="S41" s="126">
        <f>('[1]Summary Data'!$V43*POWER(S$40,3))+('[1]Summary Data'!$W43*POWER(S$40,2))+('[1]Summary Data'!$X43*S$40)+'[1]Summary Data'!$Y43</f>
        <v>2.5716262499999996</v>
      </c>
      <c r="T41" s="127">
        <f>('[1]Summary Data'!$V43*POWER(T$40,3))+('[1]Summary Data'!$W43*POWER(T$40,2))+('[1]Summary Data'!$X43*T$40)+'[1]Summary Data'!$Y43</f>
        <v>1.5444199999999988</v>
      </c>
      <c r="U41" s="127">
        <f>('[1]Summary Data'!$V43*POWER(U$40,3))+('[1]Summary Data'!$W43*POWER(U$40,2))+('[1]Summary Data'!$X43*U$40)+'[1]Summary Data'!$Y43</f>
        <v>1.0168387499999962</v>
      </c>
      <c r="V41" s="127">
        <f>('[1]Summary Data'!$V43*POWER(V$40,3))+('[1]Summary Data'!$W43*POWER(V$40,2))+('[1]Summary Data'!$X43*V$40)+'[1]Summary Data'!$Y43</f>
        <v>0.74982000000000149</v>
      </c>
      <c r="W41" s="127">
        <f>('[1]Summary Data'!$V43*POWER(W$40,3))+('[1]Summary Data'!$W43*POWER(W$40,2))+('[1]Summary Data'!$X43*W$40)+'[1]Summary Data'!$Y43</f>
        <v>0.50430124999999926</v>
      </c>
      <c r="X41" s="70" t="s">
        <v>40</v>
      </c>
    </row>
    <row r="42" spans="2:25" ht="15.75" thickBot="1">
      <c r="B42" s="65"/>
      <c r="C42" s="66"/>
      <c r="D42" s="66"/>
      <c r="E42" s="67"/>
      <c r="F42" s="71">
        <f t="shared" si="4"/>
        <v>3</v>
      </c>
      <c r="G42" s="131">
        <f>('[1]Summary Data'!$V42*POWER(G$40,3))+('[1]Summary Data'!$W42*POWER(G$40,2))+('[1]Summary Data'!$X42*G$40)+'[1]Summary Data'!$Y42</f>
        <v>1.7470300000000005</v>
      </c>
      <c r="H42" s="132">
        <f>('[1]Summary Data'!$V42*POWER(H$40,3))+('[1]Summary Data'!$W42*POWER(H$40,2))+('[1]Summary Data'!$X42*H$40)+'[1]Summary Data'!$Y42</f>
        <v>1.2331300000000009</v>
      </c>
      <c r="I42" s="132">
        <f>('[1]Summary Data'!$V42*POWER(I$40,3))+('[1]Summary Data'!$W42*POWER(I$40,2))+('[1]Summary Data'!$X42*I$40)+'[1]Summary Data'!$Y42</f>
        <v>0.86307000000000134</v>
      </c>
      <c r="J42" s="132">
        <f>('[1]Summary Data'!$V42*POWER(J$40,3))+('[1]Summary Data'!$W42*POWER(J$40,2))+('[1]Summary Data'!$X42*J$40)+'[1]Summary Data'!$Y42</f>
        <v>0.59845000000000059</v>
      </c>
      <c r="K42" s="132">
        <f>('[1]Summary Data'!$V42*POWER(K$40,3))+('[1]Summary Data'!$W42*POWER(K$40,2))+('[1]Summary Data'!$X42*K$40)+'[1]Summary Data'!$Y42</f>
        <v>0.40087000000000206</v>
      </c>
      <c r="L42" s="73"/>
      <c r="M42" s="74"/>
      <c r="N42" s="65"/>
      <c r="O42" s="66"/>
      <c r="P42" s="66"/>
      <c r="Q42" s="67"/>
      <c r="R42" s="71">
        <f t="shared" si="5"/>
        <v>3</v>
      </c>
      <c r="S42" s="131">
        <f>('[1]Summary Data'!$V42*POWER(S$40,3))+('[1]Summary Data'!$W42*POWER(S$40,2))+('[1]Summary Data'!$X42*S$40)+'[1]Summary Data'!$Y42</f>
        <v>2.249950000000001</v>
      </c>
      <c r="T42" s="132">
        <f>('[1]Summary Data'!$V42*POWER(T$40,3))+('[1]Summary Data'!$W42*POWER(T$40,2))+('[1]Summary Data'!$X42*T$40)+'[1]Summary Data'!$Y42</f>
        <v>1.4697000000000005</v>
      </c>
      <c r="U42" s="132">
        <f>('[1]Summary Data'!$V42*POWER(U$40,3))+('[1]Summary Data'!$W42*POWER(U$40,2))+('[1]Summary Data'!$X42*U$40)+'[1]Summary Data'!$Y42</f>
        <v>0.94420000000000126</v>
      </c>
      <c r="V42" s="132">
        <f>('[1]Summary Data'!$V42*POWER(V$40,3))+('[1]Summary Data'!$W42*POWER(V$40,2))+('[1]Summary Data'!$X42*V$40)+'[1]Summary Data'!$Y42</f>
        <v>0.59845000000000059</v>
      </c>
      <c r="W42" s="132">
        <f>('[1]Summary Data'!$V42*POWER(W$40,3))+('[1]Summary Data'!$W42*POWER(W$40,2))+('[1]Summary Data'!$X42*W$40)+'[1]Summary Data'!$Y42</f>
        <v>0.35745000000000271</v>
      </c>
      <c r="X42" s="73"/>
      <c r="Y42" s="74" t="s">
        <v>46</v>
      </c>
    </row>
    <row r="43" spans="2:25">
      <c r="B43" s="65"/>
      <c r="C43" s="66"/>
      <c r="D43" s="66"/>
      <c r="E43" s="67"/>
      <c r="F43" s="75">
        <f t="shared" si="4"/>
        <v>3.5</v>
      </c>
      <c r="G43" s="136">
        <f>('[1]Summary Data'!$V41*POWER(G$40,3))+('[1]Summary Data'!$W41*POWER(G$40,2))+('[1]Summary Data'!$X41*G$40)+'[1]Summary Data'!$Y41</f>
        <v>1.8637700000000006</v>
      </c>
      <c r="H43" s="137">
        <f>('[1]Summary Data'!$V41*POWER(H$40,3))+('[1]Summary Data'!$W41*POWER(H$40,2))+('[1]Summary Data'!$X41*H$40)+'[1]Summary Data'!$Y41</f>
        <v>1.2766700000000011</v>
      </c>
      <c r="I43" s="137">
        <f>('[1]Summary Data'!$V41*POWER(I$40,3))+('[1]Summary Data'!$W41*POWER(I$40,2))+('[1]Summary Data'!$X41*I$40)+'[1]Summary Data'!$Y41</f>
        <v>0.90789000000000364</v>
      </c>
      <c r="J43" s="137">
        <f>('[1]Summary Data'!$V41*POWER(J$40,3))+('[1]Summary Data'!$W41*POWER(J$40,2))+('[1]Summary Data'!$X41*J$40)+'[1]Summary Data'!$Y41</f>
        <v>0.65759000000000256</v>
      </c>
      <c r="K43" s="137">
        <f>('[1]Summary Data'!$V41*POWER(K$40,3))+('[1]Summary Data'!$W41*POWER(K$40,2))+('[1]Summary Data'!$X41*K$40)+'[1]Summary Data'!$Y41</f>
        <v>0.42593000000000281</v>
      </c>
      <c r="L43" s="73"/>
      <c r="N43" s="65"/>
      <c r="O43" s="66"/>
      <c r="P43" s="66"/>
      <c r="Q43" s="67"/>
      <c r="R43" s="75">
        <f t="shared" si="5"/>
        <v>3.5</v>
      </c>
      <c r="S43" s="136">
        <f>('[1]Summary Data'!$V41*POWER(S$40,3))+('[1]Summary Data'!$W41*POWER(S$40,2))+('[1]Summary Data'!$X41*S$40)+'[1]Summary Data'!$Y41</f>
        <v>2.5074275000000021</v>
      </c>
      <c r="T43" s="137">
        <f>('[1]Summary Data'!$V41*POWER(T$40,3))+('[1]Summary Data'!$W41*POWER(T$40,2))+('[1]Summary Data'!$X41*T$40)+'[1]Summary Data'!$Y41</f>
        <v>1.5366900000000019</v>
      </c>
      <c r="U43" s="137">
        <f>('[1]Summary Data'!$V41*POWER(U$40,3))+('[1]Summary Data'!$W41*POWER(U$40,2))+('[1]Summary Data'!$X41*U$40)+'[1]Summary Data'!$Y41</f>
        <v>0.98507750000000094</v>
      </c>
      <c r="V43" s="137">
        <f>('[1]Summary Data'!$V41*POWER(V$40,3))+('[1]Summary Data'!$W41*POWER(V$40,2))+('[1]Summary Data'!$X41*V$40)+'[1]Summary Data'!$Y41</f>
        <v>0.65759000000000256</v>
      </c>
      <c r="W43" s="137">
        <f>('[1]Summary Data'!$V41*POWER(W$40,3))+('[1]Summary Data'!$W41*POWER(W$40,2))+('[1]Summary Data'!$X41*W$40)+'[1]Summary Data'!$Y41</f>
        <v>0.35922750000000114</v>
      </c>
      <c r="X43" s="73"/>
    </row>
    <row r="44" spans="2:25">
      <c r="B44" s="65"/>
      <c r="C44" s="66"/>
      <c r="D44" s="66"/>
      <c r="E44" s="67"/>
      <c r="F44" s="77">
        <f t="shared" si="4"/>
        <v>4</v>
      </c>
      <c r="G44" s="136">
        <f>('[1]Summary Data'!$V40*POWER(G$40,3))+('[1]Summary Data'!$W40*POWER(G$40,2))+('[1]Summary Data'!$X40*G$40)+'[1]Summary Data'!$Y40</f>
        <v>2.1087999999999996</v>
      </c>
      <c r="H44" s="137">
        <f>('[1]Summary Data'!$V40*POWER(H$40,3))+('[1]Summary Data'!$W40*POWER(H$40,2))+('[1]Summary Data'!$X40*H$40)+'[1]Summary Data'!$Y40</f>
        <v>1.4181799999999996</v>
      </c>
      <c r="I44" s="137">
        <f>('[1]Summary Data'!$V40*POWER(I$40,3))+('[1]Summary Data'!$W40*POWER(I$40,2))+('[1]Summary Data'!$X40*I$40)+'[1]Summary Data'!$Y40</f>
        <v>0.98715999999999937</v>
      </c>
      <c r="J44" s="137">
        <f>('[1]Summary Data'!$V40*POWER(J$40,3))+('[1]Summary Data'!$W40*POWER(J$40,2))+('[1]Summary Data'!$X40*J$40)+'[1]Summary Data'!$Y40</f>
        <v>0.71206000000000103</v>
      </c>
      <c r="K44" s="137">
        <f>('[1]Summary Data'!$V40*POWER(K$40,3))+('[1]Summary Data'!$W40*POWER(K$40,2))+('[1]Summary Data'!$X40*K$40)+'[1]Summary Data'!$Y40</f>
        <v>0.48919999999999852</v>
      </c>
      <c r="L44" s="73"/>
      <c r="N44" s="65"/>
      <c r="O44" s="66"/>
      <c r="P44" s="66"/>
      <c r="Q44" s="67"/>
      <c r="R44" s="77">
        <f t="shared" si="5"/>
        <v>4</v>
      </c>
      <c r="S44" s="136">
        <f>('[1]Summary Data'!$V40*POWER(S$40,3))+('[1]Summary Data'!$W40*POWER(S$40,2))+('[1]Summary Data'!$X40*S$40)+'[1]Summary Data'!$Y40</f>
        <v>2.8594974999999989</v>
      </c>
      <c r="T44" s="137">
        <f>('[1]Summary Data'!$V40*POWER(T$40,3))+('[1]Summary Data'!$W40*POWER(T$40,2))+('[1]Summary Data'!$X40*T$40)+'[1]Summary Data'!$Y40</f>
        <v>1.7245599999999985</v>
      </c>
      <c r="U44" s="137">
        <f>('[1]Summary Data'!$V40*POWER(U$40,3))+('[1]Summary Data'!$W40*POWER(U$40,2))+('[1]Summary Data'!$X40*U$40)+'[1]Summary Data'!$Y40</f>
        <v>1.0762474999999991</v>
      </c>
      <c r="V44" s="137">
        <f>('[1]Summary Data'!$V40*POWER(V$40,3))+('[1]Summary Data'!$W40*POWER(V$40,2))+('[1]Summary Data'!$X40*V$40)+'[1]Summary Data'!$Y40</f>
        <v>0.71206000000000103</v>
      </c>
      <c r="W44" s="137">
        <f>('[1]Summary Data'!$V40*POWER(W$40,3))+('[1]Summary Data'!$W40*POWER(W$40,2))+('[1]Summary Data'!$X40*W$40)+'[1]Summary Data'!$Y40</f>
        <v>0.42949750000000186</v>
      </c>
      <c r="X44" s="73"/>
    </row>
    <row r="45" spans="2:25">
      <c r="B45" s="65"/>
      <c r="C45" s="66"/>
      <c r="D45" s="66"/>
      <c r="E45" s="67"/>
      <c r="F45" s="77">
        <f t="shared" si="4"/>
        <v>4.5</v>
      </c>
      <c r="G45" s="136">
        <f>('[1]Summary Data'!$V39*POWER(G$40,3))+('[1]Summary Data'!$W39*POWER(G$40,2))+('[1]Summary Data'!$X39*G$40)+'[1]Summary Data'!$Y39</f>
        <v>2.4122400000000024</v>
      </c>
      <c r="H45" s="137">
        <f>('[1]Summary Data'!$V39*POWER(H$40,3))+('[1]Summary Data'!$W39*POWER(H$40,2))+('[1]Summary Data'!$X39*H$40)+'[1]Summary Data'!$Y39</f>
        <v>1.5483800000000016</v>
      </c>
      <c r="I45" s="137">
        <f>('[1]Summary Data'!$V39*POWER(I$40,3))+('[1]Summary Data'!$W39*POWER(I$40,2))+('[1]Summary Data'!$X39*I$40)+'[1]Summary Data'!$Y39</f>
        <v>1.0484400000000047</v>
      </c>
      <c r="J45" s="137">
        <f>('[1]Summary Data'!$V39*POWER(J$40,3))+('[1]Summary Data'!$W39*POWER(J$40,2))+('[1]Summary Data'!$X39*J$40)+'[1]Summary Data'!$Y39</f>
        <v>0.764100000000008</v>
      </c>
      <c r="K45" s="137">
        <f>('[1]Summary Data'!$V39*POWER(K$40,3))+('[1]Summary Data'!$W39*POWER(K$40,2))+('[1]Summary Data'!$X39*K$40)+'[1]Summary Data'!$Y39</f>
        <v>0.54704000000000441</v>
      </c>
      <c r="L45" s="73"/>
      <c r="N45" s="65"/>
      <c r="O45" s="66"/>
      <c r="P45" s="66"/>
      <c r="Q45" s="67"/>
      <c r="R45" s="77">
        <f t="shared" si="5"/>
        <v>4.5</v>
      </c>
      <c r="S45" s="136">
        <f>('[1]Summary Data'!$V39*POWER(S$40,3))+('[1]Summary Data'!$W39*POWER(S$40,2))+('[1]Summary Data'!$X39*S$40)+'[1]Summary Data'!$Y39</f>
        <v>3.3881812500000006</v>
      </c>
      <c r="T45" s="137">
        <f>('[1]Summary Data'!$V39*POWER(T$40,3))+('[1]Summary Data'!$W39*POWER(T$40,2))+('[1]Summary Data'!$X39*T$40)+'[1]Summary Data'!$Y39</f>
        <v>1.925550000000003</v>
      </c>
      <c r="U45" s="137">
        <f>('[1]Summary Data'!$V39*POWER(U$40,3))+('[1]Summary Data'!$W39*POWER(U$40,2))+('[1]Summary Data'!$X39*U$40)+'[1]Summary Data'!$Y39</f>
        <v>1.1474187500000035</v>
      </c>
      <c r="V45" s="137">
        <f>('[1]Summary Data'!$V39*POWER(V$40,3))+('[1]Summary Data'!$W39*POWER(V$40,2))+('[1]Summary Data'!$X39*V$40)+'[1]Summary Data'!$Y39</f>
        <v>0.764100000000008</v>
      </c>
      <c r="W45" s="137">
        <f>('[1]Summary Data'!$V39*POWER(W$40,3))+('[1]Summary Data'!$W39*POWER(W$40,2))+('[1]Summary Data'!$X39*W$40)+'[1]Summary Data'!$Y39</f>
        <v>0.48590625000000465</v>
      </c>
      <c r="X45" s="73"/>
    </row>
    <row r="46" spans="2:25">
      <c r="B46" s="65"/>
      <c r="C46" s="66"/>
      <c r="D46" s="66"/>
      <c r="E46" s="67"/>
      <c r="F46" s="77">
        <f t="shared" si="4"/>
        <v>5</v>
      </c>
      <c r="G46" s="136">
        <f>('[1]Summary Data'!$V38*POWER(G$40,3))+('[1]Summary Data'!$W38*POWER(G$40,2))+('[1]Summary Data'!$X38*G$40)+'[1]Summary Data'!$Y38</f>
        <v>2.6676899999999986</v>
      </c>
      <c r="H46" s="137">
        <f>('[1]Summary Data'!$V38*POWER(H$40,3))+('[1]Summary Data'!$W38*POWER(H$40,2))+('[1]Summary Data'!$X38*H$40)+'[1]Summary Data'!$Y38</f>
        <v>1.6513699999999947</v>
      </c>
      <c r="I46" s="137">
        <f>('[1]Summary Data'!$V38*POWER(I$40,3))+('[1]Summary Data'!$W38*POWER(I$40,2))+('[1]Summary Data'!$X38*I$40)+'[1]Summary Data'!$Y38</f>
        <v>1.0935299999999994</v>
      </c>
      <c r="J46" s="137">
        <f>('[1]Summary Data'!$V38*POWER(J$40,3))+('[1]Summary Data'!$W38*POWER(J$40,2))+('[1]Summary Data'!$X38*J$40)+'[1]Summary Data'!$Y38</f>
        <v>0.78872999999998861</v>
      </c>
      <c r="K46" s="137">
        <f>('[1]Summary Data'!$V38*POWER(K$40,3))+('[1]Summary Data'!$W38*POWER(K$40,2))+('[1]Summary Data'!$X38*K$40)+'[1]Summary Data'!$Y38</f>
        <v>0.53152999999999473</v>
      </c>
      <c r="L46" s="73"/>
      <c r="N46" s="65"/>
      <c r="O46" s="66"/>
      <c r="P46" s="66"/>
      <c r="Q46" s="67"/>
      <c r="R46" s="77">
        <f t="shared" si="5"/>
        <v>5</v>
      </c>
      <c r="S46" s="136">
        <f>('[1]Summary Data'!$V38*POWER(S$40,3))+('[1]Summary Data'!$W38*POWER(S$40,2))+('[1]Summary Data'!$X38*S$40)+'[1]Summary Data'!$Y38</f>
        <v>3.8543924999999977</v>
      </c>
      <c r="T46" s="137">
        <f>('[1]Summary Data'!$V38*POWER(T$40,3))+('[1]Summary Data'!$W38*POWER(T$40,2))+('[1]Summary Data'!$X38*T$40)+'[1]Summary Data'!$Y38</f>
        <v>2.0893799999999985</v>
      </c>
      <c r="U46" s="137">
        <f>('[1]Summary Data'!$V38*POWER(U$40,3))+('[1]Summary Data'!$W38*POWER(U$40,2))+('[1]Summary Data'!$X38*U$40)+'[1]Summary Data'!$Y38</f>
        <v>1.2012424999999975</v>
      </c>
      <c r="V46" s="137">
        <f>('[1]Summary Data'!$V38*POWER(V$40,3))+('[1]Summary Data'!$W38*POWER(V$40,2))+('[1]Summary Data'!$X38*V$40)+'[1]Summary Data'!$Y38</f>
        <v>0.78872999999998861</v>
      </c>
      <c r="W46" s="137">
        <f>('[1]Summary Data'!$V38*POWER(W$40,3))+('[1]Summary Data'!$W38*POWER(W$40,2))+('[1]Summary Data'!$X38*W$40)+'[1]Summary Data'!$Y38</f>
        <v>0.45059249999999373</v>
      </c>
      <c r="X46" s="73"/>
    </row>
    <row r="47" spans="2:25">
      <c r="B47" s="65"/>
      <c r="C47" s="66"/>
      <c r="D47" s="66"/>
      <c r="E47" s="67"/>
      <c r="F47" s="77">
        <f t="shared" si="4"/>
        <v>5.5</v>
      </c>
      <c r="G47" s="136">
        <f>('[1]Summary Data'!$V37*POWER(G$40,3))+('[1]Summary Data'!$W37*POWER(G$40,2))+('[1]Summary Data'!$X37*G$40)+'[1]Summary Data'!$Y37</f>
        <v>3.0859500000000004</v>
      </c>
      <c r="H47" s="137">
        <f>('[1]Summary Data'!$V37*POWER(H$40,3))+('[1]Summary Data'!$W37*POWER(H$40,2))+('[1]Summary Data'!$X37*H$40)+'[1]Summary Data'!$Y37</f>
        <v>1.7873500000000035</v>
      </c>
      <c r="I47" s="137">
        <f>('[1]Summary Data'!$V37*POWER(I$40,3))+('[1]Summary Data'!$W37*POWER(I$40,2))+('[1]Summary Data'!$X37*I$40)+'[1]Summary Data'!$Y37</f>
        <v>1.1279500000000056</v>
      </c>
      <c r="J47" s="137">
        <f>('[1]Summary Data'!$V37*POWER(J$40,3))+('[1]Summary Data'!$W37*POWER(J$40,2))+('[1]Summary Data'!$X37*J$40)+'[1]Summary Data'!$Y37</f>
        <v>0.81495000000000672</v>
      </c>
      <c r="K47" s="137">
        <f>('[1]Summary Data'!$V37*POWER(K$40,3))+('[1]Summary Data'!$W37*POWER(K$40,2))+('[1]Summary Data'!$X37*K$40)+'[1]Summary Data'!$Y37</f>
        <v>0.55555000000000021</v>
      </c>
      <c r="L47" s="73"/>
      <c r="N47" s="65"/>
      <c r="O47" s="66"/>
      <c r="P47" s="66"/>
      <c r="Q47" s="67"/>
      <c r="R47" s="77">
        <f t="shared" si="5"/>
        <v>5.5</v>
      </c>
      <c r="S47" s="136">
        <f>('[1]Summary Data'!$V37*POWER(S$40,3))+('[1]Summary Data'!$W37*POWER(S$40,2))+('[1]Summary Data'!$X37*S$40)+'[1]Summary Data'!$Y37</f>
        <v>4.6555124999999986</v>
      </c>
      <c r="T47" s="137">
        <f>('[1]Summary Data'!$V37*POWER(T$40,3))+('[1]Summary Data'!$W37*POWER(T$40,2))+('[1]Summary Data'!$X37*T$40)+'[1]Summary Data'!$Y37</f>
        <v>2.3384500000000017</v>
      </c>
      <c r="U47" s="137">
        <f>('[1]Summary Data'!$V37*POWER(U$40,3))+('[1]Summary Data'!$W37*POWER(U$40,2))+('[1]Summary Data'!$X37*U$40)+'[1]Summary Data'!$Y37</f>
        <v>1.2488874999999986</v>
      </c>
      <c r="V47" s="137">
        <f>('[1]Summary Data'!$V37*POWER(V$40,3))+('[1]Summary Data'!$W37*POWER(V$40,2))+('[1]Summary Data'!$X37*V$40)+'[1]Summary Data'!$Y37</f>
        <v>0.81495000000000672</v>
      </c>
      <c r="W47" s="137">
        <f>('[1]Summary Data'!$V37*POWER(W$40,3))+('[1]Summary Data'!$W37*POWER(W$40,2))+('[1]Summary Data'!$X37*W$40)+'[1]Summary Data'!$Y37</f>
        <v>0.46476250000000974</v>
      </c>
      <c r="X47" s="73"/>
    </row>
    <row r="48" spans="2:25" ht="15.75" thickBot="1">
      <c r="B48" s="79"/>
      <c r="C48" s="80"/>
      <c r="D48" s="80"/>
      <c r="E48" s="81"/>
      <c r="F48" s="82">
        <f t="shared" si="4"/>
        <v>6</v>
      </c>
      <c r="G48" s="144">
        <f>('[1]Summary Data'!$V36*POWER(G$40,3))+('[1]Summary Data'!$W36*POWER(G$40,2))+('[1]Summary Data'!$X36*G$40)+'[1]Summary Data'!$Y36</f>
        <v>4.0293199999999985</v>
      </c>
      <c r="H48" s="145">
        <f>('[1]Summary Data'!$V36*POWER(H$40,3))+('[1]Summary Data'!$W36*POWER(H$40,2))+('[1]Summary Data'!$X36*H$40)+'[1]Summary Data'!$Y36</f>
        <v>1.984339999999996</v>
      </c>
      <c r="I48" s="145">
        <f>('[1]Summary Data'!$V36*POWER(I$40,3))+('[1]Summary Data'!$W36*POWER(I$40,2))+('[1]Summary Data'!$X36*I$40)+'[1]Summary Data'!$Y36</f>
        <v>1.1587999999999994</v>
      </c>
      <c r="J48" s="145">
        <f>('[1]Summary Data'!$V36*POWER(J$40,3))+('[1]Summary Data'!$W36*POWER(J$40,2))+('[1]Summary Data'!$X36*J$40)+'[1]Summary Data'!$Y36</f>
        <v>0.90277999999999281</v>
      </c>
      <c r="K48" s="145">
        <f>('[1]Summary Data'!$V36*POWER(K$40,3))+('[1]Summary Data'!$W36*POWER(K$40,2))+('[1]Summary Data'!$X36*K$40)+'[1]Summary Data'!$Y36</f>
        <v>0.56635999999998887</v>
      </c>
      <c r="L48" s="84"/>
      <c r="N48" s="79"/>
      <c r="O48" s="80"/>
      <c r="P48" s="80"/>
      <c r="Q48" s="81"/>
      <c r="R48" s="82">
        <f t="shared" si="5"/>
        <v>6</v>
      </c>
      <c r="S48" s="144">
        <f>('[1]Summary Data'!$V36*POWER(S$40,3))+('[1]Summary Data'!$W36*POWER(S$40,2))+('[1]Summary Data'!$X36*S$40)+'[1]Summary Data'!$Y36</f>
        <v>6.7542799999999978</v>
      </c>
      <c r="T48" s="145">
        <f>('[1]Summary Data'!$V36*POWER(T$40,3))+('[1]Summary Data'!$W36*POWER(T$40,2))+('[1]Summary Data'!$X36*T$40)+'[1]Summary Data'!$Y36</f>
        <v>2.8137800000000013</v>
      </c>
      <c r="U48" s="145">
        <f>('[1]Summary Data'!$V36*POWER(U$40,3))+('[1]Summary Data'!$W36*POWER(U$40,2))+('[1]Summary Data'!$X36*U$40)+'[1]Summary Data'!$Y36</f>
        <v>1.286405000000002</v>
      </c>
      <c r="V48" s="145">
        <f>('[1]Summary Data'!$V36*POWER(V$40,3))+('[1]Summary Data'!$W36*POWER(V$40,2))+('[1]Summary Data'!$X36*V$40)+'[1]Summary Data'!$Y36</f>
        <v>0.90277999999999281</v>
      </c>
      <c r="W48" s="145">
        <f>('[1]Summary Data'!$V36*POWER(W$40,3))+('[1]Summary Data'!$W36*POWER(W$40,2))+('[1]Summary Data'!$X36*W$40)+'[1]Summary Data'!$Y36</f>
        <v>0.39352999999999838</v>
      </c>
      <c r="X48" s="84"/>
    </row>
    <row r="49" spans="2:43" ht="15.75" thickBot="1">
      <c r="AI49" s="55" t="s">
        <v>59</v>
      </c>
    </row>
    <row r="50" spans="2:43" ht="15.75" thickBot="1">
      <c r="B50" s="149" t="s">
        <v>60</v>
      </c>
      <c r="C50" s="150"/>
      <c r="D50" s="150"/>
      <c r="E50" s="150"/>
      <c r="F50" s="53"/>
      <c r="G50" s="85" t="s">
        <v>73</v>
      </c>
      <c r="H50" s="86"/>
      <c r="I50" s="86"/>
      <c r="J50" s="86"/>
      <c r="K50" s="86"/>
      <c r="L50" s="87"/>
      <c r="W50" s="43"/>
      <c r="AI50" s="182"/>
      <c r="AJ50" s="85" t="s">
        <v>74</v>
      </c>
      <c r="AK50" s="86"/>
      <c r="AL50" s="86"/>
      <c r="AM50" s="86"/>
      <c r="AN50" s="86"/>
      <c r="AO50" s="87"/>
    </row>
    <row r="51" spans="2:43" ht="15.75" customHeight="1" thickBot="1">
      <c r="B51" s="60" t="s">
        <v>43</v>
      </c>
      <c r="C51" s="61"/>
      <c r="D51" s="61"/>
      <c r="E51" s="62"/>
      <c r="F51" s="63" t="str">
        <f>$E$5</f>
        <v>bar</v>
      </c>
      <c r="G51" s="165">
        <f>'[1]Summary Data'!$C$148</f>
        <v>0.22</v>
      </c>
      <c r="H51" s="166">
        <f>'[1]Summary Data'!$C$146</f>
        <v>0.34</v>
      </c>
      <c r="I51" s="166">
        <f>'[1]Summary Data'!$C$144</f>
        <v>0.46</v>
      </c>
      <c r="J51" s="166">
        <f>'[1]Summary Data'!$C$142</f>
        <v>0.57999999999999996</v>
      </c>
      <c r="K51" s="167">
        <f>'[1]Summary Data'!$C$140</f>
        <v>0.7</v>
      </c>
      <c r="W51" s="43"/>
      <c r="AI51" s="155" t="s">
        <v>32</v>
      </c>
      <c r="AJ51" s="165">
        <f>G51</f>
        <v>0.22</v>
      </c>
      <c r="AK51" s="166">
        <f>H51</f>
        <v>0.34</v>
      </c>
      <c r="AL51" s="166">
        <f>I51</f>
        <v>0.46</v>
      </c>
      <c r="AM51" s="166">
        <f>J51</f>
        <v>0.57999999999999996</v>
      </c>
      <c r="AN51" s="167">
        <f>K51</f>
        <v>0.7</v>
      </c>
    </row>
    <row r="52" spans="2:43" ht="15.75" thickBot="1">
      <c r="B52" s="65"/>
      <c r="C52" s="66"/>
      <c r="D52" s="66"/>
      <c r="E52" s="67"/>
      <c r="F52" s="68">
        <f t="shared" ref="F52:F59" si="6">F15</f>
        <v>2.5</v>
      </c>
      <c r="G52" s="157">
        <f t="shared" ref="G52:G59" si="7">MAX(AJ52,0)</f>
        <v>0.12657422576000002</v>
      </c>
      <c r="H52" s="158">
        <f t="shared" ref="H52:K59" si="8">IF(OR(AK52&gt;G52,AK52&gt;AJ52),0,(MAX(AK52,0)))</f>
        <v>7.435030447999999E-2</v>
      </c>
      <c r="I52" s="158">
        <f t="shared" si="8"/>
        <v>3.6655764320000006E-2</v>
      </c>
      <c r="J52" s="158">
        <f t="shared" si="8"/>
        <v>1.1915913440000037E-2</v>
      </c>
      <c r="K52" s="158">
        <f t="shared" si="8"/>
        <v>0</v>
      </c>
      <c r="L52" s="70" t="s">
        <v>40</v>
      </c>
      <c r="AI52" s="160">
        <f t="shared" ref="AI52:AI59" si="9">F52</f>
        <v>2.5</v>
      </c>
      <c r="AJ52" s="157">
        <f>('[1]Summary Data'!$V119*POWER(AJ$51,3))+('[1]Summary Data'!$W119*POWER(AJ$51,2))+('[1]Summary Data'!$X119*AJ$51)+'[1]Summary Data'!$Y119</f>
        <v>0.12657422576000002</v>
      </c>
      <c r="AK52" s="158">
        <f>('[1]Summary Data'!$V119*POWER(AK$51,3))+('[1]Summary Data'!$W119*POWER(AK$51,2))+('[1]Summary Data'!$X119*AK$51)+'[1]Summary Data'!$Y119</f>
        <v>7.435030447999999E-2</v>
      </c>
      <c r="AL52" s="158">
        <f>('[1]Summary Data'!$V119*POWER(AL$51,3))+('[1]Summary Data'!$W119*POWER(AL$51,2))+('[1]Summary Data'!$X119*AL$51)+'[1]Summary Data'!$Y119</f>
        <v>3.6655764320000006E-2</v>
      </c>
      <c r="AM52" s="158">
        <f>('[1]Summary Data'!$V119*POWER(AM$51,3))+('[1]Summary Data'!$W119*POWER(AM$51,2))+('[1]Summary Data'!$X119*AM$51)+'[1]Summary Data'!$Y119</f>
        <v>1.1915913440000037E-2</v>
      </c>
      <c r="AN52" s="159">
        <f>('[1]Summary Data'!$V119*POWER(AN$51,3))+('[1]Summary Data'!$W119*POWER(AN$51,2))+('[1]Summary Data'!$X119*AN$51)+'[1]Summary Data'!$Y119</f>
        <v>-1.4439399999999769E-3</v>
      </c>
    </row>
    <row r="53" spans="2:43" ht="15.75" thickBot="1">
      <c r="B53" s="65"/>
      <c r="C53" s="66"/>
      <c r="D53" s="66"/>
      <c r="E53" s="67"/>
      <c r="F53" s="71">
        <f t="shared" si="6"/>
        <v>3</v>
      </c>
      <c r="G53" s="131">
        <f t="shared" si="7"/>
        <v>0.20521298799999999</v>
      </c>
      <c r="H53" s="132">
        <f t="shared" si="8"/>
        <v>0.20126390799999999</v>
      </c>
      <c r="I53" s="132">
        <f t="shared" si="8"/>
        <v>0.17639076400000001</v>
      </c>
      <c r="J53" s="132">
        <f t="shared" si="8"/>
        <v>0.13749345999999996</v>
      </c>
      <c r="K53" s="132">
        <f t="shared" si="8"/>
        <v>9.1471899999999995E-2</v>
      </c>
      <c r="L53" s="73"/>
      <c r="M53" s="74" t="s">
        <v>46</v>
      </c>
      <c r="Y53" s="43"/>
      <c r="AI53" s="161">
        <f t="shared" si="9"/>
        <v>3</v>
      </c>
      <c r="AJ53" s="131">
        <f>('[1]Summary Data'!$V118*POWER(AJ$51,3))+('[1]Summary Data'!$W118*POWER(AJ$51,2))+('[1]Summary Data'!$X118*AJ$51)+'[1]Summary Data'!$Y118</f>
        <v>0.20521298799999999</v>
      </c>
      <c r="AK53" s="132">
        <f>('[1]Summary Data'!$V118*POWER(AK$51,3))+('[1]Summary Data'!$W118*POWER(AK$51,2))+('[1]Summary Data'!$X118*AK$51)+'[1]Summary Data'!$Y118</f>
        <v>0.20126390799999999</v>
      </c>
      <c r="AL53" s="132">
        <f>('[1]Summary Data'!$V118*POWER(AL$51,3))+('[1]Summary Data'!$W118*POWER(AL$51,2))+('[1]Summary Data'!$X118*AL$51)+'[1]Summary Data'!$Y118</f>
        <v>0.17639076400000001</v>
      </c>
      <c r="AM53" s="132">
        <f>('[1]Summary Data'!$V118*POWER(AM$51,3))+('[1]Summary Data'!$W118*POWER(AM$51,2))+('[1]Summary Data'!$X118*AM$51)+'[1]Summary Data'!$Y118</f>
        <v>0.13749345999999996</v>
      </c>
      <c r="AN53" s="133">
        <f>('[1]Summary Data'!$V118*POWER(AN$51,3))+('[1]Summary Data'!$W118*POWER(AN$51,2))+('[1]Summary Data'!$X118*AN$51)+'[1]Summary Data'!$Y118</f>
        <v>9.1471899999999995E-2</v>
      </c>
    </row>
    <row r="54" spans="2:43">
      <c r="B54" s="65"/>
      <c r="C54" s="66"/>
      <c r="D54" s="66"/>
      <c r="E54" s="67"/>
      <c r="F54" s="75">
        <f t="shared" si="6"/>
        <v>3.5</v>
      </c>
      <c r="G54" s="136">
        <f t="shared" si="7"/>
        <v>0.25111899007999999</v>
      </c>
      <c r="H54" s="137">
        <f t="shared" si="8"/>
        <v>0.23867276384</v>
      </c>
      <c r="I54" s="137">
        <f t="shared" si="8"/>
        <v>0.20564891455999998</v>
      </c>
      <c r="J54" s="137">
        <f t="shared" si="8"/>
        <v>0.15902987551999992</v>
      </c>
      <c r="K54" s="137">
        <f t="shared" si="8"/>
        <v>0.10579807999999991</v>
      </c>
      <c r="L54" s="73"/>
      <c r="AI54" s="162">
        <f t="shared" si="9"/>
        <v>3.5</v>
      </c>
      <c r="AJ54" s="136">
        <f>('[1]Summary Data'!$V117*POWER(AJ$51,3))+('[1]Summary Data'!$W117*POWER(AJ$51,2))+('[1]Summary Data'!$X117*AJ$51)+'[1]Summary Data'!$Y117</f>
        <v>0.25111899007999999</v>
      </c>
      <c r="AK54" s="137">
        <f>('[1]Summary Data'!$V117*POWER(AK$51,3))+('[1]Summary Data'!$W117*POWER(AK$51,2))+('[1]Summary Data'!$X117*AK$51)+'[1]Summary Data'!$Y117</f>
        <v>0.23867276384</v>
      </c>
      <c r="AL54" s="137">
        <f>('[1]Summary Data'!$V117*POWER(AL$51,3))+('[1]Summary Data'!$W117*POWER(AL$51,2))+('[1]Summary Data'!$X117*AL$51)+'[1]Summary Data'!$Y117</f>
        <v>0.20564891455999998</v>
      </c>
      <c r="AM54" s="137">
        <f>('[1]Summary Data'!$V117*POWER(AM$51,3))+('[1]Summary Data'!$W117*POWER(AM$51,2))+('[1]Summary Data'!$X117*AM$51)+'[1]Summary Data'!$Y117</f>
        <v>0.15902987551999992</v>
      </c>
      <c r="AN54" s="138">
        <f>('[1]Summary Data'!$V117*POWER(AN$51,3))+('[1]Summary Data'!$W117*POWER(AN$51,2))+('[1]Summary Data'!$X117*AN$51)+'[1]Summary Data'!$Y117</f>
        <v>0.10579807999999991</v>
      </c>
    </row>
    <row r="55" spans="2:43">
      <c r="B55" s="65"/>
      <c r="C55" s="66"/>
      <c r="D55" s="66"/>
      <c r="E55" s="67"/>
      <c r="F55" s="77">
        <f t="shared" si="6"/>
        <v>4</v>
      </c>
      <c r="G55" s="136">
        <f t="shared" si="7"/>
        <v>0.24491718384</v>
      </c>
      <c r="H55" s="137">
        <f t="shared" si="8"/>
        <v>0.23114148431999998</v>
      </c>
      <c r="I55" s="137">
        <f t="shared" si="8"/>
        <v>0.19794339887999998</v>
      </c>
      <c r="J55" s="137">
        <f t="shared" si="8"/>
        <v>0.15209924496000002</v>
      </c>
      <c r="K55" s="137">
        <f t="shared" si="8"/>
        <v>0.10038533999999996</v>
      </c>
      <c r="L55" s="73"/>
      <c r="R55" s="43"/>
      <c r="AI55" s="163">
        <f t="shared" si="9"/>
        <v>4</v>
      </c>
      <c r="AJ55" s="136">
        <f>('[1]Summary Data'!$V116*POWER(AJ$51,3))+('[1]Summary Data'!$W116*POWER(AJ$51,2))+('[1]Summary Data'!$X116*AJ$51)+'[1]Summary Data'!$Y116</f>
        <v>0.24491718384</v>
      </c>
      <c r="AK55" s="137">
        <f>('[1]Summary Data'!$V116*POWER(AK$51,3))+('[1]Summary Data'!$W116*POWER(AK$51,2))+('[1]Summary Data'!$X116*AK$51)+'[1]Summary Data'!$Y116</f>
        <v>0.23114148431999998</v>
      </c>
      <c r="AL55" s="137">
        <f>('[1]Summary Data'!$V116*POWER(AL$51,3))+('[1]Summary Data'!$W116*POWER(AL$51,2))+('[1]Summary Data'!$X116*AL$51)+'[1]Summary Data'!$Y116</f>
        <v>0.19794339887999998</v>
      </c>
      <c r="AM55" s="137">
        <f>('[1]Summary Data'!$V116*POWER(AM$51,3))+('[1]Summary Data'!$W116*POWER(AM$51,2))+('[1]Summary Data'!$X116*AM$51)+'[1]Summary Data'!$Y116</f>
        <v>0.15209924496000002</v>
      </c>
      <c r="AN55" s="138">
        <f>('[1]Summary Data'!$V116*POWER(AN$51,3))+('[1]Summary Data'!$W116*POWER(AN$51,2))+('[1]Summary Data'!$X116*AN$51)+'[1]Summary Data'!$Y116</f>
        <v>0.10038533999999996</v>
      </c>
    </row>
    <row r="56" spans="2:43">
      <c r="B56" s="65"/>
      <c r="C56" s="66"/>
      <c r="D56" s="66"/>
      <c r="E56" s="67"/>
      <c r="F56" s="77">
        <f t="shared" si="6"/>
        <v>4.5</v>
      </c>
      <c r="G56" s="136">
        <f t="shared" si="7"/>
        <v>0.20207615392</v>
      </c>
      <c r="H56" s="137">
        <f t="shared" si="8"/>
        <v>0.18981073216</v>
      </c>
      <c r="I56" s="137">
        <f t="shared" si="8"/>
        <v>0.16014034143999997</v>
      </c>
      <c r="J56" s="137">
        <f t="shared" si="8"/>
        <v>0.11982014848000003</v>
      </c>
      <c r="K56" s="137">
        <f t="shared" si="8"/>
        <v>7.5605320000000059E-2</v>
      </c>
      <c r="L56" s="73"/>
      <c r="S56" s="43"/>
      <c r="AI56" s="163">
        <f t="shared" si="9"/>
        <v>4.5</v>
      </c>
      <c r="AJ56" s="136">
        <f>('[1]Summary Data'!$V115*POWER(AJ$51,3))+('[1]Summary Data'!$W115*POWER(AJ$51,2))+('[1]Summary Data'!$X115*AJ$51)+'[1]Summary Data'!$Y115</f>
        <v>0.20207615392</v>
      </c>
      <c r="AK56" s="137">
        <f>('[1]Summary Data'!$V115*POWER(AK$51,3))+('[1]Summary Data'!$W115*POWER(AK$51,2))+('[1]Summary Data'!$X115*AK$51)+'[1]Summary Data'!$Y115</f>
        <v>0.18981073216</v>
      </c>
      <c r="AL56" s="137">
        <f>('[1]Summary Data'!$V115*POWER(AL$51,3))+('[1]Summary Data'!$W115*POWER(AL$51,2))+('[1]Summary Data'!$X115*AL$51)+'[1]Summary Data'!$Y115</f>
        <v>0.16014034143999997</v>
      </c>
      <c r="AM56" s="137">
        <f>('[1]Summary Data'!$V115*POWER(AM$51,3))+('[1]Summary Data'!$W115*POWER(AM$51,2))+('[1]Summary Data'!$X115*AM$51)+'[1]Summary Data'!$Y115</f>
        <v>0.11982014848000003</v>
      </c>
      <c r="AN56" s="138">
        <f>('[1]Summary Data'!$V115*POWER(AN$51,3))+('[1]Summary Data'!$W115*POWER(AN$51,2))+('[1]Summary Data'!$X115*AN$51)+'[1]Summary Data'!$Y115</f>
        <v>7.5605320000000059E-2</v>
      </c>
    </row>
    <row r="57" spans="2:43">
      <c r="B57" s="65"/>
      <c r="C57" s="66"/>
      <c r="D57" s="66"/>
      <c r="E57" s="67"/>
      <c r="F57" s="77">
        <f t="shared" si="6"/>
        <v>5</v>
      </c>
      <c r="G57" s="136">
        <f t="shared" si="7"/>
        <v>0.17192788912000001</v>
      </c>
      <c r="H57" s="137">
        <f t="shared" si="8"/>
        <v>0.17020918576000002</v>
      </c>
      <c r="I57" s="137">
        <f t="shared" si="8"/>
        <v>0.14893985584000008</v>
      </c>
      <c r="J57" s="137">
        <f t="shared" si="8"/>
        <v>0.11484292528000004</v>
      </c>
      <c r="K57" s="137">
        <f t="shared" si="8"/>
        <v>7.4641420000000097E-2</v>
      </c>
      <c r="L57" s="73"/>
      <c r="S57" s="43"/>
      <c r="AI57" s="163">
        <f t="shared" si="9"/>
        <v>5</v>
      </c>
      <c r="AJ57" s="136">
        <f>('[1]Summary Data'!$V114*POWER(AJ$51,3))+('[1]Summary Data'!$W114*POWER(AJ$51,2))+('[1]Summary Data'!$X114*AJ$51)+'[1]Summary Data'!$Y114</f>
        <v>0.17192788912000001</v>
      </c>
      <c r="AK57" s="137">
        <f>('[1]Summary Data'!$V114*POWER(AK$51,3))+('[1]Summary Data'!$W114*POWER(AK$51,2))+('[1]Summary Data'!$X114*AK$51)+'[1]Summary Data'!$Y114</f>
        <v>0.17020918576000002</v>
      </c>
      <c r="AL57" s="137">
        <f>('[1]Summary Data'!$V114*POWER(AL$51,3))+('[1]Summary Data'!$W114*POWER(AL$51,2))+('[1]Summary Data'!$X114*AL$51)+'[1]Summary Data'!$Y114</f>
        <v>0.14893985584000008</v>
      </c>
      <c r="AM57" s="137">
        <f>('[1]Summary Data'!$V114*POWER(AM$51,3))+('[1]Summary Data'!$W114*POWER(AM$51,2))+('[1]Summary Data'!$X114*AM$51)+'[1]Summary Data'!$Y114</f>
        <v>0.11484292528000004</v>
      </c>
      <c r="AN57" s="138">
        <f>('[1]Summary Data'!$V114*POWER(AN$51,3))+('[1]Summary Data'!$W114*POWER(AN$51,2))+('[1]Summary Data'!$X114*AN$51)+'[1]Summary Data'!$Y114</f>
        <v>7.4641420000000097E-2</v>
      </c>
    </row>
    <row r="58" spans="2:43">
      <c r="B58" s="65"/>
      <c r="C58" s="66"/>
      <c r="D58" s="66"/>
      <c r="E58" s="67"/>
      <c r="F58" s="77">
        <f t="shared" si="6"/>
        <v>5.5</v>
      </c>
      <c r="G58" s="136">
        <f t="shared" si="7"/>
        <v>0.14878061528</v>
      </c>
      <c r="H58" s="137">
        <f t="shared" si="8"/>
        <v>0</v>
      </c>
      <c r="I58" s="137">
        <f t="shared" si="8"/>
        <v>0</v>
      </c>
      <c r="J58" s="137">
        <f t="shared" si="8"/>
        <v>0</v>
      </c>
      <c r="K58" s="137">
        <f t="shared" si="8"/>
        <v>0</v>
      </c>
      <c r="L58" s="73"/>
      <c r="S58" s="43"/>
      <c r="AI58" s="163">
        <f t="shared" si="9"/>
        <v>5.5</v>
      </c>
      <c r="AJ58" s="136">
        <f>('[1]Summary Data'!$V113*POWER(AJ$51,3))+('[1]Summary Data'!$W113*POWER(AJ$51,2))+('[1]Summary Data'!$X113*AJ$51)+'[1]Summary Data'!$Y113</f>
        <v>0.14878061528</v>
      </c>
      <c r="AK58" s="137">
        <f>('[1]Summary Data'!$V113*POWER(AK$51,3))+('[1]Summary Data'!$W113*POWER(AK$51,2))+('[1]Summary Data'!$X113*AK$51)+'[1]Summary Data'!$Y113</f>
        <v>0.15270335144000002</v>
      </c>
      <c r="AL58" s="137">
        <f>('[1]Summary Data'!$V113*POWER(AL$51,3))+('[1]Summary Data'!$W113*POWER(AL$51,2))+('[1]Summary Data'!$X113*AL$51)+'[1]Summary Data'!$Y113</f>
        <v>0.13768496695999999</v>
      </c>
      <c r="AM58" s="137">
        <f>('[1]Summary Data'!$V113*POWER(AM$51,3))+('[1]Summary Data'!$W113*POWER(AM$51,2))+('[1]Summary Data'!$X113*AM$51)+'[1]Summary Data'!$Y113</f>
        <v>0.10949121032000005</v>
      </c>
      <c r="AN58" s="138">
        <f>('[1]Summary Data'!$V113*POWER(AN$51,3))+('[1]Summary Data'!$W113*POWER(AN$51,2))+('[1]Summary Data'!$X113*AN$51)+'[1]Summary Data'!$Y113</f>
        <v>7.3887830000000113E-2</v>
      </c>
    </row>
    <row r="59" spans="2:43" ht="15.75" thickBot="1">
      <c r="B59" s="79"/>
      <c r="C59" s="80"/>
      <c r="D59" s="80"/>
      <c r="E59" s="81"/>
      <c r="F59" s="82">
        <f t="shared" si="6"/>
        <v>6</v>
      </c>
      <c r="G59" s="144">
        <f t="shared" si="7"/>
        <v>0.20560867416</v>
      </c>
      <c r="H59" s="145">
        <f t="shared" si="8"/>
        <v>0.20501913767999999</v>
      </c>
      <c r="I59" s="145">
        <f t="shared" si="8"/>
        <v>0.18129264311999999</v>
      </c>
      <c r="J59" s="145">
        <f t="shared" si="8"/>
        <v>0.14197367304000008</v>
      </c>
      <c r="K59" s="145">
        <f t="shared" si="8"/>
        <v>9.4606709999999927E-2</v>
      </c>
      <c r="L59" s="84"/>
      <c r="AI59" s="164">
        <f t="shared" si="9"/>
        <v>6</v>
      </c>
      <c r="AJ59" s="144">
        <f>('[1]Summary Data'!$V112*POWER(AJ$51,3))+('[1]Summary Data'!$W112*POWER(AJ$51,2))+('[1]Summary Data'!$X112*AJ$51)+'[1]Summary Data'!$Y112</f>
        <v>0.20560867416</v>
      </c>
      <c r="AK59" s="145">
        <f>('[1]Summary Data'!$V112*POWER(AK$51,3))+('[1]Summary Data'!$W112*POWER(AK$51,2))+('[1]Summary Data'!$X112*AK$51)+'[1]Summary Data'!$Y112</f>
        <v>0.20501913767999999</v>
      </c>
      <c r="AL59" s="145">
        <f>('[1]Summary Data'!$V112*POWER(AL$51,3))+('[1]Summary Data'!$W112*POWER(AL$51,2))+('[1]Summary Data'!$X112*AL$51)+'[1]Summary Data'!$Y112</f>
        <v>0.18129264311999999</v>
      </c>
      <c r="AM59" s="145">
        <f>('[1]Summary Data'!$V112*POWER(AM$51,3))+('[1]Summary Data'!$W112*POWER(AM$51,2))+('[1]Summary Data'!$X112*AM$51)+'[1]Summary Data'!$Y112</f>
        <v>0.14197367304000008</v>
      </c>
      <c r="AN59" s="146">
        <f>('[1]Summary Data'!$V112*POWER(AN$51,3))+('[1]Summary Data'!$W112*POWER(AN$51,2))+('[1]Summary Data'!$X112*AN$51)+'[1]Summary Data'!$Y112</f>
        <v>9.4606709999999927E-2</v>
      </c>
    </row>
    <row r="60" spans="2:43" ht="15.75" thickBot="1">
      <c r="AI60" s="55" t="s">
        <v>59</v>
      </c>
    </row>
    <row r="61" spans="2:43" ht="15.75" thickBot="1">
      <c r="B61" s="149" t="s">
        <v>63</v>
      </c>
      <c r="C61" s="150"/>
      <c r="D61" s="150"/>
      <c r="E61" s="150"/>
      <c r="F61" s="53"/>
      <c r="G61" s="85" t="s">
        <v>75</v>
      </c>
      <c r="H61" s="86"/>
      <c r="I61" s="86"/>
      <c r="J61" s="86"/>
      <c r="K61" s="86"/>
      <c r="L61" s="86"/>
      <c r="M61" s="86"/>
      <c r="N61" s="87"/>
      <c r="Q61" s="43"/>
      <c r="AI61" s="182"/>
      <c r="AJ61" s="85" t="s">
        <v>76</v>
      </c>
      <c r="AK61" s="86"/>
      <c r="AL61" s="86"/>
      <c r="AM61" s="86"/>
      <c r="AN61" s="86"/>
      <c r="AO61" s="86"/>
      <c r="AP61" s="86"/>
      <c r="AQ61" s="87"/>
    </row>
    <row r="62" spans="2:43" ht="15.75" customHeight="1" thickBot="1">
      <c r="B62" s="60" t="s">
        <v>43</v>
      </c>
      <c r="C62" s="61"/>
      <c r="D62" s="61"/>
      <c r="E62" s="62"/>
      <c r="F62" s="63" t="str">
        <f>$E$5</f>
        <v>bar</v>
      </c>
      <c r="G62" s="183">
        <f>'[1]Summary Data'!$C$148</f>
        <v>0.22</v>
      </c>
      <c r="H62" s="166">
        <f>'[1]Summary Data'!$C$146</f>
        <v>0.34</v>
      </c>
      <c r="I62" s="166">
        <f>'[1]Summary Data'!$C$144</f>
        <v>0.46</v>
      </c>
      <c r="J62" s="166">
        <f>'[1]Summary Data'!$C$142</f>
        <v>0.57999999999999996</v>
      </c>
      <c r="K62" s="166">
        <f>'[1]Summary Data'!$C$140</f>
        <v>0.7</v>
      </c>
      <c r="L62" s="166">
        <f>'[1]Summary Data'!$C$138</f>
        <v>0.82</v>
      </c>
      <c r="M62" s="166">
        <f>'[1]Summary Data'!$C$136</f>
        <v>0.94</v>
      </c>
      <c r="N62" s="167">
        <f>'[1]Summary Data'!$C$134</f>
        <v>2</v>
      </c>
      <c r="AI62" s="155" t="s">
        <v>32</v>
      </c>
      <c r="AJ62" s="165">
        <f t="shared" ref="AJ62:AQ62" si="10">G62</f>
        <v>0.22</v>
      </c>
      <c r="AK62" s="166">
        <f t="shared" si="10"/>
        <v>0.34</v>
      </c>
      <c r="AL62" s="166">
        <f t="shared" si="10"/>
        <v>0.46</v>
      </c>
      <c r="AM62" s="166">
        <f t="shared" si="10"/>
        <v>0.57999999999999996</v>
      </c>
      <c r="AN62" s="166">
        <f t="shared" si="10"/>
        <v>0.7</v>
      </c>
      <c r="AO62" s="166">
        <f t="shared" si="10"/>
        <v>0.82</v>
      </c>
      <c r="AP62" s="166">
        <f t="shared" si="10"/>
        <v>0.94</v>
      </c>
      <c r="AQ62" s="167">
        <f t="shared" si="10"/>
        <v>2</v>
      </c>
    </row>
    <row r="63" spans="2:43" ht="15" customHeight="1" thickBot="1">
      <c r="B63" s="65"/>
      <c r="C63" s="66"/>
      <c r="D63" s="66"/>
      <c r="E63" s="67"/>
      <c r="F63" s="68">
        <f t="shared" ref="F63:F70" si="11">F15</f>
        <v>2.5</v>
      </c>
      <c r="G63" s="168">
        <f t="shared" ref="G63:G70" si="12">MAX(AJ63-100,0)</f>
        <v>56.510459206000007</v>
      </c>
      <c r="H63" s="169">
        <f>IF(OR(AK63-100&gt;G63,AK63&gt;AJ63),0,(MAX(AK63-100,0)))</f>
        <v>24.78385618599998</v>
      </c>
      <c r="I63" s="169">
        <f t="shared" ref="I63:N70" si="13">IF(OR(AL63-100&gt;H63,AL63&gt;AK63),0,(MAX(AL63-100,0)))</f>
        <v>7.2929063980000137</v>
      </c>
      <c r="J63" s="169">
        <f t="shared" si="13"/>
        <v>8.6880849999943166E-2</v>
      </c>
      <c r="K63" s="169">
        <f t="shared" si="13"/>
        <v>0</v>
      </c>
      <c r="L63" s="169">
        <f t="shared" si="13"/>
        <v>0</v>
      </c>
      <c r="M63" s="169">
        <f t="shared" si="13"/>
        <v>0</v>
      </c>
      <c r="N63" s="169">
        <f t="shared" si="13"/>
        <v>0</v>
      </c>
      <c r="O63" s="70" t="s">
        <v>64</v>
      </c>
      <c r="AI63" s="160">
        <f t="shared" ref="AI63:AI70" si="14">F63</f>
        <v>2.5</v>
      </c>
      <c r="AJ63" s="168">
        <f>('[1]Summary Data'!$V163*POWER(AJ$62,3))+('[1]Summary Data'!$W163*POWER(AJ$62,2))+('[1]Summary Data'!$X163*AJ$62)+'[1]Summary Data'!$Y163</f>
        <v>156.51045920600001</v>
      </c>
      <c r="AK63" s="169">
        <f>('[1]Summary Data'!$V163*POWER(AK$62,3))+('[1]Summary Data'!$W163*POWER(AK$62,2))+('[1]Summary Data'!$X163*AK$62)+'[1]Summary Data'!$Y163</f>
        <v>124.78385618599998</v>
      </c>
      <c r="AL63" s="169">
        <f>('[1]Summary Data'!$V163*POWER(AL$62,3))+('[1]Summary Data'!$W163*POWER(AL$62,2))+('[1]Summary Data'!$X163*AL$62)+'[1]Summary Data'!$Y163</f>
        <v>107.29290639800001</v>
      </c>
      <c r="AM63" s="169">
        <f>('[1]Summary Data'!$V163*POWER(AM$62,3))+('[1]Summary Data'!$W163*POWER(AM$62,2))+('[1]Summary Data'!$X163*AM$62)+'[1]Summary Data'!$Y163</f>
        <v>100.08688084999994</v>
      </c>
      <c r="AN63" s="169">
        <f>('[1]Summary Data'!$V163*POWER(AN$62,3))+('[1]Summary Data'!$W163*POWER(AN$62,2))+('[1]Summary Data'!$X163*AN$62)+'[1]Summary Data'!$Y163</f>
        <v>99.215050549999944</v>
      </c>
      <c r="AO63" s="169">
        <f>('[1]Summary Data'!$V163*POWER(AO$62,3))+('[1]Summary Data'!$W163*POWER(AO$62,2))+('[1]Summary Data'!$X163*AO$62)+'[1]Summary Data'!$Y163</f>
        <v>100.72668650599996</v>
      </c>
      <c r="AP63" s="169">
        <f>('[1]Summary Data'!$V163*POWER(AP$62,3))+('[1]Summary Data'!$W163*POWER(AP$62,2))+('[1]Summary Data'!$X163*AP$62)+'[1]Summary Data'!$Y163</f>
        <v>100.67105972600001</v>
      </c>
      <c r="AQ63" s="170">
        <f>('[1]Summary Data'!$V163*POWER(AQ$62,3))+('[1]Summary Data'!$W163*POWER(AQ$62,2))+('[1]Summary Data'!$X163*AQ$62)+'[1]Summary Data'!$Y163</f>
        <v>-587.49034999999992</v>
      </c>
    </row>
    <row r="64" spans="2:43" ht="15.75" thickBot="1">
      <c r="B64" s="65"/>
      <c r="C64" s="66"/>
      <c r="D64" s="66"/>
      <c r="E64" s="67"/>
      <c r="F64" s="71">
        <f t="shared" si="11"/>
        <v>3</v>
      </c>
      <c r="G64" s="171">
        <f t="shared" si="12"/>
        <v>86.287583877279985</v>
      </c>
      <c r="H64" s="172">
        <f t="shared" ref="H64:H70" si="15">IF(OR(AK64-100&gt;G64,AK64&gt;AJ64),0,(MAX(AK64-100,0)))</f>
        <v>59.221147361439989</v>
      </c>
      <c r="I64" s="172">
        <f t="shared" si="13"/>
        <v>38.736984748959998</v>
      </c>
      <c r="J64" s="172">
        <f t="shared" si="13"/>
        <v>23.742084476320031</v>
      </c>
      <c r="K64" s="172">
        <f t="shared" si="13"/>
        <v>13.143434979999995</v>
      </c>
      <c r="L64" s="172">
        <f t="shared" si="13"/>
        <v>5.8480246964799676</v>
      </c>
      <c r="M64" s="172">
        <f t="shared" si="13"/>
        <v>0.76284206223999718</v>
      </c>
      <c r="N64" s="172">
        <f t="shared" si="13"/>
        <v>0</v>
      </c>
      <c r="O64" s="73"/>
      <c r="P64" s="74" t="s">
        <v>46</v>
      </c>
      <c r="AI64" s="161">
        <f t="shared" si="14"/>
        <v>3</v>
      </c>
      <c r="AJ64" s="171">
        <f>('[1]Summary Data'!$V162*POWER(AJ$62,3))+('[1]Summary Data'!$W162*POWER(AJ$62,2))+('[1]Summary Data'!$X162*AJ$62)+'[1]Summary Data'!$Y162</f>
        <v>186.28758387727999</v>
      </c>
      <c r="AK64" s="172">
        <f>('[1]Summary Data'!$V162*POWER(AK$62,3))+('[1]Summary Data'!$W162*POWER(AK$62,2))+('[1]Summary Data'!$X162*AK$62)+'[1]Summary Data'!$Y162</f>
        <v>159.22114736143999</v>
      </c>
      <c r="AL64" s="172">
        <f>('[1]Summary Data'!$V162*POWER(AL$62,3))+('[1]Summary Data'!$W162*POWER(AL$62,2))+('[1]Summary Data'!$X162*AL$62)+'[1]Summary Data'!$Y162</f>
        <v>138.73698474896</v>
      </c>
      <c r="AM64" s="172">
        <f>('[1]Summary Data'!$V162*POWER(AM$62,3))+('[1]Summary Data'!$W162*POWER(AM$62,2))+('[1]Summary Data'!$X162*AM$62)+'[1]Summary Data'!$Y162</f>
        <v>123.74208447632003</v>
      </c>
      <c r="AN64" s="172">
        <f>('[1]Summary Data'!$V162*POWER(AN$62,3))+('[1]Summary Data'!$W162*POWER(AN$62,2))+('[1]Summary Data'!$X162*AN$62)+'[1]Summary Data'!$Y162</f>
        <v>113.14343497999999</v>
      </c>
      <c r="AO64" s="172">
        <f>('[1]Summary Data'!$V162*POWER(AO$62,3))+('[1]Summary Data'!$W162*POWER(AO$62,2))+('[1]Summary Data'!$X162*AO$62)+'[1]Summary Data'!$Y162</f>
        <v>105.84802469647997</v>
      </c>
      <c r="AP64" s="172">
        <f>('[1]Summary Data'!$V162*POWER(AP$62,3))+('[1]Summary Data'!$W162*POWER(AP$62,2))+('[1]Summary Data'!$X162*AP$62)+'[1]Summary Data'!$Y162</f>
        <v>100.76284206224</v>
      </c>
      <c r="AQ64" s="173">
        <f>('[1]Summary Data'!$V162*POWER(AQ$62,3))+('[1]Summary Data'!$W162*POWER(AQ$62,2))+('[1]Summary Data'!$X162*AQ$62)+'[1]Summary Data'!$Y162</f>
        <v>-19.584659999999928</v>
      </c>
    </row>
    <row r="65" spans="2:43">
      <c r="B65" s="65"/>
      <c r="C65" s="66"/>
      <c r="D65" s="66"/>
      <c r="E65" s="67"/>
      <c r="F65" s="75">
        <f t="shared" si="11"/>
        <v>3.5</v>
      </c>
      <c r="G65" s="174">
        <f t="shared" si="12"/>
        <v>106.88034764992</v>
      </c>
      <c r="H65" s="175">
        <f t="shared" si="15"/>
        <v>70.740956268160005</v>
      </c>
      <c r="I65" s="175">
        <f t="shared" si="13"/>
        <v>44.775378029439992</v>
      </c>
      <c r="J65" s="175">
        <f t="shared" si="13"/>
        <v>26.903170468480027</v>
      </c>
      <c r="K65" s="175">
        <f t="shared" si="13"/>
        <v>15.043891119999955</v>
      </c>
      <c r="L65" s="175">
        <f t="shared" si="13"/>
        <v>7.1170975187200156</v>
      </c>
      <c r="M65" s="175">
        <f t="shared" si="13"/>
        <v>1.0423471993599946</v>
      </c>
      <c r="N65" s="175">
        <f t="shared" si="13"/>
        <v>0</v>
      </c>
      <c r="O65" s="73"/>
      <c r="AI65" s="162">
        <f t="shared" si="14"/>
        <v>3.5</v>
      </c>
      <c r="AJ65" s="174">
        <f>('[1]Summary Data'!$V161*POWER(AJ$62,3))+('[1]Summary Data'!$W161*POWER(AJ$62,2))+('[1]Summary Data'!$X161*AJ$62)+'[1]Summary Data'!$Y161</f>
        <v>206.88034764992</v>
      </c>
      <c r="AK65" s="175">
        <f>('[1]Summary Data'!$V161*POWER(AK$62,3))+('[1]Summary Data'!$W161*POWER(AK$62,2))+('[1]Summary Data'!$X161*AK$62)+'[1]Summary Data'!$Y161</f>
        <v>170.74095626816001</v>
      </c>
      <c r="AL65" s="175">
        <f>('[1]Summary Data'!$V161*POWER(AL$62,3))+('[1]Summary Data'!$W161*POWER(AL$62,2))+('[1]Summary Data'!$X161*AL$62)+'[1]Summary Data'!$Y161</f>
        <v>144.77537802943999</v>
      </c>
      <c r="AM65" s="175">
        <f>('[1]Summary Data'!$V161*POWER(AM$62,3))+('[1]Summary Data'!$W161*POWER(AM$62,2))+('[1]Summary Data'!$X161*AM$62)+'[1]Summary Data'!$Y161</f>
        <v>126.90317046848003</v>
      </c>
      <c r="AN65" s="175">
        <f>('[1]Summary Data'!$V161*POWER(AN$62,3))+('[1]Summary Data'!$W161*POWER(AN$62,2))+('[1]Summary Data'!$X161*AN$62)+'[1]Summary Data'!$Y161</f>
        <v>115.04389111999996</v>
      </c>
      <c r="AO65" s="175">
        <f>('[1]Summary Data'!$V161*POWER(AO$62,3))+('[1]Summary Data'!$W161*POWER(AO$62,2))+('[1]Summary Data'!$X161*AO$62)+'[1]Summary Data'!$Y161</f>
        <v>107.11709751872002</v>
      </c>
      <c r="AP65" s="175">
        <f>('[1]Summary Data'!$V161*POWER(AP$62,3))+('[1]Summary Data'!$W161*POWER(AP$62,2))+('[1]Summary Data'!$X161*AP$62)+'[1]Summary Data'!$Y161</f>
        <v>101.04234719935999</v>
      </c>
      <c r="AQ65" s="176">
        <f>('[1]Summary Data'!$V161*POWER(AQ$62,3))+('[1]Summary Data'!$W161*POWER(AQ$62,2))+('[1]Summary Data'!$X161*AQ$62)+'[1]Summary Data'!$Y161</f>
        <v>-198.46380000000005</v>
      </c>
    </row>
    <row r="66" spans="2:43">
      <c r="B66" s="65"/>
      <c r="C66" s="66"/>
      <c r="D66" s="66"/>
      <c r="E66" s="67"/>
      <c r="F66" s="77">
        <f t="shared" si="11"/>
        <v>4</v>
      </c>
      <c r="G66" s="174">
        <f t="shared" si="12"/>
        <v>104.82296562223999</v>
      </c>
      <c r="H66" s="175">
        <f t="shared" si="15"/>
        <v>68.631842647519989</v>
      </c>
      <c r="I66" s="175">
        <f t="shared" si="13"/>
        <v>42.927252627679962</v>
      </c>
      <c r="J66" s="175">
        <f t="shared" si="13"/>
        <v>25.513117134559991</v>
      </c>
      <c r="K66" s="175">
        <f t="shared" si="13"/>
        <v>14.19335774000001</v>
      </c>
      <c r="L66" s="175">
        <f t="shared" si="13"/>
        <v>6.7718960158400137</v>
      </c>
      <c r="M66" s="175">
        <f t="shared" si="13"/>
        <v>1.0526535339200223</v>
      </c>
      <c r="N66" s="175">
        <f t="shared" si="13"/>
        <v>0</v>
      </c>
      <c r="O66" s="73"/>
      <c r="AI66" s="163">
        <f t="shared" si="14"/>
        <v>4</v>
      </c>
      <c r="AJ66" s="174">
        <f>('[1]Summary Data'!$V160*POWER(AJ$62,3))+('[1]Summary Data'!$W160*POWER(AJ$62,2))+('[1]Summary Data'!$X160*AJ$62)+'[1]Summary Data'!$Y160</f>
        <v>204.82296562223999</v>
      </c>
      <c r="AK66" s="175">
        <f>('[1]Summary Data'!$V160*POWER(AK$62,3))+('[1]Summary Data'!$W160*POWER(AK$62,2))+('[1]Summary Data'!$X160*AK$62)+'[1]Summary Data'!$Y160</f>
        <v>168.63184264751999</v>
      </c>
      <c r="AL66" s="175">
        <f>('[1]Summary Data'!$V160*POWER(AL$62,3))+('[1]Summary Data'!$W160*POWER(AL$62,2))+('[1]Summary Data'!$X160*AL$62)+'[1]Summary Data'!$Y160</f>
        <v>142.92725262767996</v>
      </c>
      <c r="AM66" s="175">
        <f>('[1]Summary Data'!$V160*POWER(AM$62,3))+('[1]Summary Data'!$W160*POWER(AM$62,2))+('[1]Summary Data'!$X160*AM$62)+'[1]Summary Data'!$Y160</f>
        <v>125.51311713455999</v>
      </c>
      <c r="AN66" s="175">
        <f>('[1]Summary Data'!$V160*POWER(AN$62,3))+('[1]Summary Data'!$W160*POWER(AN$62,2))+('[1]Summary Data'!$X160*AN$62)+'[1]Summary Data'!$Y160</f>
        <v>114.19335774000001</v>
      </c>
      <c r="AO66" s="175">
        <f>('[1]Summary Data'!$V160*POWER(AO$62,3))+('[1]Summary Data'!$W160*POWER(AO$62,2))+('[1]Summary Data'!$X160*AO$62)+'[1]Summary Data'!$Y160</f>
        <v>106.77189601584001</v>
      </c>
      <c r="AP66" s="175">
        <f>('[1]Summary Data'!$V160*POWER(AP$62,3))+('[1]Summary Data'!$W160*POWER(AP$62,2))+('[1]Summary Data'!$X160*AP$62)+'[1]Summary Data'!$Y160</f>
        <v>101.05265353392002</v>
      </c>
      <c r="AQ66" s="176">
        <f>('[1]Summary Data'!$V160*POWER(AQ$62,3))+('[1]Summary Data'!$W160*POWER(AQ$62,2))+('[1]Summary Data'!$X160*AQ$62)+'[1]Summary Data'!$Y160</f>
        <v>-219.95559999999989</v>
      </c>
    </row>
    <row r="67" spans="2:43">
      <c r="B67" s="65"/>
      <c r="C67" s="66"/>
      <c r="D67" s="66"/>
      <c r="E67" s="67"/>
      <c r="F67" s="77">
        <f t="shared" si="11"/>
        <v>4.5</v>
      </c>
      <c r="G67" s="174">
        <f t="shared" si="12"/>
        <v>89.949818432480015</v>
      </c>
      <c r="H67" s="175">
        <f t="shared" si="15"/>
        <v>56.927858587040021</v>
      </c>
      <c r="I67" s="175">
        <f t="shared" si="13"/>
        <v>34.295182667359995</v>
      </c>
      <c r="J67" s="175">
        <f t="shared" si="13"/>
        <v>19.70588821712002</v>
      </c>
      <c r="K67" s="175">
        <f t="shared" si="13"/>
        <v>10.814072780000004</v>
      </c>
      <c r="L67" s="175">
        <f t="shared" si="13"/>
        <v>5.2738338996799712</v>
      </c>
      <c r="M67" s="175">
        <f t="shared" si="13"/>
        <v>0.73926911983994614</v>
      </c>
      <c r="N67" s="175">
        <f t="shared" si="13"/>
        <v>0</v>
      </c>
      <c r="O67" s="73"/>
      <c r="AI67" s="163">
        <f t="shared" si="14"/>
        <v>4.5</v>
      </c>
      <c r="AJ67" s="174">
        <f>('[1]Summary Data'!$V159*POWER(AJ$62,3))+('[1]Summary Data'!$W159*POWER(AJ$62,2))+('[1]Summary Data'!$X159*AJ$62)+'[1]Summary Data'!$Y159</f>
        <v>189.94981843248001</v>
      </c>
      <c r="AK67" s="175">
        <f>('[1]Summary Data'!$V159*POWER(AK$62,3))+('[1]Summary Data'!$W159*POWER(AK$62,2))+('[1]Summary Data'!$X159*AK$62)+'[1]Summary Data'!$Y159</f>
        <v>156.92785858704002</v>
      </c>
      <c r="AL67" s="175">
        <f>('[1]Summary Data'!$V159*POWER(AL$62,3))+('[1]Summary Data'!$W159*POWER(AL$62,2))+('[1]Summary Data'!$X159*AL$62)+'[1]Summary Data'!$Y159</f>
        <v>134.29518266736</v>
      </c>
      <c r="AM67" s="175">
        <f>('[1]Summary Data'!$V159*POWER(AM$62,3))+('[1]Summary Data'!$W159*POWER(AM$62,2))+('[1]Summary Data'!$X159*AM$62)+'[1]Summary Data'!$Y159</f>
        <v>119.70588821712002</v>
      </c>
      <c r="AN67" s="175">
        <f>('[1]Summary Data'!$V159*POWER(AN$62,3))+('[1]Summary Data'!$W159*POWER(AN$62,2))+('[1]Summary Data'!$X159*AN$62)+'[1]Summary Data'!$Y159</f>
        <v>110.81407278</v>
      </c>
      <c r="AO67" s="175">
        <f>('[1]Summary Data'!$V159*POWER(AO$62,3))+('[1]Summary Data'!$W159*POWER(AO$62,2))+('[1]Summary Data'!$X159*AO$62)+'[1]Summary Data'!$Y159</f>
        <v>105.27383389967997</v>
      </c>
      <c r="AP67" s="175">
        <f>('[1]Summary Data'!$V159*POWER(AP$62,3))+('[1]Summary Data'!$W159*POWER(AP$62,2))+('[1]Summary Data'!$X159*AP$62)+'[1]Summary Data'!$Y159</f>
        <v>100.73926911983995</v>
      </c>
      <c r="AQ67" s="176">
        <f>('[1]Summary Data'!$V159*POWER(AQ$62,3))+('[1]Summary Data'!$W159*POWER(AQ$62,2))+('[1]Summary Data'!$X159*AQ$62)+'[1]Summary Data'!$Y159</f>
        <v>-263.55295999999998</v>
      </c>
    </row>
    <row r="68" spans="2:43">
      <c r="B68" s="65"/>
      <c r="C68" s="66"/>
      <c r="D68" s="66"/>
      <c r="E68" s="67"/>
      <c r="F68" s="77">
        <f t="shared" si="11"/>
        <v>5</v>
      </c>
      <c r="G68" s="174">
        <f t="shared" si="12"/>
        <v>72.340711075839977</v>
      </c>
      <c r="H68" s="175">
        <f t="shared" si="15"/>
        <v>49.822898768319988</v>
      </c>
      <c r="I68" s="175">
        <f t="shared" si="13"/>
        <v>32.574352938879997</v>
      </c>
      <c r="J68" s="175">
        <f t="shared" si="13"/>
        <v>19.802715568960025</v>
      </c>
      <c r="K68" s="175">
        <f t="shared" si="13"/>
        <v>10.715628640000006</v>
      </c>
      <c r="L68" s="175">
        <f t="shared" si="13"/>
        <v>4.5207341334399871</v>
      </c>
      <c r="M68" s="175">
        <f t="shared" si="13"/>
        <v>0.42567403072001753</v>
      </c>
      <c r="N68" s="175">
        <f t="shared" si="13"/>
        <v>0</v>
      </c>
      <c r="O68" s="73"/>
      <c r="AI68" s="163">
        <f t="shared" si="14"/>
        <v>5</v>
      </c>
      <c r="AJ68" s="174">
        <f>('[1]Summary Data'!$V158*POWER(AJ$62,3))+('[1]Summary Data'!$W158*POWER(AJ$62,2))+('[1]Summary Data'!$X158*AJ$62)+'[1]Summary Data'!$Y158</f>
        <v>172.34071107583998</v>
      </c>
      <c r="AK68" s="175">
        <f>('[1]Summary Data'!$V158*POWER(AK$62,3))+('[1]Summary Data'!$W158*POWER(AK$62,2))+('[1]Summary Data'!$X158*AK$62)+'[1]Summary Data'!$Y158</f>
        <v>149.82289876831999</v>
      </c>
      <c r="AL68" s="175">
        <f>('[1]Summary Data'!$V158*POWER(AL$62,3))+('[1]Summary Data'!$W158*POWER(AL$62,2))+('[1]Summary Data'!$X158*AL$62)+'[1]Summary Data'!$Y158</f>
        <v>132.57435293888</v>
      </c>
      <c r="AM68" s="175">
        <f>('[1]Summary Data'!$V158*POWER(AM$62,3))+('[1]Summary Data'!$W158*POWER(AM$62,2))+('[1]Summary Data'!$X158*AM$62)+'[1]Summary Data'!$Y158</f>
        <v>119.80271556896002</v>
      </c>
      <c r="AN68" s="175">
        <f>('[1]Summary Data'!$V158*POWER(AN$62,3))+('[1]Summary Data'!$W158*POWER(AN$62,2))+('[1]Summary Data'!$X158*AN$62)+'[1]Summary Data'!$Y158</f>
        <v>110.71562864000001</v>
      </c>
      <c r="AO68" s="175">
        <f>('[1]Summary Data'!$V158*POWER(AO$62,3))+('[1]Summary Data'!$W158*POWER(AO$62,2))+('[1]Summary Data'!$X158*AO$62)+'[1]Summary Data'!$Y158</f>
        <v>104.52073413343999</v>
      </c>
      <c r="AP68" s="175">
        <f>('[1]Summary Data'!$V158*POWER(AP$62,3))+('[1]Summary Data'!$W158*POWER(AP$62,2))+('[1]Summary Data'!$X158*AP$62)+'[1]Summary Data'!$Y158</f>
        <v>100.42567403072002</v>
      </c>
      <c r="AQ68" s="176">
        <f>('[1]Summary Data'!$V158*POWER(AQ$62,3))+('[1]Summary Data'!$W158*POWER(AQ$62,2))+('[1]Summary Data'!$X158*AQ$62)+'[1]Summary Data'!$Y158</f>
        <v>31.182080000000042</v>
      </c>
    </row>
    <row r="69" spans="2:43">
      <c r="B69" s="65"/>
      <c r="C69" s="66"/>
      <c r="D69" s="66"/>
      <c r="E69" s="67"/>
      <c r="F69" s="77">
        <f t="shared" si="11"/>
        <v>5.5</v>
      </c>
      <c r="G69" s="174">
        <f t="shared" si="12"/>
        <v>51.972311295759994</v>
      </c>
      <c r="H69" s="175">
        <f t="shared" si="15"/>
        <v>42.313167562479975</v>
      </c>
      <c r="I69" s="175">
        <f t="shared" si="13"/>
        <v>31.324640810319977</v>
      </c>
      <c r="J69" s="175">
        <f t="shared" si="13"/>
        <v>20.305876379439994</v>
      </c>
      <c r="K69" s="175">
        <f t="shared" si="13"/>
        <v>10.556019609999993</v>
      </c>
      <c r="L69" s="175">
        <f t="shared" si="13"/>
        <v>3.3742158421599839</v>
      </c>
      <c r="M69" s="175">
        <f t="shared" si="13"/>
        <v>5.9610416079976858E-2</v>
      </c>
      <c r="N69" s="175">
        <f t="shared" si="13"/>
        <v>0</v>
      </c>
      <c r="O69" s="73"/>
      <c r="AI69" s="163">
        <f t="shared" si="14"/>
        <v>5.5</v>
      </c>
      <c r="AJ69" s="174">
        <f>('[1]Summary Data'!$V157*POWER(AJ$62,3))+('[1]Summary Data'!$W157*POWER(AJ$62,2))+('[1]Summary Data'!$X157*AJ$62)+'[1]Summary Data'!$Y157</f>
        <v>151.97231129575999</v>
      </c>
      <c r="AK69" s="175">
        <f>('[1]Summary Data'!$V157*POWER(AK$62,3))+('[1]Summary Data'!$W157*POWER(AK$62,2))+('[1]Summary Data'!$X157*AK$62)+'[1]Summary Data'!$Y157</f>
        <v>142.31316756247998</v>
      </c>
      <c r="AL69" s="175">
        <f>('[1]Summary Data'!$V157*POWER(AL$62,3))+('[1]Summary Data'!$W157*POWER(AL$62,2))+('[1]Summary Data'!$X157*AL$62)+'[1]Summary Data'!$Y157</f>
        <v>131.32464081031998</v>
      </c>
      <c r="AM69" s="175">
        <f>('[1]Summary Data'!$V157*POWER(AM$62,3))+('[1]Summary Data'!$W157*POWER(AM$62,2))+('[1]Summary Data'!$X157*AM$62)+'[1]Summary Data'!$Y157</f>
        <v>120.30587637943999</v>
      </c>
      <c r="AN69" s="175">
        <f>('[1]Summary Data'!$V157*POWER(AN$62,3))+('[1]Summary Data'!$W157*POWER(AN$62,2))+('[1]Summary Data'!$X157*AN$62)+'[1]Summary Data'!$Y157</f>
        <v>110.55601960999999</v>
      </c>
      <c r="AO69" s="175">
        <f>('[1]Summary Data'!$V157*POWER(AO$62,3))+('[1]Summary Data'!$W157*POWER(AO$62,2))+('[1]Summary Data'!$X157*AO$62)+'[1]Summary Data'!$Y157</f>
        <v>103.37421584215998</v>
      </c>
      <c r="AP69" s="175">
        <f>('[1]Summary Data'!$V157*POWER(AP$62,3))+('[1]Summary Data'!$W157*POWER(AP$62,2))+('[1]Summary Data'!$X157*AP$62)+'[1]Summary Data'!$Y157</f>
        <v>100.05961041607998</v>
      </c>
      <c r="AQ69" s="176">
        <f>('[1]Summary Data'!$V157*POWER(AQ$62,3))+('[1]Summary Data'!$W157*POWER(AQ$62,2))+('[1]Summary Data'!$X157*AQ$62)+'[1]Summary Data'!$Y157</f>
        <v>442.48346000000004</v>
      </c>
    </row>
    <row r="70" spans="2:43" ht="15.75" thickBot="1">
      <c r="B70" s="79"/>
      <c r="C70" s="80"/>
      <c r="D70" s="80"/>
      <c r="E70" s="81"/>
      <c r="F70" s="82">
        <f t="shared" si="11"/>
        <v>6</v>
      </c>
      <c r="G70" s="177">
        <f t="shared" si="12"/>
        <v>85.300469313760004</v>
      </c>
      <c r="H70" s="178">
        <f t="shared" si="15"/>
        <v>60.042263824479988</v>
      </c>
      <c r="I70" s="178">
        <f t="shared" si="13"/>
        <v>40.008004292319981</v>
      </c>
      <c r="J70" s="178">
        <f t="shared" si="13"/>
        <v>24.623532857439983</v>
      </c>
      <c r="K70" s="178">
        <f t="shared" si="13"/>
        <v>13.314691659999966</v>
      </c>
      <c r="L70" s="178">
        <f t="shared" si="13"/>
        <v>5.5073228401599863</v>
      </c>
      <c r="M70" s="178">
        <f t="shared" si="13"/>
        <v>0.62726853808001692</v>
      </c>
      <c r="N70" s="178">
        <f t="shared" si="13"/>
        <v>0</v>
      </c>
      <c r="O70" s="84"/>
      <c r="AI70" s="164">
        <f t="shared" si="14"/>
        <v>6</v>
      </c>
      <c r="AJ70" s="177">
        <f>('[1]Summary Data'!$V156*POWER(AJ$62,3))+('[1]Summary Data'!$W156*POWER(AJ$62,2))+('[1]Summary Data'!$X156*AJ$62)+'[1]Summary Data'!$Y156</f>
        <v>185.30046931376</v>
      </c>
      <c r="AK70" s="178">
        <f>('[1]Summary Data'!$V156*POWER(AK$62,3))+('[1]Summary Data'!$W156*POWER(AK$62,2))+('[1]Summary Data'!$X156*AK$62)+'[1]Summary Data'!$Y156</f>
        <v>160.04226382447999</v>
      </c>
      <c r="AL70" s="178">
        <f>('[1]Summary Data'!$V156*POWER(AL$62,3))+('[1]Summary Data'!$W156*POWER(AL$62,2))+('[1]Summary Data'!$X156*AL$62)+'[1]Summary Data'!$Y156</f>
        <v>140.00800429231998</v>
      </c>
      <c r="AM70" s="178">
        <f>('[1]Summary Data'!$V156*POWER(AM$62,3))+('[1]Summary Data'!$W156*POWER(AM$62,2))+('[1]Summary Data'!$X156*AM$62)+'[1]Summary Data'!$Y156</f>
        <v>124.62353285743998</v>
      </c>
      <c r="AN70" s="178">
        <f>('[1]Summary Data'!$V156*POWER(AN$62,3))+('[1]Summary Data'!$W156*POWER(AN$62,2))+('[1]Summary Data'!$X156*AN$62)+'[1]Summary Data'!$Y156</f>
        <v>113.31469165999997</v>
      </c>
      <c r="AO70" s="178">
        <f>('[1]Summary Data'!$V156*POWER(AO$62,3))+('[1]Summary Data'!$W156*POWER(AO$62,2))+('[1]Summary Data'!$X156*AO$62)+'[1]Summary Data'!$Y156</f>
        <v>105.50732284015999</v>
      </c>
      <c r="AP70" s="178">
        <f>('[1]Summary Data'!$V156*POWER(AP$62,3))+('[1]Summary Data'!$W156*POWER(AP$62,2))+('[1]Summary Data'!$X156*AP$62)+'[1]Summary Data'!$Y156</f>
        <v>100.62726853808002</v>
      </c>
      <c r="AQ70" s="179">
        <f>('[1]Summary Data'!$V156*POWER(AQ$62,3))+('[1]Summary Data'!$W156*POWER(AQ$62,2))+('[1]Summary Data'!$X156*AQ$62)+'[1]Summary Data'!$Y156</f>
        <v>94.608369999999951</v>
      </c>
    </row>
    <row r="71" spans="2:43" ht="15.75" thickBot="1"/>
    <row r="72" spans="2:43" ht="15.75" thickBot="1">
      <c r="B72" s="51" t="s">
        <v>65</v>
      </c>
      <c r="C72" s="52"/>
      <c r="D72" s="52"/>
      <c r="E72" s="52"/>
      <c r="F72" s="52"/>
      <c r="G72" s="52"/>
      <c r="H72" s="53"/>
    </row>
    <row r="73" spans="2:43" ht="15.75" thickBot="1">
      <c r="B73" s="180">
        <v>4000</v>
      </c>
      <c r="C73" s="59" t="s">
        <v>66</v>
      </c>
    </row>
  </sheetData>
  <sheetProtection password="C163" sheet="1" objects="1" scenarios="1"/>
  <mergeCells count="33"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  <mergeCell ref="B40:E48"/>
    <mergeCell ref="N40:Q48"/>
    <mergeCell ref="L41:L48"/>
    <mergeCell ref="X41:X48"/>
    <mergeCell ref="B50:F50"/>
    <mergeCell ref="G50:L50"/>
    <mergeCell ref="B28:F28"/>
    <mergeCell ref="B29:E37"/>
    <mergeCell ref="B39:F39"/>
    <mergeCell ref="G39:K39"/>
    <mergeCell ref="N39:R39"/>
    <mergeCell ref="S39:W39"/>
    <mergeCell ref="B13:G13"/>
    <mergeCell ref="B14:E22"/>
    <mergeCell ref="H15:H22"/>
    <mergeCell ref="B24:F24"/>
    <mergeCell ref="G24:N24"/>
    <mergeCell ref="B25:F26"/>
    <mergeCell ref="A1:T1"/>
    <mergeCell ref="J2:R2"/>
    <mergeCell ref="B5:D5"/>
    <mergeCell ref="P5:S5"/>
    <mergeCell ref="B7:D7"/>
    <mergeCell ref="B10:H1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10"/>
    <col min="3" max="3" width="13.140625" style="10" customWidth="1"/>
    <col min="4" max="6" width="9.140625" style="10"/>
    <col min="7" max="8" width="9.140625" style="10" customWidth="1"/>
    <col min="9" max="18" width="9.140625" style="10"/>
    <col min="19" max="19" width="9.28515625" style="10" bestFit="1" customWidth="1"/>
    <col min="20" max="78" width="9.140625" style="10"/>
    <col min="79" max="147" width="9.140625" style="10" hidden="1" customWidth="1"/>
    <col min="148" max="16384" width="9.140625" style="10"/>
  </cols>
  <sheetData>
    <row r="1" spans="1:27" ht="27" thickBot="1">
      <c r="A1" s="1" t="str">
        <f ca="1">MID(CELL("filename",A1),FIND("]",CELL("filename",A1))+1,255)</f>
        <v>Mitsubishi EVO X COBB</v>
      </c>
      <c r="B1" s="2"/>
      <c r="C1" s="2"/>
      <c r="D1" s="2"/>
      <c r="E1" s="2"/>
      <c r="F1" s="2"/>
      <c r="G1" s="2"/>
      <c r="H1" s="2"/>
      <c r="I1" s="2"/>
      <c r="J1" s="2" t="s">
        <v>67</v>
      </c>
      <c r="K1" s="2"/>
      <c r="L1" s="2"/>
      <c r="M1" s="2"/>
      <c r="N1" s="2"/>
      <c r="O1" s="2"/>
      <c r="P1" s="2"/>
      <c r="Q1" s="2"/>
      <c r="R1" s="2"/>
      <c r="S1" s="2">
        <f>'[1]Summary Data'!$D$69</f>
        <v>1285.1199999999999</v>
      </c>
      <c r="T1" s="3" t="s">
        <v>28</v>
      </c>
      <c r="U1" s="44"/>
      <c r="V1" s="44"/>
      <c r="W1" s="44"/>
      <c r="X1" s="44"/>
      <c r="Y1" s="45"/>
      <c r="Z1" s="44"/>
      <c r="AA1" s="44"/>
    </row>
    <row r="2" spans="1:27" ht="15.75" thickBot="1">
      <c r="A2" s="9" t="s">
        <v>0</v>
      </c>
      <c r="J2" s="46" t="s">
        <v>35</v>
      </c>
      <c r="K2" s="47"/>
      <c r="L2" s="47"/>
      <c r="M2" s="47"/>
      <c r="N2" s="47"/>
      <c r="O2" s="47"/>
      <c r="P2" s="47"/>
      <c r="Q2" s="47"/>
      <c r="R2" s="48"/>
      <c r="S2" s="49">
        <f>'[1]Summary Data'!$D$69</f>
        <v>1285.1199999999999</v>
      </c>
      <c r="T2" s="50" t="s">
        <v>28</v>
      </c>
    </row>
    <row r="3" spans="1:27">
      <c r="A3" s="11" t="s">
        <v>1</v>
      </c>
      <c r="B3" s="10" t="str">
        <f>[1]Versions!C4</f>
        <v>19.11.01</v>
      </c>
    </row>
    <row r="4" spans="1:27" ht="15.75" thickBot="1"/>
    <row r="5" spans="1:27" ht="15.75" thickBot="1">
      <c r="B5" s="51" t="s">
        <v>36</v>
      </c>
      <c r="C5" s="52"/>
      <c r="D5" s="53"/>
      <c r="E5" s="54" t="s">
        <v>32</v>
      </c>
      <c r="F5" s="55" t="s">
        <v>37</v>
      </c>
      <c r="P5" s="56" t="s">
        <v>38</v>
      </c>
      <c r="Q5" s="56"/>
      <c r="R5" s="56"/>
      <c r="S5" s="56"/>
      <c r="T5" s="57">
        <v>1</v>
      </c>
    </row>
    <row r="6" spans="1:27" ht="15.75" thickBot="1"/>
    <row r="7" spans="1:27" ht="15.75" thickBot="1">
      <c r="B7" s="51" t="s">
        <v>39</v>
      </c>
      <c r="C7" s="52"/>
      <c r="D7" s="53"/>
    </row>
    <row r="8" spans="1:27" ht="15.75" thickBot="1">
      <c r="B8" s="58">
        <f>MIN(G51:V51)</f>
        <v>0</v>
      </c>
      <c r="C8" s="59" t="s">
        <v>40</v>
      </c>
    </row>
    <row r="12" spans="1:27" ht="15.75" thickBot="1">
      <c r="I12" s="55"/>
    </row>
    <row r="13" spans="1:27" ht="15.75" thickBot="1">
      <c r="B13" s="51" t="s">
        <v>42</v>
      </c>
      <c r="C13" s="52"/>
      <c r="D13" s="52"/>
      <c r="E13" s="52"/>
      <c r="F13" s="52"/>
      <c r="G13" s="53"/>
      <c r="H13" s="55"/>
      <c r="I13" s="55"/>
    </row>
    <row r="14" spans="1:27" ht="15.75" thickBot="1">
      <c r="B14" s="60" t="s">
        <v>43</v>
      </c>
      <c r="C14" s="61"/>
      <c r="D14" s="61"/>
      <c r="E14" s="62"/>
      <c r="F14" s="63" t="str">
        <f>$E$5</f>
        <v>bar</v>
      </c>
      <c r="G14" s="64" t="s">
        <v>44</v>
      </c>
    </row>
    <row r="15" spans="1:27" ht="15.75" customHeight="1" thickBot="1">
      <c r="B15" s="65"/>
      <c r="C15" s="66"/>
      <c r="D15" s="66"/>
      <c r="E15" s="67"/>
      <c r="F15" s="68">
        <f>'[1]Summary Data'!$C$16*VLOOKUP($E$5,PressureFactors,2,FALSE)</f>
        <v>2.5</v>
      </c>
      <c r="G15" s="69">
        <f>'[1]Summary Data'!$D$70*IF('[1]Summary Data'!$D$69&gt;1250,Help!$AE$5,Help!$AD$5)*$T$5</f>
        <v>1489.6639999999998</v>
      </c>
      <c r="H15" s="70" t="s">
        <v>45</v>
      </c>
      <c r="I15" s="43"/>
      <c r="K15" s="43"/>
    </row>
    <row r="16" spans="1:27" ht="15.75" thickBot="1">
      <c r="B16" s="65"/>
      <c r="C16" s="66"/>
      <c r="D16" s="66"/>
      <c r="E16" s="67"/>
      <c r="F16" s="71">
        <f>'[1]Summary Data'!$C$15*VLOOKUP($E$5,PressureFactors,2,FALSE)</f>
        <v>3</v>
      </c>
      <c r="G16" s="72">
        <f>'[1]Summary Data'!$D$69*IF('[1]Summary Data'!$D$69&gt;1250,Help!$AE$5,Help!$AD$5)*$T$5</f>
        <v>1477.8879999999997</v>
      </c>
      <c r="H16" s="73"/>
      <c r="I16" s="190" t="s">
        <v>77</v>
      </c>
    </row>
    <row r="17" spans="2:17">
      <c r="B17" s="65"/>
      <c r="C17" s="66"/>
      <c r="D17" s="66"/>
      <c r="E17" s="67"/>
      <c r="F17" s="75">
        <f>'[1]Summary Data'!$C$14*VLOOKUP($E$5,PressureFactors,2,FALSE)</f>
        <v>3.5</v>
      </c>
      <c r="G17" s="76">
        <f>'[1]Summary Data'!$D$68*IF('[1]Summary Data'!$D$69&gt;1250,Help!$AE$5,Help!$AD$5)*$T$5</f>
        <v>1611.1499999999999</v>
      </c>
      <c r="H17" s="73"/>
    </row>
    <row r="18" spans="2:17">
      <c r="B18" s="65"/>
      <c r="C18" s="66"/>
      <c r="D18" s="66"/>
      <c r="E18" s="67"/>
      <c r="F18" s="77">
        <f>'[1]Summary Data'!$C$13*VLOOKUP($E$5,PressureFactors,2,FALSE)</f>
        <v>4</v>
      </c>
      <c r="G18" s="78">
        <f>'[1]Summary Data'!$D$67*IF('[1]Summary Data'!$D$69&gt;1250,Help!$AE$5,Help!$AD$5)*$T$5</f>
        <v>1748.4139999999998</v>
      </c>
      <c r="H18" s="73"/>
    </row>
    <row r="19" spans="2:17">
      <c r="B19" s="65"/>
      <c r="C19" s="66"/>
      <c r="D19" s="66"/>
      <c r="E19" s="67"/>
      <c r="F19" s="77">
        <f>'[1]Summary Data'!$C$12*VLOOKUP($E$5,PressureFactors,2,FALSE)</f>
        <v>4.5</v>
      </c>
      <c r="G19" s="78">
        <f>'[1]Summary Data'!$D$66*IF('[1]Summary Data'!$D$69&gt;1250,Help!$AE$5,Help!$AD$5)*$T$5</f>
        <v>1891.7729999999999</v>
      </c>
      <c r="H19" s="73"/>
    </row>
    <row r="20" spans="2:17">
      <c r="B20" s="65"/>
      <c r="C20" s="66"/>
      <c r="D20" s="66"/>
      <c r="E20" s="67"/>
      <c r="F20" s="77">
        <f>'[1]Summary Data'!$C$11*VLOOKUP($E$5,PressureFactors,2,FALSE)</f>
        <v>5</v>
      </c>
      <c r="G20" s="78">
        <f>'[1]Summary Data'!$D$65*IF('[1]Summary Data'!$D$69&gt;1250,Help!$AE$5,Help!$AD$5)*$T$5</f>
        <v>1978.9889999999998</v>
      </c>
      <c r="H20" s="73"/>
    </row>
    <row r="21" spans="2:17">
      <c r="B21" s="65"/>
      <c r="C21" s="66"/>
      <c r="D21" s="66"/>
      <c r="E21" s="67"/>
      <c r="F21" s="77">
        <f>'[1]Summary Data'!$C$10*VLOOKUP($E$5,PressureFactors,2,FALSE)</f>
        <v>5.5</v>
      </c>
      <c r="G21" s="78">
        <f>'[1]Summary Data'!$D$64*IF('[1]Summary Data'!$D$69&gt;1250,Help!$AE$5,Help!$AD$5)*$T$5</f>
        <v>2060.3629999999998</v>
      </c>
      <c r="H21" s="73"/>
    </row>
    <row r="22" spans="2:17" ht="15.75" thickBot="1">
      <c r="B22" s="79"/>
      <c r="C22" s="80"/>
      <c r="D22" s="80"/>
      <c r="E22" s="81"/>
      <c r="F22" s="82">
        <f>'[1]Summary Data'!$C$9*VLOOKUP($E$5,PressureFactors,2,FALSE)</f>
        <v>6</v>
      </c>
      <c r="G22" s="83">
        <f>'[1]Summary Data'!$D$63*IF('[1]Summary Data'!$D$69&gt;1250,Help!$AE$5,Help!$AD$5)*$T$5</f>
        <v>2116.5519999999997</v>
      </c>
      <c r="H22" s="84"/>
    </row>
    <row r="26" spans="2:17">
      <c r="P26" s="43"/>
      <c r="Q26" s="106"/>
    </row>
    <row r="27" spans="2:17" ht="15.75" thickBot="1"/>
    <row r="28" spans="2:17" ht="15.75" thickBot="1">
      <c r="B28" s="51" t="s">
        <v>52</v>
      </c>
      <c r="C28" s="52"/>
      <c r="D28" s="52"/>
      <c r="E28" s="52"/>
      <c r="F28" s="53"/>
      <c r="G28" s="181">
        <f>'[1]Summary Data'!$C$15*VLOOKUP($E$5,PressureFactors,2,FALSE)</f>
        <v>3</v>
      </c>
      <c r="H28" s="190" t="s">
        <v>77</v>
      </c>
      <c r="I28" s="55"/>
    </row>
    <row r="29" spans="2:17" ht="15.75" thickBot="1">
      <c r="B29" s="60" t="s">
        <v>53</v>
      </c>
      <c r="C29" s="61"/>
      <c r="D29" s="61"/>
      <c r="E29" s="62"/>
      <c r="F29" s="63" t="str">
        <f>$E$5</f>
        <v>bar</v>
      </c>
      <c r="G29" s="109" t="s">
        <v>54</v>
      </c>
    </row>
    <row r="30" spans="2:17" ht="15.75" customHeight="1">
      <c r="B30" s="65"/>
      <c r="C30" s="66"/>
      <c r="D30" s="66"/>
      <c r="E30" s="67"/>
      <c r="F30" s="110">
        <f t="shared" ref="F30:F37" si="0">F15</f>
        <v>2.5</v>
      </c>
      <c r="G30" s="111">
        <f>SQRT(1+(($G$28-F30)/F30))</f>
        <v>1.0954451150103321</v>
      </c>
      <c r="H30" s="43"/>
      <c r="I30" s="43"/>
      <c r="K30" s="43"/>
    </row>
    <row r="31" spans="2:17">
      <c r="B31" s="65"/>
      <c r="C31" s="66"/>
      <c r="D31" s="66"/>
      <c r="E31" s="67"/>
      <c r="F31" s="112">
        <f t="shared" si="0"/>
        <v>3</v>
      </c>
      <c r="G31" s="113">
        <f t="shared" ref="G31:G37" si="1">SQRT(1+(($G$28-F31)/F31))</f>
        <v>1</v>
      </c>
      <c r="H31" s="55"/>
      <c r="I31" s="55"/>
    </row>
    <row r="32" spans="2:17">
      <c r="B32" s="65"/>
      <c r="C32" s="66"/>
      <c r="D32" s="66"/>
      <c r="E32" s="67"/>
      <c r="F32" s="114">
        <f t="shared" si="0"/>
        <v>3.5</v>
      </c>
      <c r="G32" s="113">
        <f t="shared" si="1"/>
        <v>0.92582009977255153</v>
      </c>
    </row>
    <row r="33" spans="2:15">
      <c r="B33" s="65"/>
      <c r="C33" s="66"/>
      <c r="D33" s="66"/>
      <c r="E33" s="67"/>
      <c r="F33" s="112">
        <f t="shared" si="0"/>
        <v>4</v>
      </c>
      <c r="G33" s="113">
        <f t="shared" si="1"/>
        <v>0.8660254037844386</v>
      </c>
    </row>
    <row r="34" spans="2:15">
      <c r="B34" s="65"/>
      <c r="C34" s="66"/>
      <c r="D34" s="66"/>
      <c r="E34" s="67"/>
      <c r="F34" s="112">
        <f t="shared" si="0"/>
        <v>4.5</v>
      </c>
      <c r="G34" s="113">
        <f t="shared" si="1"/>
        <v>0.81649658092772603</v>
      </c>
    </row>
    <row r="35" spans="2:15">
      <c r="B35" s="65"/>
      <c r="C35" s="66"/>
      <c r="D35" s="66"/>
      <c r="E35" s="67"/>
      <c r="F35" s="112">
        <f t="shared" si="0"/>
        <v>5</v>
      </c>
      <c r="G35" s="113">
        <f t="shared" si="1"/>
        <v>0.7745966692414834</v>
      </c>
    </row>
    <row r="36" spans="2:15">
      <c r="B36" s="65"/>
      <c r="C36" s="66"/>
      <c r="D36" s="66"/>
      <c r="E36" s="67"/>
      <c r="F36" s="112">
        <f t="shared" si="0"/>
        <v>5.5</v>
      </c>
      <c r="G36" s="113">
        <f t="shared" si="1"/>
        <v>0.7385489458759964</v>
      </c>
    </row>
    <row r="37" spans="2:15" ht="15.75" thickBot="1">
      <c r="B37" s="79"/>
      <c r="C37" s="80"/>
      <c r="D37" s="80"/>
      <c r="E37" s="81"/>
      <c r="F37" s="115">
        <f t="shared" si="0"/>
        <v>6</v>
      </c>
      <c r="G37" s="116">
        <f t="shared" si="1"/>
        <v>0.70710678118654757</v>
      </c>
    </row>
    <row r="38" spans="2:15" ht="15.75" thickBot="1"/>
    <row r="39" spans="2:15" ht="15.75" thickBot="1">
      <c r="B39" s="51" t="s">
        <v>55</v>
      </c>
      <c r="C39" s="52"/>
      <c r="D39" s="52"/>
      <c r="E39" s="52"/>
      <c r="F39" s="53"/>
      <c r="G39" s="51" t="s">
        <v>68</v>
      </c>
      <c r="H39" s="52"/>
      <c r="I39" s="52"/>
      <c r="J39" s="52"/>
      <c r="K39" s="52"/>
      <c r="L39" s="52"/>
      <c r="M39" s="53"/>
    </row>
    <row r="40" spans="2:15" ht="15.75" customHeight="1" thickBot="1">
      <c r="B40" s="60" t="s">
        <v>43</v>
      </c>
      <c r="C40" s="61"/>
      <c r="D40" s="61"/>
      <c r="E40" s="62"/>
      <c r="F40" s="63" t="str">
        <f>$E$5</f>
        <v>bar</v>
      </c>
      <c r="G40" s="194">
        <v>4.6900000000000004</v>
      </c>
      <c r="H40" s="195">
        <v>7.03</v>
      </c>
      <c r="I40" s="195">
        <v>9.3800000000000008</v>
      </c>
      <c r="J40" s="195">
        <v>11.72</v>
      </c>
      <c r="K40" s="195">
        <v>14.06</v>
      </c>
      <c r="L40" s="195">
        <v>16.41</v>
      </c>
      <c r="M40" s="196">
        <v>18.68</v>
      </c>
    </row>
    <row r="41" spans="2:15" ht="15.75" thickBot="1">
      <c r="B41" s="65"/>
      <c r="C41" s="66"/>
      <c r="D41" s="66"/>
      <c r="E41" s="67"/>
      <c r="F41" s="68">
        <f t="shared" ref="F41:F48" si="2">F15</f>
        <v>2.5</v>
      </c>
      <c r="G41" s="126">
        <f>FORECAST(G$40,'Generic ECU'!G41:H41,'Generic ECU'!$G$40:$H$40)</f>
        <v>2.8669167000000004</v>
      </c>
      <c r="H41" s="127">
        <f>FORECAST(H$40,'Generic ECU'!G41:H41,'Generic ECU'!$G$40:$H$40)</f>
        <v>2.1706028999999996</v>
      </c>
      <c r="I41" s="127">
        <f>FORECAST(I$40,'Generic ECU'!G41:H41,'Generic ECU'!$G$40:$H$40)</f>
        <v>1.4713133999999988</v>
      </c>
      <c r="J41" s="127">
        <f>FORECAST(J$40,'Generic ECU'!I41:J41,'Generic ECU'!$I$40:$J$40)</f>
        <v>0.99045359999999949</v>
      </c>
      <c r="K41" s="127">
        <f>FORECAST(K$40,'Generic ECU'!L41:M41,'Generic ECU'!$L$40:$M$40)</f>
        <v>0.74457600000000124</v>
      </c>
      <c r="L41" s="127">
        <f>FORECAST(L$40,'Generic ECU'!M41:N41,'Generic ECU'!$M$40:$N$40)</f>
        <v>0.52246339999999836</v>
      </c>
      <c r="M41" s="128">
        <f>FORECAST(M$40,'Generic ECU'!M41:N41,'Generic ECU'!$M$40:$N$40)</f>
        <v>0.29714320000000027</v>
      </c>
      <c r="N41" s="70" t="s">
        <v>40</v>
      </c>
    </row>
    <row r="42" spans="2:15" ht="15.75" thickBot="1">
      <c r="B42" s="65"/>
      <c r="C42" s="66"/>
      <c r="D42" s="66"/>
      <c r="E42" s="67"/>
      <c r="F42" s="71">
        <f t="shared" si="2"/>
        <v>3</v>
      </c>
      <c r="G42" s="131">
        <f>FORECAST(G$40,'Generic ECU'!G42:H42,'Generic ECU'!$G$40:$H$40)</f>
        <v>2.5975344999999996</v>
      </c>
      <c r="H42" s="132">
        <f>FORECAST(H$40,'Generic ECU'!G42:H42,'Generic ECU'!$G$40:$H$40)</f>
        <v>1.9962715000000002</v>
      </c>
      <c r="I42" s="132">
        <f>FORECAST(I$40,'Generic ECU'!G42:H42,'Generic ECU'!$G$40:$H$40)</f>
        <v>1.3924390000000004</v>
      </c>
      <c r="J42" s="132">
        <f>FORECAST(J$40,'Generic ECU'!I42:J42,'Generic ECU'!$I$40:$J$40)</f>
        <v>0.91051600000000099</v>
      </c>
      <c r="K42" s="132">
        <f>FORECAST(K$40,'Generic ECU'!L42:M42,'Generic ECU'!$L$40:$M$40)</f>
        <v>0.59216380000000068</v>
      </c>
      <c r="L42" s="132">
        <f>FORECAST(L$40,'Generic ECU'!M42:N42,'Generic ECU'!$M$40:$N$40)</f>
        <v>0.36281790000000247</v>
      </c>
      <c r="M42" s="133">
        <f>FORECAST(M$40,'Generic ECU'!M42:N42,'Generic ECU'!$M$40:$N$40)</f>
        <v>0.15213920000000436</v>
      </c>
      <c r="N42" s="73"/>
      <c r="O42" s="190" t="s">
        <v>77</v>
      </c>
    </row>
    <row r="43" spans="2:15">
      <c r="B43" s="65"/>
      <c r="C43" s="66"/>
      <c r="D43" s="66"/>
      <c r="E43" s="67"/>
      <c r="F43" s="75">
        <f t="shared" si="2"/>
        <v>3.5</v>
      </c>
      <c r="G43" s="136">
        <f>FORECAST(G$40,'Generic ECU'!G43:H43,'Generic ECU'!$G$40:$H$40)</f>
        <v>2.8354204999999997</v>
      </c>
      <c r="H43" s="137">
        <f>FORECAST(H$40,'Generic ECU'!G43:H43,'Generic ECU'!$G$40:$H$40)</f>
        <v>2.1485135000000004</v>
      </c>
      <c r="I43" s="137">
        <f>FORECAST(I$40,'Generic ECU'!G43:H43,'Generic ECU'!$G$40:$H$40)</f>
        <v>1.4586710000000007</v>
      </c>
      <c r="J43" s="137">
        <f>FORECAST(J$40,'Generic ECU'!I43:J43,'Generic ECU'!$I$40:$J$40)</f>
        <v>0.95362520000000295</v>
      </c>
      <c r="K43" s="137">
        <f>FORECAST(K$40,'Generic ECU'!L43:M43,'Generic ECU'!$L$40:$M$40)</f>
        <v>0.65087480000000242</v>
      </c>
      <c r="L43" s="137">
        <f>FORECAST(L$40,'Generic ECU'!M43:N43,'Generic ECU'!$M$40:$N$40)</f>
        <v>0.37683660000000341</v>
      </c>
      <c r="M43" s="138">
        <f>FORECAST(M$40,'Generic ECU'!M43:N43,'Generic ECU'!$M$40:$N$40)</f>
        <v>0.10502680000000719</v>
      </c>
      <c r="N43" s="73"/>
    </row>
    <row r="44" spans="2:15">
      <c r="B44" s="65"/>
      <c r="C44" s="66"/>
      <c r="D44" s="66"/>
      <c r="E44" s="67"/>
      <c r="F44" s="77">
        <f t="shared" si="2"/>
        <v>4</v>
      </c>
      <c r="G44" s="136">
        <f>FORECAST(G$40,'Generic ECU'!G44:H44,'Generic ECU'!$G$40:$H$40)</f>
        <v>3.2517760999999994</v>
      </c>
      <c r="H44" s="137">
        <f>FORECAST(H$40,'Generic ECU'!G44:H44,'Generic ECU'!$G$40:$H$40)</f>
        <v>2.4437506999999994</v>
      </c>
      <c r="I44" s="137">
        <f>FORECAST(I$40,'Generic ECU'!G44:H44,'Generic ECU'!$G$40:$H$40)</f>
        <v>1.6322721999999992</v>
      </c>
      <c r="J44" s="137">
        <f>FORECAST(J$40,'Generic ECU'!I44:J44,'Generic ECU'!$I$40:$J$40)</f>
        <v>1.0402311999999996</v>
      </c>
      <c r="K44" s="137">
        <f>FORECAST(K$40,'Generic ECU'!L44:M44,'Generic ECU'!$L$40:$M$40)</f>
        <v>0.70537120000000098</v>
      </c>
      <c r="L44" s="137">
        <f>FORECAST(L$40,'Generic ECU'!M44:N44,'Generic ECU'!$M$40:$N$40)</f>
        <v>0.44353419999999688</v>
      </c>
      <c r="M44" s="138">
        <f>FORECAST(M$40,'Generic ECU'!M44:N44,'Generic ECU'!$M$40:$N$40)</f>
        <v>0.1907015999999877</v>
      </c>
      <c r="N44" s="73"/>
    </row>
    <row r="45" spans="2:15">
      <c r="B45" s="65"/>
      <c r="C45" s="66"/>
      <c r="D45" s="66"/>
      <c r="E45" s="67"/>
      <c r="F45" s="77">
        <f t="shared" si="2"/>
        <v>4.5</v>
      </c>
      <c r="G45" s="136">
        <f>FORECAST(G$40,'Generic ECU'!G45:H45,'Generic ECU'!$G$40:$H$40)</f>
        <v>3.8419283000000033</v>
      </c>
      <c r="H45" s="137">
        <f>FORECAST(H$40,'Generic ECU'!G45:H45,'Generic ECU'!$G$40:$H$40)</f>
        <v>2.8312121000000028</v>
      </c>
      <c r="I45" s="137">
        <f>FORECAST(I$40,'Generic ECU'!G45:H45,'Generic ECU'!$G$40:$H$40)</f>
        <v>1.8161766000000013</v>
      </c>
      <c r="J45" s="137">
        <f>FORECAST(J$40,'Generic ECU'!I45:J45,'Generic ECU'!$I$40:$J$40)</f>
        <v>1.1082900000000038</v>
      </c>
      <c r="K45" s="137">
        <f>FORECAST(K$40,'Generic ECU'!L45:M45,'Generic ECU'!$L$40:$M$40)</f>
        <v>0.75763980000000775</v>
      </c>
      <c r="L45" s="137">
        <f>FORECAST(L$40,'Generic ECU'!M45:N45,'Generic ECU'!$M$40:$N$40)</f>
        <v>0.50219010000000397</v>
      </c>
      <c r="M45" s="138">
        <f>FORECAST(M$40,'Generic ECU'!M45:N45,'Generic ECU'!$M$40:$N$40)</f>
        <v>0.25387480000000107</v>
      </c>
      <c r="N45" s="73"/>
    </row>
    <row r="46" spans="2:15">
      <c r="B46" s="65"/>
      <c r="C46" s="66"/>
      <c r="D46" s="66"/>
      <c r="E46" s="67"/>
      <c r="F46" s="77">
        <f t="shared" si="2"/>
        <v>5</v>
      </c>
      <c r="G46" s="136">
        <f>FORECAST(G$40,'Generic ECU'!G46:H46,'Generic ECU'!$G$40:$H$40)</f>
        <v>4.3496996000000046</v>
      </c>
      <c r="H46" s="137">
        <f>FORECAST(H$40,'Generic ECU'!G46:H46,'Generic ECU'!$G$40:$H$40)</f>
        <v>3.1606052000000004</v>
      </c>
      <c r="I46" s="137">
        <f>FORECAST(I$40,'Generic ECU'!G46:H46,'Generic ECU'!$G$40:$H$40)</f>
        <v>1.9664291999999959</v>
      </c>
      <c r="J46" s="137">
        <f>FORECAST(J$40,'Generic ECU'!I46:J46,'Generic ECU'!$I$40:$J$40)</f>
        <v>1.1591759999999991</v>
      </c>
      <c r="K46" s="137">
        <f>FORECAST(K$40,'Generic ECU'!L46:M46,'Generic ECU'!$L$40:$M$40)</f>
        <v>0.781427399999989</v>
      </c>
      <c r="L46" s="137">
        <f>FORECAST(L$40,'Generic ECU'!M46:N46,'Generic ECU'!$M$40:$N$40)</f>
        <v>0.47597909999999422</v>
      </c>
      <c r="M46" s="138">
        <f>FORECAST(M$40,'Generic ECU'!M46:N46,'Generic ECU'!$M$40:$N$40)</f>
        <v>0.16841679999999259</v>
      </c>
      <c r="N46" s="73"/>
    </row>
    <row r="47" spans="2:15">
      <c r="B47" s="65"/>
      <c r="C47" s="66"/>
      <c r="D47" s="66"/>
      <c r="E47" s="67"/>
      <c r="F47" s="77">
        <f t="shared" si="2"/>
        <v>5.5</v>
      </c>
      <c r="G47" s="136">
        <f>FORECAST(G$40,'Generic ECU'!G47:H47,'Generic ECU'!$G$40:$H$40)</f>
        <v>5.2351329999999949</v>
      </c>
      <c r="H47" s="137">
        <f>FORECAST(H$40,'Generic ECU'!G47:H47,'Generic ECU'!$G$40:$H$40)</f>
        <v>3.7157709999999984</v>
      </c>
      <c r="I47" s="137">
        <f>FORECAST(I$40,'Generic ECU'!G47:H47,'Generic ECU'!$G$40:$H$40)</f>
        <v>2.189916000000002</v>
      </c>
      <c r="J47" s="137">
        <f>FORECAST(J$40,'Generic ECU'!I47:J47,'Generic ECU'!$I$40:$J$40)</f>
        <v>1.2030180000000037</v>
      </c>
      <c r="K47" s="137">
        <f>FORECAST(K$40,'Generic ECU'!L47:M47,'Generic ECU'!$L$40:$M$40)</f>
        <v>0.80786400000000591</v>
      </c>
      <c r="L47" s="137">
        <f>FORECAST(L$40,'Generic ECU'!M47:N47,'Generic ECU'!$M$40:$N$40)</f>
        <v>0.49761700000000264</v>
      </c>
      <c r="M47" s="138">
        <f>FORECAST(M$40,'Generic ECU'!M47:N47,'Generic ECU'!$M$40:$N$40)</f>
        <v>0.1768660000000164</v>
      </c>
      <c r="N47" s="73"/>
    </row>
    <row r="48" spans="2:15" ht="15.75" thickBot="1">
      <c r="B48" s="79"/>
      <c r="C48" s="80"/>
      <c r="D48" s="80"/>
      <c r="E48" s="81"/>
      <c r="F48" s="82">
        <f t="shared" si="2"/>
        <v>6</v>
      </c>
      <c r="G48" s="144">
        <f>FORECAST(G$40,'Generic ECU'!G48:H48,'Generic ECU'!$G$40:$H$40)</f>
        <v>7.4137619000000026</v>
      </c>
      <c r="H48" s="145">
        <f>FORECAST(H$40,'Generic ECU'!G48:H48,'Generic ECU'!$G$40:$H$40)</f>
        <v>5.0211352999999992</v>
      </c>
      <c r="I48" s="145">
        <f>FORECAST(I$40,'Generic ECU'!G48:H48,'Generic ECU'!$G$40:$H$40)</f>
        <v>2.6182837999999968</v>
      </c>
      <c r="J48" s="145">
        <f>FORECAST(J$40,'Generic ECU'!I48:J48,'Generic ECU'!$I$40:$J$40)</f>
        <v>1.2430687999999983</v>
      </c>
      <c r="K48" s="145">
        <f>FORECAST(K$40,'Generic ECU'!L48:M48,'Generic ECU'!$L$40:$M$40)</f>
        <v>0.89572759999999252</v>
      </c>
      <c r="L48" s="145">
        <f>FORECAST(L$40,'Generic ECU'!M48:N48,'Generic ECU'!$M$40:$N$40)</f>
        <v>0.47661919999998936</v>
      </c>
      <c r="M48" s="146">
        <f>FORECAST(M$40,'Generic ECU'!M48:N48,'Generic ECU'!$M$40:$N$40)</f>
        <v>-2.0238400000007317E-2</v>
      </c>
      <c r="N48" s="84"/>
    </row>
    <row r="49" spans="2:147" ht="15.75" thickBot="1">
      <c r="CA49" s="55" t="s">
        <v>59</v>
      </c>
    </row>
    <row r="50" spans="2:147" ht="15.75" thickBot="1">
      <c r="B50" s="149" t="s">
        <v>60</v>
      </c>
      <c r="C50" s="150"/>
      <c r="D50" s="150"/>
      <c r="E50" s="150"/>
      <c r="F50" s="53"/>
      <c r="G50" s="85" t="s">
        <v>61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197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9"/>
      <c r="CA50" s="182"/>
      <c r="CB50" s="85" t="s">
        <v>61</v>
      </c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7"/>
      <c r="CR50" s="85" t="s">
        <v>61</v>
      </c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7"/>
      <c r="DH50" s="85" t="s">
        <v>61</v>
      </c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7"/>
      <c r="DX50" s="85" t="s">
        <v>61</v>
      </c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7"/>
      <c r="EN50" s="200"/>
      <c r="EO50" s="199"/>
    </row>
    <row r="51" spans="2:147" ht="15.75" customHeight="1" thickBot="1">
      <c r="B51" s="60" t="s">
        <v>43</v>
      </c>
      <c r="C51" s="61"/>
      <c r="D51" s="61"/>
      <c r="E51" s="62"/>
      <c r="F51" s="63" t="str">
        <f>$E$5</f>
        <v>bar</v>
      </c>
      <c r="G51" s="165">
        <v>0</v>
      </c>
      <c r="H51" s="166">
        <f>G51+0.032</f>
        <v>3.2000000000000001E-2</v>
      </c>
      <c r="I51" s="166">
        <f t="shared" ref="I51:BT51" si="3">H51+0.032</f>
        <v>6.4000000000000001E-2</v>
      </c>
      <c r="J51" s="166">
        <f t="shared" si="3"/>
        <v>9.6000000000000002E-2</v>
      </c>
      <c r="K51" s="166">
        <f t="shared" si="3"/>
        <v>0.128</v>
      </c>
      <c r="L51" s="166">
        <f t="shared" si="3"/>
        <v>0.16</v>
      </c>
      <c r="M51" s="166">
        <f t="shared" si="3"/>
        <v>0.192</v>
      </c>
      <c r="N51" s="166">
        <f t="shared" si="3"/>
        <v>0.224</v>
      </c>
      <c r="O51" s="166">
        <f t="shared" si="3"/>
        <v>0.25600000000000001</v>
      </c>
      <c r="P51" s="166">
        <f t="shared" si="3"/>
        <v>0.28800000000000003</v>
      </c>
      <c r="Q51" s="166">
        <f t="shared" si="3"/>
        <v>0.32000000000000006</v>
      </c>
      <c r="R51" s="166">
        <f t="shared" si="3"/>
        <v>0.35200000000000009</v>
      </c>
      <c r="S51" s="166">
        <f t="shared" si="3"/>
        <v>0.38400000000000012</v>
      </c>
      <c r="T51" s="166">
        <f t="shared" si="3"/>
        <v>0.41600000000000015</v>
      </c>
      <c r="U51" s="166">
        <f t="shared" si="3"/>
        <v>0.44800000000000018</v>
      </c>
      <c r="V51" s="166">
        <f t="shared" si="3"/>
        <v>0.4800000000000002</v>
      </c>
      <c r="W51" s="166">
        <f t="shared" si="3"/>
        <v>0.51200000000000023</v>
      </c>
      <c r="X51" s="166">
        <f t="shared" si="3"/>
        <v>0.54400000000000026</v>
      </c>
      <c r="Y51" s="166">
        <f t="shared" si="3"/>
        <v>0.57600000000000029</v>
      </c>
      <c r="Z51" s="166">
        <f t="shared" si="3"/>
        <v>0.60800000000000032</v>
      </c>
      <c r="AA51" s="166">
        <f t="shared" si="3"/>
        <v>0.64000000000000035</v>
      </c>
      <c r="AB51" s="166">
        <f t="shared" si="3"/>
        <v>0.67200000000000037</v>
      </c>
      <c r="AC51" s="166">
        <f t="shared" si="3"/>
        <v>0.7040000000000004</v>
      </c>
      <c r="AD51" s="166">
        <f t="shared" si="3"/>
        <v>0.73600000000000043</v>
      </c>
      <c r="AE51" s="166">
        <f t="shared" si="3"/>
        <v>0.76800000000000046</v>
      </c>
      <c r="AF51" s="166">
        <f t="shared" si="3"/>
        <v>0.80000000000000049</v>
      </c>
      <c r="AG51" s="166">
        <f>AF51+0.032</f>
        <v>0.83200000000000052</v>
      </c>
      <c r="AH51" s="166">
        <f t="shared" si="3"/>
        <v>0.86400000000000055</v>
      </c>
      <c r="AI51" s="166">
        <f t="shared" si="3"/>
        <v>0.89600000000000057</v>
      </c>
      <c r="AJ51" s="166">
        <f t="shared" si="3"/>
        <v>0.9280000000000006</v>
      </c>
      <c r="AK51" s="166">
        <f t="shared" si="3"/>
        <v>0.96000000000000063</v>
      </c>
      <c r="AL51" s="166">
        <f t="shared" si="3"/>
        <v>0.99200000000000066</v>
      </c>
      <c r="AM51" s="166">
        <f t="shared" si="3"/>
        <v>1.0240000000000007</v>
      </c>
      <c r="AN51" s="166">
        <f t="shared" si="3"/>
        <v>1.0560000000000007</v>
      </c>
      <c r="AO51" s="166">
        <f t="shared" si="3"/>
        <v>1.0880000000000007</v>
      </c>
      <c r="AP51" s="166">
        <f t="shared" si="3"/>
        <v>1.1200000000000008</v>
      </c>
      <c r="AQ51" s="166">
        <f t="shared" si="3"/>
        <v>1.1520000000000008</v>
      </c>
      <c r="AR51" s="166">
        <f t="shared" si="3"/>
        <v>1.1840000000000008</v>
      </c>
      <c r="AS51" s="166">
        <f t="shared" si="3"/>
        <v>1.2160000000000009</v>
      </c>
      <c r="AT51" s="166">
        <f t="shared" si="3"/>
        <v>1.2480000000000009</v>
      </c>
      <c r="AU51" s="166">
        <f t="shared" si="3"/>
        <v>1.2800000000000009</v>
      </c>
      <c r="AV51" s="166">
        <f t="shared" si="3"/>
        <v>1.3120000000000009</v>
      </c>
      <c r="AW51" s="166">
        <f t="shared" si="3"/>
        <v>1.344000000000001</v>
      </c>
      <c r="AX51" s="166">
        <f t="shared" si="3"/>
        <v>1.376000000000001</v>
      </c>
      <c r="AY51" s="166">
        <f t="shared" si="3"/>
        <v>1.408000000000001</v>
      </c>
      <c r="AZ51" s="166">
        <f t="shared" si="3"/>
        <v>1.4400000000000011</v>
      </c>
      <c r="BA51" s="166">
        <f t="shared" si="3"/>
        <v>1.4720000000000011</v>
      </c>
      <c r="BB51" s="166">
        <f t="shared" si="3"/>
        <v>1.5040000000000011</v>
      </c>
      <c r="BC51" s="166">
        <f t="shared" si="3"/>
        <v>1.5360000000000011</v>
      </c>
      <c r="BD51" s="166">
        <f>BC51+0.032</f>
        <v>1.5680000000000012</v>
      </c>
      <c r="BE51" s="166">
        <f t="shared" si="3"/>
        <v>1.6000000000000012</v>
      </c>
      <c r="BF51" s="166">
        <f t="shared" si="3"/>
        <v>1.6320000000000012</v>
      </c>
      <c r="BG51" s="166">
        <f t="shared" si="3"/>
        <v>1.6640000000000013</v>
      </c>
      <c r="BH51" s="166">
        <f t="shared" si="3"/>
        <v>1.6960000000000013</v>
      </c>
      <c r="BI51" s="166">
        <f t="shared" si="3"/>
        <v>1.7280000000000013</v>
      </c>
      <c r="BJ51" s="166">
        <f t="shared" si="3"/>
        <v>1.7600000000000013</v>
      </c>
      <c r="BK51" s="166">
        <f t="shared" si="3"/>
        <v>1.7920000000000014</v>
      </c>
      <c r="BL51" s="166">
        <f t="shared" si="3"/>
        <v>1.8240000000000014</v>
      </c>
      <c r="BM51" s="166">
        <f t="shared" si="3"/>
        <v>1.8560000000000014</v>
      </c>
      <c r="BN51" s="166">
        <f t="shared" si="3"/>
        <v>1.8880000000000015</v>
      </c>
      <c r="BO51" s="166">
        <f t="shared" si="3"/>
        <v>1.9200000000000015</v>
      </c>
      <c r="BP51" s="166">
        <f t="shared" si="3"/>
        <v>1.9520000000000015</v>
      </c>
      <c r="BQ51" s="166">
        <f t="shared" si="3"/>
        <v>1.9840000000000015</v>
      </c>
      <c r="BR51" s="166">
        <f t="shared" si="3"/>
        <v>2.0160000000000013</v>
      </c>
      <c r="BS51" s="166">
        <f t="shared" si="3"/>
        <v>2.0480000000000014</v>
      </c>
      <c r="BT51" s="167">
        <f t="shared" si="3"/>
        <v>2.0800000000000014</v>
      </c>
      <c r="CA51" s="155" t="s">
        <v>32</v>
      </c>
      <c r="CB51" s="165">
        <v>0</v>
      </c>
      <c r="CC51" s="166">
        <f>CB51+0.032</f>
        <v>3.2000000000000001E-2</v>
      </c>
      <c r="CD51" s="166">
        <f t="shared" ref="CD51:DA51" si="4">CC51+0.032</f>
        <v>6.4000000000000001E-2</v>
      </c>
      <c r="CE51" s="166">
        <f t="shared" si="4"/>
        <v>9.6000000000000002E-2</v>
      </c>
      <c r="CF51" s="166">
        <f t="shared" si="4"/>
        <v>0.128</v>
      </c>
      <c r="CG51" s="166">
        <f t="shared" si="4"/>
        <v>0.16</v>
      </c>
      <c r="CH51" s="166">
        <f t="shared" si="4"/>
        <v>0.192</v>
      </c>
      <c r="CI51" s="166">
        <f t="shared" si="4"/>
        <v>0.224</v>
      </c>
      <c r="CJ51" s="166">
        <f t="shared" si="4"/>
        <v>0.25600000000000001</v>
      </c>
      <c r="CK51" s="166">
        <f t="shared" si="4"/>
        <v>0.28800000000000003</v>
      </c>
      <c r="CL51" s="166">
        <f t="shared" si="4"/>
        <v>0.32000000000000006</v>
      </c>
      <c r="CM51" s="166">
        <f t="shared" si="4"/>
        <v>0.35200000000000009</v>
      </c>
      <c r="CN51" s="166">
        <f t="shared" si="4"/>
        <v>0.38400000000000012</v>
      </c>
      <c r="CO51" s="166">
        <f t="shared" si="4"/>
        <v>0.41600000000000015</v>
      </c>
      <c r="CP51" s="166">
        <f t="shared" si="4"/>
        <v>0.44800000000000018</v>
      </c>
      <c r="CQ51" s="166">
        <f t="shared" si="4"/>
        <v>0.4800000000000002</v>
      </c>
      <c r="CR51" s="166">
        <f t="shared" si="4"/>
        <v>0.51200000000000023</v>
      </c>
      <c r="CS51" s="166">
        <f t="shared" si="4"/>
        <v>0.54400000000000026</v>
      </c>
      <c r="CT51" s="166">
        <f t="shared" si="4"/>
        <v>0.57600000000000029</v>
      </c>
      <c r="CU51" s="166">
        <f t="shared" si="4"/>
        <v>0.60800000000000032</v>
      </c>
      <c r="CV51" s="166">
        <f t="shared" si="4"/>
        <v>0.64000000000000035</v>
      </c>
      <c r="CW51" s="166">
        <f t="shared" si="4"/>
        <v>0.67200000000000037</v>
      </c>
      <c r="CX51" s="166">
        <f t="shared" si="4"/>
        <v>0.7040000000000004</v>
      </c>
      <c r="CY51" s="166">
        <f t="shared" si="4"/>
        <v>0.73600000000000043</v>
      </c>
      <c r="CZ51" s="166">
        <f t="shared" si="4"/>
        <v>0.76800000000000046</v>
      </c>
      <c r="DA51" s="166">
        <f t="shared" si="4"/>
        <v>0.80000000000000049</v>
      </c>
      <c r="DB51" s="166">
        <f>DA51+0.032</f>
        <v>0.83200000000000052</v>
      </c>
      <c r="DC51" s="166">
        <f t="shared" ref="DC51:DX51" si="5">DB51+0.032</f>
        <v>0.86400000000000055</v>
      </c>
      <c r="DD51" s="166">
        <f t="shared" si="5"/>
        <v>0.89600000000000057</v>
      </c>
      <c r="DE51" s="166">
        <f t="shared" si="5"/>
        <v>0.9280000000000006</v>
      </c>
      <c r="DF51" s="166">
        <f t="shared" si="5"/>
        <v>0.96000000000000063</v>
      </c>
      <c r="DG51" s="166">
        <f t="shared" si="5"/>
        <v>0.99200000000000066</v>
      </c>
      <c r="DH51" s="166">
        <f t="shared" si="5"/>
        <v>1.0240000000000007</v>
      </c>
      <c r="DI51" s="166">
        <f t="shared" si="5"/>
        <v>1.0560000000000007</v>
      </c>
      <c r="DJ51" s="166">
        <f t="shared" si="5"/>
        <v>1.0880000000000007</v>
      </c>
      <c r="DK51" s="166">
        <f t="shared" si="5"/>
        <v>1.1200000000000008</v>
      </c>
      <c r="DL51" s="166">
        <f t="shared" si="5"/>
        <v>1.1520000000000008</v>
      </c>
      <c r="DM51" s="166">
        <f t="shared" si="5"/>
        <v>1.1840000000000008</v>
      </c>
      <c r="DN51" s="166">
        <f t="shared" si="5"/>
        <v>1.2160000000000009</v>
      </c>
      <c r="DO51" s="166">
        <f t="shared" si="5"/>
        <v>1.2480000000000009</v>
      </c>
      <c r="DP51" s="166">
        <f t="shared" si="5"/>
        <v>1.2800000000000009</v>
      </c>
      <c r="DQ51" s="166">
        <f t="shared" si="5"/>
        <v>1.3120000000000009</v>
      </c>
      <c r="DR51" s="166">
        <f t="shared" si="5"/>
        <v>1.344000000000001</v>
      </c>
      <c r="DS51" s="166">
        <f t="shared" si="5"/>
        <v>1.376000000000001</v>
      </c>
      <c r="DT51" s="166">
        <f t="shared" si="5"/>
        <v>1.408000000000001</v>
      </c>
      <c r="DU51" s="166">
        <f t="shared" si="5"/>
        <v>1.4400000000000011</v>
      </c>
      <c r="DV51" s="166">
        <f t="shared" si="5"/>
        <v>1.4720000000000011</v>
      </c>
      <c r="DW51" s="166">
        <f t="shared" si="5"/>
        <v>1.5040000000000011</v>
      </c>
      <c r="DX51" s="166">
        <f t="shared" si="5"/>
        <v>1.5360000000000011</v>
      </c>
      <c r="DY51" s="166">
        <f>DX51+0.032</f>
        <v>1.5680000000000012</v>
      </c>
      <c r="DZ51" s="166">
        <f t="shared" ref="DZ51:EO51" si="6">DY51+0.032</f>
        <v>1.6000000000000012</v>
      </c>
      <c r="EA51" s="166">
        <f t="shared" si="6"/>
        <v>1.6320000000000012</v>
      </c>
      <c r="EB51" s="166">
        <f t="shared" si="6"/>
        <v>1.6640000000000013</v>
      </c>
      <c r="EC51" s="166">
        <f t="shared" si="6"/>
        <v>1.6960000000000013</v>
      </c>
      <c r="ED51" s="166">
        <f t="shared" si="6"/>
        <v>1.7280000000000013</v>
      </c>
      <c r="EE51" s="166">
        <f t="shared" si="6"/>
        <v>1.7600000000000013</v>
      </c>
      <c r="EF51" s="166">
        <f t="shared" si="6"/>
        <v>1.7920000000000014</v>
      </c>
      <c r="EG51" s="166">
        <f t="shared" si="6"/>
        <v>1.8240000000000014</v>
      </c>
      <c r="EH51" s="166">
        <f t="shared" si="6"/>
        <v>1.8560000000000014</v>
      </c>
      <c r="EI51" s="166">
        <f t="shared" si="6"/>
        <v>1.8880000000000015</v>
      </c>
      <c r="EJ51" s="166">
        <f t="shared" si="6"/>
        <v>1.9200000000000015</v>
      </c>
      <c r="EK51" s="166">
        <f t="shared" si="6"/>
        <v>1.9520000000000015</v>
      </c>
      <c r="EL51" s="166">
        <f t="shared" si="6"/>
        <v>1.9840000000000015</v>
      </c>
      <c r="EM51" s="166">
        <f t="shared" si="6"/>
        <v>2.0160000000000013</v>
      </c>
      <c r="EN51" s="166">
        <f t="shared" si="6"/>
        <v>2.0480000000000014</v>
      </c>
      <c r="EO51" s="167">
        <f t="shared" si="6"/>
        <v>2.0800000000000014</v>
      </c>
    </row>
    <row r="52" spans="2:147" ht="15.75" thickBot="1">
      <c r="B52" s="65"/>
      <c r="C52" s="66"/>
      <c r="D52" s="66"/>
      <c r="E52" s="67"/>
      <c r="F52" s="68">
        <f t="shared" ref="F52:F59" si="7">F15</f>
        <v>2.5</v>
      </c>
      <c r="G52" s="157">
        <f t="shared" ref="G52:AL59" si="8">IF(CB52&gt;H52,MAX(CB52,0),H52)</f>
        <v>0.26528000000000002</v>
      </c>
      <c r="H52" s="158">
        <f t="shared" si="8"/>
        <v>0.24136785903616001</v>
      </c>
      <c r="I52" s="158">
        <f t="shared" si="8"/>
        <v>0.21877632892928001</v>
      </c>
      <c r="J52" s="158">
        <f t="shared" si="8"/>
        <v>0.19747554885632002</v>
      </c>
      <c r="K52" s="158">
        <f t="shared" si="8"/>
        <v>0.17743565799424002</v>
      </c>
      <c r="L52" s="158">
        <f t="shared" si="8"/>
        <v>0.15862679552000003</v>
      </c>
      <c r="M52" s="158">
        <f t="shared" si="8"/>
        <v>0.14101910061056003</v>
      </c>
      <c r="N52" s="158">
        <f t="shared" si="8"/>
        <v>0.12458271244288002</v>
      </c>
      <c r="O52" s="158">
        <f t="shared" si="8"/>
        <v>0.10928777019392</v>
      </c>
      <c r="P52" s="158">
        <f t="shared" si="8"/>
        <v>9.5104413040640018E-2</v>
      </c>
      <c r="Q52" s="158">
        <f t="shared" si="8"/>
        <v>8.2002780160000011E-2</v>
      </c>
      <c r="R52" s="158">
        <f t="shared" si="8"/>
        <v>6.9953010728960013E-2</v>
      </c>
      <c r="S52" s="158">
        <f t="shared" si="8"/>
        <v>5.8925243924479953E-2</v>
      </c>
      <c r="T52" s="158">
        <f t="shared" si="8"/>
        <v>4.8889618923520006E-2</v>
      </c>
      <c r="U52" s="158">
        <f t="shared" si="8"/>
        <v>3.9816274903040016E-2</v>
      </c>
      <c r="V52" s="158">
        <f t="shared" si="8"/>
        <v>3.1675351039999966E-2</v>
      </c>
      <c r="W52" s="158">
        <f t="shared" si="8"/>
        <v>2.4436986511359976E-2</v>
      </c>
      <c r="X52" s="158">
        <f t="shared" si="8"/>
        <v>1.8071320494080001E-2</v>
      </c>
      <c r="Y52" s="158">
        <f t="shared" si="8"/>
        <v>1.254849216511994E-2</v>
      </c>
      <c r="Z52" s="158">
        <f t="shared" si="8"/>
        <v>7.8386407014399695E-3</v>
      </c>
      <c r="AA52" s="158">
        <f t="shared" si="8"/>
        <v>3.9119052800000165E-3</v>
      </c>
      <c r="AB52" s="158">
        <f t="shared" si="8"/>
        <v>3.8632790425601748E-3</v>
      </c>
      <c r="AC52" s="158">
        <f t="shared" si="8"/>
        <v>3.8632790425601748E-3</v>
      </c>
      <c r="AD52" s="158">
        <f t="shared" si="8"/>
        <v>3.8632790425601748E-3</v>
      </c>
      <c r="AE52" s="158">
        <f t="shared" si="8"/>
        <v>3.8632790425601748E-3</v>
      </c>
      <c r="AF52" s="158">
        <f t="shared" si="8"/>
        <v>3.8632790425601748E-3</v>
      </c>
      <c r="AG52" s="158">
        <f t="shared" si="8"/>
        <v>3.8632790425601748E-3</v>
      </c>
      <c r="AH52" s="158">
        <f t="shared" si="8"/>
        <v>3.8632790425601748E-3</v>
      </c>
      <c r="AI52" s="158">
        <f t="shared" si="8"/>
        <v>3.8632790425601748E-3</v>
      </c>
      <c r="AJ52" s="158">
        <f t="shared" si="8"/>
        <v>3.8632790425601748E-3</v>
      </c>
      <c r="AK52" s="158">
        <f t="shared" si="8"/>
        <v>3.8632790425601748E-3</v>
      </c>
      <c r="AL52" s="158">
        <f t="shared" si="8"/>
        <v>3.8632790425601748E-3</v>
      </c>
      <c r="AM52" s="158">
        <v>0</v>
      </c>
      <c r="AN52" s="158">
        <v>0</v>
      </c>
      <c r="AO52" s="158">
        <v>0</v>
      </c>
      <c r="AP52" s="158">
        <v>0</v>
      </c>
      <c r="AQ52" s="158">
        <v>0</v>
      </c>
      <c r="AR52" s="158">
        <v>0</v>
      </c>
      <c r="AS52" s="158">
        <v>0</v>
      </c>
      <c r="AT52" s="158">
        <v>0</v>
      </c>
      <c r="AU52" s="158">
        <v>0</v>
      </c>
      <c r="AV52" s="158">
        <v>0</v>
      </c>
      <c r="AW52" s="158">
        <v>0</v>
      </c>
      <c r="AX52" s="158">
        <v>0</v>
      </c>
      <c r="AY52" s="158">
        <v>0</v>
      </c>
      <c r="AZ52" s="158">
        <v>0</v>
      </c>
      <c r="BA52" s="158">
        <v>0</v>
      </c>
      <c r="BB52" s="158">
        <v>0</v>
      </c>
      <c r="BC52" s="158">
        <v>0</v>
      </c>
      <c r="BD52" s="158">
        <v>0</v>
      </c>
      <c r="BE52" s="158">
        <v>0</v>
      </c>
      <c r="BF52" s="158">
        <v>0</v>
      </c>
      <c r="BG52" s="158">
        <v>0</v>
      </c>
      <c r="BH52" s="158">
        <v>0</v>
      </c>
      <c r="BI52" s="158">
        <v>0</v>
      </c>
      <c r="BJ52" s="158">
        <v>0</v>
      </c>
      <c r="BK52" s="158">
        <v>0</v>
      </c>
      <c r="BL52" s="158">
        <v>0</v>
      </c>
      <c r="BM52" s="158">
        <v>0</v>
      </c>
      <c r="BN52" s="158">
        <v>0</v>
      </c>
      <c r="BO52" s="158">
        <v>0</v>
      </c>
      <c r="BP52" s="158">
        <v>0</v>
      </c>
      <c r="BQ52" s="158">
        <v>0</v>
      </c>
      <c r="BR52" s="158">
        <v>0</v>
      </c>
      <c r="BS52" s="158">
        <v>0</v>
      </c>
      <c r="BT52" s="159">
        <v>0</v>
      </c>
      <c r="BU52" s="70" t="s">
        <v>40</v>
      </c>
      <c r="CA52" s="184">
        <f>AN52</f>
        <v>0</v>
      </c>
      <c r="CB52" s="157">
        <f>('[1]Summary Data'!$V119*POWER(CB$51,3))+('[1]Summary Data'!$W119*POWER(CB$51,2))+('[1]Summary Data'!$X119*CB$51)+'[1]Summary Data'!$Y119</f>
        <v>0.26528000000000002</v>
      </c>
      <c r="CC52" s="158">
        <f>('[1]Summary Data'!$V119*POWER(CC$51,3))+('[1]Summary Data'!$W119*POWER(CC$51,2))+('[1]Summary Data'!$X119*CC$51)+'[1]Summary Data'!$Y119</f>
        <v>0.24136785903616001</v>
      </c>
      <c r="CD52" s="158">
        <f>('[1]Summary Data'!$V119*POWER(CD$51,3))+('[1]Summary Data'!$W119*POWER(CD$51,2))+('[1]Summary Data'!$X119*CD$51)+'[1]Summary Data'!$Y119</f>
        <v>0.21877632892928001</v>
      </c>
      <c r="CE52" s="158">
        <f>('[1]Summary Data'!$V119*POWER(CE$51,3))+('[1]Summary Data'!$W119*POWER(CE$51,2))+('[1]Summary Data'!$X119*CE$51)+'[1]Summary Data'!$Y119</f>
        <v>0.19747554885632002</v>
      </c>
      <c r="CF52" s="158">
        <f>('[1]Summary Data'!$V119*POWER(CF$51,3))+('[1]Summary Data'!$W119*POWER(CF$51,2))+('[1]Summary Data'!$X119*CF$51)+'[1]Summary Data'!$Y119</f>
        <v>0.17743565799424002</v>
      </c>
      <c r="CG52" s="158">
        <f>('[1]Summary Data'!$V119*POWER(CG$51,3))+('[1]Summary Data'!$W119*POWER(CG$51,2))+('[1]Summary Data'!$X119*CG$51)+'[1]Summary Data'!$Y119</f>
        <v>0.15862679552000003</v>
      </c>
      <c r="CH52" s="158">
        <f>('[1]Summary Data'!$V119*POWER(CH$51,3))+('[1]Summary Data'!$W119*POWER(CH$51,2))+('[1]Summary Data'!$X119*CH$51)+'[1]Summary Data'!$Y119</f>
        <v>0.14101910061056003</v>
      </c>
      <c r="CI52" s="158">
        <f>('[1]Summary Data'!$V119*POWER(CI$51,3))+('[1]Summary Data'!$W119*POWER(CI$51,2))+('[1]Summary Data'!$X119*CI$51)+'[1]Summary Data'!$Y119</f>
        <v>0.12458271244288002</v>
      </c>
      <c r="CJ52" s="158">
        <f>('[1]Summary Data'!$V119*POWER(CJ$51,3))+('[1]Summary Data'!$W119*POWER(CJ$51,2))+('[1]Summary Data'!$X119*CJ$51)+'[1]Summary Data'!$Y119</f>
        <v>0.10928777019392</v>
      </c>
      <c r="CK52" s="158">
        <f>('[1]Summary Data'!$V119*POWER(CK$51,3))+('[1]Summary Data'!$W119*POWER(CK$51,2))+('[1]Summary Data'!$X119*CK$51)+'[1]Summary Data'!$Y119</f>
        <v>9.5104413040640018E-2</v>
      </c>
      <c r="CL52" s="158">
        <f>('[1]Summary Data'!$V119*POWER(CL$51,3))+('[1]Summary Data'!$W119*POWER(CL$51,2))+('[1]Summary Data'!$X119*CL$51)+'[1]Summary Data'!$Y119</f>
        <v>8.2002780160000011E-2</v>
      </c>
      <c r="CM52" s="158">
        <f>('[1]Summary Data'!$V119*POWER(CM$51,3))+('[1]Summary Data'!$W119*POWER(CM$51,2))+('[1]Summary Data'!$X119*CM$51)+'[1]Summary Data'!$Y119</f>
        <v>6.9953010728960013E-2</v>
      </c>
      <c r="CN52" s="158">
        <f>('[1]Summary Data'!$V119*POWER(CN$51,3))+('[1]Summary Data'!$W119*POWER(CN$51,2))+('[1]Summary Data'!$X119*CN$51)+'[1]Summary Data'!$Y119</f>
        <v>5.8925243924479953E-2</v>
      </c>
      <c r="CO52" s="158">
        <f>('[1]Summary Data'!$V119*POWER(CO$51,3))+('[1]Summary Data'!$W119*POWER(CO$51,2))+('[1]Summary Data'!$X119*CO$51)+'[1]Summary Data'!$Y119</f>
        <v>4.8889618923520006E-2</v>
      </c>
      <c r="CP52" s="158">
        <f>('[1]Summary Data'!$V119*POWER(CP$51,3))+('[1]Summary Data'!$W119*POWER(CP$51,2))+('[1]Summary Data'!$X119*CP$51)+'[1]Summary Data'!$Y119</f>
        <v>3.9816274903040016E-2</v>
      </c>
      <c r="CQ52" s="158">
        <f>('[1]Summary Data'!$V119*POWER(CQ$51,3))+('[1]Summary Data'!$W119*POWER(CQ$51,2))+('[1]Summary Data'!$X119*CQ$51)+'[1]Summary Data'!$Y119</f>
        <v>3.1675351039999966E-2</v>
      </c>
      <c r="CR52" s="158">
        <f>('[1]Summary Data'!$V119*POWER(CR$51,3))+('[1]Summary Data'!$W119*POWER(CR$51,2))+('[1]Summary Data'!$X119*CR$51)+'[1]Summary Data'!$Y119</f>
        <v>2.4436986511359976E-2</v>
      </c>
      <c r="CS52" s="158">
        <f>('[1]Summary Data'!$V119*POWER(CS$51,3))+('[1]Summary Data'!$W119*POWER(CS$51,2))+('[1]Summary Data'!$X119*CS$51)+'[1]Summary Data'!$Y119</f>
        <v>1.8071320494080001E-2</v>
      </c>
      <c r="CT52" s="158">
        <f>('[1]Summary Data'!$V119*POWER(CT$51,3))+('[1]Summary Data'!$W119*POWER(CT$51,2))+('[1]Summary Data'!$X119*CT$51)+'[1]Summary Data'!$Y119</f>
        <v>1.254849216511994E-2</v>
      </c>
      <c r="CU52" s="158">
        <f>('[1]Summary Data'!$V119*POWER(CU$51,3))+('[1]Summary Data'!$W119*POWER(CU$51,2))+('[1]Summary Data'!$X119*CU$51)+'[1]Summary Data'!$Y119</f>
        <v>7.8386407014399695E-3</v>
      </c>
      <c r="CV52" s="158">
        <f>('[1]Summary Data'!$V119*POWER(CV$51,3))+('[1]Summary Data'!$W119*POWER(CV$51,2))+('[1]Summary Data'!$X119*CV$51)+'[1]Summary Data'!$Y119</f>
        <v>3.9119052800000165E-3</v>
      </c>
      <c r="CW52" s="158">
        <f>('[1]Summary Data'!$V119*POWER(CW$51,3))+('[1]Summary Data'!$W119*POWER(CW$51,2))+('[1]Summary Data'!$X119*CW$51)+'[1]Summary Data'!$Y119</f>
        <v>7.3842507776000765E-4</v>
      </c>
      <c r="CX52" s="158">
        <f>('[1]Summary Data'!$V119*POWER(CX$51,3))+('[1]Summary Data'!$W119*POWER(CX$51,2))+('[1]Summary Data'!$X119*CX$51)+'[1]Summary Data'!$Y119</f>
        <v>-1.7116607283199636E-3</v>
      </c>
      <c r="CY52" s="158">
        <f>('[1]Summary Data'!$V119*POWER(CY$51,3))+('[1]Summary Data'!$W119*POWER(CY$51,2))+('[1]Summary Data'!$X119*CY$51)+'[1]Summary Data'!$Y119</f>
        <v>-3.4682129612799706E-3</v>
      </c>
      <c r="CZ52" s="158">
        <f>('[1]Summary Data'!$V119*POWER(CZ$51,3))+('[1]Summary Data'!$W119*POWER(CZ$51,2))+('[1]Summary Data'!$X119*CZ$51)+'[1]Summary Data'!$Y119</f>
        <v>-4.5610924441599754E-3</v>
      </c>
      <c r="DA52" s="158">
        <f>('[1]Summary Data'!$V119*POWER(DA$51,3))+('[1]Summary Data'!$W119*POWER(DA$51,2))+('[1]Summary Data'!$X119*DA$51)+'[1]Summary Data'!$Y119</f>
        <v>-5.0201599999998847E-3</v>
      </c>
      <c r="DB52" s="158">
        <f>('[1]Summary Data'!$V119*POWER(DB$51,3))+('[1]Summary Data'!$W119*POWER(DB$51,2))+('[1]Summary Data'!$X119*DB$51)+'[1]Summary Data'!$Y119</f>
        <v>-4.8752764518399938E-3</v>
      </c>
      <c r="DC52" s="158">
        <f>('[1]Summary Data'!$V119*POWER(DC$51,3))+('[1]Summary Data'!$W119*POWER(DC$51,2))+('[1]Summary Data'!$X119*DC$51)+'[1]Summary Data'!$Y119</f>
        <v>-4.1563026227199873E-3</v>
      </c>
      <c r="DD52" s="158">
        <f>('[1]Summary Data'!$V119*POWER(DD$51,3))+('[1]Summary Data'!$W119*POWER(DD$51,2))+('[1]Summary Data'!$X119*DD$51)+'[1]Summary Data'!$Y119</f>
        <v>-2.8930993356799384E-3</v>
      </c>
      <c r="DE52" s="158">
        <f>('[1]Summary Data'!$V119*POWER(DE$51,3))+('[1]Summary Data'!$W119*POWER(DE$51,2))+('[1]Summary Data'!$X119*DE$51)+'[1]Summary Data'!$Y119</f>
        <v>-1.1155274137599203E-3</v>
      </c>
      <c r="DF52" s="158">
        <f>('[1]Summary Data'!$V119*POWER(DF$51,3))+('[1]Summary Data'!$W119*POWER(DF$51,2))+('[1]Summary Data'!$X119*DF$51)+'[1]Summary Data'!$Y119</f>
        <v>1.1465523200001049E-3</v>
      </c>
      <c r="DG52" s="158">
        <f>('[1]Summary Data'!$V119*POWER(DG$51,3))+('[1]Summary Data'!$W119*POWER(DG$51,2))+('[1]Summary Data'!$X119*DG$51)+'[1]Summary Data'!$Y119</f>
        <v>3.8632790425601748E-3</v>
      </c>
      <c r="DH52" s="158">
        <f>('[1]Summary Data'!$V119*POWER(DH$51,3))+('[1]Summary Data'!$W119*POWER(DH$51,2))+('[1]Summary Data'!$X119*DH$51)+'[1]Summary Data'!$Y119</f>
        <v>7.004791930880272E-3</v>
      </c>
      <c r="DI52" s="158">
        <f>('[1]Summary Data'!$V119*POWER(DI$51,3))+('[1]Summary Data'!$W119*POWER(DI$51,2))+('[1]Summary Data'!$X119*DI$51)+'[1]Summary Data'!$Y119</f>
        <v>1.0541230161920045E-2</v>
      </c>
      <c r="DJ52" s="158">
        <f>('[1]Summary Data'!$V119*POWER(DJ$51,3))+('[1]Summary Data'!$W119*POWER(DJ$51,2))+('[1]Summary Data'!$X119*DJ$51)+'[1]Summary Data'!$Y119</f>
        <v>1.4442732912640255E-2</v>
      </c>
      <c r="DK52" s="158">
        <f>('[1]Summary Data'!$V119*POWER(DK$51,3))+('[1]Summary Data'!$W119*POWER(DK$51,2))+('[1]Summary Data'!$X119*DK$51)+'[1]Summary Data'!$Y119</f>
        <v>1.8679439360000216E-2</v>
      </c>
      <c r="DL52" s="158">
        <f>('[1]Summary Data'!$V119*POWER(DL$51,3))+('[1]Summary Data'!$W119*POWER(DL$51,2))+('[1]Summary Data'!$X119*DL$51)+'[1]Summary Data'!$Y119</f>
        <v>2.3221488680960245E-2</v>
      </c>
      <c r="DM52" s="158">
        <f>('[1]Summary Data'!$V119*POWER(DM$51,3))+('[1]Summary Data'!$W119*POWER(DM$51,2))+('[1]Summary Data'!$X119*DM$51)+'[1]Summary Data'!$Y119</f>
        <v>2.8039020052480323E-2</v>
      </c>
      <c r="DN52" s="158">
        <f>('[1]Summary Data'!$V119*POWER(DN$51,3))+('[1]Summary Data'!$W119*POWER(DN$51,2))+('[1]Summary Data'!$X119*DN$51)+'[1]Summary Data'!$Y119</f>
        <v>3.3102172651520323E-2</v>
      </c>
      <c r="DO52" s="158">
        <f>('[1]Summary Data'!$V119*POWER(DO$51,3))+('[1]Summary Data'!$W119*POWER(DO$51,2))+('[1]Summary Data'!$X119*DO$51)+'[1]Summary Data'!$Y119</f>
        <v>3.8381085655040226E-2</v>
      </c>
      <c r="DP52" s="158">
        <f>('[1]Summary Data'!$V119*POWER(DP$51,3))+('[1]Summary Data'!$W119*POWER(DP$51,2))+('[1]Summary Data'!$X119*DP$51)+'[1]Summary Data'!$Y119</f>
        <v>4.3845898240000236E-2</v>
      </c>
      <c r="DQ52" s="158">
        <f>('[1]Summary Data'!$V119*POWER(DQ$51,3))+('[1]Summary Data'!$W119*POWER(DQ$51,2))+('[1]Summary Data'!$X119*DQ$51)+'[1]Summary Data'!$Y119</f>
        <v>4.9466749583360226E-2</v>
      </c>
      <c r="DR52" s="158">
        <f>('[1]Summary Data'!$V119*POWER(DR$51,3))+('[1]Summary Data'!$W119*POWER(DR$51,2))+('[1]Summary Data'!$X119*DR$51)+'[1]Summary Data'!$Y119</f>
        <v>5.5213778862080287E-2</v>
      </c>
      <c r="DS52" s="158">
        <f>('[1]Summary Data'!$V119*POWER(DS$51,3))+('[1]Summary Data'!$W119*POWER(DS$51,2))+('[1]Summary Data'!$X119*DS$51)+'[1]Summary Data'!$Y119</f>
        <v>6.1057125253120514E-2</v>
      </c>
      <c r="DT52" s="158">
        <f>('[1]Summary Data'!$V119*POWER(DT$51,3))+('[1]Summary Data'!$W119*POWER(DT$51,2))+('[1]Summary Data'!$X119*DT$51)+'[1]Summary Data'!$Y119</f>
        <v>6.6966927933440334E-2</v>
      </c>
      <c r="DU52" s="158">
        <f>('[1]Summary Data'!$V119*POWER(DU$51,3))+('[1]Summary Data'!$W119*POWER(DU$51,2))+('[1]Summary Data'!$X119*DU$51)+'[1]Summary Data'!$Y119</f>
        <v>7.2913326080000396E-2</v>
      </c>
      <c r="DV52" s="158">
        <f>('[1]Summary Data'!$V119*POWER(DV$51,3))+('[1]Summary Data'!$W119*POWER(DV$51,2))+('[1]Summary Data'!$X119*DV$51)+'[1]Summary Data'!$Y119</f>
        <v>7.8866458869760458E-2</v>
      </c>
      <c r="DW52" s="158">
        <f>('[1]Summary Data'!$V119*POWER(DW$51,3))+('[1]Summary Data'!$W119*POWER(DW$51,2))+('[1]Summary Data'!$X119*DW$51)+'[1]Summary Data'!$Y119</f>
        <v>8.4796465479680394E-2</v>
      </c>
      <c r="DX52" s="158">
        <f>('[1]Summary Data'!$V119*POWER(DX$51,3))+('[1]Summary Data'!$W119*POWER(DX$51,2))+('[1]Summary Data'!$X119*DX$51)+'[1]Summary Data'!$Y119</f>
        <v>9.0673485086720407E-2</v>
      </c>
      <c r="DY52" s="158">
        <f>('[1]Summary Data'!$V119*POWER(DY$51,3))+('[1]Summary Data'!$W119*POWER(DY$51,2))+('[1]Summary Data'!$X119*DY$51)+'[1]Summary Data'!$Y119</f>
        <v>9.6467656867840035E-2</v>
      </c>
      <c r="DZ52" s="158">
        <f>('[1]Summary Data'!$V119*POWER(DZ$51,3))+('[1]Summary Data'!$W119*POWER(DZ$51,2))+('[1]Summary Data'!$X119*DZ$51)+'[1]Summary Data'!$Y119</f>
        <v>0.10214912000000048</v>
      </c>
      <c r="EA52" s="158">
        <f>('[1]Summary Data'!$V119*POWER(EA$51,3))+('[1]Summary Data'!$W119*POWER(EA$51,2))+('[1]Summary Data'!$X119*EA$51)+'[1]Summary Data'!$Y119</f>
        <v>0.1076880136601604</v>
      </c>
      <c r="EB52" s="158">
        <f>('[1]Summary Data'!$V119*POWER(EB$51,3))+('[1]Summary Data'!$W119*POWER(EB$51,2))+('[1]Summary Data'!$X119*EB$51)+'[1]Summary Data'!$Y119</f>
        <v>0.11305447702528043</v>
      </c>
      <c r="EC52" s="158">
        <f>('[1]Summary Data'!$V119*POWER(EC$51,3))+('[1]Summary Data'!$W119*POWER(EC$51,2))+('[1]Summary Data'!$X119*EC$51)+'[1]Summary Data'!$Y119</f>
        <v>0.11821864927232034</v>
      </c>
      <c r="ED52" s="158">
        <f>('[1]Summary Data'!$V119*POWER(ED$51,3))+('[1]Summary Data'!$W119*POWER(ED$51,2))+('[1]Summary Data'!$X119*ED$51)+'[1]Summary Data'!$Y119</f>
        <v>0.12315066957824056</v>
      </c>
      <c r="EE52" s="158">
        <f>('[1]Summary Data'!$V119*POWER(EE$51,3))+('[1]Summary Data'!$W119*POWER(EE$51,2))+('[1]Summary Data'!$X119*EE$51)+'[1]Summary Data'!$Y119</f>
        <v>0.12782067712000039</v>
      </c>
      <c r="EF52" s="158">
        <f>('[1]Summary Data'!$V119*POWER(EF$51,3))+('[1]Summary Data'!$W119*POWER(EF$51,2))+('[1]Summary Data'!$X119*EF$51)+'[1]Summary Data'!$Y119</f>
        <v>0.13219881107456027</v>
      </c>
      <c r="EG52" s="158">
        <f>('[1]Summary Data'!$V119*POWER(EG$51,3))+('[1]Summary Data'!$W119*POWER(EG$51,2))+('[1]Summary Data'!$X119*EG$51)+'[1]Summary Data'!$Y119</f>
        <v>0.13625521061888063</v>
      </c>
      <c r="EH52" s="158">
        <f>('[1]Summary Data'!$V119*POWER(EH$51,3))+('[1]Summary Data'!$W119*POWER(EH$51,2))+('[1]Summary Data'!$X119*EH$51)+'[1]Summary Data'!$Y119</f>
        <v>0.13996001492992033</v>
      </c>
      <c r="EI52" s="158">
        <f>('[1]Summary Data'!$V119*POWER(EI$51,3))+('[1]Summary Data'!$W119*POWER(EI$51,2))+('[1]Summary Data'!$X119*EI$51)+'[1]Summary Data'!$Y119</f>
        <v>0.14328336318464047</v>
      </c>
      <c r="EJ52" s="158">
        <f>('[1]Summary Data'!$V119*POWER(EJ$51,3))+('[1]Summary Data'!$W119*POWER(EJ$51,2))+('[1]Summary Data'!$X119*EJ$51)+'[1]Summary Data'!$Y119</f>
        <v>0.14619539456000036</v>
      </c>
      <c r="EK52" s="158">
        <f>('[1]Summary Data'!$V119*POWER(EK$51,3))+('[1]Summary Data'!$W119*POWER(EK$51,2))+('[1]Summary Data'!$X119*EK$51)+'[1]Summary Data'!$Y119</f>
        <v>0.14866624823296043</v>
      </c>
      <c r="EL52" s="158">
        <f>('[1]Summary Data'!$V119*POWER(EL$51,3))+('[1]Summary Data'!$W119*POWER(EL$51,2))+('[1]Summary Data'!$X119*EL$51)+'[1]Summary Data'!$Y119</f>
        <v>0.15066606338048044</v>
      </c>
      <c r="EM52" s="158">
        <f>('[1]Summary Data'!$V119*POWER(EM$51,3))+('[1]Summary Data'!$W119*POWER(EM$51,2))+('[1]Summary Data'!$X119*EM$51)+'[1]Summary Data'!$Y119</f>
        <v>0.15216497917952038</v>
      </c>
      <c r="EN52" s="158">
        <f>('[1]Summary Data'!$V119*POWER(EN$51,3))+('[1]Summary Data'!$W119*POWER(EN$51,2))+('[1]Summary Data'!$X119*EN$51)+'[1]Summary Data'!$Y119</f>
        <v>0.15313313480704066</v>
      </c>
      <c r="EO52" s="159">
        <f>('[1]Summary Data'!$V119*POWER(EO$51,3))+('[1]Summary Data'!$W119*POWER(EO$51,2))+('[1]Summary Data'!$X119*EO$51)+'[1]Summary Data'!$Y119</f>
        <v>0.15354066944000017</v>
      </c>
      <c r="EP52" s="70" t="s">
        <v>40</v>
      </c>
    </row>
    <row r="53" spans="2:147" ht="15.75" thickBot="1">
      <c r="B53" s="65"/>
      <c r="C53" s="66"/>
      <c r="D53" s="66"/>
      <c r="E53" s="67"/>
      <c r="F53" s="71">
        <f t="shared" si="7"/>
        <v>3</v>
      </c>
      <c r="G53" s="131">
        <f t="shared" si="8"/>
        <v>0.20663583500800004</v>
      </c>
      <c r="H53" s="132">
        <f t="shared" si="8"/>
        <v>0.20663583500800004</v>
      </c>
      <c r="I53" s="132">
        <f t="shared" si="8"/>
        <v>0.20663583500800004</v>
      </c>
      <c r="J53" s="132">
        <f t="shared" si="8"/>
        <v>0.20663583500800004</v>
      </c>
      <c r="K53" s="132">
        <f t="shared" si="8"/>
        <v>0.20663583500800004</v>
      </c>
      <c r="L53" s="132">
        <f t="shared" si="8"/>
        <v>0.20663583500800004</v>
      </c>
      <c r="M53" s="132">
        <f t="shared" si="8"/>
        <v>0.20663583500800004</v>
      </c>
      <c r="N53" s="132">
        <f t="shared" si="8"/>
        <v>0.20663583500800004</v>
      </c>
      <c r="O53" s="132">
        <f t="shared" si="8"/>
        <v>0.20663583500800004</v>
      </c>
      <c r="P53" s="132">
        <f t="shared" si="8"/>
        <v>0.20594893785599999</v>
      </c>
      <c r="Q53" s="132">
        <f t="shared" si="8"/>
        <v>0.20356148799999996</v>
      </c>
      <c r="R53" s="132">
        <f t="shared" si="8"/>
        <v>0.199604328064</v>
      </c>
      <c r="S53" s="132">
        <f t="shared" si="8"/>
        <v>0.19420830067199998</v>
      </c>
      <c r="T53" s="132">
        <f t="shared" si="8"/>
        <v>0.18750424844799998</v>
      </c>
      <c r="U53" s="132">
        <f t="shared" si="8"/>
        <v>0.17962301401599989</v>
      </c>
      <c r="V53" s="132">
        <f t="shared" si="8"/>
        <v>0.17069543999999992</v>
      </c>
      <c r="W53" s="132">
        <f t="shared" si="8"/>
        <v>0.16085236902399991</v>
      </c>
      <c r="X53" s="132">
        <f t="shared" si="8"/>
        <v>0.15022464371199984</v>
      </c>
      <c r="Y53" s="132">
        <f t="shared" si="8"/>
        <v>0.13894310668799992</v>
      </c>
      <c r="Z53" s="132">
        <f t="shared" si="8"/>
        <v>0.1271386005759999</v>
      </c>
      <c r="AA53" s="132">
        <f t="shared" si="8"/>
        <v>0.11494196799999984</v>
      </c>
      <c r="AB53" s="132">
        <f t="shared" si="8"/>
        <v>0.10248405158399981</v>
      </c>
      <c r="AC53" s="132">
        <f t="shared" si="8"/>
        <v>8.9895693951999756E-2</v>
      </c>
      <c r="AD53" s="132">
        <f t="shared" si="8"/>
        <v>7.7307737727999759E-2</v>
      </c>
      <c r="AE53" s="132">
        <f t="shared" si="8"/>
        <v>6.4851025535999807E-2</v>
      </c>
      <c r="AF53" s="132">
        <f t="shared" si="8"/>
        <v>5.265639999999977E-2</v>
      </c>
      <c r="AG53" s="132">
        <f t="shared" si="8"/>
        <v>4.0854703743999909E-2</v>
      </c>
      <c r="AH53" s="132">
        <f t="shared" si="8"/>
        <v>2.957677939199993E-2</v>
      </c>
      <c r="AI53" s="132">
        <f t="shared" si="8"/>
        <v>1.8953469567999759E-2</v>
      </c>
      <c r="AJ53" s="132">
        <f t="shared" si="8"/>
        <v>9.1156168959998785E-3</v>
      </c>
      <c r="AK53" s="132">
        <f t="shared" si="8"/>
        <v>1.9406399999993829E-4</v>
      </c>
      <c r="AL53" s="132">
        <f t="shared" si="8"/>
        <v>0</v>
      </c>
      <c r="AM53" s="132">
        <v>0</v>
      </c>
      <c r="AN53" s="132">
        <v>0</v>
      </c>
      <c r="AO53" s="132">
        <v>0</v>
      </c>
      <c r="AP53" s="132">
        <v>0</v>
      </c>
      <c r="AQ53" s="132">
        <v>0</v>
      </c>
      <c r="AR53" s="132">
        <v>0</v>
      </c>
      <c r="AS53" s="132">
        <v>0</v>
      </c>
      <c r="AT53" s="132">
        <v>0</v>
      </c>
      <c r="AU53" s="132">
        <v>0</v>
      </c>
      <c r="AV53" s="132">
        <v>0</v>
      </c>
      <c r="AW53" s="132">
        <v>0</v>
      </c>
      <c r="AX53" s="132">
        <v>0</v>
      </c>
      <c r="AY53" s="132">
        <v>0</v>
      </c>
      <c r="AZ53" s="132">
        <v>0</v>
      </c>
      <c r="BA53" s="132">
        <v>0</v>
      </c>
      <c r="BB53" s="132">
        <v>0</v>
      </c>
      <c r="BC53" s="132">
        <v>0</v>
      </c>
      <c r="BD53" s="132">
        <v>0</v>
      </c>
      <c r="BE53" s="132">
        <v>0</v>
      </c>
      <c r="BF53" s="132">
        <v>0</v>
      </c>
      <c r="BG53" s="132">
        <v>0</v>
      </c>
      <c r="BH53" s="132">
        <v>0</v>
      </c>
      <c r="BI53" s="132">
        <v>0</v>
      </c>
      <c r="BJ53" s="132">
        <v>0</v>
      </c>
      <c r="BK53" s="132">
        <v>0</v>
      </c>
      <c r="BL53" s="132">
        <v>0</v>
      </c>
      <c r="BM53" s="132">
        <v>0</v>
      </c>
      <c r="BN53" s="132">
        <v>0</v>
      </c>
      <c r="BO53" s="132">
        <v>0</v>
      </c>
      <c r="BP53" s="132">
        <v>0</v>
      </c>
      <c r="BQ53" s="132">
        <v>0</v>
      </c>
      <c r="BR53" s="132">
        <v>0</v>
      </c>
      <c r="BS53" s="132">
        <v>0</v>
      </c>
      <c r="BT53" s="133">
        <v>0</v>
      </c>
      <c r="BU53" s="73"/>
      <c r="BV53" s="190" t="s">
        <v>77</v>
      </c>
      <c r="BW53" s="55"/>
      <c r="BX53" s="55"/>
      <c r="BY53" s="55"/>
      <c r="CA53" s="185">
        <f t="shared" ref="CA53:CA59" si="9">AN53</f>
        <v>0</v>
      </c>
      <c r="CB53" s="131">
        <f>('[1]Summary Data'!$V118*POWER(CB$51,3))+('[1]Summary Data'!$W118*POWER(CB$51,2))+('[1]Summary Data'!$X118*CB$51)+'[1]Summary Data'!$Y118</f>
        <v>0.13521</v>
      </c>
      <c r="CC53" s="132">
        <f>('[1]Summary Data'!$V118*POWER(CC$51,3))+('[1]Summary Data'!$W118*POWER(CC$51,2))+('[1]Summary Data'!$X118*CC$51)+'[1]Summary Data'!$Y118</f>
        <v>0.15283785894400001</v>
      </c>
      <c r="CD53" s="132">
        <f>('[1]Summary Data'!$V118*POWER(CD$51,3))+('[1]Summary Data'!$W118*POWER(CD$51,2))+('[1]Summary Data'!$X118*CD$51)+'[1]Summary Data'!$Y118</f>
        <v>0.167718424192</v>
      </c>
      <c r="CE53" s="132">
        <f>('[1]Summary Data'!$V118*POWER(CE$51,3))+('[1]Summary Data'!$W118*POWER(CE$51,2))+('[1]Summary Data'!$X118*CE$51)+'[1]Summary Data'!$Y118</f>
        <v>0.17998253836799999</v>
      </c>
      <c r="CF53" s="132">
        <f>('[1]Summary Data'!$V118*POWER(CF$51,3))+('[1]Summary Data'!$W118*POWER(CF$51,2))+('[1]Summary Data'!$X118*CF$51)+'[1]Summary Data'!$Y118</f>
        <v>0.189761044096</v>
      </c>
      <c r="CG53" s="132">
        <f>('[1]Summary Data'!$V118*POWER(CG$51,3))+('[1]Summary Data'!$W118*POWER(CG$51,2))+('[1]Summary Data'!$X118*CG$51)+'[1]Summary Data'!$Y118</f>
        <v>0.197184784</v>
      </c>
      <c r="CH53" s="132">
        <f>('[1]Summary Data'!$V118*POWER(CH$51,3))+('[1]Summary Data'!$W118*POWER(CH$51,2))+('[1]Summary Data'!$X118*CH$51)+'[1]Summary Data'!$Y118</f>
        <v>0.202384600704</v>
      </c>
      <c r="CI53" s="132">
        <f>('[1]Summary Data'!$V118*POWER(CI$51,3))+('[1]Summary Data'!$W118*POWER(CI$51,2))+('[1]Summary Data'!$X118*CI$51)+'[1]Summary Data'!$Y118</f>
        <v>0.20549133683199999</v>
      </c>
      <c r="CJ53" s="132">
        <f>('[1]Summary Data'!$V118*POWER(CJ$51,3))+('[1]Summary Data'!$W118*POWER(CJ$51,2))+('[1]Summary Data'!$X118*CJ$51)+'[1]Summary Data'!$Y118</f>
        <v>0.20663583500800004</v>
      </c>
      <c r="CK53" s="132">
        <f>('[1]Summary Data'!$V118*POWER(CK$51,3))+('[1]Summary Data'!$W118*POWER(CK$51,2))+('[1]Summary Data'!$X118*CK$51)+'[1]Summary Data'!$Y118</f>
        <v>0.20594893785599999</v>
      </c>
      <c r="CL53" s="132">
        <f>('[1]Summary Data'!$V118*POWER(CL$51,3))+('[1]Summary Data'!$W118*POWER(CL$51,2))+('[1]Summary Data'!$X118*CL$51)+'[1]Summary Data'!$Y118</f>
        <v>0.20356148799999996</v>
      </c>
      <c r="CM53" s="132">
        <f>('[1]Summary Data'!$V118*POWER(CM$51,3))+('[1]Summary Data'!$W118*POWER(CM$51,2))+('[1]Summary Data'!$X118*CM$51)+'[1]Summary Data'!$Y118</f>
        <v>0.199604328064</v>
      </c>
      <c r="CN53" s="132">
        <f>('[1]Summary Data'!$V118*POWER(CN$51,3))+('[1]Summary Data'!$W118*POWER(CN$51,2))+('[1]Summary Data'!$X118*CN$51)+'[1]Summary Data'!$Y118</f>
        <v>0.19420830067199998</v>
      </c>
      <c r="CO53" s="132">
        <f>('[1]Summary Data'!$V118*POWER(CO$51,3))+('[1]Summary Data'!$W118*POWER(CO$51,2))+('[1]Summary Data'!$X118*CO$51)+'[1]Summary Data'!$Y118</f>
        <v>0.18750424844799998</v>
      </c>
      <c r="CP53" s="132">
        <f>('[1]Summary Data'!$V118*POWER(CP$51,3))+('[1]Summary Data'!$W118*POWER(CP$51,2))+('[1]Summary Data'!$X118*CP$51)+'[1]Summary Data'!$Y118</f>
        <v>0.17962301401599989</v>
      </c>
      <c r="CQ53" s="132">
        <f>('[1]Summary Data'!$V118*POWER(CQ$51,3))+('[1]Summary Data'!$W118*POWER(CQ$51,2))+('[1]Summary Data'!$X118*CQ$51)+'[1]Summary Data'!$Y118</f>
        <v>0.17069543999999992</v>
      </c>
      <c r="CR53" s="132">
        <f>('[1]Summary Data'!$V118*POWER(CR$51,3))+('[1]Summary Data'!$W118*POWER(CR$51,2))+('[1]Summary Data'!$X118*CR$51)+'[1]Summary Data'!$Y118</f>
        <v>0.16085236902399991</v>
      </c>
      <c r="CS53" s="132">
        <f>('[1]Summary Data'!$V118*POWER(CS$51,3))+('[1]Summary Data'!$W118*POWER(CS$51,2))+('[1]Summary Data'!$X118*CS$51)+'[1]Summary Data'!$Y118</f>
        <v>0.15022464371199984</v>
      </c>
      <c r="CT53" s="132">
        <f>('[1]Summary Data'!$V118*POWER(CT$51,3))+('[1]Summary Data'!$W118*POWER(CT$51,2))+('[1]Summary Data'!$X118*CT$51)+'[1]Summary Data'!$Y118</f>
        <v>0.13894310668799992</v>
      </c>
      <c r="CU53" s="132">
        <f>('[1]Summary Data'!$V118*POWER(CU$51,3))+('[1]Summary Data'!$W118*POWER(CU$51,2))+('[1]Summary Data'!$X118*CU$51)+'[1]Summary Data'!$Y118</f>
        <v>0.1271386005759999</v>
      </c>
      <c r="CV53" s="132">
        <f>('[1]Summary Data'!$V118*POWER(CV$51,3))+('[1]Summary Data'!$W118*POWER(CV$51,2))+('[1]Summary Data'!$X118*CV$51)+'[1]Summary Data'!$Y118</f>
        <v>0.11494196799999984</v>
      </c>
      <c r="CW53" s="132">
        <f>('[1]Summary Data'!$V118*POWER(CW$51,3))+('[1]Summary Data'!$W118*POWER(CW$51,2))+('[1]Summary Data'!$X118*CW$51)+'[1]Summary Data'!$Y118</f>
        <v>0.10248405158399981</v>
      </c>
      <c r="CX53" s="132">
        <f>('[1]Summary Data'!$V118*POWER(CX$51,3))+('[1]Summary Data'!$W118*POWER(CX$51,2))+('[1]Summary Data'!$X118*CX$51)+'[1]Summary Data'!$Y118</f>
        <v>8.9895693951999756E-2</v>
      </c>
      <c r="CY53" s="132">
        <f>('[1]Summary Data'!$V118*POWER(CY$51,3))+('[1]Summary Data'!$W118*POWER(CY$51,2))+('[1]Summary Data'!$X118*CY$51)+'[1]Summary Data'!$Y118</f>
        <v>7.7307737727999759E-2</v>
      </c>
      <c r="CZ53" s="132">
        <f>('[1]Summary Data'!$V118*POWER(CZ$51,3))+('[1]Summary Data'!$W118*POWER(CZ$51,2))+('[1]Summary Data'!$X118*CZ$51)+'[1]Summary Data'!$Y118</f>
        <v>6.4851025535999807E-2</v>
      </c>
      <c r="DA53" s="132">
        <f>('[1]Summary Data'!$V118*POWER(DA$51,3))+('[1]Summary Data'!$W118*POWER(DA$51,2))+('[1]Summary Data'!$X118*DA$51)+'[1]Summary Data'!$Y118</f>
        <v>5.265639999999977E-2</v>
      </c>
      <c r="DB53" s="132">
        <f>('[1]Summary Data'!$V118*POWER(DB$51,3))+('[1]Summary Data'!$W118*POWER(DB$51,2))+('[1]Summary Data'!$X118*DB$51)+'[1]Summary Data'!$Y118</f>
        <v>4.0854703743999909E-2</v>
      </c>
      <c r="DC53" s="132">
        <f>('[1]Summary Data'!$V118*POWER(DC$51,3))+('[1]Summary Data'!$W118*POWER(DC$51,2))+('[1]Summary Data'!$X118*DC$51)+'[1]Summary Data'!$Y118</f>
        <v>2.957677939199993E-2</v>
      </c>
      <c r="DD53" s="132">
        <f>('[1]Summary Data'!$V118*POWER(DD$51,3))+('[1]Summary Data'!$W118*POWER(DD$51,2))+('[1]Summary Data'!$X118*DD$51)+'[1]Summary Data'!$Y118</f>
        <v>1.8953469567999759E-2</v>
      </c>
      <c r="DE53" s="132">
        <f>('[1]Summary Data'!$V118*POWER(DE$51,3))+('[1]Summary Data'!$W118*POWER(DE$51,2))+('[1]Summary Data'!$X118*DE$51)+'[1]Summary Data'!$Y118</f>
        <v>9.1156168959998785E-3</v>
      </c>
      <c r="DF53" s="132">
        <f>('[1]Summary Data'!$V118*POWER(DF$51,3))+('[1]Summary Data'!$W118*POWER(DF$51,2))+('[1]Summary Data'!$X118*DF$51)+'[1]Summary Data'!$Y118</f>
        <v>1.9406399999993829E-4</v>
      </c>
      <c r="DG53" s="132">
        <f>('[1]Summary Data'!$V118*POWER(DG$51,3))+('[1]Summary Data'!$W118*POWER(DG$51,2))+('[1]Summary Data'!$X118*DG$51)+'[1]Summary Data'!$Y118</f>
        <v>-7.6803464960000789E-3</v>
      </c>
      <c r="DH53" s="132">
        <f>('[1]Summary Data'!$V118*POWER(DH$51,3))+('[1]Summary Data'!$W118*POWER(DH$51,2))+('[1]Summary Data'!$X118*DH$51)+'[1]Summary Data'!$Y118</f>
        <v>-1.4376771968000301E-2</v>
      </c>
      <c r="DI53" s="132">
        <f>('[1]Summary Data'!$V118*POWER(DI$51,3))+('[1]Summary Data'!$W118*POWER(DI$51,2))+('[1]Summary Data'!$X118*DI$51)+'[1]Summary Data'!$Y118</f>
        <v>-1.976436979200008E-2</v>
      </c>
      <c r="DJ53" s="132">
        <f>('[1]Summary Data'!$V118*POWER(DJ$51,3))+('[1]Summary Data'!$W118*POWER(DJ$51,2))+('[1]Summary Data'!$X118*DJ$51)+'[1]Summary Data'!$Y118</f>
        <v>-2.3712297344000099E-2</v>
      </c>
      <c r="DK53" s="132">
        <f>('[1]Summary Data'!$V118*POWER(DK$51,3))+('[1]Summary Data'!$W118*POWER(DK$51,2))+('[1]Summary Data'!$X118*DK$51)+'[1]Summary Data'!$Y118</f>
        <v>-2.6089712000000043E-2</v>
      </c>
      <c r="DL53" s="132">
        <f>('[1]Summary Data'!$V118*POWER(DL$51,3))+('[1]Summary Data'!$W118*POWER(DL$51,2))+('[1]Summary Data'!$X118*DL$51)+'[1]Summary Data'!$Y118</f>
        <v>-2.6765771136000149E-2</v>
      </c>
      <c r="DM53" s="132">
        <f>('[1]Summary Data'!$V118*POWER(DM$51,3))+('[1]Summary Data'!$W118*POWER(DM$51,2))+('[1]Summary Data'!$X118*DM$51)+'[1]Summary Data'!$Y118</f>
        <v>-2.5609632128000104E-2</v>
      </c>
      <c r="DN53" s="132">
        <f>('[1]Summary Data'!$V118*POWER(DN$51,3))+('[1]Summary Data'!$W118*POWER(DN$51,2))+('[1]Summary Data'!$X118*DN$51)+'[1]Summary Data'!$Y118</f>
        <v>-2.2490452351999812E-2</v>
      </c>
      <c r="DO53" s="132">
        <f>('[1]Summary Data'!$V118*POWER(DO$51,3))+('[1]Summary Data'!$W118*POWER(DO$51,2))+('[1]Summary Data'!$X118*DO$51)+'[1]Summary Data'!$Y118</f>
        <v>-1.7277389183999847E-2</v>
      </c>
      <c r="DP53" s="132">
        <f>('[1]Summary Data'!$V118*POWER(DP$51,3))+('[1]Summary Data'!$W118*POWER(DP$51,2))+('[1]Summary Data'!$X118*DP$51)+'[1]Summary Data'!$Y118</f>
        <v>-9.8395999999998929E-3</v>
      </c>
      <c r="DQ53" s="132">
        <f>('[1]Summary Data'!$V118*POWER(DQ$51,3))+('[1]Summary Data'!$W118*POWER(DQ$51,2))+('[1]Summary Data'!$X118*DQ$51)+'[1]Summary Data'!$Y118</f>
        <v>-4.6242175999411383E-5</v>
      </c>
      <c r="DR53" s="132">
        <f>('[1]Summary Data'!$V118*POWER(DR$51,3))+('[1]Summary Data'!$W118*POWER(DR$51,2))+('[1]Summary Data'!$X118*DR$51)+'[1]Summary Data'!$Y118</f>
        <v>1.2233526912000248E-2</v>
      </c>
      <c r="DS53" s="132">
        <f>('[1]Summary Data'!$V118*POWER(DS$51,3))+('[1]Summary Data'!$W118*POWER(DS$51,2))+('[1]Summary Data'!$X118*DS$51)+'[1]Summary Data'!$Y118</f>
        <v>2.7130549888000288E-2</v>
      </c>
      <c r="DT53" s="132">
        <f>('[1]Summary Data'!$V118*POWER(DT$51,3))+('[1]Summary Data'!$W118*POWER(DT$51,2))+('[1]Summary Data'!$X118*DT$51)+'[1]Summary Data'!$Y118</f>
        <v>4.4775669376000471E-2</v>
      </c>
      <c r="DU53" s="132">
        <f>('[1]Summary Data'!$V118*POWER(DU$51,3))+('[1]Summary Data'!$W118*POWER(DU$51,2))+('[1]Summary Data'!$X118*DU$51)+'[1]Summary Data'!$Y118</f>
        <v>6.5299728000000667E-2</v>
      </c>
      <c r="DV53" s="132">
        <f>('[1]Summary Data'!$V118*POWER(DV$51,3))+('[1]Summary Data'!$W118*POWER(DV$51,2))+('[1]Summary Data'!$X118*DV$51)+'[1]Summary Data'!$Y118</f>
        <v>8.883356838400075E-2</v>
      </c>
      <c r="DW53" s="132">
        <f>('[1]Summary Data'!$V118*POWER(DW$51,3))+('[1]Summary Data'!$W118*POWER(DW$51,2))+('[1]Summary Data'!$X118*DW$51)+'[1]Summary Data'!$Y118</f>
        <v>0.11550803315200081</v>
      </c>
      <c r="DX53" s="132">
        <f>('[1]Summary Data'!$V118*POWER(DX$51,3))+('[1]Summary Data'!$W118*POWER(DX$51,2))+('[1]Summary Data'!$X118*DX$51)+'[1]Summary Data'!$Y118</f>
        <v>0.14545396492800095</v>
      </c>
      <c r="DY53" s="132">
        <f>('[1]Summary Data'!$V118*POWER(DY$51,3))+('[1]Summary Data'!$W118*POWER(DY$51,2))+('[1]Summary Data'!$X118*DY$51)+'[1]Summary Data'!$Y118</f>
        <v>0.17880220633600102</v>
      </c>
      <c r="DZ53" s="132">
        <f>('[1]Summary Data'!$V118*POWER(DZ$51,3))+('[1]Summary Data'!$W118*POWER(DZ$51,2))+('[1]Summary Data'!$X118*DZ$51)+'[1]Summary Data'!$Y118</f>
        <v>0.21568360000000136</v>
      </c>
      <c r="EA53" s="132">
        <f>('[1]Summary Data'!$V118*POWER(EA$51,3))+('[1]Summary Data'!$W118*POWER(EA$51,2))+('[1]Summary Data'!$X118*EA$51)+'[1]Summary Data'!$Y118</f>
        <v>0.25622898854400183</v>
      </c>
      <c r="EB53" s="132">
        <f>('[1]Summary Data'!$V118*POWER(EB$51,3))+('[1]Summary Data'!$W118*POWER(EB$51,2))+('[1]Summary Data'!$X118*EB$51)+'[1]Summary Data'!$Y118</f>
        <v>0.30056921459200187</v>
      </c>
      <c r="EC53" s="132">
        <f>('[1]Summary Data'!$V118*POWER(EC$51,3))+('[1]Summary Data'!$W118*POWER(EC$51,2))+('[1]Summary Data'!$X118*EC$51)+'[1]Summary Data'!$Y118</f>
        <v>0.34883512076800222</v>
      </c>
      <c r="ED53" s="132">
        <f>('[1]Summary Data'!$V118*POWER(ED$51,3))+('[1]Summary Data'!$W118*POWER(ED$51,2))+('[1]Summary Data'!$X118*ED$51)+'[1]Summary Data'!$Y118</f>
        <v>0.40115754969600176</v>
      </c>
      <c r="EE53" s="132">
        <f>('[1]Summary Data'!$V118*POWER(EE$51,3))+('[1]Summary Data'!$W118*POWER(EE$51,2))+('[1]Summary Data'!$X118*EE$51)+'[1]Summary Data'!$Y118</f>
        <v>0.45766734400000247</v>
      </c>
      <c r="EF53" s="132">
        <f>('[1]Summary Data'!$V118*POWER(EF$51,3))+('[1]Summary Data'!$W118*POWER(EF$51,2))+('[1]Summary Data'!$X118*EF$51)+'[1]Summary Data'!$Y118</f>
        <v>0.51849534630400251</v>
      </c>
      <c r="EG53" s="132">
        <f>('[1]Summary Data'!$V118*POWER(EG$51,3))+('[1]Summary Data'!$W118*POWER(EG$51,2))+('[1]Summary Data'!$X118*EG$51)+'[1]Summary Data'!$Y118</f>
        <v>0.58377239923200386</v>
      </c>
      <c r="EH53" s="132">
        <f>('[1]Summary Data'!$V118*POWER(EH$51,3))+('[1]Summary Data'!$W118*POWER(EH$51,2))+('[1]Summary Data'!$X118*EH$51)+'[1]Summary Data'!$Y118</f>
        <v>0.65362934540800288</v>
      </c>
      <c r="EI53" s="132">
        <f>('[1]Summary Data'!$V118*POWER(EI$51,3))+('[1]Summary Data'!$W118*POWER(EI$51,2))+('[1]Summary Data'!$X118*EI$51)+'[1]Summary Data'!$Y118</f>
        <v>0.7281970274560039</v>
      </c>
      <c r="EJ53" s="132">
        <f>('[1]Summary Data'!$V118*POWER(EJ$51,3))+('[1]Summary Data'!$W118*POWER(EJ$51,2))+('[1]Summary Data'!$X118*EJ$51)+'[1]Summary Data'!$Y118</f>
        <v>0.80760628800000411</v>
      </c>
      <c r="EK53" s="132">
        <f>('[1]Summary Data'!$V118*POWER(EK$51,3))+('[1]Summary Data'!$W118*POWER(EK$51,2))+('[1]Summary Data'!$X118*EK$51)+'[1]Summary Data'!$Y118</f>
        <v>0.89198796966400407</v>
      </c>
      <c r="EL53" s="132">
        <f>('[1]Summary Data'!$V118*POWER(EL$51,3))+('[1]Summary Data'!$W118*POWER(EL$51,2))+('[1]Summary Data'!$X118*EL$51)+'[1]Summary Data'!$Y118</f>
        <v>0.98147291507200429</v>
      </c>
      <c r="EM53" s="132">
        <f>('[1]Summary Data'!$V118*POWER(EM$51,3))+('[1]Summary Data'!$W118*POWER(EM$51,2))+('[1]Summary Data'!$X118*EM$51)+'[1]Summary Data'!$Y118</f>
        <v>1.0761919668480038</v>
      </c>
      <c r="EN53" s="132">
        <f>('[1]Summary Data'!$V118*POWER(EN$51,3))+('[1]Summary Data'!$W118*POWER(EN$51,2))+('[1]Summary Data'!$X118*EN$51)+'[1]Summary Data'!$Y118</f>
        <v>1.1762759676160039</v>
      </c>
      <c r="EO53" s="133">
        <f>('[1]Summary Data'!$V118*POWER(EO$51,3))+('[1]Summary Data'!$W118*POWER(EO$51,2))+('[1]Summary Data'!$X118*EO$51)+'[1]Summary Data'!$Y118</f>
        <v>1.2818557600000045</v>
      </c>
      <c r="EP53" s="73"/>
      <c r="EQ53" s="55" t="s">
        <v>62</v>
      </c>
    </row>
    <row r="54" spans="2:147">
      <c r="B54" s="65"/>
      <c r="C54" s="66"/>
      <c r="D54" s="66"/>
      <c r="E54" s="67"/>
      <c r="F54" s="75">
        <f t="shared" si="7"/>
        <v>3.5</v>
      </c>
      <c r="G54" s="136">
        <f t="shared" si="8"/>
        <v>0.25110939080703998</v>
      </c>
      <c r="H54" s="137">
        <f t="shared" si="8"/>
        <v>0.25110939080703998</v>
      </c>
      <c r="I54" s="137">
        <f t="shared" si="8"/>
        <v>0.25110939080703998</v>
      </c>
      <c r="J54" s="137">
        <f t="shared" si="8"/>
        <v>0.25110939080703998</v>
      </c>
      <c r="K54" s="137">
        <f t="shared" si="8"/>
        <v>0.25110939080703998</v>
      </c>
      <c r="L54" s="137">
        <f t="shared" si="8"/>
        <v>0.25110939080703998</v>
      </c>
      <c r="M54" s="137">
        <f t="shared" si="8"/>
        <v>0.25110939080703998</v>
      </c>
      <c r="N54" s="137">
        <f t="shared" si="8"/>
        <v>0.25110939080703998</v>
      </c>
      <c r="O54" s="137">
        <f t="shared" si="8"/>
        <v>0.24996122740735999</v>
      </c>
      <c r="P54" s="137">
        <f t="shared" si="8"/>
        <v>0.24700219635711998</v>
      </c>
      <c r="Q54" s="137">
        <f t="shared" si="8"/>
        <v>0.24236470527999995</v>
      </c>
      <c r="R54" s="137">
        <f t="shared" si="8"/>
        <v>0.23618116179967996</v>
      </c>
      <c r="S54" s="137">
        <f t="shared" si="8"/>
        <v>0.22858397353983995</v>
      </c>
      <c r="T54" s="137">
        <f t="shared" si="8"/>
        <v>0.21970554812415993</v>
      </c>
      <c r="U54" s="137">
        <f t="shared" si="8"/>
        <v>0.20967829317631992</v>
      </c>
      <c r="V54" s="137">
        <f t="shared" si="8"/>
        <v>0.19863461631999993</v>
      </c>
      <c r="W54" s="137">
        <f t="shared" si="8"/>
        <v>0.18670692517887988</v>
      </c>
      <c r="X54" s="137">
        <f t="shared" si="8"/>
        <v>0.1740276273766399</v>
      </c>
      <c r="Y54" s="137">
        <f t="shared" si="8"/>
        <v>0.16072913053695986</v>
      </c>
      <c r="Z54" s="137">
        <f t="shared" si="8"/>
        <v>0.14694384228351981</v>
      </c>
      <c r="AA54" s="137">
        <f t="shared" si="8"/>
        <v>0.1328041702399998</v>
      </c>
      <c r="AB54" s="137">
        <f t="shared" si="8"/>
        <v>0.11844252203007982</v>
      </c>
      <c r="AC54" s="137">
        <f t="shared" si="8"/>
        <v>0.10399130527743972</v>
      </c>
      <c r="AD54" s="137">
        <f t="shared" si="8"/>
        <v>8.958292760575981E-2</v>
      </c>
      <c r="AE54" s="137">
        <f t="shared" si="8"/>
        <v>7.5349796638719713E-2</v>
      </c>
      <c r="AF54" s="137">
        <f t="shared" si="8"/>
        <v>6.1424319999999755E-2</v>
      </c>
      <c r="AG54" s="137">
        <f t="shared" si="8"/>
        <v>4.7938905313279823E-2</v>
      </c>
      <c r="AH54" s="137">
        <f t="shared" si="8"/>
        <v>3.5025960202239748E-2</v>
      </c>
      <c r="AI54" s="137">
        <f t="shared" si="8"/>
        <v>2.2817892290559749E-2</v>
      </c>
      <c r="AJ54" s="137">
        <f t="shared" si="8"/>
        <v>1.1447109201919714E-2</v>
      </c>
      <c r="AK54" s="137">
        <f t="shared" si="8"/>
        <v>1.0460185599998062E-3</v>
      </c>
      <c r="AL54" s="137">
        <f t="shared" si="8"/>
        <v>0</v>
      </c>
      <c r="AM54" s="137">
        <v>0</v>
      </c>
      <c r="AN54" s="137">
        <v>0</v>
      </c>
      <c r="AO54" s="137">
        <v>0</v>
      </c>
      <c r="AP54" s="137">
        <v>0</v>
      </c>
      <c r="AQ54" s="137">
        <v>0</v>
      </c>
      <c r="AR54" s="137">
        <v>0</v>
      </c>
      <c r="AS54" s="137">
        <v>0</v>
      </c>
      <c r="AT54" s="137">
        <v>0</v>
      </c>
      <c r="AU54" s="137">
        <v>0</v>
      </c>
      <c r="AV54" s="137">
        <v>0</v>
      </c>
      <c r="AW54" s="137">
        <v>0</v>
      </c>
      <c r="AX54" s="137">
        <v>0</v>
      </c>
      <c r="AY54" s="137">
        <v>0</v>
      </c>
      <c r="AZ54" s="137">
        <v>0</v>
      </c>
      <c r="BA54" s="137">
        <v>0</v>
      </c>
      <c r="BB54" s="137">
        <v>0</v>
      </c>
      <c r="BC54" s="137">
        <v>0</v>
      </c>
      <c r="BD54" s="137">
        <v>0</v>
      </c>
      <c r="BE54" s="137">
        <v>0</v>
      </c>
      <c r="BF54" s="137">
        <v>0</v>
      </c>
      <c r="BG54" s="137">
        <v>0</v>
      </c>
      <c r="BH54" s="137">
        <v>0</v>
      </c>
      <c r="BI54" s="137">
        <v>0</v>
      </c>
      <c r="BJ54" s="137">
        <v>0</v>
      </c>
      <c r="BK54" s="137">
        <v>0</v>
      </c>
      <c r="BL54" s="137">
        <v>0</v>
      </c>
      <c r="BM54" s="137">
        <v>0</v>
      </c>
      <c r="BN54" s="137">
        <v>0</v>
      </c>
      <c r="BO54" s="137">
        <v>0</v>
      </c>
      <c r="BP54" s="137">
        <v>0</v>
      </c>
      <c r="BQ54" s="137">
        <v>0</v>
      </c>
      <c r="BR54" s="137">
        <v>0</v>
      </c>
      <c r="BS54" s="137">
        <v>0</v>
      </c>
      <c r="BT54" s="138">
        <v>0</v>
      </c>
      <c r="BU54" s="73"/>
      <c r="CA54" s="186">
        <f t="shared" si="9"/>
        <v>0</v>
      </c>
      <c r="CB54" s="136">
        <f>('[1]Summary Data'!$V117*POWER(CB$51,3))+('[1]Summary Data'!$W117*POWER(CB$51,2))+('[1]Summary Data'!$X117*CB$51)+'[1]Summary Data'!$Y117</f>
        <v>0.19732</v>
      </c>
      <c r="CC54" s="137">
        <f>('[1]Summary Data'!$V117*POWER(CC$51,3))+('[1]Summary Data'!$W117*POWER(CC$51,2))+('[1]Summary Data'!$X117*CC$51)+'[1]Summary Data'!$Y117</f>
        <v>0.21255532361728</v>
      </c>
      <c r="CD54" s="137">
        <f>('[1]Summary Data'!$V117*POWER(CD$51,3))+('[1]Summary Data'!$W117*POWER(CD$51,2))+('[1]Summary Data'!$X117*CD$51)+'[1]Summary Data'!$Y117</f>
        <v>0.22505292621824</v>
      </c>
      <c r="CE54" s="137">
        <f>('[1]Summary Data'!$V117*POWER(CE$51,3))+('[1]Summary Data'!$W117*POWER(CE$51,2))+('[1]Summary Data'!$X117*CE$51)+'[1]Summary Data'!$Y117</f>
        <v>0.23494521542655999</v>
      </c>
      <c r="CF54" s="137">
        <f>('[1]Summary Data'!$V117*POWER(CF$51,3))+('[1]Summary Data'!$W117*POWER(CF$51,2))+('[1]Summary Data'!$X117*CF$51)+'[1]Summary Data'!$Y117</f>
        <v>0.24236459886591999</v>
      </c>
      <c r="CG54" s="137">
        <f>('[1]Summary Data'!$V117*POWER(CG$51,3))+('[1]Summary Data'!$W117*POWER(CG$51,2))+('[1]Summary Data'!$X117*CG$51)+'[1]Summary Data'!$Y117</f>
        <v>0.24744348416</v>
      </c>
      <c r="CH54" s="137">
        <f>('[1]Summary Data'!$V117*POWER(CH$51,3))+('[1]Summary Data'!$W117*POWER(CH$51,2))+('[1]Summary Data'!$X117*CH$51)+'[1]Summary Data'!$Y117</f>
        <v>0.25031427893247998</v>
      </c>
      <c r="CI54" s="137">
        <f>('[1]Summary Data'!$V117*POWER(CI$51,3))+('[1]Summary Data'!$W117*POWER(CI$51,2))+('[1]Summary Data'!$X117*CI$51)+'[1]Summary Data'!$Y117</f>
        <v>0.25110939080703998</v>
      </c>
      <c r="CJ54" s="137">
        <f>('[1]Summary Data'!$V117*POWER(CJ$51,3))+('[1]Summary Data'!$W117*POWER(CJ$51,2))+('[1]Summary Data'!$X117*CJ$51)+'[1]Summary Data'!$Y117</f>
        <v>0.24996122740735999</v>
      </c>
      <c r="CK54" s="137">
        <f>('[1]Summary Data'!$V117*POWER(CK$51,3))+('[1]Summary Data'!$W117*POWER(CK$51,2))+('[1]Summary Data'!$X117*CK$51)+'[1]Summary Data'!$Y117</f>
        <v>0.24700219635711998</v>
      </c>
      <c r="CL54" s="137">
        <f>('[1]Summary Data'!$V117*POWER(CL$51,3))+('[1]Summary Data'!$W117*POWER(CL$51,2))+('[1]Summary Data'!$X117*CL$51)+'[1]Summary Data'!$Y117</f>
        <v>0.24236470527999995</v>
      </c>
      <c r="CM54" s="137">
        <f>('[1]Summary Data'!$V117*POWER(CM$51,3))+('[1]Summary Data'!$W117*POWER(CM$51,2))+('[1]Summary Data'!$X117*CM$51)+'[1]Summary Data'!$Y117</f>
        <v>0.23618116179967996</v>
      </c>
      <c r="CN54" s="137">
        <f>('[1]Summary Data'!$V117*POWER(CN$51,3))+('[1]Summary Data'!$W117*POWER(CN$51,2))+('[1]Summary Data'!$X117*CN$51)+'[1]Summary Data'!$Y117</f>
        <v>0.22858397353983995</v>
      </c>
      <c r="CO54" s="137">
        <f>('[1]Summary Data'!$V117*POWER(CO$51,3))+('[1]Summary Data'!$W117*POWER(CO$51,2))+('[1]Summary Data'!$X117*CO$51)+'[1]Summary Data'!$Y117</f>
        <v>0.21970554812415993</v>
      </c>
      <c r="CP54" s="137">
        <f>('[1]Summary Data'!$V117*POWER(CP$51,3))+('[1]Summary Data'!$W117*POWER(CP$51,2))+('[1]Summary Data'!$X117*CP$51)+'[1]Summary Data'!$Y117</f>
        <v>0.20967829317631992</v>
      </c>
      <c r="CQ54" s="137">
        <f>('[1]Summary Data'!$V117*POWER(CQ$51,3))+('[1]Summary Data'!$W117*POWER(CQ$51,2))+('[1]Summary Data'!$X117*CQ$51)+'[1]Summary Data'!$Y117</f>
        <v>0.19863461631999993</v>
      </c>
      <c r="CR54" s="137">
        <f>('[1]Summary Data'!$V117*POWER(CR$51,3))+('[1]Summary Data'!$W117*POWER(CR$51,2))+('[1]Summary Data'!$X117*CR$51)+'[1]Summary Data'!$Y117</f>
        <v>0.18670692517887988</v>
      </c>
      <c r="CS54" s="137">
        <f>('[1]Summary Data'!$V117*POWER(CS$51,3))+('[1]Summary Data'!$W117*POWER(CS$51,2))+('[1]Summary Data'!$X117*CS$51)+'[1]Summary Data'!$Y117</f>
        <v>0.1740276273766399</v>
      </c>
      <c r="CT54" s="137">
        <f>('[1]Summary Data'!$V117*POWER(CT$51,3))+('[1]Summary Data'!$W117*POWER(CT$51,2))+('[1]Summary Data'!$X117*CT$51)+'[1]Summary Data'!$Y117</f>
        <v>0.16072913053695986</v>
      </c>
      <c r="CU54" s="137">
        <f>('[1]Summary Data'!$V117*POWER(CU$51,3))+('[1]Summary Data'!$W117*POWER(CU$51,2))+('[1]Summary Data'!$X117*CU$51)+'[1]Summary Data'!$Y117</f>
        <v>0.14694384228351981</v>
      </c>
      <c r="CV54" s="137">
        <f>('[1]Summary Data'!$V117*POWER(CV$51,3))+('[1]Summary Data'!$W117*POWER(CV$51,2))+('[1]Summary Data'!$X117*CV$51)+'[1]Summary Data'!$Y117</f>
        <v>0.1328041702399998</v>
      </c>
      <c r="CW54" s="137">
        <f>('[1]Summary Data'!$V117*POWER(CW$51,3))+('[1]Summary Data'!$W117*POWER(CW$51,2))+('[1]Summary Data'!$X117*CW$51)+'[1]Summary Data'!$Y117</f>
        <v>0.11844252203007982</v>
      </c>
      <c r="CX54" s="137">
        <f>('[1]Summary Data'!$V117*POWER(CX$51,3))+('[1]Summary Data'!$W117*POWER(CX$51,2))+('[1]Summary Data'!$X117*CX$51)+'[1]Summary Data'!$Y117</f>
        <v>0.10399130527743972</v>
      </c>
      <c r="CY54" s="137">
        <f>('[1]Summary Data'!$V117*POWER(CY$51,3))+('[1]Summary Data'!$W117*POWER(CY$51,2))+('[1]Summary Data'!$X117*CY$51)+'[1]Summary Data'!$Y117</f>
        <v>8.958292760575981E-2</v>
      </c>
      <c r="CZ54" s="137">
        <f>('[1]Summary Data'!$V117*POWER(CZ$51,3))+('[1]Summary Data'!$W117*POWER(CZ$51,2))+('[1]Summary Data'!$X117*CZ$51)+'[1]Summary Data'!$Y117</f>
        <v>7.5349796638719713E-2</v>
      </c>
      <c r="DA54" s="137">
        <f>('[1]Summary Data'!$V117*POWER(DA$51,3))+('[1]Summary Data'!$W117*POWER(DA$51,2))+('[1]Summary Data'!$X117*DA$51)+'[1]Summary Data'!$Y117</f>
        <v>6.1424319999999755E-2</v>
      </c>
      <c r="DB54" s="137">
        <f>('[1]Summary Data'!$V117*POWER(DB$51,3))+('[1]Summary Data'!$W117*POWER(DB$51,2))+('[1]Summary Data'!$X117*DB$51)+'[1]Summary Data'!$Y117</f>
        <v>4.7938905313279823E-2</v>
      </c>
      <c r="DC54" s="137">
        <f>('[1]Summary Data'!$V117*POWER(DC$51,3))+('[1]Summary Data'!$W117*POWER(DC$51,2))+('[1]Summary Data'!$X117*DC$51)+'[1]Summary Data'!$Y117</f>
        <v>3.5025960202239748E-2</v>
      </c>
      <c r="DD54" s="137">
        <f>('[1]Summary Data'!$V117*POWER(DD$51,3))+('[1]Summary Data'!$W117*POWER(DD$51,2))+('[1]Summary Data'!$X117*DD$51)+'[1]Summary Data'!$Y117</f>
        <v>2.2817892290559749E-2</v>
      </c>
      <c r="DE54" s="137">
        <f>('[1]Summary Data'!$V117*POWER(DE$51,3))+('[1]Summary Data'!$W117*POWER(DE$51,2))+('[1]Summary Data'!$X117*DE$51)+'[1]Summary Data'!$Y117</f>
        <v>1.1447109201919714E-2</v>
      </c>
      <c r="DF54" s="137">
        <f>('[1]Summary Data'!$V117*POWER(DF$51,3))+('[1]Summary Data'!$W117*POWER(DF$51,2))+('[1]Summary Data'!$X117*DF$51)+'[1]Summary Data'!$Y117</f>
        <v>1.0460185599998062E-3</v>
      </c>
      <c r="DG54" s="137">
        <f>('[1]Summary Data'!$V117*POWER(DG$51,3))+('[1]Summary Data'!$W117*POWER(DG$51,2))+('[1]Summary Data'!$X117*DG$51)+'[1]Summary Data'!$Y117</f>
        <v>-8.2529720115202543E-3</v>
      </c>
      <c r="DH54" s="137">
        <f>('[1]Summary Data'!$V117*POWER(DH$51,3))+('[1]Summary Data'!$W117*POWER(DH$51,2))+('[1]Summary Data'!$X117*DH$51)+'[1]Summary Data'!$Y117</f>
        <v>-1.6317454888960248E-2</v>
      </c>
      <c r="DI54" s="137">
        <f>('[1]Summary Data'!$V117*POWER(DI$51,3))+('[1]Summary Data'!$W117*POWER(DI$51,2))+('[1]Summary Data'!$X117*DI$51)+'[1]Summary Data'!$Y117</f>
        <v>-2.3015022448640121E-2</v>
      </c>
      <c r="DJ54" s="137">
        <f>('[1]Summary Data'!$V117*POWER(DJ$51,3))+('[1]Summary Data'!$W117*POWER(DJ$51,2))+('[1]Summary Data'!$X117*DJ$51)+'[1]Summary Data'!$Y117</f>
        <v>-2.8213267066880154E-2</v>
      </c>
      <c r="DK54" s="137">
        <f>('[1]Summary Data'!$V117*POWER(DK$51,3))+('[1]Summary Data'!$W117*POWER(DK$51,2))+('[1]Summary Data'!$X117*DK$51)+'[1]Summary Data'!$Y117</f>
        <v>-3.1779781120000183E-2</v>
      </c>
      <c r="DL54" s="137">
        <f>('[1]Summary Data'!$V117*POWER(DL$51,3))+('[1]Summary Data'!$W117*POWER(DL$51,2))+('[1]Summary Data'!$X117*DL$51)+'[1]Summary Data'!$Y117</f>
        <v>-3.3582156984320044E-2</v>
      </c>
      <c r="DM54" s="137">
        <f>('[1]Summary Data'!$V117*POWER(DM$51,3))+('[1]Summary Data'!$W117*POWER(DM$51,2))+('[1]Summary Data'!$X117*DM$51)+'[1]Summary Data'!$Y117</f>
        <v>-3.3487987036160238E-2</v>
      </c>
      <c r="DN54" s="137">
        <f>('[1]Summary Data'!$V117*POWER(DN$51,3))+('[1]Summary Data'!$W117*POWER(DN$51,2))+('[1]Summary Data'!$X117*DN$51)+'[1]Summary Data'!$Y117</f>
        <v>-3.1364863651840158E-2</v>
      </c>
      <c r="DO54" s="137">
        <f>('[1]Summary Data'!$V117*POWER(DO$51,3))+('[1]Summary Data'!$W117*POWER(DO$51,2))+('[1]Summary Data'!$X117*DO$51)+'[1]Summary Data'!$Y117</f>
        <v>-2.7080379207680083E-2</v>
      </c>
      <c r="DP54" s="137">
        <f>('[1]Summary Data'!$V117*POWER(DP$51,3))+('[1]Summary Data'!$W117*POWER(DP$51,2))+('[1]Summary Data'!$X117*DP$51)+'[1]Summary Data'!$Y117</f>
        <v>-2.0502126079999738E-2</v>
      </c>
      <c r="DQ54" s="137">
        <f>('[1]Summary Data'!$V117*POWER(DQ$51,3))+('[1]Summary Data'!$W117*POWER(DQ$51,2))+('[1]Summary Data'!$X117*DQ$51)+'[1]Summary Data'!$Y117</f>
        <v>-1.1497696645119737E-2</v>
      </c>
      <c r="DR54" s="137">
        <f>('[1]Summary Data'!$V117*POWER(DR$51,3))+('[1]Summary Data'!$W117*POWER(DR$51,2))+('[1]Summary Data'!$X117*DR$51)+'[1]Summary Data'!$Y117</f>
        <v>6.531672064052918E-5</v>
      </c>
      <c r="DS54" s="137">
        <f>('[1]Summary Data'!$V117*POWER(DS$51,3))+('[1]Summary Data'!$W117*POWER(DS$51,2))+('[1]Summary Data'!$X117*DS$51)+'[1]Summary Data'!$Y117</f>
        <v>1.4319321640960003E-2</v>
      </c>
      <c r="DT54" s="137">
        <f>('[1]Summary Data'!$V117*POWER(DT$51,3))+('[1]Summary Data'!$W117*POWER(DT$51,2))+('[1]Summary Data'!$X117*DT$51)+'[1]Summary Data'!$Y117</f>
        <v>3.1396725739520515E-2</v>
      </c>
      <c r="DU54" s="137">
        <f>('[1]Summary Data'!$V117*POWER(DU$51,3))+('[1]Summary Data'!$W117*POWER(DU$51,2))+('[1]Summary Data'!$X117*DU$51)+'[1]Summary Data'!$Y117</f>
        <v>5.1429936640000673E-2</v>
      </c>
      <c r="DV54" s="137">
        <f>('[1]Summary Data'!$V117*POWER(DV$51,3))+('[1]Summary Data'!$W117*POWER(DV$51,2))+('[1]Summary Data'!$X117*DV$51)+'[1]Summary Data'!$Y117</f>
        <v>7.4551361966080754E-2</v>
      </c>
      <c r="DW54" s="137">
        <f>('[1]Summary Data'!$V117*POWER(DW$51,3))+('[1]Summary Data'!$W117*POWER(DW$51,2))+('[1]Summary Data'!$X117*DW$51)+'[1]Summary Data'!$Y117</f>
        <v>0.10089340934144103</v>
      </c>
      <c r="DX54" s="137">
        <f>('[1]Summary Data'!$V117*POWER(DX$51,3))+('[1]Summary Data'!$W117*POWER(DX$51,2))+('[1]Summary Data'!$X117*DX$51)+'[1]Summary Data'!$Y117</f>
        <v>0.13058848638976078</v>
      </c>
      <c r="DY54" s="137">
        <f>('[1]Summary Data'!$V117*POWER(DY$51,3))+('[1]Summary Data'!$W117*POWER(DY$51,2))+('[1]Summary Data'!$X117*DY$51)+'[1]Summary Data'!$Y117</f>
        <v>0.16376900073472117</v>
      </c>
      <c r="DZ54" s="137">
        <f>('[1]Summary Data'!$V117*POWER(DZ$51,3))+('[1]Summary Data'!$W117*POWER(DZ$51,2))+('[1]Summary Data'!$X117*DZ$51)+'[1]Summary Data'!$Y117</f>
        <v>0.20056736000000158</v>
      </c>
      <c r="EA54" s="137">
        <f>('[1]Summary Data'!$V117*POWER(EA$51,3))+('[1]Summary Data'!$W117*POWER(EA$51,2))+('[1]Summary Data'!$X117*EA$51)+'[1]Summary Data'!$Y117</f>
        <v>0.24111597180928174</v>
      </c>
      <c r="EB54" s="137">
        <f>('[1]Summary Data'!$V117*POWER(EB$51,3))+('[1]Summary Data'!$W117*POWER(EB$51,2))+('[1]Summary Data'!$X117*EB$51)+'[1]Summary Data'!$Y117</f>
        <v>0.28554724378624147</v>
      </c>
      <c r="EC54" s="137">
        <f>('[1]Summary Data'!$V117*POWER(EC$51,3))+('[1]Summary Data'!$W117*POWER(EC$51,2))+('[1]Summary Data'!$X117*EC$51)+'[1]Summary Data'!$Y117</f>
        <v>0.33399358355456193</v>
      </c>
      <c r="ED54" s="137">
        <f>('[1]Summary Data'!$V117*POWER(ED$51,3))+('[1]Summary Data'!$W117*POWER(ED$51,2))+('[1]Summary Data'!$X117*ED$51)+'[1]Summary Data'!$Y117</f>
        <v>0.38658739873792197</v>
      </c>
      <c r="EE54" s="137">
        <f>('[1]Summary Data'!$V117*POWER(EE$51,3))+('[1]Summary Data'!$W117*POWER(EE$51,2))+('[1]Summary Data'!$X117*EE$51)+'[1]Summary Data'!$Y117</f>
        <v>0.4434610969600023</v>
      </c>
      <c r="EF54" s="137">
        <f>('[1]Summary Data'!$V117*POWER(EF$51,3))+('[1]Summary Data'!$W117*POWER(EF$51,2))+('[1]Summary Data'!$X117*EF$51)+'[1]Summary Data'!$Y117</f>
        <v>0.50474708584448225</v>
      </c>
      <c r="EG54" s="137">
        <f>('[1]Summary Data'!$V117*POWER(EG$51,3))+('[1]Summary Data'!$W117*POWER(EG$51,2))+('[1]Summary Data'!$X117*EG$51)+'[1]Summary Data'!$Y117</f>
        <v>0.57057777301504253</v>
      </c>
      <c r="EH54" s="137">
        <f>('[1]Summary Data'!$V117*POWER(EH$51,3))+('[1]Summary Data'!$W117*POWER(EH$51,2))+('[1]Summary Data'!$X117*EH$51)+'[1]Summary Data'!$Y117</f>
        <v>0.64108556609536249</v>
      </c>
      <c r="EI54" s="137">
        <f>('[1]Summary Data'!$V117*POWER(EI$51,3))+('[1]Summary Data'!$W117*POWER(EI$51,2))+('[1]Summary Data'!$X117*EI$51)+'[1]Summary Data'!$Y117</f>
        <v>0.71640287270912295</v>
      </c>
      <c r="EJ54" s="137">
        <f>('[1]Summary Data'!$V117*POWER(EJ$51,3))+('[1]Summary Data'!$W117*POWER(EJ$51,2))+('[1]Summary Data'!$X117*EJ$51)+'[1]Summary Data'!$Y117</f>
        <v>0.79666210048000341</v>
      </c>
      <c r="EK54" s="137">
        <f>('[1]Summary Data'!$V117*POWER(EK$51,3))+('[1]Summary Data'!$W117*POWER(EK$51,2))+('[1]Summary Data'!$X117*EK$51)+'[1]Summary Data'!$Y117</f>
        <v>0.88199565703168314</v>
      </c>
      <c r="EL54" s="137">
        <f>('[1]Summary Data'!$V117*POWER(EL$51,3))+('[1]Summary Data'!$W117*POWER(EL$51,2))+('[1]Summary Data'!$X117*EL$51)+'[1]Summary Data'!$Y117</f>
        <v>0.97253594998784387</v>
      </c>
      <c r="EM54" s="137">
        <f>('[1]Summary Data'!$V117*POWER(EM$51,3))+('[1]Summary Data'!$W117*POWER(EM$51,2))+('[1]Summary Data'!$X117*EM$51)+'[1]Summary Data'!$Y117</f>
        <v>1.068415386972164</v>
      </c>
      <c r="EN54" s="137">
        <f>('[1]Summary Data'!$V117*POWER(EN$51,3))+('[1]Summary Data'!$W117*POWER(EN$51,2))+('[1]Summary Data'!$X117*EN$51)+'[1]Summary Data'!$Y117</f>
        <v>1.1697663756083245</v>
      </c>
      <c r="EO54" s="138">
        <f>('[1]Summary Data'!$V117*POWER(EO$51,3))+('[1]Summary Data'!$W117*POWER(EO$51,2))+('[1]Summary Data'!$X117*EO$51)+'[1]Summary Data'!$Y117</f>
        <v>1.2767213235200046</v>
      </c>
      <c r="EP54" s="73"/>
    </row>
    <row r="55" spans="2:147">
      <c r="B55" s="65"/>
      <c r="C55" s="66"/>
      <c r="D55" s="66"/>
      <c r="E55" s="67"/>
      <c r="F55" s="77">
        <f t="shared" si="7"/>
        <v>4</v>
      </c>
      <c r="G55" s="136">
        <f t="shared" si="8"/>
        <v>0.24484247969792</v>
      </c>
      <c r="H55" s="137">
        <f t="shared" si="8"/>
        <v>0.24484247969792</v>
      </c>
      <c r="I55" s="137">
        <f t="shared" si="8"/>
        <v>0.24484247969792</v>
      </c>
      <c r="J55" s="137">
        <f t="shared" si="8"/>
        <v>0.24484247969792</v>
      </c>
      <c r="K55" s="137">
        <f t="shared" si="8"/>
        <v>0.24484247969792</v>
      </c>
      <c r="L55" s="137">
        <f t="shared" si="8"/>
        <v>0.24484247969792</v>
      </c>
      <c r="M55" s="137">
        <f t="shared" si="8"/>
        <v>0.24484247969792</v>
      </c>
      <c r="N55" s="137">
        <f t="shared" si="8"/>
        <v>0.24484247969792</v>
      </c>
      <c r="O55" s="137">
        <f t="shared" si="8"/>
        <v>0.24322701539328001</v>
      </c>
      <c r="P55" s="137">
        <f t="shared" si="8"/>
        <v>0.23989309362175998</v>
      </c>
      <c r="Q55" s="137">
        <f t="shared" si="8"/>
        <v>0.23496921343999996</v>
      </c>
      <c r="R55" s="137">
        <f t="shared" si="8"/>
        <v>0.22858387390463997</v>
      </c>
      <c r="S55" s="137">
        <f t="shared" si="8"/>
        <v>0.22086557407231994</v>
      </c>
      <c r="T55" s="137">
        <f t="shared" si="8"/>
        <v>0.21194281299967993</v>
      </c>
      <c r="U55" s="137">
        <f t="shared" si="8"/>
        <v>0.20194408974335998</v>
      </c>
      <c r="V55" s="137">
        <f t="shared" si="8"/>
        <v>0.19099790335999994</v>
      </c>
      <c r="W55" s="137">
        <f t="shared" si="8"/>
        <v>0.17923275290623991</v>
      </c>
      <c r="X55" s="137">
        <f t="shared" si="8"/>
        <v>0.16677713743871983</v>
      </c>
      <c r="Y55" s="137">
        <f t="shared" si="8"/>
        <v>0.15375955601407984</v>
      </c>
      <c r="Z55" s="137">
        <f t="shared" si="8"/>
        <v>0.14030850768895989</v>
      </c>
      <c r="AA55" s="137">
        <f t="shared" si="8"/>
        <v>0.12655249151999984</v>
      </c>
      <c r="AB55" s="137">
        <f t="shared" si="8"/>
        <v>0.11262000656383989</v>
      </c>
      <c r="AC55" s="137">
        <f t="shared" si="8"/>
        <v>9.8639551877119896E-2</v>
      </c>
      <c r="AD55" s="137">
        <f t="shared" si="8"/>
        <v>8.4739626516479788E-2</v>
      </c>
      <c r="AE55" s="137">
        <f t="shared" si="8"/>
        <v>7.1048729538559813E-2</v>
      </c>
      <c r="AF55" s="137">
        <f t="shared" si="8"/>
        <v>5.7695359999999779E-2</v>
      </c>
      <c r="AG55" s="137">
        <f t="shared" si="8"/>
        <v>4.4808016957439828E-2</v>
      </c>
      <c r="AH55" s="137">
        <f t="shared" si="8"/>
        <v>3.2515199467519712E-2</v>
      </c>
      <c r="AI55" s="137">
        <f t="shared" si="8"/>
        <v>2.0945406586879795E-2</v>
      </c>
      <c r="AJ55" s="137">
        <f t="shared" si="8"/>
        <v>1.0227137372159772E-2</v>
      </c>
      <c r="AK55" s="137">
        <f t="shared" si="8"/>
        <v>4.8889087999989811E-4</v>
      </c>
      <c r="AL55" s="137">
        <f t="shared" si="8"/>
        <v>0</v>
      </c>
      <c r="AM55" s="137">
        <v>0</v>
      </c>
      <c r="AN55" s="137">
        <v>0</v>
      </c>
      <c r="AO55" s="137">
        <v>0</v>
      </c>
      <c r="AP55" s="137">
        <v>0</v>
      </c>
      <c r="AQ55" s="137">
        <v>0</v>
      </c>
      <c r="AR55" s="137">
        <v>0</v>
      </c>
      <c r="AS55" s="137">
        <v>0</v>
      </c>
      <c r="AT55" s="137">
        <v>0</v>
      </c>
      <c r="AU55" s="137">
        <v>0</v>
      </c>
      <c r="AV55" s="137">
        <v>0</v>
      </c>
      <c r="AW55" s="137">
        <v>0</v>
      </c>
      <c r="AX55" s="137">
        <v>0</v>
      </c>
      <c r="AY55" s="137">
        <v>0</v>
      </c>
      <c r="AZ55" s="137">
        <v>0</v>
      </c>
      <c r="BA55" s="137">
        <v>0</v>
      </c>
      <c r="BB55" s="137">
        <v>0</v>
      </c>
      <c r="BC55" s="137">
        <v>0</v>
      </c>
      <c r="BD55" s="137">
        <v>0</v>
      </c>
      <c r="BE55" s="137">
        <v>0</v>
      </c>
      <c r="BF55" s="137">
        <v>0</v>
      </c>
      <c r="BG55" s="137">
        <v>0</v>
      </c>
      <c r="BH55" s="137">
        <v>0</v>
      </c>
      <c r="BI55" s="137">
        <v>0</v>
      </c>
      <c r="BJ55" s="137">
        <v>0</v>
      </c>
      <c r="BK55" s="137">
        <v>0</v>
      </c>
      <c r="BL55" s="137">
        <v>0</v>
      </c>
      <c r="BM55" s="137">
        <v>0</v>
      </c>
      <c r="BN55" s="137">
        <v>0</v>
      </c>
      <c r="BO55" s="137">
        <v>0</v>
      </c>
      <c r="BP55" s="137">
        <v>0</v>
      </c>
      <c r="BQ55" s="137">
        <v>0</v>
      </c>
      <c r="BR55" s="137">
        <v>0</v>
      </c>
      <c r="BS55" s="137">
        <v>0</v>
      </c>
      <c r="BT55" s="138">
        <v>0</v>
      </c>
      <c r="BU55" s="73"/>
      <c r="CA55" s="187">
        <f t="shared" si="9"/>
        <v>0</v>
      </c>
      <c r="CB55" s="136">
        <f>('[1]Summary Data'!$V116*POWER(CB$51,3))+('[1]Summary Data'!$W116*POWER(CB$51,2))+('[1]Summary Data'!$X116*CB$51)+'[1]Summary Data'!$Y116</f>
        <v>0.19724</v>
      </c>
      <c r="CC55" s="137">
        <f>('[1]Summary Data'!$V116*POWER(CC$51,3))+('[1]Summary Data'!$W116*POWER(CC$51,2))+('[1]Summary Data'!$X116*CC$51)+'[1]Summary Data'!$Y116</f>
        <v>0.21125171154944</v>
      </c>
      <c r="CD55" s="137">
        <f>('[1]Summary Data'!$V116*POWER(CD$51,3))+('[1]Summary Data'!$W116*POWER(CD$51,2))+('[1]Summary Data'!$X116*CD$51)+'[1]Summary Data'!$Y116</f>
        <v>0.22264547223552</v>
      </c>
      <c r="CE55" s="137">
        <f>('[1]Summary Data'!$V116*POWER(CE$51,3))+('[1]Summary Data'!$W116*POWER(CE$51,2))+('[1]Summary Data'!$X116*CE$51)+'[1]Summary Data'!$Y116</f>
        <v>0.23154978111488</v>
      </c>
      <c r="CF55" s="137">
        <f>('[1]Summary Data'!$V116*POWER(CF$51,3))+('[1]Summary Data'!$W116*POWER(CF$51,2))+('[1]Summary Data'!$X116*CF$51)+'[1]Summary Data'!$Y116</f>
        <v>0.23809313724416001</v>
      </c>
      <c r="CG55" s="137">
        <f>('[1]Summary Data'!$V116*POWER(CG$51,3))+('[1]Summary Data'!$W116*POWER(CG$51,2))+('[1]Summary Data'!$X116*CG$51)+'[1]Summary Data'!$Y116</f>
        <v>0.24240403967999999</v>
      </c>
      <c r="CH55" s="137">
        <f>('[1]Summary Data'!$V116*POWER(CH$51,3))+('[1]Summary Data'!$W116*POWER(CH$51,2))+('[1]Summary Data'!$X116*CH$51)+'[1]Summary Data'!$Y116</f>
        <v>0.24461098747903998</v>
      </c>
      <c r="CI55" s="137">
        <f>('[1]Summary Data'!$V116*POWER(CI$51,3))+('[1]Summary Data'!$W116*POWER(CI$51,2))+('[1]Summary Data'!$X116*CI$51)+'[1]Summary Data'!$Y116</f>
        <v>0.24484247969792</v>
      </c>
      <c r="CJ55" s="137">
        <f>('[1]Summary Data'!$V116*POWER(CJ$51,3))+('[1]Summary Data'!$W116*POWER(CJ$51,2))+('[1]Summary Data'!$X116*CJ$51)+'[1]Summary Data'!$Y116</f>
        <v>0.24322701539328001</v>
      </c>
      <c r="CK55" s="137">
        <f>('[1]Summary Data'!$V116*POWER(CK$51,3))+('[1]Summary Data'!$W116*POWER(CK$51,2))+('[1]Summary Data'!$X116*CK$51)+'[1]Summary Data'!$Y116</f>
        <v>0.23989309362175998</v>
      </c>
      <c r="CL55" s="137">
        <f>('[1]Summary Data'!$V116*POWER(CL$51,3))+('[1]Summary Data'!$W116*POWER(CL$51,2))+('[1]Summary Data'!$X116*CL$51)+'[1]Summary Data'!$Y116</f>
        <v>0.23496921343999996</v>
      </c>
      <c r="CM55" s="137">
        <f>('[1]Summary Data'!$V116*POWER(CM$51,3))+('[1]Summary Data'!$W116*POWER(CM$51,2))+('[1]Summary Data'!$X116*CM$51)+'[1]Summary Data'!$Y116</f>
        <v>0.22858387390463997</v>
      </c>
      <c r="CN55" s="137">
        <f>('[1]Summary Data'!$V116*POWER(CN$51,3))+('[1]Summary Data'!$W116*POWER(CN$51,2))+('[1]Summary Data'!$X116*CN$51)+'[1]Summary Data'!$Y116</f>
        <v>0.22086557407231994</v>
      </c>
      <c r="CO55" s="137">
        <f>('[1]Summary Data'!$V116*POWER(CO$51,3))+('[1]Summary Data'!$W116*POWER(CO$51,2))+('[1]Summary Data'!$X116*CO$51)+'[1]Summary Data'!$Y116</f>
        <v>0.21194281299967993</v>
      </c>
      <c r="CP55" s="137">
        <f>('[1]Summary Data'!$V116*POWER(CP$51,3))+('[1]Summary Data'!$W116*POWER(CP$51,2))+('[1]Summary Data'!$X116*CP$51)+'[1]Summary Data'!$Y116</f>
        <v>0.20194408974335998</v>
      </c>
      <c r="CQ55" s="137">
        <f>('[1]Summary Data'!$V116*POWER(CQ$51,3))+('[1]Summary Data'!$W116*POWER(CQ$51,2))+('[1]Summary Data'!$X116*CQ$51)+'[1]Summary Data'!$Y116</f>
        <v>0.19099790335999994</v>
      </c>
      <c r="CR55" s="137">
        <f>('[1]Summary Data'!$V116*POWER(CR$51,3))+('[1]Summary Data'!$W116*POWER(CR$51,2))+('[1]Summary Data'!$X116*CR$51)+'[1]Summary Data'!$Y116</f>
        <v>0.17923275290623991</v>
      </c>
      <c r="CS55" s="137">
        <f>('[1]Summary Data'!$V116*POWER(CS$51,3))+('[1]Summary Data'!$W116*POWER(CS$51,2))+('[1]Summary Data'!$X116*CS$51)+'[1]Summary Data'!$Y116</f>
        <v>0.16677713743871983</v>
      </c>
      <c r="CT55" s="137">
        <f>('[1]Summary Data'!$V116*POWER(CT$51,3))+('[1]Summary Data'!$W116*POWER(CT$51,2))+('[1]Summary Data'!$X116*CT$51)+'[1]Summary Data'!$Y116</f>
        <v>0.15375955601407984</v>
      </c>
      <c r="CU55" s="137">
        <f>('[1]Summary Data'!$V116*POWER(CU$51,3))+('[1]Summary Data'!$W116*POWER(CU$51,2))+('[1]Summary Data'!$X116*CU$51)+'[1]Summary Data'!$Y116</f>
        <v>0.14030850768895989</v>
      </c>
      <c r="CV55" s="137">
        <f>('[1]Summary Data'!$V116*POWER(CV$51,3))+('[1]Summary Data'!$W116*POWER(CV$51,2))+('[1]Summary Data'!$X116*CV$51)+'[1]Summary Data'!$Y116</f>
        <v>0.12655249151999984</v>
      </c>
      <c r="CW55" s="137">
        <f>('[1]Summary Data'!$V116*POWER(CW$51,3))+('[1]Summary Data'!$W116*POWER(CW$51,2))+('[1]Summary Data'!$X116*CW$51)+'[1]Summary Data'!$Y116</f>
        <v>0.11262000656383989</v>
      </c>
      <c r="CX55" s="137">
        <f>('[1]Summary Data'!$V116*POWER(CX$51,3))+('[1]Summary Data'!$W116*POWER(CX$51,2))+('[1]Summary Data'!$X116*CX$51)+'[1]Summary Data'!$Y116</f>
        <v>9.8639551877119896E-2</v>
      </c>
      <c r="CY55" s="137">
        <f>('[1]Summary Data'!$V116*POWER(CY$51,3))+('[1]Summary Data'!$W116*POWER(CY$51,2))+('[1]Summary Data'!$X116*CY$51)+'[1]Summary Data'!$Y116</f>
        <v>8.4739626516479788E-2</v>
      </c>
      <c r="CZ55" s="137">
        <f>('[1]Summary Data'!$V116*POWER(CZ$51,3))+('[1]Summary Data'!$W116*POWER(CZ$51,2))+('[1]Summary Data'!$X116*CZ$51)+'[1]Summary Data'!$Y116</f>
        <v>7.1048729538559813E-2</v>
      </c>
      <c r="DA55" s="137">
        <f>('[1]Summary Data'!$V116*POWER(DA$51,3))+('[1]Summary Data'!$W116*POWER(DA$51,2))+('[1]Summary Data'!$X116*DA$51)+'[1]Summary Data'!$Y116</f>
        <v>5.7695359999999779E-2</v>
      </c>
      <c r="DB55" s="137">
        <f>('[1]Summary Data'!$V116*POWER(DB$51,3))+('[1]Summary Data'!$W116*POWER(DB$51,2))+('[1]Summary Data'!$X116*DB$51)+'[1]Summary Data'!$Y116</f>
        <v>4.4808016957439828E-2</v>
      </c>
      <c r="DC55" s="137">
        <f>('[1]Summary Data'!$V116*POWER(DC$51,3))+('[1]Summary Data'!$W116*POWER(DC$51,2))+('[1]Summary Data'!$X116*DC$51)+'[1]Summary Data'!$Y116</f>
        <v>3.2515199467519712E-2</v>
      </c>
      <c r="DD55" s="137">
        <f>('[1]Summary Data'!$V116*POWER(DD$51,3))+('[1]Summary Data'!$W116*POWER(DD$51,2))+('[1]Summary Data'!$X116*DD$51)+'[1]Summary Data'!$Y116</f>
        <v>2.0945406586879795E-2</v>
      </c>
      <c r="DE55" s="137">
        <f>('[1]Summary Data'!$V116*POWER(DE$51,3))+('[1]Summary Data'!$W116*POWER(DE$51,2))+('[1]Summary Data'!$X116*DE$51)+'[1]Summary Data'!$Y116</f>
        <v>1.0227137372159772E-2</v>
      </c>
      <c r="DF55" s="137">
        <f>('[1]Summary Data'!$V116*POWER(DF$51,3))+('[1]Summary Data'!$W116*POWER(DF$51,2))+('[1]Summary Data'!$X116*DF$51)+'[1]Summary Data'!$Y116</f>
        <v>4.8889087999989811E-4</v>
      </c>
      <c r="DG55" s="137">
        <f>('[1]Summary Data'!$V116*POWER(DG$51,3))+('[1]Summary Data'!$W116*POWER(DG$51,2))+('[1]Summary Data'!$X116*DG$51)+'[1]Summary Data'!$Y116</f>
        <v>-8.1408338329600205E-3</v>
      </c>
      <c r="DH55" s="137">
        <f>('[1]Summary Data'!$V116*POWER(DH$51,3))+('[1]Summary Data'!$W116*POWER(DH$51,2))+('[1]Summary Data'!$X116*DH$51)+'[1]Summary Data'!$Y116</f>
        <v>-1.553353771008012E-2</v>
      </c>
      <c r="DI55" s="137">
        <f>('[1]Summary Data'!$V116*POWER(DI$51,3))+('[1]Summary Data'!$W116*POWER(DI$51,2))+('[1]Summary Data'!$X116*DI$51)+'[1]Summary Data'!$Y116</f>
        <v>-2.1560721694719981E-2</v>
      </c>
      <c r="DJ55" s="137">
        <f>('[1]Summary Data'!$V116*POWER(DJ$51,3))+('[1]Summary Data'!$W116*POWER(DJ$51,2))+('[1]Summary Data'!$X116*DJ$51)+'[1]Summary Data'!$Y116</f>
        <v>-2.6093886730240018E-2</v>
      </c>
      <c r="DK55" s="137">
        <f>('[1]Summary Data'!$V116*POWER(DK$51,3))+('[1]Summary Data'!$W116*POWER(DK$51,2))+('[1]Summary Data'!$X116*DK$51)+'[1]Summary Data'!$Y116</f>
        <v>-2.9004533759999979E-2</v>
      </c>
      <c r="DL55" s="137">
        <f>('[1]Summary Data'!$V116*POWER(DL$51,3))+('[1]Summary Data'!$W116*POWER(DL$51,2))+('[1]Summary Data'!$X116*DL$51)+'[1]Summary Data'!$Y116</f>
        <v>-3.0164163727359944E-2</v>
      </c>
      <c r="DM55" s="137">
        <f>('[1]Summary Data'!$V116*POWER(DM$51,3))+('[1]Summary Data'!$W116*POWER(DM$51,2))+('[1]Summary Data'!$X116*DM$51)+'[1]Summary Data'!$Y116</f>
        <v>-2.9444277575679995E-2</v>
      </c>
      <c r="DN55" s="137">
        <f>('[1]Summary Data'!$V116*POWER(DN$51,3))+('[1]Summary Data'!$W116*POWER(DN$51,2))+('[1]Summary Data'!$X116*DN$51)+'[1]Summary Data'!$Y116</f>
        <v>-2.6716376248319879E-2</v>
      </c>
      <c r="DO55" s="137">
        <f>('[1]Summary Data'!$V116*POWER(DO$51,3))+('[1]Summary Data'!$W116*POWER(DO$51,2))+('[1]Summary Data'!$X116*DO$51)+'[1]Summary Data'!$Y116</f>
        <v>-2.1851960688639899E-2</v>
      </c>
      <c r="DP55" s="137">
        <f>('[1]Summary Data'!$V116*POWER(DP$51,3))+('[1]Summary Data'!$W116*POWER(DP$51,2))+('[1]Summary Data'!$X116*DP$51)+'[1]Summary Data'!$Y116</f>
        <v>-1.472253183999947E-2</v>
      </c>
      <c r="DQ55" s="137">
        <f>('[1]Summary Data'!$V116*POWER(DQ$51,3))+('[1]Summary Data'!$W116*POWER(DQ$51,2))+('[1]Summary Data'!$X116*DQ$51)+'[1]Summary Data'!$Y116</f>
        <v>-5.1995906457593388E-3</v>
      </c>
      <c r="DR55" s="137">
        <f>('[1]Summary Data'!$V116*POWER(DR$51,3))+('[1]Summary Data'!$W116*POWER(DR$51,2))+('[1]Summary Data'!$X116*DR$51)+'[1]Summary Data'!$Y116</f>
        <v>6.8453619507206354E-3</v>
      </c>
      <c r="DS55" s="137">
        <f>('[1]Summary Data'!$V116*POWER(DS$51,3))+('[1]Summary Data'!$W116*POWER(DS$51,2))+('[1]Summary Data'!$X116*DS$51)+'[1]Summary Data'!$Y116</f>
        <v>2.1540825006080594E-2</v>
      </c>
      <c r="DT55" s="137">
        <f>('[1]Summary Data'!$V116*POWER(DT$51,3))+('[1]Summary Data'!$W116*POWER(DT$51,2))+('[1]Summary Data'!$X116*DT$51)+'[1]Summary Data'!$Y116</f>
        <v>3.9015297576961122E-2</v>
      </c>
      <c r="DU55" s="137">
        <f>('[1]Summary Data'!$V116*POWER(DU$51,3))+('[1]Summary Data'!$W116*POWER(DU$51,2))+('[1]Summary Data'!$X116*DU$51)+'[1]Summary Data'!$Y116</f>
        <v>5.9397278720000585E-2</v>
      </c>
      <c r="DV55" s="137">
        <f>('[1]Summary Data'!$V116*POWER(DV$51,3))+('[1]Summary Data'!$W116*POWER(DV$51,2))+('[1]Summary Data'!$X116*DV$51)+'[1]Summary Data'!$Y116</f>
        <v>8.2815267491840788E-2</v>
      </c>
      <c r="DW55" s="137">
        <f>('[1]Summary Data'!$V116*POWER(DW$51,3))+('[1]Summary Data'!$W116*POWER(DW$51,2))+('[1]Summary Data'!$X116*DW$51)+'[1]Summary Data'!$Y116</f>
        <v>0.1093977629491211</v>
      </c>
      <c r="DX55" s="137">
        <f>('[1]Summary Data'!$V116*POWER(DX$51,3))+('[1]Summary Data'!$W116*POWER(DX$51,2))+('[1]Summary Data'!$X116*DX$51)+'[1]Summary Data'!$Y116</f>
        <v>0.13927326414848076</v>
      </c>
      <c r="DY55" s="137">
        <f>('[1]Summary Data'!$V116*POWER(DY$51,3))+('[1]Summary Data'!$W116*POWER(DY$51,2))+('[1]Summary Data'!$X116*DY$51)+'[1]Summary Data'!$Y116</f>
        <v>0.17257027014656148</v>
      </c>
      <c r="DZ55" s="137">
        <f>('[1]Summary Data'!$V116*POWER(DZ$51,3))+('[1]Summary Data'!$W116*POWER(DZ$51,2))+('[1]Summary Data'!$X116*DZ$51)+'[1]Summary Data'!$Y116</f>
        <v>0.2094172800000014</v>
      </c>
      <c r="EA55" s="137">
        <f>('[1]Summary Data'!$V116*POWER(EA$51,3))+('[1]Summary Data'!$W116*POWER(EA$51,2))+('[1]Summary Data'!$X116*EA$51)+'[1]Summary Data'!$Y116</f>
        <v>0.24994279276544176</v>
      </c>
      <c r="EB55" s="137">
        <f>('[1]Summary Data'!$V116*POWER(EB$51,3))+('[1]Summary Data'!$W116*POWER(EB$51,2))+('[1]Summary Data'!$X116*EB$51)+'[1]Summary Data'!$Y116</f>
        <v>0.29427530749952202</v>
      </c>
      <c r="EC55" s="137">
        <f>('[1]Summary Data'!$V116*POWER(EC$51,3))+('[1]Summary Data'!$W116*POWER(EC$51,2))+('[1]Summary Data'!$X116*EC$51)+'[1]Summary Data'!$Y116</f>
        <v>0.34254332325888215</v>
      </c>
      <c r="ED55" s="137">
        <f>('[1]Summary Data'!$V116*POWER(ED$51,3))+('[1]Summary Data'!$W116*POWER(ED$51,2))+('[1]Summary Data'!$X116*ED$51)+'[1]Summary Data'!$Y116</f>
        <v>0.39487533910016248</v>
      </c>
      <c r="EE55" s="137">
        <f>('[1]Summary Data'!$V116*POWER(EE$51,3))+('[1]Summary Data'!$W116*POWER(EE$51,2))+('[1]Summary Data'!$X116*EE$51)+'[1]Summary Data'!$Y116</f>
        <v>0.45139985408000194</v>
      </c>
      <c r="EF55" s="137">
        <f>('[1]Summary Data'!$V116*POWER(EF$51,3))+('[1]Summary Data'!$W116*POWER(EF$51,2))+('[1]Summary Data'!$X116*EF$51)+'[1]Summary Data'!$Y116</f>
        <v>0.51224536725504299</v>
      </c>
      <c r="EG55" s="137">
        <f>('[1]Summary Data'!$V116*POWER(EG$51,3))+('[1]Summary Data'!$W116*POWER(EG$51,2))+('[1]Summary Data'!$X116*EG$51)+'[1]Summary Data'!$Y116</f>
        <v>0.57754037768192379</v>
      </c>
      <c r="EH55" s="137">
        <f>('[1]Summary Data'!$V116*POWER(EH$51,3))+('[1]Summary Data'!$W116*POWER(EH$51,2))+('[1]Summary Data'!$X116*EH$51)+'[1]Summary Data'!$Y116</f>
        <v>0.64741338441728291</v>
      </c>
      <c r="EI55" s="137">
        <f>('[1]Summary Data'!$V116*POWER(EI$51,3))+('[1]Summary Data'!$W116*POWER(EI$51,2))+('[1]Summary Data'!$X116*EI$51)+'[1]Summary Data'!$Y116</f>
        <v>0.72199288651776383</v>
      </c>
      <c r="EJ55" s="137">
        <f>('[1]Summary Data'!$V116*POWER(EJ$51,3))+('[1]Summary Data'!$W116*POWER(EJ$51,2))+('[1]Summary Data'!$X116*EJ$51)+'[1]Summary Data'!$Y116</f>
        <v>0.80140738304000469</v>
      </c>
      <c r="EK55" s="137">
        <f>('[1]Summary Data'!$V116*POWER(EK$51,3))+('[1]Summary Data'!$W116*POWER(EK$51,2))+('[1]Summary Data'!$X116*EK$51)+'[1]Summary Data'!$Y116</f>
        <v>0.88578537304064409</v>
      </c>
      <c r="EL55" s="137">
        <f>('[1]Summary Data'!$V116*POWER(EL$51,3))+('[1]Summary Data'!$W116*POWER(EL$51,2))+('[1]Summary Data'!$X116*EL$51)+'[1]Summary Data'!$Y116</f>
        <v>0.97525535557632448</v>
      </c>
      <c r="EM55" s="137">
        <f>('[1]Summary Data'!$V116*POWER(EM$51,3))+('[1]Summary Data'!$W116*POWER(EM$51,2))+('[1]Summary Data'!$X116*EM$51)+'[1]Summary Data'!$Y116</f>
        <v>1.0699458297036848</v>
      </c>
      <c r="EN55" s="137">
        <f>('[1]Summary Data'!$V116*POWER(EN$51,3))+('[1]Summary Data'!$W116*POWER(EN$51,2))+('[1]Summary Data'!$X116*EN$51)+'[1]Summary Data'!$Y116</f>
        <v>1.1699852944793654</v>
      </c>
      <c r="EO55" s="138">
        <f>('[1]Summary Data'!$V116*POWER(EO$51,3))+('[1]Summary Data'!$W116*POWER(EO$51,2))+('[1]Summary Data'!$X116*EO$51)+'[1]Summary Data'!$Y116</f>
        <v>1.2755022489600061</v>
      </c>
      <c r="EP55" s="73"/>
    </row>
    <row r="56" spans="2:147">
      <c r="B56" s="65"/>
      <c r="C56" s="66"/>
      <c r="D56" s="66"/>
      <c r="E56" s="67"/>
      <c r="F56" s="77">
        <f t="shared" si="7"/>
        <v>4.5</v>
      </c>
      <c r="G56" s="136">
        <f t="shared" si="8"/>
        <v>0.20201906615296</v>
      </c>
      <c r="H56" s="137">
        <f t="shared" si="8"/>
        <v>0.20201906615296</v>
      </c>
      <c r="I56" s="137">
        <f t="shared" si="8"/>
        <v>0.20201906615296</v>
      </c>
      <c r="J56" s="137">
        <f t="shared" si="8"/>
        <v>0.20201906615296</v>
      </c>
      <c r="K56" s="137">
        <f t="shared" si="8"/>
        <v>0.20201906615296</v>
      </c>
      <c r="L56" s="137">
        <f t="shared" si="8"/>
        <v>0.20201906615296</v>
      </c>
      <c r="M56" s="137">
        <f t="shared" si="8"/>
        <v>0.20201906615296</v>
      </c>
      <c r="N56" s="137">
        <f t="shared" si="8"/>
        <v>0.20201906615296</v>
      </c>
      <c r="O56" s="137">
        <f t="shared" si="8"/>
        <v>0.20062598155264</v>
      </c>
      <c r="P56" s="137">
        <f t="shared" si="8"/>
        <v>0.19765895308288001</v>
      </c>
      <c r="Q56" s="137">
        <f t="shared" si="8"/>
        <v>0.19324607871999999</v>
      </c>
      <c r="R56" s="137">
        <f t="shared" si="8"/>
        <v>0.18751545644031994</v>
      </c>
      <c r="S56" s="137">
        <f t="shared" si="8"/>
        <v>0.18059518422015997</v>
      </c>
      <c r="T56" s="137">
        <f t="shared" si="8"/>
        <v>0.17261336003583996</v>
      </c>
      <c r="U56" s="137">
        <f t="shared" si="8"/>
        <v>0.16369808186367996</v>
      </c>
      <c r="V56" s="137">
        <f t="shared" si="8"/>
        <v>0.15397744767999996</v>
      </c>
      <c r="W56" s="137">
        <f t="shared" si="8"/>
        <v>0.14357955546111995</v>
      </c>
      <c r="X56" s="137">
        <f t="shared" si="8"/>
        <v>0.13263250318335995</v>
      </c>
      <c r="Y56" s="137">
        <f t="shared" si="8"/>
        <v>0.12126438882303989</v>
      </c>
      <c r="Z56" s="137">
        <f t="shared" si="8"/>
        <v>0.10960331035647988</v>
      </c>
      <c r="AA56" s="137">
        <f t="shared" si="8"/>
        <v>9.7777365759999874E-2</v>
      </c>
      <c r="AB56" s="137">
        <f t="shared" si="8"/>
        <v>8.5914653009919933E-2</v>
      </c>
      <c r="AC56" s="137">
        <f t="shared" si="8"/>
        <v>7.4143270082559859E-2</v>
      </c>
      <c r="AD56" s="137">
        <f t="shared" si="8"/>
        <v>6.2591314954239946E-2</v>
      </c>
      <c r="AE56" s="137">
        <f t="shared" si="8"/>
        <v>5.1386885601279936E-2</v>
      </c>
      <c r="AF56" s="137">
        <f t="shared" si="8"/>
        <v>4.0658079999999791E-2</v>
      </c>
      <c r="AG56" s="137">
        <f t="shared" si="8"/>
        <v>3.0532996126719808E-2</v>
      </c>
      <c r="AH56" s="137">
        <f t="shared" si="8"/>
        <v>2.113973195775995E-2</v>
      </c>
      <c r="AI56" s="137">
        <f t="shared" si="8"/>
        <v>1.2606385469439846E-2</v>
      </c>
      <c r="AJ56" s="137">
        <f t="shared" si="8"/>
        <v>5.0610546380798482E-3</v>
      </c>
      <c r="AK56" s="137">
        <f t="shared" si="8"/>
        <v>0</v>
      </c>
      <c r="AL56" s="137">
        <f t="shared" si="8"/>
        <v>0</v>
      </c>
      <c r="AM56" s="137">
        <v>0</v>
      </c>
      <c r="AN56" s="137">
        <v>0</v>
      </c>
      <c r="AO56" s="137">
        <v>0</v>
      </c>
      <c r="AP56" s="137">
        <v>0</v>
      </c>
      <c r="AQ56" s="137">
        <v>0</v>
      </c>
      <c r="AR56" s="137">
        <v>0</v>
      </c>
      <c r="AS56" s="137">
        <v>0</v>
      </c>
      <c r="AT56" s="137">
        <v>0</v>
      </c>
      <c r="AU56" s="137">
        <v>0</v>
      </c>
      <c r="AV56" s="137">
        <v>0</v>
      </c>
      <c r="AW56" s="137">
        <v>0</v>
      </c>
      <c r="AX56" s="137">
        <v>0</v>
      </c>
      <c r="AY56" s="137">
        <v>0</v>
      </c>
      <c r="AZ56" s="137">
        <v>0</v>
      </c>
      <c r="BA56" s="137">
        <v>0</v>
      </c>
      <c r="BB56" s="137">
        <v>0</v>
      </c>
      <c r="BC56" s="137">
        <v>0</v>
      </c>
      <c r="BD56" s="137">
        <v>0</v>
      </c>
      <c r="BE56" s="137">
        <v>0</v>
      </c>
      <c r="BF56" s="137">
        <v>0</v>
      </c>
      <c r="BG56" s="137">
        <v>0</v>
      </c>
      <c r="BH56" s="137">
        <v>0</v>
      </c>
      <c r="BI56" s="137">
        <v>0</v>
      </c>
      <c r="BJ56" s="137">
        <v>0</v>
      </c>
      <c r="BK56" s="137">
        <v>0</v>
      </c>
      <c r="BL56" s="137">
        <v>0</v>
      </c>
      <c r="BM56" s="137">
        <v>0</v>
      </c>
      <c r="BN56" s="137">
        <v>0</v>
      </c>
      <c r="BO56" s="137">
        <v>0</v>
      </c>
      <c r="BP56" s="137">
        <v>0</v>
      </c>
      <c r="BQ56" s="137">
        <v>0</v>
      </c>
      <c r="BR56" s="137">
        <v>0</v>
      </c>
      <c r="BS56" s="137">
        <v>0</v>
      </c>
      <c r="BT56" s="138">
        <v>0</v>
      </c>
      <c r="BU56" s="73"/>
      <c r="CA56" s="187">
        <f t="shared" si="9"/>
        <v>0</v>
      </c>
      <c r="CB56" s="136">
        <f>('[1]Summary Data'!$V115*POWER(CB$51,3))+('[1]Summary Data'!$W115*POWER(CB$51,2))+('[1]Summary Data'!$X115*CB$51)+'[1]Summary Data'!$Y115</f>
        <v>0.15694</v>
      </c>
      <c r="CC56" s="137">
        <f>('[1]Summary Data'!$V115*POWER(CC$51,3))+('[1]Summary Data'!$W115*POWER(CC$51,2))+('[1]Summary Data'!$X115*CC$51)+'[1]Summary Data'!$Y115</f>
        <v>0.17015126582272</v>
      </c>
      <c r="CD56" s="137">
        <f>('[1]Summary Data'!$V115*POWER(CD$51,3))+('[1]Summary Data'!$W115*POWER(CD$51,2))+('[1]Summary Data'!$X115*CD$51)+'[1]Summary Data'!$Y115</f>
        <v>0.18089190194176</v>
      </c>
      <c r="CE56" s="137">
        <f>('[1]Summary Data'!$V115*POWER(CE$51,3))+('[1]Summary Data'!$W115*POWER(CE$51,2))+('[1]Summary Data'!$X115*CE$51)+'[1]Summary Data'!$Y115</f>
        <v>0.18929000633344001</v>
      </c>
      <c r="CF56" s="137">
        <f>('[1]Summary Data'!$V115*POWER(CF$51,3))+('[1]Summary Data'!$W115*POWER(CF$51,2))+('[1]Summary Data'!$X115*CF$51)+'[1]Summary Data'!$Y115</f>
        <v>0.19547367697408002</v>
      </c>
      <c r="CG56" s="137">
        <f>('[1]Summary Data'!$V115*POWER(CG$51,3))+('[1]Summary Data'!$W115*POWER(CG$51,2))+('[1]Summary Data'!$X115*CG$51)+'[1]Summary Data'!$Y115</f>
        <v>0.19957101184000001</v>
      </c>
      <c r="CH56" s="137">
        <f>('[1]Summary Data'!$V115*POWER(CH$51,3))+('[1]Summary Data'!$W115*POWER(CH$51,2))+('[1]Summary Data'!$X115*CH$51)+'[1]Summary Data'!$Y115</f>
        <v>0.20171010890752</v>
      </c>
      <c r="CI56" s="137">
        <f>('[1]Summary Data'!$V115*POWER(CI$51,3))+('[1]Summary Data'!$W115*POWER(CI$51,2))+('[1]Summary Data'!$X115*CI$51)+'[1]Summary Data'!$Y115</f>
        <v>0.20201906615296</v>
      </c>
      <c r="CJ56" s="137">
        <f>('[1]Summary Data'!$V115*POWER(CJ$51,3))+('[1]Summary Data'!$W115*POWER(CJ$51,2))+('[1]Summary Data'!$X115*CJ$51)+'[1]Summary Data'!$Y115</f>
        <v>0.20062598155264</v>
      </c>
      <c r="CK56" s="137">
        <f>('[1]Summary Data'!$V115*POWER(CK$51,3))+('[1]Summary Data'!$W115*POWER(CK$51,2))+('[1]Summary Data'!$X115*CK$51)+'[1]Summary Data'!$Y115</f>
        <v>0.19765895308288001</v>
      </c>
      <c r="CL56" s="137">
        <f>('[1]Summary Data'!$V115*POWER(CL$51,3))+('[1]Summary Data'!$W115*POWER(CL$51,2))+('[1]Summary Data'!$X115*CL$51)+'[1]Summary Data'!$Y115</f>
        <v>0.19324607871999999</v>
      </c>
      <c r="CM56" s="137">
        <f>('[1]Summary Data'!$V115*POWER(CM$51,3))+('[1]Summary Data'!$W115*POWER(CM$51,2))+('[1]Summary Data'!$X115*CM$51)+'[1]Summary Data'!$Y115</f>
        <v>0.18751545644031994</v>
      </c>
      <c r="CN56" s="137">
        <f>('[1]Summary Data'!$V115*POWER(CN$51,3))+('[1]Summary Data'!$W115*POWER(CN$51,2))+('[1]Summary Data'!$X115*CN$51)+'[1]Summary Data'!$Y115</f>
        <v>0.18059518422015997</v>
      </c>
      <c r="CO56" s="137">
        <f>('[1]Summary Data'!$V115*POWER(CO$51,3))+('[1]Summary Data'!$W115*POWER(CO$51,2))+('[1]Summary Data'!$X115*CO$51)+'[1]Summary Data'!$Y115</f>
        <v>0.17261336003583996</v>
      </c>
      <c r="CP56" s="137">
        <f>('[1]Summary Data'!$V115*POWER(CP$51,3))+('[1]Summary Data'!$W115*POWER(CP$51,2))+('[1]Summary Data'!$X115*CP$51)+'[1]Summary Data'!$Y115</f>
        <v>0.16369808186367996</v>
      </c>
      <c r="CQ56" s="137">
        <f>('[1]Summary Data'!$V115*POWER(CQ$51,3))+('[1]Summary Data'!$W115*POWER(CQ$51,2))+('[1]Summary Data'!$X115*CQ$51)+'[1]Summary Data'!$Y115</f>
        <v>0.15397744767999996</v>
      </c>
      <c r="CR56" s="137">
        <f>('[1]Summary Data'!$V115*POWER(CR$51,3))+('[1]Summary Data'!$W115*POWER(CR$51,2))+('[1]Summary Data'!$X115*CR$51)+'[1]Summary Data'!$Y115</f>
        <v>0.14357955546111995</v>
      </c>
      <c r="CS56" s="137">
        <f>('[1]Summary Data'!$V115*POWER(CS$51,3))+('[1]Summary Data'!$W115*POWER(CS$51,2))+('[1]Summary Data'!$X115*CS$51)+'[1]Summary Data'!$Y115</f>
        <v>0.13263250318335995</v>
      </c>
      <c r="CT56" s="137">
        <f>('[1]Summary Data'!$V115*POWER(CT$51,3))+('[1]Summary Data'!$W115*POWER(CT$51,2))+('[1]Summary Data'!$X115*CT$51)+'[1]Summary Data'!$Y115</f>
        <v>0.12126438882303989</v>
      </c>
      <c r="CU56" s="137">
        <f>('[1]Summary Data'!$V115*POWER(CU$51,3))+('[1]Summary Data'!$W115*POWER(CU$51,2))+('[1]Summary Data'!$X115*CU$51)+'[1]Summary Data'!$Y115</f>
        <v>0.10960331035647988</v>
      </c>
      <c r="CV56" s="137">
        <f>('[1]Summary Data'!$V115*POWER(CV$51,3))+('[1]Summary Data'!$W115*POWER(CV$51,2))+('[1]Summary Data'!$X115*CV$51)+'[1]Summary Data'!$Y115</f>
        <v>9.7777365759999874E-2</v>
      </c>
      <c r="CW56" s="137">
        <f>('[1]Summary Data'!$V115*POWER(CW$51,3))+('[1]Summary Data'!$W115*POWER(CW$51,2))+('[1]Summary Data'!$X115*CW$51)+'[1]Summary Data'!$Y115</f>
        <v>8.5914653009919933E-2</v>
      </c>
      <c r="CX56" s="137">
        <f>('[1]Summary Data'!$V115*POWER(CX$51,3))+('[1]Summary Data'!$W115*POWER(CX$51,2))+('[1]Summary Data'!$X115*CX$51)+'[1]Summary Data'!$Y115</f>
        <v>7.4143270082559859E-2</v>
      </c>
      <c r="CY56" s="137">
        <f>('[1]Summary Data'!$V115*POWER(CY$51,3))+('[1]Summary Data'!$W115*POWER(CY$51,2))+('[1]Summary Data'!$X115*CY$51)+'[1]Summary Data'!$Y115</f>
        <v>6.2591314954239946E-2</v>
      </c>
      <c r="CZ56" s="137">
        <f>('[1]Summary Data'!$V115*POWER(CZ$51,3))+('[1]Summary Data'!$W115*POWER(CZ$51,2))+('[1]Summary Data'!$X115*CZ$51)+'[1]Summary Data'!$Y115</f>
        <v>5.1386885601279936E-2</v>
      </c>
      <c r="DA56" s="137">
        <f>('[1]Summary Data'!$V115*POWER(DA$51,3))+('[1]Summary Data'!$W115*POWER(DA$51,2))+('[1]Summary Data'!$X115*DA$51)+'[1]Summary Data'!$Y115</f>
        <v>4.0658079999999791E-2</v>
      </c>
      <c r="DB56" s="137">
        <f>('[1]Summary Data'!$V115*POWER(DB$51,3))+('[1]Summary Data'!$W115*POWER(DB$51,2))+('[1]Summary Data'!$X115*DB$51)+'[1]Summary Data'!$Y115</f>
        <v>3.0532996126719808E-2</v>
      </c>
      <c r="DC56" s="137">
        <f>('[1]Summary Data'!$V115*POWER(DC$51,3))+('[1]Summary Data'!$W115*POWER(DC$51,2))+('[1]Summary Data'!$X115*DC$51)+'[1]Summary Data'!$Y115</f>
        <v>2.113973195775995E-2</v>
      </c>
      <c r="DD56" s="137">
        <f>('[1]Summary Data'!$V115*POWER(DD$51,3))+('[1]Summary Data'!$W115*POWER(DD$51,2))+('[1]Summary Data'!$X115*DD$51)+'[1]Summary Data'!$Y115</f>
        <v>1.2606385469439846E-2</v>
      </c>
      <c r="DE56" s="137">
        <f>('[1]Summary Data'!$V115*POWER(DE$51,3))+('[1]Summary Data'!$W115*POWER(DE$51,2))+('[1]Summary Data'!$X115*DE$51)+'[1]Summary Data'!$Y115</f>
        <v>5.0610546380798482E-3</v>
      </c>
      <c r="DF56" s="137">
        <f>('[1]Summary Data'!$V115*POWER(DF$51,3))+('[1]Summary Data'!$W115*POWER(DF$51,2))+('[1]Summary Data'!$X115*DF$51)+'[1]Summary Data'!$Y115</f>
        <v>-1.3681625600000802E-3</v>
      </c>
      <c r="DG56" s="137">
        <f>('[1]Summary Data'!$V115*POWER(DG$51,3))+('[1]Summary Data'!$W115*POWER(DG$51,2))+('[1]Summary Data'!$X115*DG$51)+'[1]Summary Data'!$Y115</f>
        <v>-6.5531681484800874E-3</v>
      </c>
      <c r="DH56" s="137">
        <f>('[1]Summary Data'!$V115*POWER(DH$51,3))+('[1]Summary Data'!$W115*POWER(DH$51,2))+('[1]Summary Data'!$X115*DH$51)+'[1]Summary Data'!$Y115</f>
        <v>-1.03658641510401E-2</v>
      </c>
      <c r="DI56" s="137">
        <f>('[1]Summary Data'!$V115*POWER(DI$51,3))+('[1]Summary Data'!$W115*POWER(DI$51,2))+('[1]Summary Data'!$X115*DI$51)+'[1]Summary Data'!$Y115</f>
        <v>-1.2678152591359876E-2</v>
      </c>
      <c r="DJ56" s="137">
        <f>('[1]Summary Data'!$V115*POWER(DJ$51,3))+('[1]Summary Data'!$W115*POWER(DJ$51,2))+('[1]Summary Data'!$X115*DJ$51)+'[1]Summary Data'!$Y115</f>
        <v>-1.3361935493119953E-2</v>
      </c>
      <c r="DK56" s="137">
        <f>('[1]Summary Data'!$V115*POWER(DK$51,3))+('[1]Summary Data'!$W115*POWER(DK$51,2))+('[1]Summary Data'!$X115*DK$51)+'[1]Summary Data'!$Y115</f>
        <v>-1.2289114879999813E-2</v>
      </c>
      <c r="DL56" s="137">
        <f>('[1]Summary Data'!$V115*POWER(DL$51,3))+('[1]Summary Data'!$W115*POWER(DL$51,2))+('[1]Summary Data'!$X115*DL$51)+'[1]Summary Data'!$Y115</f>
        <v>-9.3315927756797146E-3</v>
      </c>
      <c r="DM56" s="137">
        <f>('[1]Summary Data'!$V115*POWER(DM$51,3))+('[1]Summary Data'!$W115*POWER(DM$51,2))+('[1]Summary Data'!$X115*DM$51)+'[1]Summary Data'!$Y115</f>
        <v>-4.3612712038398616E-3</v>
      </c>
      <c r="DN56" s="137">
        <f>('[1]Summary Data'!$V115*POWER(DN$51,3))+('[1]Summary Data'!$W115*POWER(DN$51,2))+('[1]Summary Data'!$X115*DN$51)+'[1]Summary Data'!$Y115</f>
        <v>2.7499478118402643E-3</v>
      </c>
      <c r="DO56" s="137">
        <f>('[1]Summary Data'!$V115*POWER(DO$51,3))+('[1]Summary Data'!$W115*POWER(DO$51,2))+('[1]Summary Data'!$X115*DO$51)+'[1]Summary Data'!$Y115</f>
        <v>1.2130162247680404E-2</v>
      </c>
      <c r="DP56" s="137">
        <f>('[1]Summary Data'!$V115*POWER(DP$51,3))+('[1]Summary Data'!$W115*POWER(DP$51,2))+('[1]Summary Data'!$X115*DP$51)+'[1]Summary Data'!$Y115</f>
        <v>2.3907470080000298E-2</v>
      </c>
      <c r="DQ56" s="137">
        <f>('[1]Summary Data'!$V115*POWER(DQ$51,3))+('[1]Summary Data'!$W115*POWER(DQ$51,2))+('[1]Summary Data'!$X115*DQ$51)+'[1]Summary Data'!$Y115</f>
        <v>3.8209969285120465E-2</v>
      </c>
      <c r="DR56" s="137">
        <f>('[1]Summary Data'!$V115*POWER(DR$51,3))+('[1]Summary Data'!$W115*POWER(DR$51,2))+('[1]Summary Data'!$X115*DR$51)+'[1]Summary Data'!$Y115</f>
        <v>5.5165757839360646E-2</v>
      </c>
      <c r="DS56" s="137">
        <f>('[1]Summary Data'!$V115*POWER(DS$51,3))+('[1]Summary Data'!$W115*POWER(DS$51,2))+('[1]Summary Data'!$X115*DS$51)+'[1]Summary Data'!$Y115</f>
        <v>7.4902933719040693E-2</v>
      </c>
      <c r="DT56" s="137">
        <f>('[1]Summary Data'!$V115*POWER(DT$51,3))+('[1]Summary Data'!$W115*POWER(DT$51,2))+('[1]Summary Data'!$X115*DT$51)+'[1]Summary Data'!$Y115</f>
        <v>9.7549594900480791E-2</v>
      </c>
      <c r="DU56" s="137">
        <f>('[1]Summary Data'!$V115*POWER(DU$51,3))+('[1]Summary Data'!$W115*POWER(DU$51,2))+('[1]Summary Data'!$X115*DU$51)+'[1]Summary Data'!$Y115</f>
        <v>0.12323383936000101</v>
      </c>
      <c r="DV56" s="137">
        <f>('[1]Summary Data'!$V115*POWER(DV$51,3))+('[1]Summary Data'!$W115*POWER(DV$51,2))+('[1]Summary Data'!$X115*DV$51)+'[1]Summary Data'!$Y115</f>
        <v>0.15208376507392088</v>
      </c>
      <c r="DW56" s="137">
        <f>('[1]Summary Data'!$V115*POWER(DW$51,3))+('[1]Summary Data'!$W115*POWER(DW$51,2))+('[1]Summary Data'!$X115*DW$51)+'[1]Summary Data'!$Y115</f>
        <v>0.18422747001856146</v>
      </c>
      <c r="DX56" s="137">
        <f>('[1]Summary Data'!$V115*POWER(DX$51,3))+('[1]Summary Data'!$W115*POWER(DX$51,2))+('[1]Summary Data'!$X115*DX$51)+'[1]Summary Data'!$Y115</f>
        <v>0.21979305217024106</v>
      </c>
      <c r="DY56" s="137">
        <f>('[1]Summary Data'!$V115*POWER(DY$51,3))+('[1]Summary Data'!$W115*POWER(DY$51,2))+('[1]Summary Data'!$X115*DY$51)+'[1]Summary Data'!$Y115</f>
        <v>0.25890860950528183</v>
      </c>
      <c r="DZ56" s="137">
        <f>('[1]Summary Data'!$V115*POWER(DZ$51,3))+('[1]Summary Data'!$W115*POWER(DZ$51,2))+('[1]Summary Data'!$X115*DZ$51)+'[1]Summary Data'!$Y115</f>
        <v>0.30170224000000201</v>
      </c>
      <c r="EA56" s="137">
        <f>('[1]Summary Data'!$V115*POWER(EA$51,3))+('[1]Summary Data'!$W115*POWER(EA$51,2))+('[1]Summary Data'!$X115*EA$51)+'[1]Summary Data'!$Y115</f>
        <v>0.34830204163072187</v>
      </c>
      <c r="EB56" s="137">
        <f>('[1]Summary Data'!$V115*POWER(EB$51,3))+('[1]Summary Data'!$W115*POWER(EB$51,2))+('[1]Summary Data'!$X115*EB$51)+'[1]Summary Data'!$Y115</f>
        <v>0.39883611237376226</v>
      </c>
      <c r="EC56" s="137">
        <f>('[1]Summary Data'!$V115*POWER(EC$51,3))+('[1]Summary Data'!$W115*POWER(EC$51,2))+('[1]Summary Data'!$X115*EC$51)+'[1]Summary Data'!$Y115</f>
        <v>0.45343255020544226</v>
      </c>
      <c r="ED56" s="137">
        <f>('[1]Summary Data'!$V115*POWER(ED$51,3))+('[1]Summary Data'!$W115*POWER(ED$51,2))+('[1]Summary Data'!$X115*ED$51)+'[1]Summary Data'!$Y115</f>
        <v>0.51221945310208261</v>
      </c>
      <c r="EE56" s="137">
        <f>('[1]Summary Data'!$V115*POWER(EE$51,3))+('[1]Summary Data'!$W115*POWER(EE$51,2))+('[1]Summary Data'!$X115*EE$51)+'[1]Summary Data'!$Y115</f>
        <v>0.57532491904000282</v>
      </c>
      <c r="EF56" s="137">
        <f>('[1]Summary Data'!$V115*POWER(EF$51,3))+('[1]Summary Data'!$W115*POWER(EF$51,2))+('[1]Summary Data'!$X115*EF$51)+'[1]Summary Data'!$Y115</f>
        <v>0.64287704599552331</v>
      </c>
      <c r="EG56" s="137">
        <f>('[1]Summary Data'!$V115*POWER(EG$51,3))+('[1]Summary Data'!$W115*POWER(EG$51,2))+('[1]Summary Data'!$X115*EG$51)+'[1]Summary Data'!$Y115</f>
        <v>0.71500393194496348</v>
      </c>
      <c r="EH56" s="137">
        <f>('[1]Summary Data'!$V115*POWER(EH$51,3))+('[1]Summary Data'!$W115*POWER(EH$51,2))+('[1]Summary Data'!$X115*EH$51)+'[1]Summary Data'!$Y115</f>
        <v>0.79183367486464418</v>
      </c>
      <c r="EI56" s="137">
        <f>('[1]Summary Data'!$V115*POWER(EI$51,3))+('[1]Summary Data'!$W115*POWER(EI$51,2))+('[1]Summary Data'!$X115*EI$51)+'[1]Summary Data'!$Y115</f>
        <v>0.87349437273088359</v>
      </c>
      <c r="EJ56" s="137">
        <f>('[1]Summary Data'!$V115*POWER(EJ$51,3))+('[1]Summary Data'!$W115*POWER(EJ$51,2))+('[1]Summary Data'!$X115*EJ$51)+'[1]Summary Data'!$Y115</f>
        <v>0.96011412352000469</v>
      </c>
      <c r="EK56" s="137">
        <f>('[1]Summary Data'!$V115*POWER(EK$51,3))+('[1]Summary Data'!$W115*POWER(EK$51,2))+('[1]Summary Data'!$X115*EK$51)+'[1]Summary Data'!$Y115</f>
        <v>1.0518210252083244</v>
      </c>
      <c r="EL56" s="137">
        <f>('[1]Summary Data'!$V115*POWER(EL$51,3))+('[1]Summary Data'!$W115*POWER(EL$51,2))+('[1]Summary Data'!$X115*EL$51)+'[1]Summary Data'!$Y115</f>
        <v>1.1487431757721647</v>
      </c>
      <c r="EM56" s="137">
        <f>('[1]Summary Data'!$V115*POWER(EM$51,3))+('[1]Summary Data'!$W115*POWER(EM$51,2))+('[1]Summary Data'!$X115*EM$51)+'[1]Summary Data'!$Y115</f>
        <v>1.2510086731878447</v>
      </c>
      <c r="EN56" s="137">
        <f>('[1]Summary Data'!$V115*POWER(EN$51,3))+('[1]Summary Data'!$W115*POWER(EN$51,2))+('[1]Summary Data'!$X115*EN$51)+'[1]Summary Data'!$Y115</f>
        <v>1.3587456154316848</v>
      </c>
      <c r="EO56" s="138">
        <f>('[1]Summary Data'!$V115*POWER(EO$51,3))+('[1]Summary Data'!$W115*POWER(EO$51,2))+('[1]Summary Data'!$X115*EO$51)+'[1]Summary Data'!$Y115</f>
        <v>1.4720821004800055</v>
      </c>
      <c r="EP56" s="73"/>
    </row>
    <row r="57" spans="2:147">
      <c r="B57" s="65"/>
      <c r="C57" s="66"/>
      <c r="D57" s="66"/>
      <c r="E57" s="67"/>
      <c r="F57" s="77">
        <f t="shared" si="7"/>
        <v>5</v>
      </c>
      <c r="G57" s="136">
        <f t="shared" si="8"/>
        <v>0.17386511394304005</v>
      </c>
      <c r="H57" s="137">
        <f t="shared" si="8"/>
        <v>0.17386511394304005</v>
      </c>
      <c r="I57" s="137">
        <f t="shared" si="8"/>
        <v>0.17386511394304005</v>
      </c>
      <c r="J57" s="137">
        <f t="shared" si="8"/>
        <v>0.17386511394304005</v>
      </c>
      <c r="K57" s="137">
        <f t="shared" si="8"/>
        <v>0.17386511394304005</v>
      </c>
      <c r="L57" s="137">
        <f t="shared" si="8"/>
        <v>0.17386511394304005</v>
      </c>
      <c r="M57" s="137">
        <f t="shared" si="8"/>
        <v>0.17386511394304005</v>
      </c>
      <c r="N57" s="137">
        <f t="shared" si="8"/>
        <v>0.17386511394304005</v>
      </c>
      <c r="O57" s="137">
        <f t="shared" si="8"/>
        <v>0.17386511394304005</v>
      </c>
      <c r="P57" s="137">
        <f t="shared" si="8"/>
        <v>0.17374871571968004</v>
      </c>
      <c r="Q57" s="137">
        <f t="shared" si="8"/>
        <v>0.17203488191999999</v>
      </c>
      <c r="R57" s="137">
        <f t="shared" si="8"/>
        <v>0.16885110103551998</v>
      </c>
      <c r="S57" s="137">
        <f t="shared" si="8"/>
        <v>0.16432486155776002</v>
      </c>
      <c r="T57" s="137">
        <f t="shared" si="8"/>
        <v>0.15858365197824001</v>
      </c>
      <c r="U57" s="137">
        <f t="shared" si="8"/>
        <v>0.15175496078848003</v>
      </c>
      <c r="V57" s="137">
        <f t="shared" si="8"/>
        <v>0.14396627647999999</v>
      </c>
      <c r="W57" s="137">
        <f t="shared" si="8"/>
        <v>0.13534508754431998</v>
      </c>
      <c r="X57" s="137">
        <f t="shared" si="8"/>
        <v>0.12601888247295998</v>
      </c>
      <c r="Y57" s="137">
        <f t="shared" si="8"/>
        <v>0.11611514975743994</v>
      </c>
      <c r="Z57" s="137">
        <f t="shared" si="8"/>
        <v>0.10576137788927994</v>
      </c>
      <c r="AA57" s="137">
        <f t="shared" si="8"/>
        <v>9.508505535999992E-2</v>
      </c>
      <c r="AB57" s="137">
        <f t="shared" si="8"/>
        <v>8.4213670661119927E-2</v>
      </c>
      <c r="AC57" s="137">
        <f t="shared" si="8"/>
        <v>7.3274712284159965E-2</v>
      </c>
      <c r="AD57" s="137">
        <f t="shared" si="8"/>
        <v>6.2395668720639869E-2</v>
      </c>
      <c r="AE57" s="137">
        <f t="shared" si="8"/>
        <v>5.1704028462079971E-2</v>
      </c>
      <c r="AF57" s="137">
        <f t="shared" si="8"/>
        <v>4.1327279999999883E-2</v>
      </c>
      <c r="AG57" s="137">
        <f t="shared" si="8"/>
        <v>3.1392911825919939E-2</v>
      </c>
      <c r="AH57" s="137">
        <f t="shared" si="8"/>
        <v>2.2028412431359973E-2</v>
      </c>
      <c r="AI57" s="137">
        <f t="shared" si="8"/>
        <v>1.336127030784004E-2</v>
      </c>
      <c r="AJ57" s="137">
        <f t="shared" si="8"/>
        <v>5.5189739468799182E-3</v>
      </c>
      <c r="AK57" s="137">
        <f t="shared" si="8"/>
        <v>0</v>
      </c>
      <c r="AL57" s="137">
        <f t="shared" si="8"/>
        <v>0</v>
      </c>
      <c r="AM57" s="137">
        <v>0</v>
      </c>
      <c r="AN57" s="137">
        <v>0</v>
      </c>
      <c r="AO57" s="137">
        <v>0</v>
      </c>
      <c r="AP57" s="137">
        <v>0</v>
      </c>
      <c r="AQ57" s="137">
        <v>0</v>
      </c>
      <c r="AR57" s="137">
        <v>0</v>
      </c>
      <c r="AS57" s="137">
        <v>0</v>
      </c>
      <c r="AT57" s="137">
        <v>0</v>
      </c>
      <c r="AU57" s="137">
        <v>0</v>
      </c>
      <c r="AV57" s="137">
        <v>0</v>
      </c>
      <c r="AW57" s="137">
        <v>0</v>
      </c>
      <c r="AX57" s="137">
        <v>0</v>
      </c>
      <c r="AY57" s="137">
        <v>0</v>
      </c>
      <c r="AZ57" s="137">
        <v>0</v>
      </c>
      <c r="BA57" s="137">
        <v>0</v>
      </c>
      <c r="BB57" s="137">
        <v>0</v>
      </c>
      <c r="BC57" s="137">
        <v>0</v>
      </c>
      <c r="BD57" s="137">
        <v>0</v>
      </c>
      <c r="BE57" s="137">
        <v>0</v>
      </c>
      <c r="BF57" s="137">
        <v>0</v>
      </c>
      <c r="BG57" s="137">
        <v>0</v>
      </c>
      <c r="BH57" s="137">
        <v>0</v>
      </c>
      <c r="BI57" s="137">
        <v>0</v>
      </c>
      <c r="BJ57" s="137">
        <v>0</v>
      </c>
      <c r="BK57" s="137">
        <v>0</v>
      </c>
      <c r="BL57" s="137">
        <v>0</v>
      </c>
      <c r="BM57" s="137">
        <v>0</v>
      </c>
      <c r="BN57" s="137">
        <v>0</v>
      </c>
      <c r="BO57" s="137">
        <v>0</v>
      </c>
      <c r="BP57" s="137">
        <v>0</v>
      </c>
      <c r="BQ57" s="137">
        <v>0</v>
      </c>
      <c r="BR57" s="137">
        <v>0</v>
      </c>
      <c r="BS57" s="137">
        <v>0</v>
      </c>
      <c r="BT57" s="138">
        <v>0</v>
      </c>
      <c r="BU57" s="73"/>
      <c r="CA57" s="187">
        <f t="shared" si="9"/>
        <v>0</v>
      </c>
      <c r="CB57" s="136">
        <f>('[1]Summary Data'!$V114*POWER(CB$51,3))+('[1]Summary Data'!$W114*POWER(CB$51,2))+('[1]Summary Data'!$X114*CB$51)+'[1]Summary Data'!$Y114</f>
        <v>0.10199</v>
      </c>
      <c r="CC57" s="137">
        <f>('[1]Summary Data'!$V114*POWER(CC$51,3))+('[1]Summary Data'!$W114*POWER(CC$51,2))+('[1]Summary Data'!$X114*CC$51)+'[1]Summary Data'!$Y114</f>
        <v>0.11924267208191999</v>
      </c>
      <c r="CD57" s="137">
        <f>('[1]Summary Data'!$V114*POWER(CD$51,3))+('[1]Summary Data'!$W114*POWER(CD$51,2))+('[1]Summary Data'!$X114*CD$51)+'[1]Summary Data'!$Y114</f>
        <v>0.13387800065536001</v>
      </c>
      <c r="CE57" s="137">
        <f>('[1]Summary Data'!$V114*POWER(CE$51,3))+('[1]Summary Data'!$W114*POWER(CE$51,2))+('[1]Summary Data'!$X114*CE$51)+'[1]Summary Data'!$Y114</f>
        <v>0.14602347421184</v>
      </c>
      <c r="CF57" s="137">
        <f>('[1]Summary Data'!$V114*POWER(CF$51,3))+('[1]Summary Data'!$W114*POWER(CF$51,2))+('[1]Summary Data'!$X114*CF$51)+'[1]Summary Data'!$Y114</f>
        <v>0.15580658124288002</v>
      </c>
      <c r="CG57" s="137">
        <f>('[1]Summary Data'!$V114*POWER(CG$51,3))+('[1]Summary Data'!$W114*POWER(CG$51,2))+('[1]Summary Data'!$X114*CG$51)+'[1]Summary Data'!$Y114</f>
        <v>0.16335481024000001</v>
      </c>
      <c r="CH57" s="137">
        <f>('[1]Summary Data'!$V114*POWER(CH$51,3))+('[1]Summary Data'!$W114*POWER(CH$51,2))+('[1]Summary Data'!$X114*CH$51)+'[1]Summary Data'!$Y114</f>
        <v>0.16879564969472</v>
      </c>
      <c r="CI57" s="137">
        <f>('[1]Summary Data'!$V114*POWER(CI$51,3))+('[1]Summary Data'!$W114*POWER(CI$51,2))+('[1]Summary Data'!$X114*CI$51)+'[1]Summary Data'!$Y114</f>
        <v>0.17225658809856001</v>
      </c>
      <c r="CJ57" s="137">
        <f>('[1]Summary Data'!$V114*POWER(CJ$51,3))+('[1]Summary Data'!$W114*POWER(CJ$51,2))+('[1]Summary Data'!$X114*CJ$51)+'[1]Summary Data'!$Y114</f>
        <v>0.17386511394304005</v>
      </c>
      <c r="CK57" s="137">
        <f>('[1]Summary Data'!$V114*POWER(CK$51,3))+('[1]Summary Data'!$W114*POWER(CK$51,2))+('[1]Summary Data'!$X114*CK$51)+'[1]Summary Data'!$Y114</f>
        <v>0.17374871571968004</v>
      </c>
      <c r="CL57" s="137">
        <f>('[1]Summary Data'!$V114*POWER(CL$51,3))+('[1]Summary Data'!$W114*POWER(CL$51,2))+('[1]Summary Data'!$X114*CL$51)+'[1]Summary Data'!$Y114</f>
        <v>0.17203488191999999</v>
      </c>
      <c r="CM57" s="137">
        <f>('[1]Summary Data'!$V114*POWER(CM$51,3))+('[1]Summary Data'!$W114*POWER(CM$51,2))+('[1]Summary Data'!$X114*CM$51)+'[1]Summary Data'!$Y114</f>
        <v>0.16885110103551998</v>
      </c>
      <c r="CN57" s="137">
        <f>('[1]Summary Data'!$V114*POWER(CN$51,3))+('[1]Summary Data'!$W114*POWER(CN$51,2))+('[1]Summary Data'!$X114*CN$51)+'[1]Summary Data'!$Y114</f>
        <v>0.16432486155776002</v>
      </c>
      <c r="CO57" s="137">
        <f>('[1]Summary Data'!$V114*POWER(CO$51,3))+('[1]Summary Data'!$W114*POWER(CO$51,2))+('[1]Summary Data'!$X114*CO$51)+'[1]Summary Data'!$Y114</f>
        <v>0.15858365197824001</v>
      </c>
      <c r="CP57" s="137">
        <f>('[1]Summary Data'!$V114*POWER(CP$51,3))+('[1]Summary Data'!$W114*POWER(CP$51,2))+('[1]Summary Data'!$X114*CP$51)+'[1]Summary Data'!$Y114</f>
        <v>0.15175496078848003</v>
      </c>
      <c r="CQ57" s="137">
        <f>('[1]Summary Data'!$V114*POWER(CQ$51,3))+('[1]Summary Data'!$W114*POWER(CQ$51,2))+('[1]Summary Data'!$X114*CQ$51)+'[1]Summary Data'!$Y114</f>
        <v>0.14396627647999999</v>
      </c>
      <c r="CR57" s="137">
        <f>('[1]Summary Data'!$V114*POWER(CR$51,3))+('[1]Summary Data'!$W114*POWER(CR$51,2))+('[1]Summary Data'!$X114*CR$51)+'[1]Summary Data'!$Y114</f>
        <v>0.13534508754431998</v>
      </c>
      <c r="CS57" s="137">
        <f>('[1]Summary Data'!$V114*POWER(CS$51,3))+('[1]Summary Data'!$W114*POWER(CS$51,2))+('[1]Summary Data'!$X114*CS$51)+'[1]Summary Data'!$Y114</f>
        <v>0.12601888247295998</v>
      </c>
      <c r="CT57" s="137">
        <f>('[1]Summary Data'!$V114*POWER(CT$51,3))+('[1]Summary Data'!$W114*POWER(CT$51,2))+('[1]Summary Data'!$X114*CT$51)+'[1]Summary Data'!$Y114</f>
        <v>0.11611514975743994</v>
      </c>
      <c r="CU57" s="137">
        <f>('[1]Summary Data'!$V114*POWER(CU$51,3))+('[1]Summary Data'!$W114*POWER(CU$51,2))+('[1]Summary Data'!$X114*CU$51)+'[1]Summary Data'!$Y114</f>
        <v>0.10576137788927994</v>
      </c>
      <c r="CV57" s="137">
        <f>('[1]Summary Data'!$V114*POWER(CV$51,3))+('[1]Summary Data'!$W114*POWER(CV$51,2))+('[1]Summary Data'!$X114*CV$51)+'[1]Summary Data'!$Y114</f>
        <v>9.508505535999992E-2</v>
      </c>
      <c r="CW57" s="137">
        <f>('[1]Summary Data'!$V114*POWER(CW$51,3))+('[1]Summary Data'!$W114*POWER(CW$51,2))+('[1]Summary Data'!$X114*CW$51)+'[1]Summary Data'!$Y114</f>
        <v>8.4213670661119927E-2</v>
      </c>
      <c r="CX57" s="137">
        <f>('[1]Summary Data'!$V114*POWER(CX$51,3))+('[1]Summary Data'!$W114*POWER(CX$51,2))+('[1]Summary Data'!$X114*CX$51)+'[1]Summary Data'!$Y114</f>
        <v>7.3274712284159965E-2</v>
      </c>
      <c r="CY57" s="137">
        <f>('[1]Summary Data'!$V114*POWER(CY$51,3))+('[1]Summary Data'!$W114*POWER(CY$51,2))+('[1]Summary Data'!$X114*CY$51)+'[1]Summary Data'!$Y114</f>
        <v>6.2395668720639869E-2</v>
      </c>
      <c r="CZ57" s="137">
        <f>('[1]Summary Data'!$V114*POWER(CZ$51,3))+('[1]Summary Data'!$W114*POWER(CZ$51,2))+('[1]Summary Data'!$X114*CZ$51)+'[1]Summary Data'!$Y114</f>
        <v>5.1704028462079971E-2</v>
      </c>
      <c r="DA57" s="137">
        <f>('[1]Summary Data'!$V114*POWER(DA$51,3))+('[1]Summary Data'!$W114*POWER(DA$51,2))+('[1]Summary Data'!$X114*DA$51)+'[1]Summary Data'!$Y114</f>
        <v>4.1327279999999883E-2</v>
      </c>
      <c r="DB57" s="137">
        <f>('[1]Summary Data'!$V114*POWER(DB$51,3))+('[1]Summary Data'!$W114*POWER(DB$51,2))+('[1]Summary Data'!$X114*DB$51)+'[1]Summary Data'!$Y114</f>
        <v>3.1392911825919939E-2</v>
      </c>
      <c r="DC57" s="137">
        <f>('[1]Summary Data'!$V114*POWER(DC$51,3))+('[1]Summary Data'!$W114*POWER(DC$51,2))+('[1]Summary Data'!$X114*DC$51)+'[1]Summary Data'!$Y114</f>
        <v>2.2028412431359973E-2</v>
      </c>
      <c r="DD57" s="137">
        <f>('[1]Summary Data'!$V114*POWER(DD$51,3))+('[1]Summary Data'!$W114*POWER(DD$51,2))+('[1]Summary Data'!$X114*DD$51)+'[1]Summary Data'!$Y114</f>
        <v>1.336127030784004E-2</v>
      </c>
      <c r="DE57" s="137">
        <f>('[1]Summary Data'!$V114*POWER(DE$51,3))+('[1]Summary Data'!$W114*POWER(DE$51,2))+('[1]Summary Data'!$X114*DE$51)+'[1]Summary Data'!$Y114</f>
        <v>5.5189739468799182E-3</v>
      </c>
      <c r="DF57" s="137">
        <f>('[1]Summary Data'!$V114*POWER(DF$51,3))+('[1]Summary Data'!$W114*POWER(DF$51,2))+('[1]Summary Data'!$X114*DF$51)+'[1]Summary Data'!$Y114</f>
        <v>-1.3709881600000584E-3</v>
      </c>
      <c r="DG57" s="137">
        <f>('[1]Summary Data'!$V114*POWER(DG$51,3))+('[1]Summary Data'!$W114*POWER(DG$51,2))+('[1]Summary Data'!$X114*DG$51)+'[1]Summary Data'!$Y114</f>
        <v>-7.1811275212800008E-3</v>
      </c>
      <c r="DH57" s="137">
        <f>('[1]Summary Data'!$V114*POWER(DH$51,3))+('[1]Summary Data'!$W114*POWER(DH$51,2))+('[1]Summary Data'!$X114*DH$51)+'[1]Summary Data'!$Y114</f>
        <v>-1.178395564544002E-2</v>
      </c>
      <c r="DI57" s="137">
        <f>('[1]Summary Data'!$V114*POWER(DI$51,3))+('[1]Summary Data'!$W114*POWER(DI$51,2))+('[1]Summary Data'!$X114*DI$51)+'[1]Summary Data'!$Y114</f>
        <v>-1.5051984040959782E-2</v>
      </c>
      <c r="DJ57" s="137">
        <f>('[1]Summary Data'!$V114*POWER(DJ$51,3))+('[1]Summary Data'!$W114*POWER(DJ$51,2))+('[1]Summary Data'!$X114*DJ$51)+'[1]Summary Data'!$Y114</f>
        <v>-1.6857724216319842E-2</v>
      </c>
      <c r="DK57" s="137">
        <f>('[1]Summary Data'!$V114*POWER(DK$51,3))+('[1]Summary Data'!$W114*POWER(DK$51,2))+('[1]Summary Data'!$X114*DK$51)+'[1]Summary Data'!$Y114</f>
        <v>-1.7073687679999866E-2</v>
      </c>
      <c r="DL57" s="137">
        <f>('[1]Summary Data'!$V114*POWER(DL$51,3))+('[1]Summary Data'!$W114*POWER(DL$51,2))+('[1]Summary Data'!$X114*DL$51)+'[1]Summary Data'!$Y114</f>
        <v>-1.5572385940479744E-2</v>
      </c>
      <c r="DM57" s="137">
        <f>('[1]Summary Data'!$V114*POWER(DM$51,3))+('[1]Summary Data'!$W114*POWER(DM$51,2))+('[1]Summary Data'!$X114*DM$51)+'[1]Summary Data'!$Y114</f>
        <v>-1.2226330506239697E-2</v>
      </c>
      <c r="DN57" s="137">
        <f>('[1]Summary Data'!$V114*POWER(DN$51,3))+('[1]Summary Data'!$W114*POWER(DN$51,2))+('[1]Summary Data'!$X114*DN$51)+'[1]Summary Data'!$Y114</f>
        <v>-6.908032885759835E-3</v>
      </c>
      <c r="DO57" s="137">
        <f>('[1]Summary Data'!$V114*POWER(DO$51,3))+('[1]Summary Data'!$W114*POWER(DO$51,2))+('[1]Summary Data'!$X114*DO$51)+'[1]Summary Data'!$Y114</f>
        <v>5.099954124806183E-4</v>
      </c>
      <c r="DP57" s="137">
        <f>('[1]Summary Data'!$V114*POWER(DP$51,3))+('[1]Summary Data'!$W114*POWER(DP$51,2))+('[1]Summary Data'!$X114*DP$51)+'[1]Summary Data'!$Y114</f>
        <v>1.0155242880000442E-2</v>
      </c>
      <c r="DQ57" s="137">
        <f>('[1]Summary Data'!$V114*POWER(DQ$51,3))+('[1]Summary Data'!$W114*POWER(DQ$51,2))+('[1]Summary Data'!$X114*DQ$51)+'[1]Summary Data'!$Y114</f>
        <v>2.2155198008320748E-2</v>
      </c>
      <c r="DR57" s="137">
        <f>('[1]Summary Data'!$V114*POWER(DR$51,3))+('[1]Summary Data'!$W114*POWER(DR$51,2))+('[1]Summary Data'!$X114*DR$51)+'[1]Summary Data'!$Y114</f>
        <v>3.6637349288960758E-2</v>
      </c>
      <c r="DS57" s="137">
        <f>('[1]Summary Data'!$V114*POWER(DS$51,3))+('[1]Summary Data'!$W114*POWER(DS$51,2))+('[1]Summary Data'!$X114*DS$51)+'[1]Summary Data'!$Y114</f>
        <v>5.3729185213440694E-2</v>
      </c>
      <c r="DT57" s="137">
        <f>('[1]Summary Data'!$V114*POWER(DT$51,3))+('[1]Summary Data'!$W114*POWER(DT$51,2))+('[1]Summary Data'!$X114*DT$51)+'[1]Summary Data'!$Y114</f>
        <v>7.3558194273281113E-2</v>
      </c>
      <c r="DU57" s="137">
        <f>('[1]Summary Data'!$V114*POWER(DU$51,3))+('[1]Summary Data'!$W114*POWER(DU$51,2))+('[1]Summary Data'!$X114*DU$51)+'[1]Summary Data'!$Y114</f>
        <v>9.6251864960001016E-2</v>
      </c>
      <c r="DV57" s="137">
        <f>('[1]Summary Data'!$V114*POWER(DV$51,3))+('[1]Summary Data'!$W114*POWER(DV$51,2))+('[1]Summary Data'!$X114*DV$51)+'[1]Summary Data'!$Y114</f>
        <v>0.1219376857651214</v>
      </c>
      <c r="DW57" s="137">
        <f>('[1]Summary Data'!$V114*POWER(DW$51,3))+('[1]Summary Data'!$W114*POWER(DW$51,2))+('[1]Summary Data'!$X114*DW$51)+'[1]Summary Data'!$Y114</f>
        <v>0.15074314518016138</v>
      </c>
      <c r="DX57" s="137">
        <f>('[1]Summary Data'!$V114*POWER(DX$51,3))+('[1]Summary Data'!$W114*POWER(DX$51,2))+('[1]Summary Data'!$X114*DX$51)+'[1]Summary Data'!$Y114</f>
        <v>0.18279573169664107</v>
      </c>
      <c r="DY57" s="137">
        <f>('[1]Summary Data'!$V114*POWER(DY$51,3))+('[1]Summary Data'!$W114*POWER(DY$51,2))+('[1]Summary Data'!$X114*DY$51)+'[1]Summary Data'!$Y114</f>
        <v>0.21822293380608179</v>
      </c>
      <c r="DZ57" s="137">
        <f>('[1]Summary Data'!$V114*POWER(DZ$51,3))+('[1]Summary Data'!$W114*POWER(DZ$51,2))+('[1]Summary Data'!$X114*DZ$51)+'[1]Summary Data'!$Y114</f>
        <v>0.25715224000000192</v>
      </c>
      <c r="EA57" s="137">
        <f>('[1]Summary Data'!$V114*POWER(EA$51,3))+('[1]Summary Data'!$W114*POWER(EA$51,2))+('[1]Summary Data'!$X114*EA$51)+'[1]Summary Data'!$Y114</f>
        <v>0.29971113876992239</v>
      </c>
      <c r="EB57" s="137">
        <f>('[1]Summary Data'!$V114*POWER(EB$51,3))+('[1]Summary Data'!$W114*POWER(EB$51,2))+('[1]Summary Data'!$X114*EB$51)+'[1]Summary Data'!$Y114</f>
        <v>0.34602711860736202</v>
      </c>
      <c r="EC57" s="137">
        <f>('[1]Summary Data'!$V114*POWER(EC$51,3))+('[1]Summary Data'!$W114*POWER(EC$51,2))+('[1]Summary Data'!$X114*EC$51)+'[1]Summary Data'!$Y114</f>
        <v>0.39622766800384213</v>
      </c>
      <c r="ED57" s="137">
        <f>('[1]Summary Data'!$V114*POWER(ED$51,3))+('[1]Summary Data'!$W114*POWER(ED$51,2))+('[1]Summary Data'!$X114*ED$51)+'[1]Summary Data'!$Y114</f>
        <v>0.45044027545088317</v>
      </c>
      <c r="EE57" s="137">
        <f>('[1]Summary Data'!$V114*POWER(EE$51,3))+('[1]Summary Data'!$W114*POWER(EE$51,2))+('[1]Summary Data'!$X114*EE$51)+'[1]Summary Data'!$Y114</f>
        <v>0.50879242944000258</v>
      </c>
      <c r="EF57" s="137">
        <f>('[1]Summary Data'!$V114*POWER(EF$51,3))+('[1]Summary Data'!$W114*POWER(EF$51,2))+('[1]Summary Data'!$X114*EF$51)+'[1]Summary Data'!$Y114</f>
        <v>0.57141161846272337</v>
      </c>
      <c r="EG57" s="137">
        <f>('[1]Summary Data'!$V114*POWER(EG$51,3))+('[1]Summary Data'!$W114*POWER(EG$51,2))+('[1]Summary Data'!$X114*EG$51)+'[1]Summary Data'!$Y114</f>
        <v>0.63842533101056365</v>
      </c>
      <c r="EH57" s="137">
        <f>('[1]Summary Data'!$V114*POWER(EH$51,3))+('[1]Summary Data'!$W114*POWER(EH$51,2))+('[1]Summary Data'!$X114*EH$51)+'[1]Summary Data'!$Y114</f>
        <v>0.70996105557504396</v>
      </c>
      <c r="EI57" s="137">
        <f>('[1]Summary Data'!$V114*POWER(EI$51,3))+('[1]Summary Data'!$W114*POWER(EI$51,2))+('[1]Summary Data'!$X114*EI$51)+'[1]Summary Data'!$Y114</f>
        <v>0.78614628064768444</v>
      </c>
      <c r="EJ57" s="137">
        <f>('[1]Summary Data'!$V114*POWER(EJ$51,3))+('[1]Summary Data'!$W114*POWER(EJ$51,2))+('[1]Summary Data'!$X114*EJ$51)+'[1]Summary Data'!$Y114</f>
        <v>0.86710849472000473</v>
      </c>
      <c r="EK57" s="137">
        <f>('[1]Summary Data'!$V114*POWER(EK$51,3))+('[1]Summary Data'!$W114*POWER(EK$51,2))+('[1]Summary Data'!$X114*EK$51)+'[1]Summary Data'!$Y114</f>
        <v>0.95297518628352429</v>
      </c>
      <c r="EL57" s="137">
        <f>('[1]Summary Data'!$V114*POWER(EL$51,3))+('[1]Summary Data'!$W114*POWER(EL$51,2))+('[1]Summary Data'!$X114*EL$51)+'[1]Summary Data'!$Y114</f>
        <v>1.0438738438297652</v>
      </c>
      <c r="EM57" s="137">
        <f>('[1]Summary Data'!$V114*POWER(EM$51,3))+('[1]Summary Data'!$W114*POWER(EM$51,2))+('[1]Summary Data'!$X114*EM$51)+'[1]Summary Data'!$Y114</f>
        <v>1.1399319558502445</v>
      </c>
      <c r="EN57" s="137">
        <f>('[1]Summary Data'!$V114*POWER(EN$51,3))+('[1]Summary Data'!$W114*POWER(EN$51,2))+('[1]Summary Data'!$X114*EN$51)+'[1]Summary Data'!$Y114</f>
        <v>1.2412770108364852</v>
      </c>
      <c r="EO57" s="138">
        <f>('[1]Summary Data'!$V114*POWER(EO$51,3))+('[1]Summary Data'!$W114*POWER(EO$51,2))+('[1]Summary Data'!$X114*EO$51)+'[1]Summary Data'!$Y114</f>
        <v>1.348036497280005</v>
      </c>
      <c r="EP57" s="73"/>
    </row>
    <row r="58" spans="2:147">
      <c r="B58" s="65"/>
      <c r="C58" s="66"/>
      <c r="D58" s="66"/>
      <c r="E58" s="67"/>
      <c r="F58" s="77">
        <f t="shared" si="7"/>
        <v>5.5</v>
      </c>
      <c r="G58" s="136">
        <f t="shared" si="8"/>
        <v>0.15366726945792003</v>
      </c>
      <c r="H58" s="137">
        <f t="shared" si="8"/>
        <v>0.15366726945792003</v>
      </c>
      <c r="I58" s="137">
        <f t="shared" si="8"/>
        <v>0.15366726945792003</v>
      </c>
      <c r="J58" s="137">
        <f t="shared" si="8"/>
        <v>0.15366726945792003</v>
      </c>
      <c r="K58" s="137">
        <f t="shared" si="8"/>
        <v>0.15366726945792003</v>
      </c>
      <c r="L58" s="137">
        <f t="shared" si="8"/>
        <v>0.15366726945792003</v>
      </c>
      <c r="M58" s="137">
        <f t="shared" si="8"/>
        <v>0.15366726945792003</v>
      </c>
      <c r="N58" s="137">
        <f t="shared" si="8"/>
        <v>0.15366726945792003</v>
      </c>
      <c r="O58" s="137">
        <f t="shared" si="8"/>
        <v>0.15366726945792003</v>
      </c>
      <c r="P58" s="137">
        <f t="shared" si="8"/>
        <v>0.15366726945792003</v>
      </c>
      <c r="Q58" s="137">
        <f t="shared" si="8"/>
        <v>0.15352062848000003</v>
      </c>
      <c r="R58" s="137">
        <f t="shared" si="8"/>
        <v>0.15195872857088</v>
      </c>
      <c r="S58" s="137">
        <f t="shared" si="8"/>
        <v>0.14909090540544001</v>
      </c>
      <c r="T58" s="137">
        <f t="shared" si="8"/>
        <v>0.14502649465855999</v>
      </c>
      <c r="U58" s="137">
        <f t="shared" si="8"/>
        <v>0.13987483200512002</v>
      </c>
      <c r="V58" s="137">
        <f t="shared" si="8"/>
        <v>0.13374525312000002</v>
      </c>
      <c r="W58" s="137">
        <f t="shared" si="8"/>
        <v>0.12674709367807996</v>
      </c>
      <c r="X58" s="137">
        <f t="shared" si="8"/>
        <v>0.11898968935423994</v>
      </c>
      <c r="Y58" s="137">
        <f t="shared" si="8"/>
        <v>0.1105823758233599</v>
      </c>
      <c r="Z58" s="137">
        <f t="shared" si="8"/>
        <v>0.1016344887603199</v>
      </c>
      <c r="AA58" s="137">
        <f t="shared" si="8"/>
        <v>9.2255363839999896E-2</v>
      </c>
      <c r="AB58" s="137">
        <f t="shared" si="8"/>
        <v>8.2554336737279868E-2</v>
      </c>
      <c r="AC58" s="137">
        <f t="shared" si="8"/>
        <v>7.2640743127039956E-2</v>
      </c>
      <c r="AD58" s="137">
        <f t="shared" si="8"/>
        <v>6.262391868415991E-2</v>
      </c>
      <c r="AE58" s="137">
        <f t="shared" si="8"/>
        <v>5.2613199083519982E-2</v>
      </c>
      <c r="AF58" s="137">
        <f t="shared" si="8"/>
        <v>4.2717919999999868E-2</v>
      </c>
      <c r="AG58" s="137">
        <f t="shared" si="8"/>
        <v>3.3047417108479929E-2</v>
      </c>
      <c r="AH58" s="137">
        <f t="shared" si="8"/>
        <v>2.3711026083840028E-2</v>
      </c>
      <c r="AI58" s="137">
        <f t="shared" si="8"/>
        <v>1.4818082600959973E-2</v>
      </c>
      <c r="AJ58" s="137">
        <f t="shared" si="8"/>
        <v>6.4779223347200127E-3</v>
      </c>
      <c r="AK58" s="137">
        <f t="shared" si="8"/>
        <v>0</v>
      </c>
      <c r="AL58" s="137">
        <f t="shared" si="8"/>
        <v>0</v>
      </c>
      <c r="AM58" s="137">
        <v>0</v>
      </c>
      <c r="AN58" s="137">
        <v>0</v>
      </c>
      <c r="AO58" s="137">
        <v>0</v>
      </c>
      <c r="AP58" s="137">
        <v>0</v>
      </c>
      <c r="AQ58" s="137">
        <v>0</v>
      </c>
      <c r="AR58" s="137">
        <v>0</v>
      </c>
      <c r="AS58" s="137">
        <v>0</v>
      </c>
      <c r="AT58" s="137">
        <v>0</v>
      </c>
      <c r="AU58" s="137">
        <v>0</v>
      </c>
      <c r="AV58" s="137">
        <v>0</v>
      </c>
      <c r="AW58" s="137">
        <v>0</v>
      </c>
      <c r="AX58" s="137">
        <v>0</v>
      </c>
      <c r="AY58" s="137">
        <v>0</v>
      </c>
      <c r="AZ58" s="137">
        <v>0</v>
      </c>
      <c r="BA58" s="137">
        <v>0</v>
      </c>
      <c r="BB58" s="137">
        <v>0</v>
      </c>
      <c r="BC58" s="137">
        <v>0</v>
      </c>
      <c r="BD58" s="137">
        <v>0</v>
      </c>
      <c r="BE58" s="137">
        <v>0</v>
      </c>
      <c r="BF58" s="137">
        <v>0</v>
      </c>
      <c r="BG58" s="137">
        <v>0</v>
      </c>
      <c r="BH58" s="137">
        <v>0</v>
      </c>
      <c r="BI58" s="137">
        <v>0</v>
      </c>
      <c r="BJ58" s="137">
        <v>0</v>
      </c>
      <c r="BK58" s="137">
        <v>0</v>
      </c>
      <c r="BL58" s="137">
        <v>0</v>
      </c>
      <c r="BM58" s="137">
        <v>0</v>
      </c>
      <c r="BN58" s="137">
        <v>0</v>
      </c>
      <c r="BO58" s="137">
        <v>0</v>
      </c>
      <c r="BP58" s="137">
        <v>0</v>
      </c>
      <c r="BQ58" s="137">
        <v>0</v>
      </c>
      <c r="BR58" s="137">
        <v>0</v>
      </c>
      <c r="BS58" s="137">
        <v>0</v>
      </c>
      <c r="BT58" s="138">
        <v>0</v>
      </c>
      <c r="BU58" s="73"/>
      <c r="CA58" s="187">
        <f t="shared" si="9"/>
        <v>0</v>
      </c>
      <c r="CB58" s="136">
        <f>('[1]Summary Data'!$V113*POWER(CB$51,3))+('[1]Summary Data'!$W113*POWER(CB$51,2))+('[1]Summary Data'!$X113*CB$51)+'[1]Summary Data'!$Y113</f>
        <v>7.3260000000000006E-2</v>
      </c>
      <c r="CC58" s="137">
        <f>('[1]Summary Data'!$V113*POWER(CC$51,3))+('[1]Summary Data'!$W113*POWER(CC$51,2))+('[1]Summary Data'!$X113*CC$51)+'[1]Summary Data'!$Y113</f>
        <v>9.0770794772480012E-2</v>
      </c>
      <c r="CD58" s="137">
        <f>('[1]Summary Data'!$V113*POWER(CD$51,3))+('[1]Summary Data'!$W113*POWER(CD$51,2))+('[1]Summary Data'!$X113*CD$51)+'[1]Summary Data'!$Y113</f>
        <v>0.10588230953984001</v>
      </c>
      <c r="CE58" s="137">
        <f>('[1]Summary Data'!$V113*POWER(CE$51,3))+('[1]Summary Data'!$W113*POWER(CE$51,2))+('[1]Summary Data'!$X113*CE$51)+'[1]Summary Data'!$Y113</f>
        <v>0.11870387997696001</v>
      </c>
      <c r="CF58" s="137">
        <f>('[1]Summary Data'!$V113*POWER(CF$51,3))+('[1]Summary Data'!$W113*POWER(CF$51,2))+('[1]Summary Data'!$X113*CF$51)+'[1]Summary Data'!$Y113</f>
        <v>0.12934484175872002</v>
      </c>
      <c r="CG58" s="137">
        <f>('[1]Summary Data'!$V113*POWER(CG$51,3))+('[1]Summary Data'!$W113*POWER(CG$51,2))+('[1]Summary Data'!$X113*CG$51)+'[1]Summary Data'!$Y113</f>
        <v>0.13791453056000003</v>
      </c>
      <c r="CH58" s="137">
        <f>('[1]Summary Data'!$V113*POWER(CH$51,3))+('[1]Summary Data'!$W113*POWER(CH$51,2))+('[1]Summary Data'!$X113*CH$51)+'[1]Summary Data'!$Y113</f>
        <v>0.14452228205568002</v>
      </c>
      <c r="CI58" s="137">
        <f>('[1]Summary Data'!$V113*POWER(CI$51,3))+('[1]Summary Data'!$W113*POWER(CI$51,2))+('[1]Summary Data'!$X113*CI$51)+'[1]Summary Data'!$Y113</f>
        <v>0.14927743192064002</v>
      </c>
      <c r="CJ58" s="137">
        <f>('[1]Summary Data'!$V113*POWER(CJ$51,3))+('[1]Summary Data'!$W113*POWER(CJ$51,2))+('[1]Summary Data'!$X113*CJ$51)+'[1]Summary Data'!$Y113</f>
        <v>0.15228931582976002</v>
      </c>
      <c r="CK58" s="137">
        <f>('[1]Summary Data'!$V113*POWER(CK$51,3))+('[1]Summary Data'!$W113*POWER(CK$51,2))+('[1]Summary Data'!$X113*CK$51)+'[1]Summary Data'!$Y113</f>
        <v>0.15366726945792003</v>
      </c>
      <c r="CL58" s="137">
        <f>('[1]Summary Data'!$V113*POWER(CL$51,3))+('[1]Summary Data'!$W113*POWER(CL$51,2))+('[1]Summary Data'!$X113*CL$51)+'[1]Summary Data'!$Y113</f>
        <v>0.15352062848000003</v>
      </c>
      <c r="CM58" s="137">
        <f>('[1]Summary Data'!$V113*POWER(CM$51,3))+('[1]Summary Data'!$W113*POWER(CM$51,2))+('[1]Summary Data'!$X113*CM$51)+'[1]Summary Data'!$Y113</f>
        <v>0.15195872857088</v>
      </c>
      <c r="CN58" s="137">
        <f>('[1]Summary Data'!$V113*POWER(CN$51,3))+('[1]Summary Data'!$W113*POWER(CN$51,2))+('[1]Summary Data'!$X113*CN$51)+'[1]Summary Data'!$Y113</f>
        <v>0.14909090540544001</v>
      </c>
      <c r="CO58" s="137">
        <f>('[1]Summary Data'!$V113*POWER(CO$51,3))+('[1]Summary Data'!$W113*POWER(CO$51,2))+('[1]Summary Data'!$X113*CO$51)+'[1]Summary Data'!$Y113</f>
        <v>0.14502649465855999</v>
      </c>
      <c r="CP58" s="137">
        <f>('[1]Summary Data'!$V113*POWER(CP$51,3))+('[1]Summary Data'!$W113*POWER(CP$51,2))+('[1]Summary Data'!$X113*CP$51)+'[1]Summary Data'!$Y113</f>
        <v>0.13987483200512002</v>
      </c>
      <c r="CQ58" s="137">
        <f>('[1]Summary Data'!$V113*POWER(CQ$51,3))+('[1]Summary Data'!$W113*POWER(CQ$51,2))+('[1]Summary Data'!$X113*CQ$51)+'[1]Summary Data'!$Y113</f>
        <v>0.13374525312000002</v>
      </c>
      <c r="CR58" s="137">
        <f>('[1]Summary Data'!$V113*POWER(CR$51,3))+('[1]Summary Data'!$W113*POWER(CR$51,2))+('[1]Summary Data'!$X113*CR$51)+'[1]Summary Data'!$Y113</f>
        <v>0.12674709367807996</v>
      </c>
      <c r="CS58" s="137">
        <f>('[1]Summary Data'!$V113*POWER(CS$51,3))+('[1]Summary Data'!$W113*POWER(CS$51,2))+('[1]Summary Data'!$X113*CS$51)+'[1]Summary Data'!$Y113</f>
        <v>0.11898968935423994</v>
      </c>
      <c r="CT58" s="137">
        <f>('[1]Summary Data'!$V113*POWER(CT$51,3))+('[1]Summary Data'!$W113*POWER(CT$51,2))+('[1]Summary Data'!$X113*CT$51)+'[1]Summary Data'!$Y113</f>
        <v>0.1105823758233599</v>
      </c>
      <c r="CU58" s="137">
        <f>('[1]Summary Data'!$V113*POWER(CU$51,3))+('[1]Summary Data'!$W113*POWER(CU$51,2))+('[1]Summary Data'!$X113*CU$51)+'[1]Summary Data'!$Y113</f>
        <v>0.1016344887603199</v>
      </c>
      <c r="CV58" s="137">
        <f>('[1]Summary Data'!$V113*POWER(CV$51,3))+('[1]Summary Data'!$W113*POWER(CV$51,2))+('[1]Summary Data'!$X113*CV$51)+'[1]Summary Data'!$Y113</f>
        <v>9.2255363839999896E-2</v>
      </c>
      <c r="CW58" s="137">
        <f>('[1]Summary Data'!$V113*POWER(CW$51,3))+('[1]Summary Data'!$W113*POWER(CW$51,2))+('[1]Summary Data'!$X113*CW$51)+'[1]Summary Data'!$Y113</f>
        <v>8.2554336737279868E-2</v>
      </c>
      <c r="CX58" s="137">
        <f>('[1]Summary Data'!$V113*POWER(CX$51,3))+('[1]Summary Data'!$W113*POWER(CX$51,2))+('[1]Summary Data'!$X113*CX$51)+'[1]Summary Data'!$Y113</f>
        <v>7.2640743127039956E-2</v>
      </c>
      <c r="CY58" s="137">
        <f>('[1]Summary Data'!$V113*POWER(CY$51,3))+('[1]Summary Data'!$W113*POWER(CY$51,2))+('[1]Summary Data'!$X113*CY$51)+'[1]Summary Data'!$Y113</f>
        <v>6.262391868415991E-2</v>
      </c>
      <c r="CZ58" s="137">
        <f>('[1]Summary Data'!$V113*POWER(CZ$51,3))+('[1]Summary Data'!$W113*POWER(CZ$51,2))+('[1]Summary Data'!$X113*CZ$51)+'[1]Summary Data'!$Y113</f>
        <v>5.2613199083519982E-2</v>
      </c>
      <c r="DA58" s="137">
        <f>('[1]Summary Data'!$V113*POWER(DA$51,3))+('[1]Summary Data'!$W113*POWER(DA$51,2))+('[1]Summary Data'!$X113*DA$51)+'[1]Summary Data'!$Y113</f>
        <v>4.2717919999999868E-2</v>
      </c>
      <c r="DB58" s="137">
        <f>('[1]Summary Data'!$V113*POWER(DB$51,3))+('[1]Summary Data'!$W113*POWER(DB$51,2))+('[1]Summary Data'!$X113*DB$51)+'[1]Summary Data'!$Y113</f>
        <v>3.3047417108479929E-2</v>
      </c>
      <c r="DC58" s="137">
        <f>('[1]Summary Data'!$V113*POWER(DC$51,3))+('[1]Summary Data'!$W113*POWER(DC$51,2))+('[1]Summary Data'!$X113*DC$51)+'[1]Summary Data'!$Y113</f>
        <v>2.3711026083840028E-2</v>
      </c>
      <c r="DD58" s="137">
        <f>('[1]Summary Data'!$V113*POWER(DD$51,3))+('[1]Summary Data'!$W113*POWER(DD$51,2))+('[1]Summary Data'!$X113*DD$51)+'[1]Summary Data'!$Y113</f>
        <v>1.4818082600959973E-2</v>
      </c>
      <c r="DE58" s="137">
        <f>('[1]Summary Data'!$V113*POWER(DE$51,3))+('[1]Summary Data'!$W113*POWER(DE$51,2))+('[1]Summary Data'!$X113*DE$51)+'[1]Summary Data'!$Y113</f>
        <v>6.4779223347200127E-3</v>
      </c>
      <c r="DF58" s="137">
        <f>('[1]Summary Data'!$V113*POWER(DF$51,3))+('[1]Summary Data'!$W113*POWER(DF$51,2))+('[1]Summary Data'!$X113*DF$51)+'[1]Summary Data'!$Y113</f>
        <v>-1.2001190400000444E-3</v>
      </c>
      <c r="DG58" s="137">
        <f>('[1]Summary Data'!$V113*POWER(DG$51,3))+('[1]Summary Data'!$W113*POWER(DG$51,2))+('[1]Summary Data'!$X113*DG$51)+'[1]Summary Data'!$Y113</f>
        <v>-8.1067058483200588E-3</v>
      </c>
      <c r="DH58" s="137">
        <f>('[1]Summary Data'!$V113*POWER(DH$51,3))+('[1]Summary Data'!$W113*POWER(DH$51,2))+('[1]Summary Data'!$X113*DH$51)+'[1]Summary Data'!$Y113</f>
        <v>-1.4132502415360002E-2</v>
      </c>
      <c r="DI58" s="137">
        <f>('[1]Summary Data'!$V113*POWER(DI$51,3))+('[1]Summary Data'!$W113*POWER(DI$51,2))+('[1]Summary Data'!$X113*DI$51)+'[1]Summary Data'!$Y113</f>
        <v>-1.9168173066239955E-2</v>
      </c>
      <c r="DJ58" s="137">
        <f>('[1]Summary Data'!$V113*POWER(DJ$51,3))+('[1]Summary Data'!$W113*POWER(DJ$51,2))+('[1]Summary Data'!$X113*DJ$51)+'[1]Summary Data'!$Y113</f>
        <v>-2.310438212608E-2</v>
      </c>
      <c r="DK58" s="137">
        <f>('[1]Summary Data'!$V113*POWER(DK$51,3))+('[1]Summary Data'!$W113*POWER(DK$51,2))+('[1]Summary Data'!$X113*DK$51)+'[1]Summary Data'!$Y113</f>
        <v>-2.5831793919999999E-2</v>
      </c>
      <c r="DL58" s="137">
        <f>('[1]Summary Data'!$V113*POWER(DL$51,3))+('[1]Summary Data'!$W113*POWER(DL$51,2))+('[1]Summary Data'!$X113*DL$51)+'[1]Summary Data'!$Y113</f>
        <v>-2.7241072773119809E-2</v>
      </c>
      <c r="DM58" s="137">
        <f>('[1]Summary Data'!$V113*POWER(DM$51,3))+('[1]Summary Data'!$W113*POWER(DM$51,2))+('[1]Summary Data'!$X113*DM$51)+'[1]Summary Data'!$Y113</f>
        <v>-2.7222883010559737E-2</v>
      </c>
      <c r="DN58" s="137">
        <f>('[1]Summary Data'!$V113*POWER(DN$51,3))+('[1]Summary Data'!$W113*POWER(DN$51,2))+('[1]Summary Data'!$X113*DN$51)+'[1]Summary Data'!$Y113</f>
        <v>-2.5667888957439752E-2</v>
      </c>
      <c r="DO58" s="137">
        <f>('[1]Summary Data'!$V113*POWER(DO$51,3))+('[1]Summary Data'!$W113*POWER(DO$51,2))+('[1]Summary Data'!$X113*DO$51)+'[1]Summary Data'!$Y113</f>
        <v>-2.2466754938879716E-2</v>
      </c>
      <c r="DP58" s="137">
        <f>('[1]Summary Data'!$V113*POWER(DP$51,3))+('[1]Summary Data'!$W113*POWER(DP$51,2))+('[1]Summary Data'!$X113*DP$51)+'[1]Summary Data'!$Y113</f>
        <v>-1.7510145279999931E-2</v>
      </c>
      <c r="DQ58" s="137">
        <f>('[1]Summary Data'!$V113*POWER(DQ$51,3))+('[1]Summary Data'!$W113*POWER(DQ$51,2))+('[1]Summary Data'!$X113*DQ$51)+'[1]Summary Data'!$Y113</f>
        <v>-1.068872430591937E-2</v>
      </c>
      <c r="DR58" s="137">
        <f>('[1]Summary Data'!$V113*POWER(DR$51,3))+('[1]Summary Data'!$W113*POWER(DR$51,2))+('[1]Summary Data'!$X113*DR$51)+'[1]Summary Data'!$Y113</f>
        <v>-1.8931563417594471E-3</v>
      </c>
      <c r="DS58" s="137">
        <f>('[1]Summary Data'!$V113*POWER(DS$51,3))+('[1]Summary Data'!$W113*POWER(DS$51,2))+('[1]Summary Data'!$X113*DS$51)+'[1]Summary Data'!$Y113</f>
        <v>8.9858942873605324E-3</v>
      </c>
      <c r="DT58" s="137">
        <f>('[1]Summary Data'!$V113*POWER(DT$51,3))+('[1]Summary Data'!$W113*POWER(DT$51,2))+('[1]Summary Data'!$X113*DT$51)+'[1]Summary Data'!$Y113</f>
        <v>2.2057763256320598E-2</v>
      </c>
      <c r="DU58" s="137">
        <f>('[1]Summary Data'!$V113*POWER(DU$51,3))+('[1]Summary Data'!$W113*POWER(DU$51,2))+('[1]Summary Data'!$X113*DU$51)+'[1]Summary Data'!$Y113</f>
        <v>3.7431786240000778E-2</v>
      </c>
      <c r="DV58" s="137">
        <f>('[1]Summary Data'!$V113*POWER(DV$51,3))+('[1]Summary Data'!$W113*POWER(DV$51,2))+('[1]Summary Data'!$X113*DV$51)+'[1]Summary Data'!$Y113</f>
        <v>5.5217298913280879E-2</v>
      </c>
      <c r="DW58" s="137">
        <f>('[1]Summary Data'!$V113*POWER(DW$51,3))+('[1]Summary Data'!$W113*POWER(DW$51,2))+('[1]Summary Data'!$X113*DW$51)+'[1]Summary Data'!$Y113</f>
        <v>7.552363695104071E-2</v>
      </c>
      <c r="DX58" s="137">
        <f>('[1]Summary Data'!$V113*POWER(DX$51,3))+('[1]Summary Data'!$W113*POWER(DX$51,2))+('[1]Summary Data'!$X113*DX$51)+'[1]Summary Data'!$Y113</f>
        <v>9.8460136028160741E-2</v>
      </c>
      <c r="DY58" s="137">
        <f>('[1]Summary Data'!$V113*POWER(DY$51,3))+('[1]Summary Data'!$W113*POWER(DY$51,2))+('[1]Summary Data'!$X113*DY$51)+'[1]Summary Data'!$Y113</f>
        <v>0.12413613181952123</v>
      </c>
      <c r="DZ58" s="137">
        <f>('[1]Summary Data'!$V113*POWER(DZ$51,3))+('[1]Summary Data'!$W113*POWER(DZ$51,2))+('[1]Summary Data'!$X113*DZ$51)+'[1]Summary Data'!$Y113</f>
        <v>0.15266096000000173</v>
      </c>
      <c r="EA58" s="137">
        <f>('[1]Summary Data'!$V113*POWER(EA$51,3))+('[1]Summary Data'!$W113*POWER(EA$51,2))+('[1]Summary Data'!$X113*EA$51)+'[1]Summary Data'!$Y113</f>
        <v>0.18414395624448143</v>
      </c>
      <c r="EB58" s="137">
        <f>('[1]Summary Data'!$V113*POWER(EB$51,3))+('[1]Summary Data'!$W113*POWER(EB$51,2))+('[1]Summary Data'!$X113*EB$51)+'[1]Summary Data'!$Y113</f>
        <v>0.21869445622784167</v>
      </c>
      <c r="EC58" s="137">
        <f>('[1]Summary Data'!$V113*POWER(EC$51,3))+('[1]Summary Data'!$W113*POWER(EC$51,2))+('[1]Summary Data'!$X113*EC$51)+'[1]Summary Data'!$Y113</f>
        <v>0.25642179562496203</v>
      </c>
      <c r="ED58" s="137">
        <f>('[1]Summary Data'!$V113*POWER(ED$51,3))+('[1]Summary Data'!$W113*POWER(ED$51,2))+('[1]Summary Data'!$X113*ED$51)+'[1]Summary Data'!$Y113</f>
        <v>0.29743531011072155</v>
      </c>
      <c r="EE58" s="137">
        <f>('[1]Summary Data'!$V113*POWER(EE$51,3))+('[1]Summary Data'!$W113*POWER(EE$51,2))+('[1]Summary Data'!$X113*EE$51)+'[1]Summary Data'!$Y113</f>
        <v>0.34184433536000192</v>
      </c>
      <c r="EF58" s="137">
        <f>('[1]Summary Data'!$V113*POWER(EF$51,3))+('[1]Summary Data'!$W113*POWER(EF$51,2))+('[1]Summary Data'!$X113*EF$51)+'[1]Summary Data'!$Y113</f>
        <v>0.38975820704768227</v>
      </c>
      <c r="EG58" s="137">
        <f>('[1]Summary Data'!$V113*POWER(EG$51,3))+('[1]Summary Data'!$W113*POWER(EG$51,2))+('[1]Summary Data'!$X113*EG$51)+'[1]Summary Data'!$Y113</f>
        <v>0.44128626084864264</v>
      </c>
      <c r="EH58" s="137">
        <f>('[1]Summary Data'!$V113*POWER(EH$51,3))+('[1]Summary Data'!$W113*POWER(EH$51,2))+('[1]Summary Data'!$X113*EH$51)+'[1]Summary Data'!$Y113</f>
        <v>0.49653783243776217</v>
      </c>
      <c r="EI58" s="137">
        <f>('[1]Summary Data'!$V113*POWER(EI$51,3))+('[1]Summary Data'!$W113*POWER(EI$51,2))+('[1]Summary Data'!$X113*EI$51)+'[1]Summary Data'!$Y113</f>
        <v>0.55562225748992355</v>
      </c>
      <c r="EJ58" s="137">
        <f>('[1]Summary Data'!$V113*POWER(EJ$51,3))+('[1]Summary Data'!$W113*POWER(EJ$51,2))+('[1]Summary Data'!$X113*EJ$51)+'[1]Summary Data'!$Y113</f>
        <v>0.61864887168000327</v>
      </c>
      <c r="EK58" s="137">
        <f>('[1]Summary Data'!$V113*POWER(EK$51,3))+('[1]Summary Data'!$W113*POWER(EK$51,2))+('[1]Summary Data'!$X113*EK$51)+'[1]Summary Data'!$Y113</f>
        <v>0.68572701068288355</v>
      </c>
      <c r="EL58" s="137">
        <f>('[1]Summary Data'!$V113*POWER(EL$51,3))+('[1]Summary Data'!$W113*POWER(EL$51,2))+('[1]Summary Data'!$X113*EL$51)+'[1]Summary Data'!$Y113</f>
        <v>0.75696601017344312</v>
      </c>
      <c r="EM58" s="137">
        <f>('[1]Summary Data'!$V113*POWER(EM$51,3))+('[1]Summary Data'!$W113*POWER(EM$51,2))+('[1]Summary Data'!$X113*EM$51)+'[1]Summary Data'!$Y113</f>
        <v>0.83247520582656354</v>
      </c>
      <c r="EN58" s="137">
        <f>('[1]Summary Data'!$V113*POWER(EN$51,3))+('[1]Summary Data'!$W113*POWER(EN$51,2))+('[1]Summary Data'!$X113*EN$51)+'[1]Summary Data'!$Y113</f>
        <v>0.91236393331712418</v>
      </c>
      <c r="EO58" s="138">
        <f>('[1]Summary Data'!$V113*POWER(EO$51,3))+('[1]Summary Data'!$W113*POWER(EO$51,2))+('[1]Summary Data'!$X113*EO$51)+'[1]Summary Data'!$Y113</f>
        <v>0.99674152832000462</v>
      </c>
      <c r="EP58" s="73"/>
    </row>
    <row r="59" spans="2:147" ht="15.75" thickBot="1">
      <c r="B59" s="79"/>
      <c r="C59" s="80"/>
      <c r="D59" s="80"/>
      <c r="E59" s="81"/>
      <c r="F59" s="82">
        <f t="shared" si="7"/>
        <v>6</v>
      </c>
      <c r="G59" s="144">
        <f t="shared" si="8"/>
        <v>0.20855787085823999</v>
      </c>
      <c r="H59" s="145">
        <f t="shared" si="8"/>
        <v>0.20855787085823999</v>
      </c>
      <c r="I59" s="145">
        <f t="shared" si="8"/>
        <v>0.20855787085823999</v>
      </c>
      <c r="J59" s="145">
        <f t="shared" si="8"/>
        <v>0.20855787085823999</v>
      </c>
      <c r="K59" s="145">
        <f t="shared" si="8"/>
        <v>0.20855787085823999</v>
      </c>
      <c r="L59" s="145">
        <f t="shared" si="8"/>
        <v>0.20855787085823999</v>
      </c>
      <c r="M59" s="145">
        <f t="shared" si="8"/>
        <v>0.20855787085823999</v>
      </c>
      <c r="N59" s="145">
        <f t="shared" si="8"/>
        <v>0.20855787085823999</v>
      </c>
      <c r="O59" s="145">
        <f t="shared" si="8"/>
        <v>0.20855787085823999</v>
      </c>
      <c r="P59" s="145">
        <f t="shared" si="8"/>
        <v>0.20855787085823999</v>
      </c>
      <c r="Q59" s="145">
        <f t="shared" si="8"/>
        <v>0.20692787455999997</v>
      </c>
      <c r="R59" s="145">
        <f t="shared" si="8"/>
        <v>0.20356316737535998</v>
      </c>
      <c r="S59" s="145">
        <f t="shared" si="8"/>
        <v>0.19860681504767996</v>
      </c>
      <c r="T59" s="145">
        <f t="shared" si="8"/>
        <v>0.19220188332031993</v>
      </c>
      <c r="U59" s="145">
        <f t="shared" si="8"/>
        <v>0.18449143793663991</v>
      </c>
      <c r="V59" s="145">
        <f t="shared" si="8"/>
        <v>0.17561854463999998</v>
      </c>
      <c r="W59" s="145">
        <f t="shared" si="8"/>
        <v>0.16572626917375988</v>
      </c>
      <c r="X59" s="145">
        <f t="shared" si="8"/>
        <v>0.15495767728127985</v>
      </c>
      <c r="Y59" s="145">
        <f t="shared" si="8"/>
        <v>0.14345583470591983</v>
      </c>
      <c r="Z59" s="145">
        <f t="shared" si="8"/>
        <v>0.13136380719103991</v>
      </c>
      <c r="AA59" s="145">
        <f t="shared" si="8"/>
        <v>0.11882466047999973</v>
      </c>
      <c r="AB59" s="145">
        <f t="shared" si="8"/>
        <v>0.1059814603161599</v>
      </c>
      <c r="AC59" s="145">
        <f t="shared" si="8"/>
        <v>9.2977272442879899E-2</v>
      </c>
      <c r="AD59" s="145">
        <f t="shared" si="8"/>
        <v>7.9955162603519758E-2</v>
      </c>
      <c r="AE59" s="145">
        <f t="shared" si="8"/>
        <v>6.7058196541439963E-2</v>
      </c>
      <c r="AF59" s="145">
        <f t="shared" si="8"/>
        <v>5.4429439999999829E-2</v>
      </c>
      <c r="AG59" s="145">
        <f t="shared" si="8"/>
        <v>4.2211958722559784E-2</v>
      </c>
      <c r="AH59" s="145">
        <f t="shared" si="8"/>
        <v>3.0548818452479698E-2</v>
      </c>
      <c r="AI59" s="145">
        <f t="shared" si="8"/>
        <v>1.9583084933119776E-2</v>
      </c>
      <c r="AJ59" s="145">
        <f t="shared" si="8"/>
        <v>9.4578239078398907E-3</v>
      </c>
      <c r="AK59" s="145">
        <f t="shared" si="8"/>
        <v>3.1610111999991197E-4</v>
      </c>
      <c r="AL59" s="145">
        <f t="shared" ref="AL59:AL65" si="10">IF(DG59&gt;AM59,MAX(DG59,0),AM59)</f>
        <v>0</v>
      </c>
      <c r="AM59" s="145">
        <v>0</v>
      </c>
      <c r="AN59" s="145">
        <v>0</v>
      </c>
      <c r="AO59" s="145">
        <v>0</v>
      </c>
      <c r="AP59" s="145">
        <v>0</v>
      </c>
      <c r="AQ59" s="145">
        <v>0</v>
      </c>
      <c r="AR59" s="145">
        <v>0</v>
      </c>
      <c r="AS59" s="145">
        <v>0</v>
      </c>
      <c r="AT59" s="145">
        <v>0</v>
      </c>
      <c r="AU59" s="145">
        <v>0</v>
      </c>
      <c r="AV59" s="145">
        <v>0</v>
      </c>
      <c r="AW59" s="145">
        <v>0</v>
      </c>
      <c r="AX59" s="145">
        <v>0</v>
      </c>
      <c r="AY59" s="145">
        <v>0</v>
      </c>
      <c r="AZ59" s="145">
        <v>0</v>
      </c>
      <c r="BA59" s="145">
        <v>0</v>
      </c>
      <c r="BB59" s="145">
        <v>0</v>
      </c>
      <c r="BC59" s="145">
        <v>0</v>
      </c>
      <c r="BD59" s="145">
        <v>0</v>
      </c>
      <c r="BE59" s="145">
        <v>0</v>
      </c>
      <c r="BF59" s="145">
        <v>0</v>
      </c>
      <c r="BG59" s="145">
        <v>0</v>
      </c>
      <c r="BH59" s="145">
        <v>0</v>
      </c>
      <c r="BI59" s="145">
        <v>0</v>
      </c>
      <c r="BJ59" s="145">
        <v>0</v>
      </c>
      <c r="BK59" s="145">
        <v>0</v>
      </c>
      <c r="BL59" s="145">
        <v>0</v>
      </c>
      <c r="BM59" s="145">
        <v>0</v>
      </c>
      <c r="BN59" s="145">
        <v>0</v>
      </c>
      <c r="BO59" s="145">
        <v>0</v>
      </c>
      <c r="BP59" s="145">
        <v>0</v>
      </c>
      <c r="BQ59" s="145">
        <v>0</v>
      </c>
      <c r="BR59" s="145">
        <v>0</v>
      </c>
      <c r="BS59" s="145">
        <v>0</v>
      </c>
      <c r="BT59" s="146">
        <v>0</v>
      </c>
      <c r="BU59" s="84"/>
      <c r="CA59" s="188">
        <f t="shared" si="9"/>
        <v>0</v>
      </c>
      <c r="CB59" s="144">
        <f>('[1]Summary Data'!$V112*POWER(CB$51,3))+('[1]Summary Data'!$W112*POWER(CB$51,2))+('[1]Summary Data'!$X112*CB$51)+'[1]Summary Data'!$Y112</f>
        <v>0.12156</v>
      </c>
      <c r="CC59" s="145">
        <f>('[1]Summary Data'!$V112*POWER(CC$51,3))+('[1]Summary Data'!$W112*POWER(CC$51,2))+('[1]Summary Data'!$X112*CC$51)+'[1]Summary Data'!$Y112</f>
        <v>0.14198036013056001</v>
      </c>
      <c r="CD59" s="145">
        <f>('[1]Summary Data'!$V112*POWER(CD$51,3))+('[1]Summary Data'!$W112*POWER(CD$51,2))+('[1]Summary Data'!$X112*CD$51)+'[1]Summary Data'!$Y112</f>
        <v>0.15937841768447999</v>
      </c>
      <c r="CE59" s="145">
        <f>('[1]Summary Data'!$V112*POWER(CE$51,3))+('[1]Summary Data'!$W112*POWER(CE$51,2))+('[1]Summary Data'!$X112*CE$51)+'[1]Summary Data'!$Y112</f>
        <v>0.17389723840512</v>
      </c>
      <c r="CF59" s="145">
        <f>('[1]Summary Data'!$V112*POWER(CF$51,3))+('[1]Summary Data'!$W112*POWER(CF$51,2))+('[1]Summary Data'!$X112*CF$51)+'[1]Summary Data'!$Y112</f>
        <v>0.18567988803584001</v>
      </c>
      <c r="CG59" s="145">
        <f>('[1]Summary Data'!$V112*POWER(CG$51,3))+('[1]Summary Data'!$W112*POWER(CG$51,2))+('[1]Summary Data'!$X112*CG$51)+'[1]Summary Data'!$Y112</f>
        <v>0.19486943231999998</v>
      </c>
      <c r="CH59" s="145">
        <f>('[1]Summary Data'!$V112*POWER(CH$51,3))+('[1]Summary Data'!$W112*POWER(CH$51,2))+('[1]Summary Data'!$X112*CH$51)+'[1]Summary Data'!$Y112</f>
        <v>0.20160893700096</v>
      </c>
      <c r="CI59" s="145">
        <f>('[1]Summary Data'!$V112*POWER(CI$51,3))+('[1]Summary Data'!$W112*POWER(CI$51,2))+('[1]Summary Data'!$X112*CI$51)+'[1]Summary Data'!$Y112</f>
        <v>0.20604146782207999</v>
      </c>
      <c r="CJ59" s="145">
        <f>('[1]Summary Data'!$V112*POWER(CJ$51,3))+('[1]Summary Data'!$W112*POWER(CJ$51,2))+('[1]Summary Data'!$X112*CJ$51)+'[1]Summary Data'!$Y112</f>
        <v>0.20831009052672</v>
      </c>
      <c r="CK59" s="145">
        <f>('[1]Summary Data'!$V112*POWER(CK$51,3))+('[1]Summary Data'!$W112*POWER(CK$51,2))+('[1]Summary Data'!$X112*CK$51)+'[1]Summary Data'!$Y112</f>
        <v>0.20855787085823999</v>
      </c>
      <c r="CL59" s="145">
        <f>('[1]Summary Data'!$V112*POWER(CL$51,3))+('[1]Summary Data'!$W112*POWER(CL$51,2))+('[1]Summary Data'!$X112*CL$51)+'[1]Summary Data'!$Y112</f>
        <v>0.20692787455999997</v>
      </c>
      <c r="CM59" s="145">
        <f>('[1]Summary Data'!$V112*POWER(CM$51,3))+('[1]Summary Data'!$W112*POWER(CM$51,2))+('[1]Summary Data'!$X112*CM$51)+'[1]Summary Data'!$Y112</f>
        <v>0.20356316737535998</v>
      </c>
      <c r="CN59" s="145">
        <f>('[1]Summary Data'!$V112*POWER(CN$51,3))+('[1]Summary Data'!$W112*POWER(CN$51,2))+('[1]Summary Data'!$X112*CN$51)+'[1]Summary Data'!$Y112</f>
        <v>0.19860681504767996</v>
      </c>
      <c r="CO59" s="145">
        <f>('[1]Summary Data'!$V112*POWER(CO$51,3))+('[1]Summary Data'!$W112*POWER(CO$51,2))+('[1]Summary Data'!$X112*CO$51)+'[1]Summary Data'!$Y112</f>
        <v>0.19220188332031993</v>
      </c>
      <c r="CP59" s="145">
        <f>('[1]Summary Data'!$V112*POWER(CP$51,3))+('[1]Summary Data'!$W112*POWER(CP$51,2))+('[1]Summary Data'!$X112*CP$51)+'[1]Summary Data'!$Y112</f>
        <v>0.18449143793663991</v>
      </c>
      <c r="CQ59" s="145">
        <f>('[1]Summary Data'!$V112*POWER(CQ$51,3))+('[1]Summary Data'!$W112*POWER(CQ$51,2))+('[1]Summary Data'!$X112*CQ$51)+'[1]Summary Data'!$Y112</f>
        <v>0.17561854463999998</v>
      </c>
      <c r="CR59" s="145">
        <f>('[1]Summary Data'!$V112*POWER(CR$51,3))+('[1]Summary Data'!$W112*POWER(CR$51,2))+('[1]Summary Data'!$X112*CR$51)+'[1]Summary Data'!$Y112</f>
        <v>0.16572626917375988</v>
      </c>
      <c r="CS59" s="145">
        <f>('[1]Summary Data'!$V112*POWER(CS$51,3))+('[1]Summary Data'!$W112*POWER(CS$51,2))+('[1]Summary Data'!$X112*CS$51)+'[1]Summary Data'!$Y112</f>
        <v>0.15495767728127985</v>
      </c>
      <c r="CT59" s="145">
        <f>('[1]Summary Data'!$V112*POWER(CT$51,3))+('[1]Summary Data'!$W112*POWER(CT$51,2))+('[1]Summary Data'!$X112*CT$51)+'[1]Summary Data'!$Y112</f>
        <v>0.14345583470591983</v>
      </c>
      <c r="CU59" s="145">
        <f>('[1]Summary Data'!$V112*POWER(CU$51,3))+('[1]Summary Data'!$W112*POWER(CU$51,2))+('[1]Summary Data'!$X112*CU$51)+'[1]Summary Data'!$Y112</f>
        <v>0.13136380719103991</v>
      </c>
      <c r="CV59" s="145">
        <f>('[1]Summary Data'!$V112*POWER(CV$51,3))+('[1]Summary Data'!$W112*POWER(CV$51,2))+('[1]Summary Data'!$X112*CV$51)+'[1]Summary Data'!$Y112</f>
        <v>0.11882466047999973</v>
      </c>
      <c r="CW59" s="145">
        <f>('[1]Summary Data'!$V112*POWER(CW$51,3))+('[1]Summary Data'!$W112*POWER(CW$51,2))+('[1]Summary Data'!$X112*CW$51)+'[1]Summary Data'!$Y112</f>
        <v>0.1059814603161599</v>
      </c>
      <c r="CX59" s="145">
        <f>('[1]Summary Data'!$V112*POWER(CX$51,3))+('[1]Summary Data'!$W112*POWER(CX$51,2))+('[1]Summary Data'!$X112*CX$51)+'[1]Summary Data'!$Y112</f>
        <v>9.2977272442879899E-2</v>
      </c>
      <c r="CY59" s="145">
        <f>('[1]Summary Data'!$V112*POWER(CY$51,3))+('[1]Summary Data'!$W112*POWER(CY$51,2))+('[1]Summary Data'!$X112*CY$51)+'[1]Summary Data'!$Y112</f>
        <v>7.9955162603519758E-2</v>
      </c>
      <c r="CZ59" s="145">
        <f>('[1]Summary Data'!$V112*POWER(CZ$51,3))+('[1]Summary Data'!$W112*POWER(CZ$51,2))+('[1]Summary Data'!$X112*CZ$51)+'[1]Summary Data'!$Y112</f>
        <v>6.7058196541439963E-2</v>
      </c>
      <c r="DA59" s="145">
        <f>('[1]Summary Data'!$V112*POWER(DA$51,3))+('[1]Summary Data'!$W112*POWER(DA$51,2))+('[1]Summary Data'!$X112*DA$51)+'[1]Summary Data'!$Y112</f>
        <v>5.4429439999999829E-2</v>
      </c>
      <c r="DB59" s="145">
        <f>('[1]Summary Data'!$V112*POWER(DB$51,3))+('[1]Summary Data'!$W112*POWER(DB$51,2))+('[1]Summary Data'!$X112*DB$51)+'[1]Summary Data'!$Y112</f>
        <v>4.2211958722559784E-2</v>
      </c>
      <c r="DC59" s="145">
        <f>('[1]Summary Data'!$V112*POWER(DC$51,3))+('[1]Summary Data'!$W112*POWER(DC$51,2))+('[1]Summary Data'!$X112*DC$51)+'[1]Summary Data'!$Y112</f>
        <v>3.0548818452479698E-2</v>
      </c>
      <c r="DD59" s="145">
        <f>('[1]Summary Data'!$V112*POWER(DD$51,3))+('[1]Summary Data'!$W112*POWER(DD$51,2))+('[1]Summary Data'!$X112*DD$51)+'[1]Summary Data'!$Y112</f>
        <v>1.9583084933119776E-2</v>
      </c>
      <c r="DE59" s="145">
        <f>('[1]Summary Data'!$V112*POWER(DE$51,3))+('[1]Summary Data'!$W112*POWER(DE$51,2))+('[1]Summary Data'!$X112*DE$51)+'[1]Summary Data'!$Y112</f>
        <v>9.4578239078398907E-3</v>
      </c>
      <c r="DF59" s="145">
        <f>('[1]Summary Data'!$V112*POWER(DF$51,3))+('[1]Summary Data'!$W112*POWER(DF$51,2))+('[1]Summary Data'!$X112*DF$51)+'[1]Summary Data'!$Y112</f>
        <v>3.1610111999991197E-4</v>
      </c>
      <c r="DG59" s="145">
        <f>('[1]Summary Data'!$V112*POWER(DG$51,3))+('[1]Summary Data'!$W112*POWER(DG$51,2))+('[1]Summary Data'!$X112*DG$51)+'[1]Summary Data'!$Y112</f>
        <v>-7.6990176870401772E-3</v>
      </c>
      <c r="DH59" s="145">
        <f>('[1]Summary Data'!$V112*POWER(DH$51,3))+('[1]Summary Data'!$W112*POWER(DH$51,2))+('[1]Summary Data'!$X112*DH$51)+'[1]Summary Data'!$Y112</f>
        <v>-1.4444466769920283E-2</v>
      </c>
      <c r="DI59" s="145">
        <f>('[1]Summary Data'!$V112*POWER(DI$51,3))+('[1]Summary Data'!$W112*POWER(DI$51,2))+('[1]Summary Data'!$X112*DI$51)+'[1]Summary Data'!$Y112</f>
        <v>-1.977718038527998E-2</v>
      </c>
      <c r="DJ59" s="145">
        <f>('[1]Summary Data'!$V112*POWER(DJ$51,3))+('[1]Summary Data'!$W112*POWER(DJ$51,2))+('[1]Summary Data'!$X112*DJ$51)+'[1]Summary Data'!$Y112</f>
        <v>-2.3554092789760062E-2</v>
      </c>
      <c r="DK59" s="145">
        <f>('[1]Summary Data'!$V112*POWER(DK$51,3))+('[1]Summary Data'!$W112*POWER(DK$51,2))+('[1]Summary Data'!$X112*DK$51)+'[1]Summary Data'!$Y112</f>
        <v>-2.5632138240000213E-2</v>
      </c>
      <c r="DL59" s="145">
        <f>('[1]Summary Data'!$V112*POWER(DL$51,3))+('[1]Summary Data'!$W112*POWER(DL$51,2))+('[1]Summary Data'!$X112*DL$51)+'[1]Summary Data'!$Y112</f>
        <v>-2.5868250992639896E-2</v>
      </c>
      <c r="DM59" s="145">
        <f>('[1]Summary Data'!$V112*POWER(DM$51,3))+('[1]Summary Data'!$W112*POWER(DM$51,2))+('[1]Summary Data'!$X112*DM$51)+'[1]Summary Data'!$Y112</f>
        <v>-2.4119365304319795E-2</v>
      </c>
      <c r="DN59" s="145">
        <f>('[1]Summary Data'!$V112*POWER(DN$51,3))+('[1]Summary Data'!$W112*POWER(DN$51,2))+('[1]Summary Data'!$X112*DN$51)+'[1]Summary Data'!$Y112</f>
        <v>-2.0242415431679817E-2</v>
      </c>
      <c r="DO59" s="145">
        <f>('[1]Summary Data'!$V112*POWER(DO$51,3))+('[1]Summary Data'!$W112*POWER(DO$51,2))+('[1]Summary Data'!$X112*DO$51)+'[1]Summary Data'!$Y112</f>
        <v>-1.4094335631359756E-2</v>
      </c>
      <c r="DP59" s="145">
        <f>('[1]Summary Data'!$V112*POWER(DP$51,3))+('[1]Summary Data'!$W112*POWER(DP$51,2))+('[1]Summary Data'!$X112*DP$51)+'[1]Summary Data'!$Y112</f>
        <v>-5.53206015999963E-3</v>
      </c>
      <c r="DQ59" s="145">
        <f>('[1]Summary Data'!$V112*POWER(DQ$51,3))+('[1]Summary Data'!$W112*POWER(DQ$51,2))+('[1]Summary Data'!$X112*DQ$51)+'[1]Summary Data'!$Y112</f>
        <v>5.5874767257604319E-3</v>
      </c>
      <c r="DR59" s="145">
        <f>('[1]Summary Data'!$V112*POWER(DR$51,3))+('[1]Summary Data'!$W112*POWER(DR$51,2))+('[1]Summary Data'!$X112*DR$51)+'[1]Summary Data'!$Y112</f>
        <v>1.940734076928019E-2</v>
      </c>
      <c r="DS59" s="145">
        <f>('[1]Summary Data'!$V112*POWER(DS$51,3))+('[1]Summary Data'!$W112*POWER(DS$51,2))+('[1]Summary Data'!$X112*DS$51)+'[1]Summary Data'!$Y112</f>
        <v>3.6070597713920294E-2</v>
      </c>
      <c r="DT59" s="145">
        <f>('[1]Summary Data'!$V112*POWER(DT$51,3))+('[1]Summary Data'!$W112*POWER(DT$51,2))+('[1]Summary Data'!$X112*DT$51)+'[1]Summary Data'!$Y112</f>
        <v>5.5720313303040614E-2</v>
      </c>
      <c r="DU59" s="145">
        <f>('[1]Summary Data'!$V112*POWER(DU$51,3))+('[1]Summary Data'!$W112*POWER(DU$51,2))+('[1]Summary Data'!$X112*DU$51)+'[1]Summary Data'!$Y112</f>
        <v>7.8499553280000578E-2</v>
      </c>
      <c r="DV59" s="145">
        <f>('[1]Summary Data'!$V112*POWER(DV$51,3))+('[1]Summary Data'!$W112*POWER(DV$51,2))+('[1]Summary Data'!$X112*DV$51)+'[1]Summary Data'!$Y112</f>
        <v>0.10455138338816072</v>
      </c>
      <c r="DW59" s="145">
        <f>('[1]Summary Data'!$V112*POWER(DW$51,3))+('[1]Summary Data'!$W112*POWER(DW$51,2))+('[1]Summary Data'!$X112*DW$51)+'[1]Summary Data'!$Y112</f>
        <v>0.13401886937088137</v>
      </c>
      <c r="DX59" s="145">
        <f>('[1]Summary Data'!$V112*POWER(DX$51,3))+('[1]Summary Data'!$W112*POWER(DX$51,2))+('[1]Summary Data'!$X112*DX$51)+'[1]Summary Data'!$Y112</f>
        <v>0.16704507697152138</v>
      </c>
      <c r="DY59" s="145">
        <f>('[1]Summary Data'!$V112*POWER(DY$51,3))+('[1]Summary Data'!$W112*POWER(DY$51,2))+('[1]Summary Data'!$X112*DY$51)+'[1]Summary Data'!$Y112</f>
        <v>0.2037730719334413</v>
      </c>
      <c r="DZ59" s="145">
        <f>('[1]Summary Data'!$V112*POWER(DZ$51,3))+('[1]Summary Data'!$W112*POWER(DZ$51,2))+('[1]Summary Data'!$X112*DZ$51)+'[1]Summary Data'!$Y112</f>
        <v>0.24434592000000188</v>
      </c>
      <c r="EA59" s="145">
        <f>('[1]Summary Data'!$V112*POWER(EA$51,3))+('[1]Summary Data'!$W112*POWER(EA$51,2))+('[1]Summary Data'!$X112*EA$51)+'[1]Summary Data'!$Y112</f>
        <v>0.28890668691456167</v>
      </c>
      <c r="EB59" s="145">
        <f>('[1]Summary Data'!$V112*POWER(EB$51,3))+('[1]Summary Data'!$W112*POWER(EB$51,2))+('[1]Summary Data'!$X112*EB$51)+'[1]Summary Data'!$Y112</f>
        <v>0.33759843842048254</v>
      </c>
      <c r="EC59" s="145">
        <f>('[1]Summary Data'!$V112*POWER(EC$51,3))+('[1]Summary Data'!$W112*POWER(EC$51,2))+('[1]Summary Data'!$X112*EC$51)+'[1]Summary Data'!$Y112</f>
        <v>0.39056424026112213</v>
      </c>
      <c r="ED59" s="145">
        <f>('[1]Summary Data'!$V112*POWER(ED$51,3))+('[1]Summary Data'!$W112*POWER(ED$51,2))+('[1]Summary Data'!$X112*ED$51)+'[1]Summary Data'!$Y112</f>
        <v>0.44794715817984254</v>
      </c>
      <c r="EE59" s="145">
        <f>('[1]Summary Data'!$V112*POWER(EE$51,3))+('[1]Summary Data'!$W112*POWER(EE$51,2))+('[1]Summary Data'!$X112*EE$51)+'[1]Summary Data'!$Y112</f>
        <v>0.50989025792000209</v>
      </c>
      <c r="EF59" s="145">
        <f>('[1]Summary Data'!$V112*POWER(EF$51,3))+('[1]Summary Data'!$W112*POWER(EF$51,2))+('[1]Summary Data'!$X112*EF$51)+'[1]Summary Data'!$Y112</f>
        <v>0.57653660522496242</v>
      </c>
      <c r="EG59" s="145">
        <f>('[1]Summary Data'!$V112*POWER(EG$51,3))+('[1]Summary Data'!$W112*POWER(EG$51,2))+('[1]Summary Data'!$X112*EG$51)+'[1]Summary Data'!$Y112</f>
        <v>0.64802926583808362</v>
      </c>
      <c r="EH59" s="145">
        <f>('[1]Summary Data'!$V112*POWER(EH$51,3))+('[1]Summary Data'!$W112*POWER(EH$51,2))+('[1]Summary Data'!$X112*EH$51)+'[1]Summary Data'!$Y112</f>
        <v>0.72451130550272291</v>
      </c>
      <c r="EI59" s="145">
        <f>('[1]Summary Data'!$V112*POWER(EI$51,3))+('[1]Summary Data'!$W112*POWER(EI$51,2))+('[1]Summary Data'!$X112*EI$51)+'[1]Summary Data'!$Y112</f>
        <v>0.80612578996224482</v>
      </c>
      <c r="EJ59" s="145">
        <f>('[1]Summary Data'!$V112*POWER(EJ$51,3))+('[1]Summary Data'!$W112*POWER(EJ$51,2))+('[1]Summary Data'!$X112*EJ$51)+'[1]Summary Data'!$Y112</f>
        <v>0.89301578496000433</v>
      </c>
      <c r="EK59" s="145">
        <f>('[1]Summary Data'!$V112*POWER(EK$51,3))+('[1]Summary Data'!$W112*POWER(EK$51,2))+('[1]Summary Data'!$X112*EK$51)+'[1]Summary Data'!$Y112</f>
        <v>0.98532435623936443</v>
      </c>
      <c r="EL59" s="145">
        <f>('[1]Summary Data'!$V112*POWER(EL$51,3))+('[1]Summary Data'!$W112*POWER(EL$51,2))+('[1]Summary Data'!$X112*EL$51)+'[1]Summary Data'!$Y112</f>
        <v>1.0831945695436844</v>
      </c>
      <c r="EM59" s="145">
        <f>('[1]Summary Data'!$V112*POWER(EM$51,3))+('[1]Summary Data'!$W112*POWER(EM$51,2))+('[1]Summary Data'!$X112*EM$51)+'[1]Summary Data'!$Y112</f>
        <v>1.1867694906163249</v>
      </c>
      <c r="EN59" s="145">
        <f>('[1]Summary Data'!$V112*POWER(EN$51,3))+('[1]Summary Data'!$W112*POWER(EN$51,2))+('[1]Summary Data'!$X112*EN$51)+'[1]Summary Data'!$Y112</f>
        <v>1.2961921852006446</v>
      </c>
      <c r="EO59" s="146">
        <f>('[1]Summary Data'!$V112*POWER(EO$51,3))+('[1]Summary Data'!$W112*POWER(EO$51,2))+('[1]Summary Data'!$X112*EO$51)+'[1]Summary Data'!$Y112</f>
        <v>1.4116057190400064</v>
      </c>
      <c r="EP59" s="84"/>
    </row>
    <row r="61" spans="2:147">
      <c r="I61" s="55"/>
    </row>
    <row r="62" spans="2:147">
      <c r="F62" s="156"/>
    </row>
  </sheetData>
  <sheetProtection password="C163" sheet="1" objects="1" scenarios="1"/>
  <mergeCells count="23">
    <mergeCell ref="DH50:DW50"/>
    <mergeCell ref="DX50:EM50"/>
    <mergeCell ref="B51:E59"/>
    <mergeCell ref="BU52:BU59"/>
    <mergeCell ref="EP52:EP59"/>
    <mergeCell ref="B40:E48"/>
    <mergeCell ref="N41:N48"/>
    <mergeCell ref="B50:F50"/>
    <mergeCell ref="G50:V50"/>
    <mergeCell ref="CB50:CQ50"/>
    <mergeCell ref="CR50:DG50"/>
    <mergeCell ref="B14:E22"/>
    <mergeCell ref="H15:H22"/>
    <mergeCell ref="B28:F28"/>
    <mergeCell ref="B29:E37"/>
    <mergeCell ref="B39:F39"/>
    <mergeCell ref="G39:M39"/>
    <mergeCell ref="A1:T1"/>
    <mergeCell ref="J2:R2"/>
    <mergeCell ref="B5:D5"/>
    <mergeCell ref="P5:S5"/>
    <mergeCell ref="B7:D7"/>
    <mergeCell ref="B13:G13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6" ma:contentTypeDescription="Create a new document." ma:contentTypeScope="" ma:versionID="b3546968a282cdcde4f68899de6c7dda">
  <xsd:schema xmlns:xsd="http://www.w3.org/2001/XMLSchema" xmlns:xs="http://www.w3.org/2001/XMLSchema" xmlns:p="http://schemas.microsoft.com/office/2006/metadata/properties" xmlns:ns2="678b8a1c-9245-4045-8063-caa3cae0cf2a" xmlns:ns3="9425fc9c-944d-4da0-a55a-bad940d584c6" targetNamespace="http://schemas.microsoft.com/office/2006/metadata/properties" ma:root="true" ma:fieldsID="53167950e49a75ddc46ab8f2a4dac392" ns2:_="" ns3:_="">
    <xsd:import namespace="678b8a1c-9245-4045-8063-caa3cae0cf2a"/>
    <xsd:import namespace="9425fc9c-944d-4da0-a55a-bad940d58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d5a834-6d06-4605-97f8-32eeb78516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5fc9c-944d-4da0-a55a-bad940d58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690736e-7665-4781-85fa-1359dcfa8d3a}" ma:internalName="TaxCatchAll" ma:showField="CatchAllData" ma:web="9425fc9c-944d-4da0-a55a-bad940d584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089FCD-A9F0-478D-B173-3CBA38BA10EC}"/>
</file>

<file path=customXml/itemProps2.xml><?xml version="1.0" encoding="utf-8"?>
<ds:datastoreItem xmlns:ds="http://schemas.openxmlformats.org/officeDocument/2006/customXml" ds:itemID="{C1D6DEF4-C3B3-4DC8-8CB8-D8728B281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2019-11-01T12:23:19Z</dcterms:created>
  <dcterms:modified xsi:type="dcterms:W3CDTF">2019-11-01T12:23:45Z</dcterms:modified>
</cp:coreProperties>
</file>