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11.xml" ContentType="application/vnd.openxmlformats-officedocument.drawingml.char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snu1-my.sharepoint.com/personal/laura_asnu_com/Documents/Web/Injector DNA/"/>
    </mc:Choice>
  </mc:AlternateContent>
  <xr:revisionPtr revIDLastSave="0" documentId="11_5C6C0E795F1D20D7359C94B0054AAA87106E1F2A" xr6:coauthVersionLast="46" xr6:coauthVersionMax="46" xr10:uidLastSave="{00000000-0000-0000-0000-000000000000}"/>
  <bookViews>
    <workbookView xWindow="1560" yWindow="1560" windowWidth="21600" windowHeight="11385" activeTab="1" xr2:uid="{00000000-000D-0000-FFFF-FFFF00000000}"/>
  </bookViews>
  <sheets>
    <sheet name="Help" sheetId="1" r:id="rId1"/>
    <sheet name="Generic ECU" sheetId="2" r:id="rId2"/>
    <sheet name="LINK" sheetId="3" r:id="rId3"/>
    <sheet name="Nissan GTR EcuTek" sheetId="4" r:id="rId4"/>
    <sheet name="Nissan GTR COBB" sheetId="5" r:id="rId5"/>
    <sheet name="Subaru COBB" sheetId="6" r:id="rId6"/>
    <sheet name="Mitsubishi EVO X COBB" sheetId="7" r:id="rId7"/>
  </sheets>
  <externalReferences>
    <externalReference r:id="rId8"/>
  </externalReferences>
  <definedNames>
    <definedName name="PressureFactors">Help!$AA$11:$AB$13</definedName>
    <definedName name="PressureUnits">Help!$AA$11:$AA$13</definedName>
    <definedName name="_xlnm.Print_Area" localSheetId="0">Help!$A$1:$Z$38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B59" i="7" l="1"/>
  <c r="CA59" i="7"/>
  <c r="CB58" i="7"/>
  <c r="CA58" i="7"/>
  <c r="CB57" i="7"/>
  <c r="CA57" i="7"/>
  <c r="CB56" i="7"/>
  <c r="CA56" i="7"/>
  <c r="CB55" i="7"/>
  <c r="CA55" i="7"/>
  <c r="CC54" i="7"/>
  <c r="CB54" i="7"/>
  <c r="CA54" i="7"/>
  <c r="CB53" i="7"/>
  <c r="CA53" i="7"/>
  <c r="CC52" i="7"/>
  <c r="CB52" i="7"/>
  <c r="CA52" i="7"/>
  <c r="CD51" i="7"/>
  <c r="CD59" i="7" s="1"/>
  <c r="CC51" i="7"/>
  <c r="CC58" i="7" s="1"/>
  <c r="H51" i="7"/>
  <c r="I51" i="7" s="1"/>
  <c r="F51" i="7"/>
  <c r="F40" i="7"/>
  <c r="F29" i="7"/>
  <c r="G28" i="7"/>
  <c r="G22" i="7"/>
  <c r="F22" i="7"/>
  <c r="F37" i="7" s="1"/>
  <c r="G21" i="7"/>
  <c r="F21" i="7"/>
  <c r="F58" i="7" s="1"/>
  <c r="G20" i="7"/>
  <c r="F20" i="7"/>
  <c r="F57" i="7" s="1"/>
  <c r="G19" i="7"/>
  <c r="F19" i="7"/>
  <c r="F56" i="7" s="1"/>
  <c r="G18" i="7"/>
  <c r="F18" i="7"/>
  <c r="F33" i="7" s="1"/>
  <c r="G17" i="7"/>
  <c r="F17" i="7"/>
  <c r="F54" i="7" s="1"/>
  <c r="G16" i="7"/>
  <c r="F16" i="7"/>
  <c r="F53" i="7" s="1"/>
  <c r="G15" i="7"/>
  <c r="F15" i="7"/>
  <c r="F52" i="7" s="1"/>
  <c r="F14" i="7"/>
  <c r="B3" i="7"/>
  <c r="S2" i="7"/>
  <c r="S1" i="7"/>
  <c r="A1" i="7"/>
  <c r="N62" i="6"/>
  <c r="AQ62" i="6" s="1"/>
  <c r="M62" i="6"/>
  <c r="AP62" i="6" s="1"/>
  <c r="L62" i="6"/>
  <c r="AO62" i="6" s="1"/>
  <c r="K62" i="6"/>
  <c r="AN62" i="6" s="1"/>
  <c r="J62" i="6"/>
  <c r="AM62" i="6" s="1"/>
  <c r="I62" i="6"/>
  <c r="AL62" i="6" s="1"/>
  <c r="H62" i="6"/>
  <c r="AK62" i="6" s="1"/>
  <c r="G62" i="6"/>
  <c r="AJ62" i="6" s="1"/>
  <c r="F62" i="6"/>
  <c r="K51" i="6"/>
  <c r="AN51" i="6" s="1"/>
  <c r="J51" i="6"/>
  <c r="AM51" i="6" s="1"/>
  <c r="AM59" i="6" s="1"/>
  <c r="I51" i="6"/>
  <c r="AL51" i="6" s="1"/>
  <c r="H51" i="6"/>
  <c r="AK51" i="6" s="1"/>
  <c r="G51" i="6"/>
  <c r="AJ51" i="6" s="1"/>
  <c r="F51" i="6"/>
  <c r="W48" i="6"/>
  <c r="V48" i="6"/>
  <c r="U48" i="6"/>
  <c r="T48" i="6"/>
  <c r="S48" i="6"/>
  <c r="W47" i="6"/>
  <c r="V47" i="6"/>
  <c r="U47" i="6"/>
  <c r="T47" i="6"/>
  <c r="S47" i="6"/>
  <c r="W46" i="6"/>
  <c r="V46" i="6"/>
  <c r="U46" i="6"/>
  <c r="T46" i="6"/>
  <c r="S46" i="6"/>
  <c r="W45" i="6"/>
  <c r="V45" i="6"/>
  <c r="U45" i="6"/>
  <c r="T45" i="6"/>
  <c r="S45" i="6"/>
  <c r="W44" i="6"/>
  <c r="V44" i="6"/>
  <c r="U44" i="6"/>
  <c r="T44" i="6"/>
  <c r="S44" i="6"/>
  <c r="W43" i="6"/>
  <c r="V43" i="6"/>
  <c r="U43" i="6"/>
  <c r="T43" i="6"/>
  <c r="S43" i="6"/>
  <c r="I43" i="6"/>
  <c r="G43" i="6"/>
  <c r="W42" i="6"/>
  <c r="V42" i="6"/>
  <c r="U42" i="6"/>
  <c r="T42" i="6"/>
  <c r="S42" i="6"/>
  <c r="I42" i="6"/>
  <c r="W41" i="6"/>
  <c r="V41" i="6"/>
  <c r="U41" i="6"/>
  <c r="T41" i="6"/>
  <c r="S41" i="6"/>
  <c r="I41" i="6"/>
  <c r="G41" i="6"/>
  <c r="R40" i="6"/>
  <c r="K40" i="6"/>
  <c r="K48" i="6" s="1"/>
  <c r="J40" i="6"/>
  <c r="J48" i="6" s="1"/>
  <c r="I40" i="6"/>
  <c r="I47" i="6" s="1"/>
  <c r="H40" i="6"/>
  <c r="H47" i="6" s="1"/>
  <c r="G40" i="6"/>
  <c r="G47" i="6" s="1"/>
  <c r="F40" i="6"/>
  <c r="F30" i="6"/>
  <c r="F29" i="6"/>
  <c r="G28" i="6"/>
  <c r="N26" i="6"/>
  <c r="M26" i="6"/>
  <c r="L26" i="6"/>
  <c r="K26" i="6"/>
  <c r="J26" i="6"/>
  <c r="I26" i="6"/>
  <c r="H26" i="6"/>
  <c r="G26" i="6"/>
  <c r="K25" i="6"/>
  <c r="G22" i="6"/>
  <c r="F22" i="6"/>
  <c r="F70" i="6" s="1"/>
  <c r="AI70" i="6" s="1"/>
  <c r="G21" i="6"/>
  <c r="F21" i="6"/>
  <c r="F69" i="6" s="1"/>
  <c r="AI69" i="6" s="1"/>
  <c r="G20" i="6"/>
  <c r="F20" i="6"/>
  <c r="R46" i="6" s="1"/>
  <c r="G19" i="6"/>
  <c r="F19" i="6"/>
  <c r="F45" i="6" s="1"/>
  <c r="G18" i="6"/>
  <c r="F18" i="6"/>
  <c r="F66" i="6" s="1"/>
  <c r="AI66" i="6" s="1"/>
  <c r="G17" i="6"/>
  <c r="F17" i="6"/>
  <c r="F65" i="6" s="1"/>
  <c r="AI65" i="6" s="1"/>
  <c r="G16" i="6"/>
  <c r="F16" i="6"/>
  <c r="R42" i="6" s="1"/>
  <c r="G15" i="6"/>
  <c r="F15" i="6"/>
  <c r="F41" i="6" s="1"/>
  <c r="F14" i="6"/>
  <c r="B11" i="6"/>
  <c r="B8" i="6"/>
  <c r="B3" i="6"/>
  <c r="S2" i="6"/>
  <c r="S1" i="6"/>
  <c r="A1" i="6"/>
  <c r="CF62" i="5"/>
  <c r="CF67" i="5" s="1"/>
  <c r="CD62" i="5"/>
  <c r="CD69" i="5" s="1"/>
  <c r="V62" i="5"/>
  <c r="CQ62" i="5" s="1"/>
  <c r="U62" i="5"/>
  <c r="CP62" i="5" s="1"/>
  <c r="T62" i="5"/>
  <c r="CO62" i="5" s="1"/>
  <c r="S62" i="5"/>
  <c r="CN62" i="5" s="1"/>
  <c r="CN67" i="5" s="1"/>
  <c r="R62" i="5"/>
  <c r="CM62" i="5" s="1"/>
  <c r="Q62" i="5"/>
  <c r="CL62" i="5" s="1"/>
  <c r="CL69" i="5" s="1"/>
  <c r="P62" i="5"/>
  <c r="CK62" i="5" s="1"/>
  <c r="O62" i="5"/>
  <c r="CJ62" i="5" s="1"/>
  <c r="CJ63" i="5" s="1"/>
  <c r="N62" i="5"/>
  <c r="CI62" i="5" s="1"/>
  <c r="M62" i="5"/>
  <c r="CH62" i="5" s="1"/>
  <c r="L62" i="5"/>
  <c r="CG62" i="5" s="1"/>
  <c r="K62" i="5"/>
  <c r="J62" i="5"/>
  <c r="CE62" i="5" s="1"/>
  <c r="I62" i="5"/>
  <c r="H62" i="5"/>
  <c r="CC62" i="5" s="1"/>
  <c r="G62" i="5"/>
  <c r="CB62" i="5" s="1"/>
  <c r="CB63" i="5" s="1"/>
  <c r="F62" i="5"/>
  <c r="CA62" i="5" s="1"/>
  <c r="N48" i="5"/>
  <c r="M48" i="5"/>
  <c r="L48" i="5"/>
  <c r="K48" i="5"/>
  <c r="J48" i="5"/>
  <c r="I48" i="5"/>
  <c r="H48" i="5"/>
  <c r="G48" i="5"/>
  <c r="N47" i="5"/>
  <c r="M47" i="5"/>
  <c r="L47" i="5"/>
  <c r="K47" i="5"/>
  <c r="J47" i="5"/>
  <c r="I47" i="5"/>
  <c r="H47" i="5"/>
  <c r="G47" i="5"/>
  <c r="N46" i="5"/>
  <c r="M46" i="5"/>
  <c r="L46" i="5"/>
  <c r="K46" i="5"/>
  <c r="J46" i="5"/>
  <c r="I46" i="5"/>
  <c r="H46" i="5"/>
  <c r="G46" i="5"/>
  <c r="N45" i="5"/>
  <c r="M45" i="5"/>
  <c r="L45" i="5"/>
  <c r="K45" i="5"/>
  <c r="J45" i="5"/>
  <c r="I45" i="5"/>
  <c r="H45" i="5"/>
  <c r="G45" i="5"/>
  <c r="N44" i="5"/>
  <c r="M44" i="5"/>
  <c r="L44" i="5"/>
  <c r="K44" i="5"/>
  <c r="J44" i="5"/>
  <c r="I44" i="5"/>
  <c r="H44" i="5"/>
  <c r="G44" i="5"/>
  <c r="N43" i="5"/>
  <c r="M43" i="5"/>
  <c r="L43" i="5"/>
  <c r="K43" i="5"/>
  <c r="J43" i="5"/>
  <c r="I43" i="5"/>
  <c r="H43" i="5"/>
  <c r="G43" i="5"/>
  <c r="N42" i="5"/>
  <c r="M42" i="5"/>
  <c r="L42" i="5"/>
  <c r="K42" i="5"/>
  <c r="J42" i="5"/>
  <c r="I42" i="5"/>
  <c r="H42" i="5"/>
  <c r="G42" i="5"/>
  <c r="N41" i="5"/>
  <c r="M41" i="5"/>
  <c r="L41" i="5"/>
  <c r="K41" i="5"/>
  <c r="J41" i="5"/>
  <c r="I41" i="5"/>
  <c r="H41" i="5"/>
  <c r="G41" i="5"/>
  <c r="F40" i="5"/>
  <c r="N26" i="5"/>
  <c r="M26" i="5"/>
  <c r="L26" i="5"/>
  <c r="J26" i="5"/>
  <c r="I26" i="5"/>
  <c r="H26" i="5"/>
  <c r="G26" i="5"/>
  <c r="K25" i="5"/>
  <c r="K26" i="5" s="1"/>
  <c r="G22" i="5"/>
  <c r="F22" i="5"/>
  <c r="F48" i="5" s="1"/>
  <c r="G21" i="5"/>
  <c r="F21" i="5"/>
  <c r="F47" i="5" s="1"/>
  <c r="G20" i="5"/>
  <c r="F20" i="5"/>
  <c r="F46" i="5" s="1"/>
  <c r="G19" i="5"/>
  <c r="F19" i="5"/>
  <c r="F45" i="5" s="1"/>
  <c r="G18" i="5"/>
  <c r="F18" i="5"/>
  <c r="F44" i="5" s="1"/>
  <c r="G17" i="5"/>
  <c r="F17" i="5"/>
  <c r="F65" i="5" s="1"/>
  <c r="CA65" i="5" s="1"/>
  <c r="G16" i="5"/>
  <c r="F16" i="5"/>
  <c r="F64" i="5" s="1"/>
  <c r="CA64" i="5" s="1"/>
  <c r="G15" i="5"/>
  <c r="F15" i="5"/>
  <c r="F41" i="5" s="1"/>
  <c r="F14" i="5"/>
  <c r="B3" i="5"/>
  <c r="S2" i="5"/>
  <c r="S1" i="5"/>
  <c r="A1" i="5"/>
  <c r="CQ62" i="4"/>
  <c r="CQ67" i="4" s="1"/>
  <c r="CA62" i="4"/>
  <c r="V62" i="4"/>
  <c r="U62" i="4"/>
  <c r="CP62" i="4" s="1"/>
  <c r="T62" i="4"/>
  <c r="CO62" i="4" s="1"/>
  <c r="CO69" i="4" s="1"/>
  <c r="S62" i="4"/>
  <c r="CN62" i="4" s="1"/>
  <c r="R62" i="4"/>
  <c r="CM62" i="4" s="1"/>
  <c r="Q62" i="4"/>
  <c r="CL62" i="4" s="1"/>
  <c r="P62" i="4"/>
  <c r="CK62" i="4" s="1"/>
  <c r="O62" i="4"/>
  <c r="CJ62" i="4" s="1"/>
  <c r="N62" i="4"/>
  <c r="CI62" i="4" s="1"/>
  <c r="CI67" i="4" s="1"/>
  <c r="M62" i="4"/>
  <c r="CH62" i="4" s="1"/>
  <c r="L62" i="4"/>
  <c r="CG62" i="4" s="1"/>
  <c r="CG69" i="4" s="1"/>
  <c r="K62" i="4"/>
  <c r="CF62" i="4" s="1"/>
  <c r="J62" i="4"/>
  <c r="CE62" i="4" s="1"/>
  <c r="I62" i="4"/>
  <c r="CD62" i="4" s="1"/>
  <c r="H62" i="4"/>
  <c r="CC62" i="4" s="1"/>
  <c r="G62" i="4"/>
  <c r="CB62" i="4" s="1"/>
  <c r="F62" i="4"/>
  <c r="N48" i="4"/>
  <c r="M48" i="4"/>
  <c r="L48" i="4"/>
  <c r="K48" i="4"/>
  <c r="J48" i="4"/>
  <c r="I48" i="4"/>
  <c r="H48" i="4"/>
  <c r="G48" i="4"/>
  <c r="N47" i="4"/>
  <c r="M47" i="4"/>
  <c r="L47" i="4"/>
  <c r="K47" i="4"/>
  <c r="J47" i="4"/>
  <c r="I47" i="4"/>
  <c r="H47" i="4"/>
  <c r="G47" i="4"/>
  <c r="N46" i="4"/>
  <c r="M46" i="4"/>
  <c r="L46" i="4"/>
  <c r="K46" i="4"/>
  <c r="J46" i="4"/>
  <c r="I46" i="4"/>
  <c r="H46" i="4"/>
  <c r="G46" i="4"/>
  <c r="N45" i="4"/>
  <c r="M45" i="4"/>
  <c r="L45" i="4"/>
  <c r="K45" i="4"/>
  <c r="J45" i="4"/>
  <c r="I45" i="4"/>
  <c r="H45" i="4"/>
  <c r="G45" i="4"/>
  <c r="N44" i="4"/>
  <c r="M44" i="4"/>
  <c r="L44" i="4"/>
  <c r="K44" i="4"/>
  <c r="J44" i="4"/>
  <c r="I44" i="4"/>
  <c r="H44" i="4"/>
  <c r="G44" i="4"/>
  <c r="N43" i="4"/>
  <c r="M43" i="4"/>
  <c r="L43" i="4"/>
  <c r="K43" i="4"/>
  <c r="J43" i="4"/>
  <c r="I43" i="4"/>
  <c r="H43" i="4"/>
  <c r="G43" i="4"/>
  <c r="N42" i="4"/>
  <c r="M42" i="4"/>
  <c r="L42" i="4"/>
  <c r="K42" i="4"/>
  <c r="J42" i="4"/>
  <c r="I42" i="4"/>
  <c r="H42" i="4"/>
  <c r="G42" i="4"/>
  <c r="N41" i="4"/>
  <c r="M41" i="4"/>
  <c r="L41" i="4"/>
  <c r="K41" i="4"/>
  <c r="J41" i="4"/>
  <c r="I41" i="4"/>
  <c r="H41" i="4"/>
  <c r="G41" i="4"/>
  <c r="F40" i="4"/>
  <c r="F29" i="4"/>
  <c r="G28" i="4"/>
  <c r="N26" i="4"/>
  <c r="M26" i="4"/>
  <c r="L26" i="4"/>
  <c r="K26" i="4"/>
  <c r="J26" i="4"/>
  <c r="I26" i="4"/>
  <c r="H26" i="4"/>
  <c r="G26" i="4"/>
  <c r="K25" i="4"/>
  <c r="G22" i="4"/>
  <c r="F22" i="4"/>
  <c r="F48" i="4" s="1"/>
  <c r="G21" i="4"/>
  <c r="F21" i="4"/>
  <c r="F47" i="4" s="1"/>
  <c r="G20" i="4"/>
  <c r="F20" i="4"/>
  <c r="F68" i="4" s="1"/>
  <c r="CA68" i="4" s="1"/>
  <c r="G19" i="4"/>
  <c r="F19" i="4"/>
  <c r="F67" i="4" s="1"/>
  <c r="CA67" i="4" s="1"/>
  <c r="G18" i="4"/>
  <c r="F18" i="4"/>
  <c r="F44" i="4" s="1"/>
  <c r="G17" i="4"/>
  <c r="F17" i="4"/>
  <c r="F43" i="4" s="1"/>
  <c r="G16" i="4"/>
  <c r="F16" i="4"/>
  <c r="F42" i="4" s="1"/>
  <c r="G15" i="4"/>
  <c r="F15" i="4"/>
  <c r="F30" i="4" s="1"/>
  <c r="F14" i="4"/>
  <c r="B3" i="4"/>
  <c r="S2" i="4"/>
  <c r="S1" i="4"/>
  <c r="A1" i="4"/>
  <c r="CB59" i="3"/>
  <c r="CB58" i="3"/>
  <c r="CB57" i="3"/>
  <c r="CB56" i="3"/>
  <c r="CC55" i="3"/>
  <c r="CB55" i="3"/>
  <c r="CB54" i="3"/>
  <c r="CB53" i="3"/>
  <c r="CB52" i="3"/>
  <c r="CC51" i="3"/>
  <c r="CC54" i="3" s="1"/>
  <c r="H51" i="3"/>
  <c r="I51" i="3" s="1"/>
  <c r="F51" i="3"/>
  <c r="P48" i="3"/>
  <c r="O48" i="3"/>
  <c r="N48" i="3"/>
  <c r="M48" i="3"/>
  <c r="L48" i="3"/>
  <c r="K48" i="3"/>
  <c r="J48" i="3"/>
  <c r="I48" i="3"/>
  <c r="H48" i="3"/>
  <c r="G48" i="3"/>
  <c r="F48" i="3"/>
  <c r="P47" i="3"/>
  <c r="O47" i="3"/>
  <c r="N47" i="3"/>
  <c r="M47" i="3"/>
  <c r="L47" i="3"/>
  <c r="K47" i="3"/>
  <c r="J47" i="3"/>
  <c r="I47" i="3"/>
  <c r="H47" i="3"/>
  <c r="G47" i="3"/>
  <c r="P46" i="3"/>
  <c r="O46" i="3"/>
  <c r="N46" i="3"/>
  <c r="M46" i="3"/>
  <c r="L46" i="3"/>
  <c r="K46" i="3"/>
  <c r="J46" i="3"/>
  <c r="I46" i="3"/>
  <c r="H46" i="3"/>
  <c r="G46" i="3"/>
  <c r="P45" i="3"/>
  <c r="O45" i="3"/>
  <c r="N45" i="3"/>
  <c r="M45" i="3"/>
  <c r="L45" i="3"/>
  <c r="K45" i="3"/>
  <c r="J45" i="3"/>
  <c r="I45" i="3"/>
  <c r="H45" i="3"/>
  <c r="G45" i="3"/>
  <c r="P44" i="3"/>
  <c r="O44" i="3"/>
  <c r="N44" i="3"/>
  <c r="M44" i="3"/>
  <c r="L44" i="3"/>
  <c r="K44" i="3"/>
  <c r="J44" i="3"/>
  <c r="I44" i="3"/>
  <c r="H44" i="3"/>
  <c r="G44" i="3"/>
  <c r="P43" i="3"/>
  <c r="O43" i="3"/>
  <c r="N43" i="3"/>
  <c r="M43" i="3"/>
  <c r="L43" i="3"/>
  <c r="K43" i="3"/>
  <c r="J43" i="3"/>
  <c r="I43" i="3"/>
  <c r="H43" i="3"/>
  <c r="G43" i="3"/>
  <c r="P42" i="3"/>
  <c r="O42" i="3"/>
  <c r="N42" i="3"/>
  <c r="M42" i="3"/>
  <c r="L42" i="3"/>
  <c r="K42" i="3"/>
  <c r="J42" i="3"/>
  <c r="I42" i="3"/>
  <c r="H42" i="3"/>
  <c r="G42" i="3"/>
  <c r="P41" i="3"/>
  <c r="O41" i="3"/>
  <c r="N41" i="3"/>
  <c r="M41" i="3"/>
  <c r="L41" i="3"/>
  <c r="K41" i="3"/>
  <c r="J41" i="3"/>
  <c r="I41" i="3"/>
  <c r="H41" i="3"/>
  <c r="G41" i="3"/>
  <c r="F40" i="3"/>
  <c r="F33" i="3"/>
  <c r="F29" i="3"/>
  <c r="G28" i="3"/>
  <c r="N26" i="3"/>
  <c r="M26" i="3"/>
  <c r="L26" i="3"/>
  <c r="J26" i="3"/>
  <c r="I26" i="3"/>
  <c r="H26" i="3"/>
  <c r="G26" i="3"/>
  <c r="K25" i="3"/>
  <c r="K26" i="3" s="1"/>
  <c r="G22" i="3"/>
  <c r="F22" i="3"/>
  <c r="F59" i="3" s="1"/>
  <c r="CA59" i="3" s="1"/>
  <c r="G21" i="3"/>
  <c r="F21" i="3"/>
  <c r="F58" i="3" s="1"/>
  <c r="CA58" i="3" s="1"/>
  <c r="G20" i="3"/>
  <c r="F20" i="3"/>
  <c r="F57" i="3" s="1"/>
  <c r="CA57" i="3" s="1"/>
  <c r="G19" i="3"/>
  <c r="F19" i="3"/>
  <c r="F34" i="3" s="1"/>
  <c r="G18" i="3"/>
  <c r="F18" i="3"/>
  <c r="F55" i="3" s="1"/>
  <c r="CA55" i="3" s="1"/>
  <c r="G17" i="3"/>
  <c r="F17" i="3"/>
  <c r="F54" i="3" s="1"/>
  <c r="CA54" i="3" s="1"/>
  <c r="G16" i="3"/>
  <c r="F16" i="3"/>
  <c r="F31" i="3" s="1"/>
  <c r="G15" i="3"/>
  <c r="F15" i="3"/>
  <c r="F30" i="3" s="1"/>
  <c r="F14" i="3"/>
  <c r="B3" i="3"/>
  <c r="S2" i="3"/>
  <c r="S1" i="3"/>
  <c r="A1" i="3"/>
  <c r="CQ62" i="2"/>
  <c r="CQ64" i="2" s="1"/>
  <c r="CM62" i="2"/>
  <c r="CM68" i="2" s="1"/>
  <c r="CJ62" i="2"/>
  <c r="CJ63" i="2" s="1"/>
  <c r="V62" i="2"/>
  <c r="U62" i="2"/>
  <c r="CP62" i="2" s="1"/>
  <c r="T62" i="2"/>
  <c r="CO62" i="2" s="1"/>
  <c r="S62" i="2"/>
  <c r="CN62" i="2" s="1"/>
  <c r="R62" i="2"/>
  <c r="Q62" i="2"/>
  <c r="CL62" i="2" s="1"/>
  <c r="P62" i="2"/>
  <c r="CK62" i="2" s="1"/>
  <c r="O62" i="2"/>
  <c r="N62" i="2"/>
  <c r="CI62" i="2" s="1"/>
  <c r="M62" i="2"/>
  <c r="CH62" i="2" s="1"/>
  <c r="L62" i="2"/>
  <c r="CG62" i="2" s="1"/>
  <c r="K62" i="2"/>
  <c r="CF62" i="2" s="1"/>
  <c r="J62" i="2"/>
  <c r="CE62" i="2" s="1"/>
  <c r="I62" i="2"/>
  <c r="CD62" i="2" s="1"/>
  <c r="H62" i="2"/>
  <c r="CC62" i="2" s="1"/>
  <c r="G62" i="2"/>
  <c r="CB62" i="2" s="1"/>
  <c r="CB63" i="2" s="1"/>
  <c r="F62" i="2"/>
  <c r="CA62" i="2" s="1"/>
  <c r="V51" i="2"/>
  <c r="CQ51" i="2" s="1"/>
  <c r="U51" i="2"/>
  <c r="CP51" i="2" s="1"/>
  <c r="T51" i="2"/>
  <c r="CO51" i="2" s="1"/>
  <c r="S51" i="2"/>
  <c r="CN51" i="2" s="1"/>
  <c r="R51" i="2"/>
  <c r="CM51" i="2" s="1"/>
  <c r="Q51" i="2"/>
  <c r="CL51" i="2" s="1"/>
  <c r="CL52" i="2" s="1"/>
  <c r="P51" i="2"/>
  <c r="CK51" i="2" s="1"/>
  <c r="O51" i="2"/>
  <c r="CJ51" i="2" s="1"/>
  <c r="N51" i="2"/>
  <c r="CI51" i="2" s="1"/>
  <c r="M51" i="2"/>
  <c r="CH51" i="2" s="1"/>
  <c r="L51" i="2"/>
  <c r="CG51" i="2" s="1"/>
  <c r="K51" i="2"/>
  <c r="CF51" i="2" s="1"/>
  <c r="J51" i="2"/>
  <c r="CE51" i="2" s="1"/>
  <c r="I51" i="2"/>
  <c r="CD51" i="2" s="1"/>
  <c r="CD52" i="2" s="1"/>
  <c r="H51" i="2"/>
  <c r="CC51" i="2" s="1"/>
  <c r="G51" i="2"/>
  <c r="CB51" i="2" s="1"/>
  <c r="F51" i="2"/>
  <c r="CA51" i="2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N48" i="2"/>
  <c r="M48" i="2"/>
  <c r="L48" i="2"/>
  <c r="K48" i="2"/>
  <c r="J48" i="2"/>
  <c r="I48" i="2"/>
  <c r="J48" i="7" s="1"/>
  <c r="H48" i="2"/>
  <c r="G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N47" i="2"/>
  <c r="M47" i="2"/>
  <c r="L47" i="2"/>
  <c r="K47" i="7" s="1"/>
  <c r="K47" i="2"/>
  <c r="J47" i="2"/>
  <c r="I47" i="2"/>
  <c r="J47" i="7" s="1"/>
  <c r="H47" i="2"/>
  <c r="G47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N46" i="2"/>
  <c r="M46" i="2"/>
  <c r="L46" i="2"/>
  <c r="K46" i="2"/>
  <c r="J46" i="2"/>
  <c r="I46" i="2"/>
  <c r="H46" i="2"/>
  <c r="G46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N45" i="2"/>
  <c r="M45" i="2"/>
  <c r="L45" i="2"/>
  <c r="K45" i="2"/>
  <c r="J45" i="2"/>
  <c r="I45" i="2"/>
  <c r="J45" i="7" s="1"/>
  <c r="H45" i="2"/>
  <c r="G45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N44" i="2"/>
  <c r="M44" i="2"/>
  <c r="L44" i="2"/>
  <c r="K44" i="2"/>
  <c r="J44" i="2"/>
  <c r="I44" i="2"/>
  <c r="J44" i="7" s="1"/>
  <c r="H44" i="2"/>
  <c r="G44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N43" i="2"/>
  <c r="M43" i="2"/>
  <c r="L43" i="2"/>
  <c r="K43" i="2"/>
  <c r="J43" i="2"/>
  <c r="I43" i="2"/>
  <c r="H43" i="2"/>
  <c r="G43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N42" i="2"/>
  <c r="M42" i="2"/>
  <c r="L42" i="2"/>
  <c r="K42" i="2"/>
  <c r="J42" i="2"/>
  <c r="I42" i="2"/>
  <c r="H42" i="2"/>
  <c r="G42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N41" i="2"/>
  <c r="M41" i="2"/>
  <c r="L41" i="2"/>
  <c r="K41" i="2"/>
  <c r="J41" i="2"/>
  <c r="I41" i="2"/>
  <c r="H41" i="2"/>
  <c r="G41" i="2"/>
  <c r="U40" i="2"/>
  <c r="F40" i="2"/>
  <c r="F29" i="2"/>
  <c r="G28" i="2"/>
  <c r="N26" i="2"/>
  <c r="M26" i="2"/>
  <c r="L26" i="2"/>
  <c r="J26" i="2"/>
  <c r="I26" i="2"/>
  <c r="H26" i="2"/>
  <c r="G26" i="2"/>
  <c r="K25" i="2"/>
  <c r="K26" i="2" s="1"/>
  <c r="G22" i="2"/>
  <c r="F22" i="2"/>
  <c r="F48" i="2" s="1"/>
  <c r="U48" i="2" s="1"/>
  <c r="G21" i="2"/>
  <c r="F21" i="2"/>
  <c r="F58" i="2" s="1"/>
  <c r="CA58" i="2" s="1"/>
  <c r="G20" i="2"/>
  <c r="F20" i="2"/>
  <c r="F57" i="2" s="1"/>
  <c r="CA57" i="2" s="1"/>
  <c r="G19" i="2"/>
  <c r="F19" i="2"/>
  <c r="F56" i="2" s="1"/>
  <c r="CA56" i="2" s="1"/>
  <c r="G18" i="2"/>
  <c r="F18" i="2"/>
  <c r="F55" i="2" s="1"/>
  <c r="CA55" i="2" s="1"/>
  <c r="G17" i="2"/>
  <c r="F17" i="2"/>
  <c r="F65" i="2" s="1"/>
  <c r="CA65" i="2" s="1"/>
  <c r="G16" i="2"/>
  <c r="F16" i="2"/>
  <c r="F64" i="2" s="1"/>
  <c r="CA64" i="2" s="1"/>
  <c r="G15" i="2"/>
  <c r="F15" i="2"/>
  <c r="F30" i="2" s="1"/>
  <c r="F14" i="2"/>
  <c r="B3" i="2"/>
  <c r="S2" i="2"/>
  <c r="A1" i="2"/>
  <c r="N34" i="1"/>
  <c r="K34" i="1"/>
  <c r="K32" i="1"/>
  <c r="N32" i="1" s="1"/>
  <c r="B3" i="1"/>
  <c r="A1" i="1"/>
  <c r="CO57" i="2" l="1"/>
  <c r="CO56" i="2"/>
  <c r="CE68" i="2"/>
  <c r="CE67" i="2"/>
  <c r="CG57" i="2"/>
  <c r="CG56" i="2"/>
  <c r="CI64" i="2"/>
  <c r="CI63" i="2"/>
  <c r="CI66" i="2"/>
  <c r="K43" i="7"/>
  <c r="CQ63" i="2"/>
  <c r="B8" i="5"/>
  <c r="CQ66" i="2"/>
  <c r="B11" i="5"/>
  <c r="F37" i="3"/>
  <c r="G37" i="3" s="1"/>
  <c r="CM67" i="2"/>
  <c r="CC56" i="7"/>
  <c r="K42" i="7"/>
  <c r="F35" i="6"/>
  <c r="K42" i="6"/>
  <c r="B8" i="4"/>
  <c r="K44" i="7"/>
  <c r="B11" i="4"/>
  <c r="CE51" i="7"/>
  <c r="CE59" i="7" s="1"/>
  <c r="K46" i="7"/>
  <c r="G33" i="7"/>
  <c r="G37" i="7"/>
  <c r="F33" i="6"/>
  <c r="F31" i="6"/>
  <c r="F41" i="3"/>
  <c r="F63" i="2"/>
  <c r="CA63" i="2" s="1"/>
  <c r="F54" i="2"/>
  <c r="CA54" i="2" s="1"/>
  <c r="F37" i="6"/>
  <c r="G37" i="6" s="1"/>
  <c r="F37" i="2"/>
  <c r="G37" i="2" s="1"/>
  <c r="F33" i="2"/>
  <c r="G33" i="2" s="1"/>
  <c r="F45" i="2"/>
  <c r="U45" i="2" s="1"/>
  <c r="F34" i="6"/>
  <c r="CC53" i="2"/>
  <c r="CC54" i="2"/>
  <c r="CC55" i="2"/>
  <c r="CC56" i="2"/>
  <c r="CC57" i="2"/>
  <c r="CC58" i="2"/>
  <c r="CC52" i="2"/>
  <c r="CC59" i="2"/>
  <c r="CK53" i="2"/>
  <c r="CK54" i="2"/>
  <c r="CK55" i="2"/>
  <c r="CK56" i="2"/>
  <c r="CK57" i="2"/>
  <c r="CK58" i="2"/>
  <c r="CK59" i="2"/>
  <c r="CK52" i="2"/>
  <c r="CB54" i="2"/>
  <c r="CB55" i="2"/>
  <c r="CB53" i="2"/>
  <c r="CB56" i="2"/>
  <c r="CB57" i="2"/>
  <c r="CB58" i="2"/>
  <c r="CB59" i="2"/>
  <c r="CB52" i="2"/>
  <c r="CJ54" i="2"/>
  <c r="CJ55" i="2"/>
  <c r="CJ56" i="2"/>
  <c r="CJ57" i="2"/>
  <c r="CJ58" i="2"/>
  <c r="CJ59" i="2"/>
  <c r="CJ53" i="2"/>
  <c r="CJ52" i="2"/>
  <c r="CC70" i="2"/>
  <c r="CC69" i="2"/>
  <c r="CC63" i="2"/>
  <c r="CC64" i="2"/>
  <c r="CC65" i="2"/>
  <c r="CC66" i="2"/>
  <c r="CC67" i="2"/>
  <c r="CC68" i="2"/>
  <c r="CI55" i="2"/>
  <c r="CI56" i="2"/>
  <c r="CI57" i="2"/>
  <c r="CI58" i="2"/>
  <c r="CI59" i="2"/>
  <c r="CI52" i="2"/>
  <c r="CI53" i="2"/>
  <c r="CI54" i="2"/>
  <c r="CQ55" i="2"/>
  <c r="CQ56" i="2"/>
  <c r="CQ54" i="2"/>
  <c r="CQ57" i="2"/>
  <c r="CQ58" i="2"/>
  <c r="CQ59" i="2"/>
  <c r="CQ52" i="2"/>
  <c r="CQ53" i="2"/>
  <c r="CK70" i="2"/>
  <c r="CK63" i="2"/>
  <c r="CK69" i="2"/>
  <c r="CK64" i="2"/>
  <c r="CK65" i="2"/>
  <c r="CK66" i="2"/>
  <c r="CK67" i="2"/>
  <c r="CK68" i="2"/>
  <c r="CH56" i="2"/>
  <c r="CH55" i="2"/>
  <c r="CH57" i="2"/>
  <c r="CH58" i="2"/>
  <c r="CH59" i="2"/>
  <c r="CH52" i="2"/>
  <c r="CH53" i="2"/>
  <c r="CH54" i="2"/>
  <c r="CP56" i="2"/>
  <c r="U56" i="2" s="1"/>
  <c r="T56" i="2" s="1"/>
  <c r="CP57" i="2"/>
  <c r="U57" i="2" s="1"/>
  <c r="T57" i="2" s="1"/>
  <c r="CP55" i="2"/>
  <c r="U55" i="2" s="1"/>
  <c r="CP58" i="2"/>
  <c r="U58" i="2" s="1"/>
  <c r="CP59" i="2"/>
  <c r="U59" i="2" s="1"/>
  <c r="CP52" i="2"/>
  <c r="U52" i="2" s="1"/>
  <c r="CP53" i="2"/>
  <c r="U53" i="2" s="1"/>
  <c r="CP54" i="2"/>
  <c r="U54" i="2" s="1"/>
  <c r="CH65" i="2"/>
  <c r="CH66" i="2"/>
  <c r="CH67" i="2"/>
  <c r="CH68" i="2"/>
  <c r="CH69" i="2"/>
  <c r="CH64" i="2"/>
  <c r="CH70" i="2"/>
  <c r="CH63" i="2"/>
  <c r="CP65" i="2"/>
  <c r="U65" i="2" s="1"/>
  <c r="CP66" i="2"/>
  <c r="U66" i="2" s="1"/>
  <c r="CP67" i="2"/>
  <c r="U67" i="2" s="1"/>
  <c r="CP68" i="2"/>
  <c r="U68" i="2" s="1"/>
  <c r="CP69" i="2"/>
  <c r="U69" i="2" s="1"/>
  <c r="CP70" i="2"/>
  <c r="U70" i="2" s="1"/>
  <c r="CP64" i="2"/>
  <c r="U64" i="2" s="1"/>
  <c r="CP63" i="2"/>
  <c r="U63" i="2" s="1"/>
  <c r="CG66" i="2"/>
  <c r="CG67" i="2"/>
  <c r="CG68" i="2"/>
  <c r="CG69" i="2"/>
  <c r="CG70" i="2"/>
  <c r="CG65" i="2"/>
  <c r="CG63" i="2"/>
  <c r="CG64" i="2"/>
  <c r="CO66" i="2"/>
  <c r="CO67" i="2"/>
  <c r="CO68" i="2"/>
  <c r="CO69" i="2"/>
  <c r="T69" i="2" s="1"/>
  <c r="CO70" i="2"/>
  <c r="T70" i="2" s="1"/>
  <c r="CO63" i="2"/>
  <c r="CO65" i="2"/>
  <c r="CO64" i="2"/>
  <c r="CF58" i="2"/>
  <c r="CF59" i="2"/>
  <c r="CF52" i="2"/>
  <c r="CF53" i="2"/>
  <c r="CF57" i="2"/>
  <c r="CF54" i="2"/>
  <c r="CF55" i="2"/>
  <c r="CF56" i="2"/>
  <c r="CN58" i="2"/>
  <c r="CN59" i="2"/>
  <c r="CN52" i="2"/>
  <c r="CN53" i="2"/>
  <c r="CN54" i="2"/>
  <c r="CN55" i="2"/>
  <c r="CN56" i="2"/>
  <c r="CN57" i="2"/>
  <c r="CF67" i="2"/>
  <c r="CF68" i="2"/>
  <c r="CF69" i="2"/>
  <c r="CF70" i="2"/>
  <c r="CF63" i="2"/>
  <c r="CF64" i="2"/>
  <c r="CF65" i="2"/>
  <c r="CF66" i="2"/>
  <c r="CN67" i="2"/>
  <c r="CN68" i="2"/>
  <c r="CN69" i="2"/>
  <c r="S69" i="2" s="1"/>
  <c r="CN70" i="2"/>
  <c r="S70" i="2" s="1"/>
  <c r="CN63" i="2"/>
  <c r="CN66" i="2"/>
  <c r="CN64" i="2"/>
  <c r="CN65" i="2"/>
  <c r="CE59" i="2"/>
  <c r="CE52" i="2"/>
  <c r="CE53" i="2"/>
  <c r="CE54" i="2"/>
  <c r="CE55" i="2"/>
  <c r="CE56" i="2"/>
  <c r="CE58" i="2"/>
  <c r="CE57" i="2"/>
  <c r="CM59" i="2"/>
  <c r="CM52" i="2"/>
  <c r="CM53" i="2"/>
  <c r="CM54" i="2"/>
  <c r="CM55" i="2"/>
  <c r="CM58" i="2"/>
  <c r="CM56" i="2"/>
  <c r="CM57" i="2"/>
  <c r="CD69" i="2"/>
  <c r="CD70" i="2"/>
  <c r="CD63" i="2"/>
  <c r="CD64" i="2"/>
  <c r="CD65" i="2"/>
  <c r="CD66" i="2"/>
  <c r="CD67" i="2"/>
  <c r="CD68" i="2"/>
  <c r="CL69" i="2"/>
  <c r="CL70" i="2"/>
  <c r="CL63" i="2"/>
  <c r="CL64" i="2"/>
  <c r="CL65" i="2"/>
  <c r="CL66" i="2"/>
  <c r="CL67" i="2"/>
  <c r="CL68" i="2"/>
  <c r="J51" i="3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AG51" i="3" s="1"/>
  <c r="AH51" i="3" s="1"/>
  <c r="AI51" i="3" s="1"/>
  <c r="AJ51" i="3" s="1"/>
  <c r="AK51" i="3" s="1"/>
  <c r="AL51" i="3" s="1"/>
  <c r="AM51" i="3" s="1"/>
  <c r="CJ66" i="4"/>
  <c r="CJ67" i="4"/>
  <c r="CJ68" i="4"/>
  <c r="CJ69" i="4"/>
  <c r="CJ70" i="4"/>
  <c r="CJ63" i="4"/>
  <c r="CJ64" i="4"/>
  <c r="CJ65" i="4"/>
  <c r="L45" i="7"/>
  <c r="M45" i="7"/>
  <c r="I47" i="7"/>
  <c r="G47" i="7"/>
  <c r="H47" i="7"/>
  <c r="CC70" i="5"/>
  <c r="CC63" i="5"/>
  <c r="CC64" i="5"/>
  <c r="CC65" i="5"/>
  <c r="CC66" i="5"/>
  <c r="CC67" i="5"/>
  <c r="CC68" i="5"/>
  <c r="CC69" i="5"/>
  <c r="CK70" i="5"/>
  <c r="CK63" i="5"/>
  <c r="CK64" i="5"/>
  <c r="CK65" i="5"/>
  <c r="CK66" i="5"/>
  <c r="CK67" i="5"/>
  <c r="CK68" i="5"/>
  <c r="CK69" i="5"/>
  <c r="AP69" i="6"/>
  <c r="AP65" i="6"/>
  <c r="AP70" i="6"/>
  <c r="AP66" i="6"/>
  <c r="AP67" i="6"/>
  <c r="AP63" i="6"/>
  <c r="AP68" i="6"/>
  <c r="AP64" i="6"/>
  <c r="CJ70" i="2"/>
  <c r="J41" i="7"/>
  <c r="F42" i="2"/>
  <c r="U42" i="2" s="1"/>
  <c r="K48" i="7"/>
  <c r="F53" i="2"/>
  <c r="CA53" i="2" s="1"/>
  <c r="CG55" i="2"/>
  <c r="CO55" i="2"/>
  <c r="CD58" i="2"/>
  <c r="CL58" i="2"/>
  <c r="CE66" i="2"/>
  <c r="CM66" i="2"/>
  <c r="CB69" i="2"/>
  <c r="CJ69" i="2"/>
  <c r="F70" i="2"/>
  <c r="CA70" i="2" s="1"/>
  <c r="CI70" i="2"/>
  <c r="CQ70" i="2"/>
  <c r="F45" i="3"/>
  <c r="CC52" i="3"/>
  <c r="F56" i="3"/>
  <c r="CA56" i="3" s="1"/>
  <c r="L42" i="7"/>
  <c r="M42" i="7"/>
  <c r="I44" i="7"/>
  <c r="G44" i="7"/>
  <c r="H44" i="7"/>
  <c r="CH68" i="4"/>
  <c r="CH69" i="4"/>
  <c r="CH70" i="4"/>
  <c r="CH63" i="4"/>
  <c r="CH64" i="4"/>
  <c r="CH65" i="4"/>
  <c r="CH66" i="4"/>
  <c r="CH67" i="4"/>
  <c r="CP68" i="4"/>
  <c r="U68" i="4" s="1"/>
  <c r="CP69" i="4"/>
  <c r="U69" i="4" s="1"/>
  <c r="CP70" i="4"/>
  <c r="U70" i="4" s="1"/>
  <c r="CP63" i="4"/>
  <c r="U63" i="4" s="1"/>
  <c r="CP64" i="4"/>
  <c r="U64" i="4" s="1"/>
  <c r="CP65" i="4"/>
  <c r="U65" i="4" s="1"/>
  <c r="CP66" i="4"/>
  <c r="U66" i="4" s="1"/>
  <c r="CP67" i="4"/>
  <c r="U67" i="4" s="1"/>
  <c r="AN59" i="6"/>
  <c r="AN57" i="6"/>
  <c r="AN55" i="6"/>
  <c r="AN53" i="6"/>
  <c r="AN58" i="6"/>
  <c r="AN56" i="6"/>
  <c r="AN54" i="6"/>
  <c r="AN52" i="6"/>
  <c r="AO70" i="6"/>
  <c r="AO66" i="6"/>
  <c r="AO67" i="6"/>
  <c r="AO63" i="6"/>
  <c r="AO68" i="6"/>
  <c r="AO64" i="6"/>
  <c r="AO69" i="6"/>
  <c r="AO65" i="6"/>
  <c r="CB70" i="2"/>
  <c r="F32" i="2"/>
  <c r="G32" i="2" s="1"/>
  <c r="F36" i="2"/>
  <c r="G36" i="2" s="1"/>
  <c r="K45" i="7"/>
  <c r="J46" i="7"/>
  <c r="F47" i="2"/>
  <c r="U47" i="2" s="1"/>
  <c r="F52" i="2"/>
  <c r="CA52" i="2" s="1"/>
  <c r="CG54" i="2"/>
  <c r="CO54" i="2"/>
  <c r="T54" i="2" s="1"/>
  <c r="CD57" i="2"/>
  <c r="CL57" i="2"/>
  <c r="CE65" i="2"/>
  <c r="CM65" i="2"/>
  <c r="CB68" i="2"/>
  <c r="CJ68" i="2"/>
  <c r="F69" i="2"/>
  <c r="CA69" i="2" s="1"/>
  <c r="CI69" i="2"/>
  <c r="CQ69" i="2"/>
  <c r="F32" i="3"/>
  <c r="G32" i="3" s="1"/>
  <c r="F36" i="3"/>
  <c r="G36" i="3" s="1"/>
  <c r="F42" i="3"/>
  <c r="F53" i="3"/>
  <c r="CA53" i="3" s="1"/>
  <c r="CC57" i="3"/>
  <c r="I42" i="7"/>
  <c r="G42" i="7"/>
  <c r="H42" i="7"/>
  <c r="L48" i="7"/>
  <c r="M48" i="7"/>
  <c r="I41" i="7"/>
  <c r="G41" i="7"/>
  <c r="H41" i="7"/>
  <c r="L47" i="7"/>
  <c r="M47" i="7"/>
  <c r="CI64" i="5"/>
  <c r="CI65" i="5"/>
  <c r="CI66" i="5"/>
  <c r="CI67" i="5"/>
  <c r="CI68" i="5"/>
  <c r="CI69" i="5"/>
  <c r="CI70" i="5"/>
  <c r="CI63" i="5"/>
  <c r="CQ64" i="5"/>
  <c r="CQ65" i="5"/>
  <c r="CQ66" i="5"/>
  <c r="CQ67" i="5"/>
  <c r="CQ68" i="5"/>
  <c r="CQ69" i="5"/>
  <c r="CQ70" i="5"/>
  <c r="CQ63" i="5"/>
  <c r="AN70" i="6"/>
  <c r="AN66" i="6"/>
  <c r="AN67" i="6"/>
  <c r="AN63" i="6"/>
  <c r="AN68" i="6"/>
  <c r="AN64" i="6"/>
  <c r="AN69" i="6"/>
  <c r="AN65" i="6"/>
  <c r="B11" i="2"/>
  <c r="J43" i="7"/>
  <c r="F44" i="2"/>
  <c r="U44" i="2" s="1"/>
  <c r="CG53" i="2"/>
  <c r="CO53" i="2"/>
  <c r="T53" i="2" s="1"/>
  <c r="CD56" i="2"/>
  <c r="CL56" i="2"/>
  <c r="F59" i="2"/>
  <c r="CA59" i="2" s="1"/>
  <c r="CE64" i="2"/>
  <c r="CM64" i="2"/>
  <c r="CB67" i="2"/>
  <c r="CJ67" i="2"/>
  <c r="F68" i="2"/>
  <c r="CA68" i="2" s="1"/>
  <c r="CI68" i="2"/>
  <c r="CQ68" i="2"/>
  <c r="G31" i="3"/>
  <c r="F47" i="3"/>
  <c r="CD51" i="3"/>
  <c r="CB66" i="4"/>
  <c r="CB67" i="4"/>
  <c r="CB68" i="4"/>
  <c r="CB69" i="4"/>
  <c r="CB70" i="4"/>
  <c r="CB63" i="4"/>
  <c r="CB64" i="4"/>
  <c r="CB65" i="4"/>
  <c r="L44" i="7"/>
  <c r="M44" i="7"/>
  <c r="I46" i="7"/>
  <c r="G46" i="7"/>
  <c r="H46" i="7"/>
  <c r="CC59" i="3"/>
  <c r="CC58" i="3"/>
  <c r="CF70" i="4"/>
  <c r="CF63" i="4"/>
  <c r="CF64" i="4"/>
  <c r="CF65" i="4"/>
  <c r="CF66" i="4"/>
  <c r="CF67" i="4"/>
  <c r="CF68" i="4"/>
  <c r="CF69" i="4"/>
  <c r="CN70" i="4"/>
  <c r="CN63" i="4"/>
  <c r="CN64" i="4"/>
  <c r="CN65" i="4"/>
  <c r="CN66" i="4"/>
  <c r="S66" i="4" s="1"/>
  <c r="CN67" i="4"/>
  <c r="CN68" i="4"/>
  <c r="CN69" i="4"/>
  <c r="CH65" i="5"/>
  <c r="CH66" i="5"/>
  <c r="CH67" i="5"/>
  <c r="CH68" i="5"/>
  <c r="CH69" i="5"/>
  <c r="CH70" i="5"/>
  <c r="CH63" i="5"/>
  <c r="CH64" i="5"/>
  <c r="CP65" i="5"/>
  <c r="U65" i="5" s="1"/>
  <c r="CP66" i="5"/>
  <c r="U66" i="5" s="1"/>
  <c r="CP67" i="5"/>
  <c r="U67" i="5" s="1"/>
  <c r="CP68" i="5"/>
  <c r="U68" i="5" s="1"/>
  <c r="CP69" i="5"/>
  <c r="U69" i="5" s="1"/>
  <c r="CP70" i="5"/>
  <c r="U70" i="5" s="1"/>
  <c r="CP63" i="5"/>
  <c r="U63" i="5" s="1"/>
  <c r="CP64" i="5"/>
  <c r="U64" i="5" s="1"/>
  <c r="AL59" i="6"/>
  <c r="AL57" i="6"/>
  <c r="AL55" i="6"/>
  <c r="AL53" i="6"/>
  <c r="AL58" i="6"/>
  <c r="AL56" i="6"/>
  <c r="AL54" i="6"/>
  <c r="AL52" i="6"/>
  <c r="AM67" i="6"/>
  <c r="AM63" i="6"/>
  <c r="AM68" i="6"/>
  <c r="AM64" i="6"/>
  <c r="AM69" i="6"/>
  <c r="AM65" i="6"/>
  <c r="AM70" i="6"/>
  <c r="AM66" i="6"/>
  <c r="CD59" i="2"/>
  <c r="B8" i="2"/>
  <c r="F31" i="2"/>
  <c r="G31" i="2" s="1"/>
  <c r="F35" i="2"/>
  <c r="G35" i="2" s="1"/>
  <c r="F41" i="2"/>
  <c r="U41" i="2" s="1"/>
  <c r="CG52" i="2"/>
  <c r="CO52" i="2"/>
  <c r="T52" i="2" s="1"/>
  <c r="CD55" i="2"/>
  <c r="CL55" i="2"/>
  <c r="CE63" i="2"/>
  <c r="CM63" i="2"/>
  <c r="CB66" i="2"/>
  <c r="CJ66" i="2"/>
  <c r="F67" i="2"/>
  <c r="CA67" i="2" s="1"/>
  <c r="CI67" i="2"/>
  <c r="CQ67" i="2"/>
  <c r="F35" i="3"/>
  <c r="G35" i="3" s="1"/>
  <c r="F44" i="3"/>
  <c r="AQ69" i="6"/>
  <c r="AQ65" i="6"/>
  <c r="AQ70" i="6"/>
  <c r="AQ66" i="6"/>
  <c r="AQ67" i="6"/>
  <c r="AQ63" i="6"/>
  <c r="AQ68" i="6"/>
  <c r="AQ64" i="6"/>
  <c r="L41" i="7"/>
  <c r="M41" i="7"/>
  <c r="I43" i="7"/>
  <c r="G43" i="7"/>
  <c r="H43" i="7"/>
  <c r="CE63" i="4"/>
  <c r="CE64" i="4"/>
  <c r="CE65" i="4"/>
  <c r="CE66" i="4"/>
  <c r="CE67" i="4"/>
  <c r="CE68" i="4"/>
  <c r="CE69" i="4"/>
  <c r="CE70" i="4"/>
  <c r="CM63" i="4"/>
  <c r="CM64" i="4"/>
  <c r="CM65" i="4"/>
  <c r="CM66" i="4"/>
  <c r="CM67" i="4"/>
  <c r="CM68" i="4"/>
  <c r="CM69" i="4"/>
  <c r="CM70" i="4"/>
  <c r="CG66" i="5"/>
  <c r="CG67" i="5"/>
  <c r="CG68" i="5"/>
  <c r="CG69" i="5"/>
  <c r="CG70" i="5"/>
  <c r="CG63" i="5"/>
  <c r="CG64" i="5"/>
  <c r="CG65" i="5"/>
  <c r="CO66" i="5"/>
  <c r="T66" i="5" s="1"/>
  <c r="CO67" i="5"/>
  <c r="T67" i="5" s="1"/>
  <c r="S67" i="5" s="1"/>
  <c r="CO68" i="5"/>
  <c r="CO69" i="5"/>
  <c r="CO70" i="5"/>
  <c r="CO63" i="5"/>
  <c r="T63" i="5" s="1"/>
  <c r="CO64" i="5"/>
  <c r="T64" i="5" s="1"/>
  <c r="CO65" i="5"/>
  <c r="T65" i="5" s="1"/>
  <c r="AK58" i="6"/>
  <c r="AK56" i="6"/>
  <c r="AK54" i="6"/>
  <c r="AK52" i="6"/>
  <c r="AK59" i="6"/>
  <c r="AK57" i="6"/>
  <c r="AK55" i="6"/>
  <c r="AK53" i="6"/>
  <c r="AL67" i="6"/>
  <c r="AL63" i="6"/>
  <c r="AL68" i="6"/>
  <c r="AL64" i="6"/>
  <c r="AL69" i="6"/>
  <c r="AL65" i="6"/>
  <c r="AL70" i="6"/>
  <c r="AL66" i="6"/>
  <c r="G30" i="2"/>
  <c r="F46" i="2"/>
  <c r="U46" i="2" s="1"/>
  <c r="CD54" i="2"/>
  <c r="CL54" i="2"/>
  <c r="CG59" i="2"/>
  <c r="CO59" i="2"/>
  <c r="T59" i="2" s="1"/>
  <c r="CB65" i="2"/>
  <c r="CJ65" i="2"/>
  <c r="F66" i="2"/>
  <c r="CA66" i="2" s="1"/>
  <c r="CE70" i="2"/>
  <c r="CM70" i="2"/>
  <c r="R70" i="2" s="1"/>
  <c r="G30" i="3"/>
  <c r="G34" i="3"/>
  <c r="F52" i="3"/>
  <c r="CA52" i="3" s="1"/>
  <c r="CC56" i="3"/>
  <c r="T69" i="4"/>
  <c r="L46" i="7"/>
  <c r="M46" i="7"/>
  <c r="I48" i="7"/>
  <c r="G48" i="7"/>
  <c r="H48" i="7"/>
  <c r="CD64" i="4"/>
  <c r="CD65" i="4"/>
  <c r="CD66" i="4"/>
  <c r="CD67" i="4"/>
  <c r="CD68" i="4"/>
  <c r="CD69" i="4"/>
  <c r="CD70" i="4"/>
  <c r="CD63" i="4"/>
  <c r="CL64" i="4"/>
  <c r="CL65" i="4"/>
  <c r="CL66" i="4"/>
  <c r="CL67" i="4"/>
  <c r="CL68" i="4"/>
  <c r="CL69" i="4"/>
  <c r="CL70" i="4"/>
  <c r="CL63" i="4"/>
  <c r="AJ58" i="6"/>
  <c r="G58" i="6" s="1"/>
  <c r="AJ56" i="6"/>
  <c r="G56" i="6" s="1"/>
  <c r="AJ54" i="6"/>
  <c r="G54" i="6" s="1"/>
  <c r="AJ52" i="6"/>
  <c r="G52" i="6" s="1"/>
  <c r="AJ59" i="6"/>
  <c r="G59" i="6" s="1"/>
  <c r="AJ57" i="6"/>
  <c r="G57" i="6" s="1"/>
  <c r="AJ55" i="6"/>
  <c r="G55" i="6" s="1"/>
  <c r="AJ53" i="6"/>
  <c r="G53" i="6" s="1"/>
  <c r="AK68" i="6"/>
  <c r="AK64" i="6"/>
  <c r="AK69" i="6"/>
  <c r="AK65" i="6"/>
  <c r="AK70" i="6"/>
  <c r="AK66" i="6"/>
  <c r="AK67" i="6"/>
  <c r="AK63" i="6"/>
  <c r="J51" i="7"/>
  <c r="K51" i="7" s="1"/>
  <c r="L51" i="7" s="1"/>
  <c r="M51" i="7" s="1"/>
  <c r="N51" i="7" s="1"/>
  <c r="O51" i="7" s="1"/>
  <c r="P51" i="7" s="1"/>
  <c r="Q51" i="7" s="1"/>
  <c r="R51" i="7" s="1"/>
  <c r="S51" i="7" s="1"/>
  <c r="T51" i="7" s="1"/>
  <c r="U51" i="7" s="1"/>
  <c r="V51" i="7" s="1"/>
  <c r="W51" i="7" s="1"/>
  <c r="X51" i="7" s="1"/>
  <c r="Y51" i="7" s="1"/>
  <c r="Z51" i="7" s="1"/>
  <c r="AA51" i="7" s="1"/>
  <c r="AB51" i="7" s="1"/>
  <c r="AC51" i="7" s="1"/>
  <c r="AD51" i="7" s="1"/>
  <c r="AE51" i="7" s="1"/>
  <c r="AF51" i="7" s="1"/>
  <c r="AG51" i="7" s="1"/>
  <c r="AH51" i="7" s="1"/>
  <c r="AI51" i="7" s="1"/>
  <c r="AJ51" i="7" s="1"/>
  <c r="AK51" i="7" s="1"/>
  <c r="AL51" i="7" s="1"/>
  <c r="AM51" i="7" s="1"/>
  <c r="AN51" i="7" s="1"/>
  <c r="AO51" i="7" s="1"/>
  <c r="AP51" i="7" s="1"/>
  <c r="AQ51" i="7" s="1"/>
  <c r="AR51" i="7" s="1"/>
  <c r="AS51" i="7" s="1"/>
  <c r="AT51" i="7" s="1"/>
  <c r="AU51" i="7" s="1"/>
  <c r="AV51" i="7" s="1"/>
  <c r="AW51" i="7" s="1"/>
  <c r="AX51" i="7" s="1"/>
  <c r="AY51" i="7" s="1"/>
  <c r="AZ51" i="7" s="1"/>
  <c r="BA51" i="7" s="1"/>
  <c r="BB51" i="7" s="1"/>
  <c r="BC51" i="7" s="1"/>
  <c r="BD51" i="7" s="1"/>
  <c r="BE51" i="7" s="1"/>
  <c r="BF51" i="7" s="1"/>
  <c r="BG51" i="7" s="1"/>
  <c r="BH51" i="7" s="1"/>
  <c r="BI51" i="7" s="1"/>
  <c r="BJ51" i="7" s="1"/>
  <c r="BK51" i="7" s="1"/>
  <c r="BL51" i="7" s="1"/>
  <c r="BM51" i="7" s="1"/>
  <c r="BN51" i="7" s="1"/>
  <c r="BO51" i="7" s="1"/>
  <c r="BP51" i="7" s="1"/>
  <c r="BQ51" i="7" s="1"/>
  <c r="BR51" i="7" s="1"/>
  <c r="BS51" i="7" s="1"/>
  <c r="BT51" i="7" s="1"/>
  <c r="CL59" i="2"/>
  <c r="F34" i="2"/>
  <c r="G34" i="2" s="1"/>
  <c r="K41" i="7"/>
  <c r="J42" i="7"/>
  <c r="F43" i="2"/>
  <c r="U43" i="2" s="1"/>
  <c r="CD53" i="2"/>
  <c r="CL53" i="2"/>
  <c r="CG58" i="2"/>
  <c r="CO58" i="2"/>
  <c r="T58" i="2" s="1"/>
  <c r="CB64" i="2"/>
  <c r="CJ64" i="2"/>
  <c r="CI65" i="2"/>
  <c r="CQ65" i="2"/>
  <c r="CE69" i="2"/>
  <c r="CM69" i="2"/>
  <c r="R69" i="2" s="1"/>
  <c r="F46" i="3"/>
  <c r="CC53" i="3"/>
  <c r="L43" i="7"/>
  <c r="M43" i="7"/>
  <c r="I45" i="7"/>
  <c r="G45" i="7"/>
  <c r="H45" i="7"/>
  <c r="CC65" i="4"/>
  <c r="CC66" i="4"/>
  <c r="CC67" i="4"/>
  <c r="CC68" i="4"/>
  <c r="CC69" i="4"/>
  <c r="CC70" i="4"/>
  <c r="CC63" i="4"/>
  <c r="CC64" i="4"/>
  <c r="CK65" i="4"/>
  <c r="CK66" i="4"/>
  <c r="CK67" i="4"/>
  <c r="CK68" i="4"/>
  <c r="CK69" i="4"/>
  <c r="CK70" i="4"/>
  <c r="CK63" i="4"/>
  <c r="CK64" i="4"/>
  <c r="CE68" i="5"/>
  <c r="CE69" i="5"/>
  <c r="CE70" i="5"/>
  <c r="CE63" i="5"/>
  <c r="CE64" i="5"/>
  <c r="CE65" i="5"/>
  <c r="CE66" i="5"/>
  <c r="CE67" i="5"/>
  <c r="CM68" i="5"/>
  <c r="CM69" i="5"/>
  <c r="CM70" i="5"/>
  <c r="CM63" i="5"/>
  <c r="CM64" i="5"/>
  <c r="CM65" i="5"/>
  <c r="CM66" i="5"/>
  <c r="CM67" i="5"/>
  <c r="AJ68" i="6"/>
  <c r="G68" i="6" s="1"/>
  <c r="AJ64" i="6"/>
  <c r="G64" i="6" s="1"/>
  <c r="AJ69" i="6"/>
  <c r="G69" i="6" s="1"/>
  <c r="AJ65" i="6"/>
  <c r="G65" i="6" s="1"/>
  <c r="AJ70" i="6"/>
  <c r="G70" i="6" s="1"/>
  <c r="AJ66" i="6"/>
  <c r="G66" i="6" s="1"/>
  <c r="AJ67" i="6"/>
  <c r="G67" i="6" s="1"/>
  <c r="AJ63" i="6"/>
  <c r="G63" i="6" s="1"/>
  <c r="G33" i="3"/>
  <c r="F43" i="3"/>
  <c r="F33" i="4"/>
  <c r="F37" i="4"/>
  <c r="G37" i="4" s="1"/>
  <c r="F46" i="4"/>
  <c r="F66" i="4"/>
  <c r="CA66" i="4" s="1"/>
  <c r="CI66" i="4"/>
  <c r="CQ66" i="4"/>
  <c r="CG68" i="4"/>
  <c r="CO68" i="4"/>
  <c r="T68" i="4" s="1"/>
  <c r="F43" i="5"/>
  <c r="F63" i="5"/>
  <c r="CA63" i="5" s="1"/>
  <c r="CF66" i="5"/>
  <c r="CN66" i="5"/>
  <c r="S66" i="5" s="1"/>
  <c r="CD68" i="5"/>
  <c r="CL68" i="5"/>
  <c r="CB70" i="5"/>
  <c r="CJ70" i="5"/>
  <c r="I44" i="6"/>
  <c r="I46" i="6"/>
  <c r="I48" i="6"/>
  <c r="F53" i="6"/>
  <c r="AI53" i="6" s="1"/>
  <c r="F55" i="6"/>
  <c r="AI55" i="6" s="1"/>
  <c r="F57" i="6"/>
  <c r="AI57" i="6" s="1"/>
  <c r="F59" i="6"/>
  <c r="AI59" i="6" s="1"/>
  <c r="CC53" i="7"/>
  <c r="CC55" i="7"/>
  <c r="CC57" i="7"/>
  <c r="CC59" i="7"/>
  <c r="F45" i="4"/>
  <c r="F65" i="4"/>
  <c r="CA65" i="4" s="1"/>
  <c r="CI65" i="4"/>
  <c r="CQ65" i="4"/>
  <c r="CG67" i="4"/>
  <c r="CO67" i="4"/>
  <c r="F42" i="5"/>
  <c r="CF65" i="5"/>
  <c r="CN65" i="5"/>
  <c r="S65" i="5" s="1"/>
  <c r="CD67" i="5"/>
  <c r="CL67" i="5"/>
  <c r="CB69" i="5"/>
  <c r="CJ69" i="5"/>
  <c r="F70" i="5"/>
  <c r="CA70" i="5" s="1"/>
  <c r="R41" i="6"/>
  <c r="H42" i="6"/>
  <c r="R43" i="6"/>
  <c r="H44" i="6"/>
  <c r="R45" i="6"/>
  <c r="H46" i="6"/>
  <c r="R47" i="6"/>
  <c r="H48" i="6"/>
  <c r="F64" i="6"/>
  <c r="AI64" i="6" s="1"/>
  <c r="F68" i="6"/>
  <c r="AI68" i="6" s="1"/>
  <c r="F31" i="7"/>
  <c r="G31" i="7" s="1"/>
  <c r="F35" i="7"/>
  <c r="G35" i="7" s="1"/>
  <c r="F32" i="4"/>
  <c r="G32" i="4" s="1"/>
  <c r="F36" i="4"/>
  <c r="G36" i="4" s="1"/>
  <c r="F64" i="4"/>
  <c r="CA64" i="4" s="1"/>
  <c r="CI64" i="4"/>
  <c r="CQ64" i="4"/>
  <c r="CG66" i="4"/>
  <c r="CO66" i="4"/>
  <c r="T66" i="4" s="1"/>
  <c r="CF64" i="5"/>
  <c r="CN64" i="5"/>
  <c r="CD66" i="5"/>
  <c r="CL66" i="5"/>
  <c r="CB68" i="5"/>
  <c r="CJ68" i="5"/>
  <c r="F69" i="5"/>
  <c r="CA69" i="5" s="1"/>
  <c r="F32" i="6"/>
  <c r="G32" i="6" s="1"/>
  <c r="F36" i="6"/>
  <c r="G36" i="6" s="1"/>
  <c r="K41" i="6"/>
  <c r="G42" i="6"/>
  <c r="K43" i="6"/>
  <c r="G44" i="6"/>
  <c r="K45" i="6"/>
  <c r="G46" i="6"/>
  <c r="K47" i="6"/>
  <c r="G48" i="6"/>
  <c r="AM52" i="6"/>
  <c r="AM54" i="6"/>
  <c r="AM56" i="6"/>
  <c r="AM58" i="6"/>
  <c r="F41" i="7"/>
  <c r="F42" i="7"/>
  <c r="F43" i="7"/>
  <c r="F44" i="7"/>
  <c r="F45" i="7"/>
  <c r="F46" i="7"/>
  <c r="F47" i="7"/>
  <c r="F48" i="7"/>
  <c r="CE52" i="7"/>
  <c r="CE54" i="7"/>
  <c r="CE56" i="7"/>
  <c r="CE58" i="7"/>
  <c r="F63" i="4"/>
  <c r="CA63" i="4" s="1"/>
  <c r="CI63" i="4"/>
  <c r="CQ63" i="4"/>
  <c r="CG65" i="4"/>
  <c r="CO65" i="4"/>
  <c r="T65" i="4" s="1"/>
  <c r="CF63" i="5"/>
  <c r="CN63" i="5"/>
  <c r="CD65" i="5"/>
  <c r="CL65" i="5"/>
  <c r="CB67" i="5"/>
  <c r="CJ67" i="5"/>
  <c r="F68" i="5"/>
  <c r="CA68" i="5" s="1"/>
  <c r="G31" i="6"/>
  <c r="G35" i="6"/>
  <c r="J41" i="6"/>
  <c r="F42" i="6"/>
  <c r="J43" i="6"/>
  <c r="F44" i="6"/>
  <c r="J45" i="6"/>
  <c r="F46" i="6"/>
  <c r="J47" i="6"/>
  <c r="F48" i="6"/>
  <c r="F63" i="6"/>
  <c r="AI63" i="6" s="1"/>
  <c r="F67" i="6"/>
  <c r="AI67" i="6" s="1"/>
  <c r="F30" i="7"/>
  <c r="G30" i="7" s="1"/>
  <c r="F34" i="7"/>
  <c r="G34" i="7" s="1"/>
  <c r="CD52" i="7"/>
  <c r="CD54" i="7"/>
  <c r="F55" i="7"/>
  <c r="CD56" i="7"/>
  <c r="CD58" i="7"/>
  <c r="F59" i="7"/>
  <c r="F31" i="4"/>
  <c r="G31" i="4" s="1"/>
  <c r="F35" i="4"/>
  <c r="G35" i="4" s="1"/>
  <c r="CG64" i="4"/>
  <c r="CO64" i="4"/>
  <c r="T64" i="4" s="1"/>
  <c r="F70" i="4"/>
  <c r="CA70" i="4" s="1"/>
  <c r="CI70" i="4"/>
  <c r="CQ70" i="4"/>
  <c r="CD64" i="5"/>
  <c r="CL64" i="5"/>
  <c r="CB66" i="5"/>
  <c r="CJ66" i="5"/>
  <c r="F67" i="5"/>
  <c r="CA67" i="5" s="1"/>
  <c r="CF70" i="5"/>
  <c r="CN70" i="5"/>
  <c r="I45" i="6"/>
  <c r="F52" i="6"/>
  <c r="AI52" i="6" s="1"/>
  <c r="F54" i="6"/>
  <c r="AI54" i="6" s="1"/>
  <c r="F56" i="6"/>
  <c r="AI56" i="6" s="1"/>
  <c r="F58" i="6"/>
  <c r="AI58" i="6" s="1"/>
  <c r="G30" i="4"/>
  <c r="F41" i="4"/>
  <c r="CG63" i="4"/>
  <c r="CO63" i="4"/>
  <c r="T63" i="4" s="1"/>
  <c r="F69" i="4"/>
  <c r="CA69" i="4" s="1"/>
  <c r="CI69" i="4"/>
  <c r="CQ69" i="4"/>
  <c r="CD63" i="5"/>
  <c r="CL63" i="5"/>
  <c r="CB65" i="5"/>
  <c r="CJ65" i="5"/>
  <c r="F66" i="5"/>
  <c r="CA66" i="5" s="1"/>
  <c r="CF69" i="5"/>
  <c r="CN69" i="5"/>
  <c r="G30" i="6"/>
  <c r="G34" i="6"/>
  <c r="H41" i="6"/>
  <c r="H43" i="6"/>
  <c r="R44" i="6"/>
  <c r="H45" i="6"/>
  <c r="R48" i="6"/>
  <c r="CF51" i="7"/>
  <c r="F34" i="4"/>
  <c r="G34" i="4" s="1"/>
  <c r="CI68" i="4"/>
  <c r="CQ68" i="4"/>
  <c r="CG70" i="4"/>
  <c r="CO70" i="4"/>
  <c r="T70" i="4" s="1"/>
  <c r="CB64" i="5"/>
  <c r="CJ64" i="5"/>
  <c r="CF68" i="5"/>
  <c r="CN68" i="5"/>
  <c r="CD70" i="5"/>
  <c r="CL70" i="5"/>
  <c r="K44" i="6"/>
  <c r="G45" i="6"/>
  <c r="K46" i="6"/>
  <c r="AM53" i="6"/>
  <c r="AM55" i="6"/>
  <c r="AM57" i="6"/>
  <c r="CE53" i="7"/>
  <c r="CE55" i="7"/>
  <c r="CE57" i="7"/>
  <c r="G33" i="4"/>
  <c r="G33" i="6"/>
  <c r="J42" i="6"/>
  <c r="F43" i="6"/>
  <c r="J44" i="6"/>
  <c r="J46" i="6"/>
  <c r="F47" i="6"/>
  <c r="F32" i="7"/>
  <c r="G32" i="7" s="1"/>
  <c r="F36" i="7"/>
  <c r="G36" i="7" s="1"/>
  <c r="CD53" i="7"/>
  <c r="CD55" i="7"/>
  <c r="CD57" i="7"/>
  <c r="T66" i="2" l="1"/>
  <c r="S63" i="5"/>
  <c r="T69" i="5"/>
  <c r="R66" i="4"/>
  <c r="T68" i="5"/>
  <c r="S68" i="5" s="1"/>
  <c r="R68" i="5" s="1"/>
  <c r="Q68" i="5" s="1"/>
  <c r="P68" i="5" s="1"/>
  <c r="O68" i="5" s="1"/>
  <c r="N68" i="5" s="1"/>
  <c r="M68" i="5" s="1"/>
  <c r="L68" i="5" s="1"/>
  <c r="K68" i="5" s="1"/>
  <c r="J68" i="5" s="1"/>
  <c r="I68" i="5" s="1"/>
  <c r="H68" i="5" s="1"/>
  <c r="G68" i="5" s="1"/>
  <c r="R64" i="2"/>
  <c r="B11" i="3"/>
  <c r="B8" i="7"/>
  <c r="B8" i="3"/>
  <c r="R67" i="5"/>
  <c r="Q67" i="5" s="1"/>
  <c r="P67" i="5" s="1"/>
  <c r="O67" i="5" s="1"/>
  <c r="N67" i="5" s="1"/>
  <c r="M67" i="5" s="1"/>
  <c r="L67" i="5" s="1"/>
  <c r="K67" i="5" s="1"/>
  <c r="J67" i="5" s="1"/>
  <c r="I67" i="5" s="1"/>
  <c r="H67" i="5" s="1"/>
  <c r="G67" i="5" s="1"/>
  <c r="S64" i="5"/>
  <c r="R64" i="5" s="1"/>
  <c r="Q64" i="5" s="1"/>
  <c r="P64" i="5" s="1"/>
  <c r="O64" i="5" s="1"/>
  <c r="N64" i="5" s="1"/>
  <c r="M64" i="5" s="1"/>
  <c r="L64" i="5" s="1"/>
  <c r="K64" i="5" s="1"/>
  <c r="J64" i="5" s="1"/>
  <c r="I64" i="5" s="1"/>
  <c r="H64" i="5" s="1"/>
  <c r="G64" i="5" s="1"/>
  <c r="H57" i="6"/>
  <c r="I57" i="6" s="1"/>
  <c r="J57" i="6" s="1"/>
  <c r="K57" i="6" s="1"/>
  <c r="I58" i="6"/>
  <c r="J58" i="6" s="1"/>
  <c r="K58" i="6" s="1"/>
  <c r="T64" i="2"/>
  <c r="T70" i="5"/>
  <c r="S64" i="2"/>
  <c r="S56" i="2"/>
  <c r="T65" i="2"/>
  <c r="S65" i="2" s="1"/>
  <c r="R65" i="2" s="1"/>
  <c r="Q65" i="2" s="1"/>
  <c r="P65" i="2" s="1"/>
  <c r="O65" i="2" s="1"/>
  <c r="N65" i="2" s="1"/>
  <c r="M65" i="2" s="1"/>
  <c r="L65" i="2" s="1"/>
  <c r="K65" i="2" s="1"/>
  <c r="J65" i="2" s="1"/>
  <c r="I65" i="2" s="1"/>
  <c r="H65" i="2" s="1"/>
  <c r="G65" i="2" s="1"/>
  <c r="H52" i="6"/>
  <c r="I52" i="6" s="1"/>
  <c r="J52" i="6" s="1"/>
  <c r="K52" i="6" s="1"/>
  <c r="S66" i="2"/>
  <c r="R66" i="2" s="1"/>
  <c r="Q66" i="2" s="1"/>
  <c r="P66" i="2" s="1"/>
  <c r="O66" i="2" s="1"/>
  <c r="N66" i="2" s="1"/>
  <c r="M66" i="2" s="1"/>
  <c r="L66" i="2" s="1"/>
  <c r="K66" i="2" s="1"/>
  <c r="J66" i="2" s="1"/>
  <c r="I66" i="2" s="1"/>
  <c r="H66" i="2" s="1"/>
  <c r="G66" i="2" s="1"/>
  <c r="S70" i="5"/>
  <c r="H69" i="6"/>
  <c r="I69" i="6" s="1"/>
  <c r="J69" i="6" s="1"/>
  <c r="K69" i="6" s="1"/>
  <c r="L69" i="6" s="1"/>
  <c r="M69" i="6" s="1"/>
  <c r="N69" i="6" s="1"/>
  <c r="Q66" i="4"/>
  <c r="P66" i="4" s="1"/>
  <c r="O66" i="4" s="1"/>
  <c r="N66" i="4" s="1"/>
  <c r="M66" i="4" s="1"/>
  <c r="L66" i="4" s="1"/>
  <c r="K66" i="4" s="1"/>
  <c r="J66" i="4" s="1"/>
  <c r="I66" i="4" s="1"/>
  <c r="H66" i="4" s="1"/>
  <c r="G66" i="4" s="1"/>
  <c r="H58" i="6"/>
  <c r="Q69" i="2"/>
  <c r="P69" i="2" s="1"/>
  <c r="O69" i="2" s="1"/>
  <c r="N69" i="2" s="1"/>
  <c r="M69" i="2" s="1"/>
  <c r="L69" i="2" s="1"/>
  <c r="K69" i="2" s="1"/>
  <c r="J69" i="2" s="1"/>
  <c r="I69" i="2" s="1"/>
  <c r="H69" i="2" s="1"/>
  <c r="G69" i="2" s="1"/>
  <c r="CD59" i="3"/>
  <c r="CD58" i="3"/>
  <c r="CD55" i="3"/>
  <c r="CD53" i="3"/>
  <c r="CD56" i="3"/>
  <c r="CD52" i="3"/>
  <c r="CD54" i="3"/>
  <c r="CE51" i="3"/>
  <c r="CD57" i="3"/>
  <c r="H65" i="6"/>
  <c r="I65" i="6" s="1"/>
  <c r="J65" i="6" s="1"/>
  <c r="K65" i="6" s="1"/>
  <c r="L65" i="6" s="1"/>
  <c r="M65" i="6" s="1"/>
  <c r="N65" i="6" s="1"/>
  <c r="H59" i="6"/>
  <c r="Q70" i="2"/>
  <c r="R58" i="2"/>
  <c r="Q58" i="2" s="1"/>
  <c r="P58" i="2" s="1"/>
  <c r="O58" i="2" s="1"/>
  <c r="N58" i="2" s="1"/>
  <c r="M58" i="2" s="1"/>
  <c r="L58" i="2" s="1"/>
  <c r="K58" i="2" s="1"/>
  <c r="J58" i="2" s="1"/>
  <c r="I58" i="2" s="1"/>
  <c r="H58" i="2" s="1"/>
  <c r="G58" i="2" s="1"/>
  <c r="S57" i="2"/>
  <c r="R57" i="2" s="1"/>
  <c r="Q57" i="2" s="1"/>
  <c r="P57" i="2" s="1"/>
  <c r="O57" i="2" s="1"/>
  <c r="N57" i="2" s="1"/>
  <c r="M57" i="2" s="1"/>
  <c r="L57" i="2" s="1"/>
  <c r="K57" i="2" s="1"/>
  <c r="J57" i="2" s="1"/>
  <c r="I57" i="2" s="1"/>
  <c r="H57" i="2" s="1"/>
  <c r="G57" i="2" s="1"/>
  <c r="T67" i="4"/>
  <c r="S67" i="4" s="1"/>
  <c r="R67" i="4" s="1"/>
  <c r="Q67" i="4" s="1"/>
  <c r="P67" i="4" s="1"/>
  <c r="O67" i="4" s="1"/>
  <c r="N67" i="4" s="1"/>
  <c r="M67" i="4" s="1"/>
  <c r="L67" i="4" s="1"/>
  <c r="K67" i="4" s="1"/>
  <c r="J67" i="4" s="1"/>
  <c r="I67" i="4" s="1"/>
  <c r="H67" i="4" s="1"/>
  <c r="G67" i="4" s="1"/>
  <c r="H70" i="6"/>
  <c r="S68" i="4"/>
  <c r="R68" i="4" s="1"/>
  <c r="Q68" i="4" s="1"/>
  <c r="P68" i="4" s="1"/>
  <c r="O68" i="4" s="1"/>
  <c r="N68" i="4" s="1"/>
  <c r="M68" i="4" s="1"/>
  <c r="L68" i="4" s="1"/>
  <c r="K68" i="4" s="1"/>
  <c r="J68" i="4" s="1"/>
  <c r="I68" i="4" s="1"/>
  <c r="H68" i="4" s="1"/>
  <c r="G68" i="4" s="1"/>
  <c r="R56" i="2"/>
  <c r="S58" i="2"/>
  <c r="T67" i="2"/>
  <c r="S67" i="2" s="1"/>
  <c r="R67" i="2" s="1"/>
  <c r="Q67" i="2" s="1"/>
  <c r="P67" i="2" s="1"/>
  <c r="O67" i="2" s="1"/>
  <c r="N67" i="2" s="1"/>
  <c r="M67" i="2" s="1"/>
  <c r="L67" i="2" s="1"/>
  <c r="K67" i="2" s="1"/>
  <c r="J67" i="2" s="1"/>
  <c r="I67" i="2" s="1"/>
  <c r="H67" i="2" s="1"/>
  <c r="G67" i="2" s="1"/>
  <c r="R70" i="5"/>
  <c r="H66" i="6"/>
  <c r="I66" i="6" s="1"/>
  <c r="J66" i="6" s="1"/>
  <c r="K66" i="6" s="1"/>
  <c r="L66" i="6" s="1"/>
  <c r="M66" i="6" s="1"/>
  <c r="N66" i="6" s="1"/>
  <c r="I70" i="6"/>
  <c r="J70" i="6" s="1"/>
  <c r="K70" i="6" s="1"/>
  <c r="L70" i="6" s="1"/>
  <c r="M70" i="6" s="1"/>
  <c r="N70" i="6" s="1"/>
  <c r="H55" i="6"/>
  <c r="I55" i="6" s="1"/>
  <c r="J55" i="6" s="1"/>
  <c r="K55" i="6" s="1"/>
  <c r="S69" i="4"/>
  <c r="R69" i="4" s="1"/>
  <c r="Q69" i="4" s="1"/>
  <c r="P69" i="4" s="1"/>
  <c r="O69" i="4" s="1"/>
  <c r="N69" i="4" s="1"/>
  <c r="M69" i="4" s="1"/>
  <c r="L69" i="4" s="1"/>
  <c r="K69" i="4" s="1"/>
  <c r="J69" i="4" s="1"/>
  <c r="I69" i="4" s="1"/>
  <c r="H69" i="4" s="1"/>
  <c r="G69" i="4" s="1"/>
  <c r="T55" i="2"/>
  <c r="Q64" i="2"/>
  <c r="P64" i="2" s="1"/>
  <c r="O64" i="2" s="1"/>
  <c r="N64" i="2" s="1"/>
  <c r="M64" i="2" s="1"/>
  <c r="L64" i="2" s="1"/>
  <c r="K64" i="2" s="1"/>
  <c r="J64" i="2" s="1"/>
  <c r="I64" i="2" s="1"/>
  <c r="H64" i="2" s="1"/>
  <c r="G64" i="2" s="1"/>
  <c r="S59" i="2"/>
  <c r="R59" i="2" s="1"/>
  <c r="Q59" i="2" s="1"/>
  <c r="P59" i="2" s="1"/>
  <c r="O59" i="2" s="1"/>
  <c r="N59" i="2" s="1"/>
  <c r="M59" i="2" s="1"/>
  <c r="L59" i="2" s="1"/>
  <c r="K59" i="2" s="1"/>
  <c r="J59" i="2" s="1"/>
  <c r="I59" i="2" s="1"/>
  <c r="H59" i="2" s="1"/>
  <c r="G59" i="2" s="1"/>
  <c r="T68" i="2"/>
  <c r="S68" i="2" s="1"/>
  <c r="R68" i="2" s="1"/>
  <c r="Q68" i="2" s="1"/>
  <c r="P68" i="2" s="1"/>
  <c r="O68" i="2" s="1"/>
  <c r="N68" i="2" s="1"/>
  <c r="M68" i="2" s="1"/>
  <c r="L68" i="2" s="1"/>
  <c r="K68" i="2" s="1"/>
  <c r="J68" i="2" s="1"/>
  <c r="I68" i="2" s="1"/>
  <c r="H68" i="2" s="1"/>
  <c r="G68" i="2" s="1"/>
  <c r="R63" i="5"/>
  <c r="Q63" i="5" s="1"/>
  <c r="P63" i="5" s="1"/>
  <c r="O63" i="5" s="1"/>
  <c r="N63" i="5" s="1"/>
  <c r="M63" i="5" s="1"/>
  <c r="L63" i="5" s="1"/>
  <c r="K63" i="5" s="1"/>
  <c r="J63" i="5" s="1"/>
  <c r="I63" i="5" s="1"/>
  <c r="H63" i="5" s="1"/>
  <c r="G63" i="5" s="1"/>
  <c r="H67" i="6"/>
  <c r="I67" i="6" s="1"/>
  <c r="J67" i="6" s="1"/>
  <c r="K67" i="6" s="1"/>
  <c r="L67" i="6" s="1"/>
  <c r="M67" i="6" s="1"/>
  <c r="N67" i="6" s="1"/>
  <c r="H53" i="6"/>
  <c r="I59" i="6"/>
  <c r="J59" i="6" s="1"/>
  <c r="K59" i="6" s="1"/>
  <c r="S70" i="4"/>
  <c r="R70" i="4" s="1"/>
  <c r="Q70" i="4" s="1"/>
  <c r="P70" i="4" s="1"/>
  <c r="O70" i="4" s="1"/>
  <c r="N70" i="4" s="1"/>
  <c r="M70" i="4" s="1"/>
  <c r="L70" i="4" s="1"/>
  <c r="K70" i="4" s="1"/>
  <c r="J70" i="4" s="1"/>
  <c r="I70" i="4" s="1"/>
  <c r="H70" i="4" s="1"/>
  <c r="G70" i="4" s="1"/>
  <c r="S52" i="2"/>
  <c r="H63" i="6"/>
  <c r="S63" i="4"/>
  <c r="R63" i="4" s="1"/>
  <c r="Q63" i="4" s="1"/>
  <c r="P63" i="4" s="1"/>
  <c r="O63" i="4" s="1"/>
  <c r="N63" i="4" s="1"/>
  <c r="M63" i="4" s="1"/>
  <c r="L63" i="4" s="1"/>
  <c r="K63" i="4" s="1"/>
  <c r="J63" i="4" s="1"/>
  <c r="I63" i="4" s="1"/>
  <c r="H63" i="4" s="1"/>
  <c r="G63" i="4" s="1"/>
  <c r="Q56" i="2"/>
  <c r="P56" i="2" s="1"/>
  <c r="O56" i="2" s="1"/>
  <c r="N56" i="2" s="1"/>
  <c r="M56" i="2" s="1"/>
  <c r="L56" i="2" s="1"/>
  <c r="K56" i="2" s="1"/>
  <c r="J56" i="2" s="1"/>
  <c r="I56" i="2" s="1"/>
  <c r="H56" i="2" s="1"/>
  <c r="G56" i="2" s="1"/>
  <c r="R52" i="2"/>
  <c r="Q52" i="2" s="1"/>
  <c r="P52" i="2" s="1"/>
  <c r="O52" i="2" s="1"/>
  <c r="N52" i="2" s="1"/>
  <c r="M52" i="2" s="1"/>
  <c r="L52" i="2" s="1"/>
  <c r="K52" i="2" s="1"/>
  <c r="J52" i="2" s="1"/>
  <c r="I52" i="2" s="1"/>
  <c r="H52" i="2" s="1"/>
  <c r="G52" i="2" s="1"/>
  <c r="S53" i="2"/>
  <c r="R53" i="2" s="1"/>
  <c r="Q53" i="2" s="1"/>
  <c r="P53" i="2" s="1"/>
  <c r="O53" i="2" s="1"/>
  <c r="N53" i="2" s="1"/>
  <c r="M53" i="2" s="1"/>
  <c r="L53" i="2" s="1"/>
  <c r="K53" i="2" s="1"/>
  <c r="J53" i="2" s="1"/>
  <c r="I53" i="2" s="1"/>
  <c r="H53" i="2" s="1"/>
  <c r="G53" i="2" s="1"/>
  <c r="Q70" i="5"/>
  <c r="P70" i="5" s="1"/>
  <c r="O70" i="5" s="1"/>
  <c r="N70" i="5" s="1"/>
  <c r="M70" i="5" s="1"/>
  <c r="L70" i="5" s="1"/>
  <c r="K70" i="5" s="1"/>
  <c r="J70" i="5" s="1"/>
  <c r="I70" i="5" s="1"/>
  <c r="H70" i="5" s="1"/>
  <c r="G70" i="5" s="1"/>
  <c r="R65" i="5"/>
  <c r="Q65" i="5" s="1"/>
  <c r="P65" i="5" s="1"/>
  <c r="O65" i="5" s="1"/>
  <c r="N65" i="5" s="1"/>
  <c r="M65" i="5" s="1"/>
  <c r="L65" i="5" s="1"/>
  <c r="K65" i="5" s="1"/>
  <c r="J65" i="5" s="1"/>
  <c r="I65" i="5" s="1"/>
  <c r="H65" i="5" s="1"/>
  <c r="G65" i="5" s="1"/>
  <c r="H68" i="6"/>
  <c r="I63" i="6"/>
  <c r="J63" i="6" s="1"/>
  <c r="K63" i="6" s="1"/>
  <c r="L63" i="6" s="1"/>
  <c r="M63" i="6" s="1"/>
  <c r="N63" i="6" s="1"/>
  <c r="H56" i="6"/>
  <c r="I56" i="6" s="1"/>
  <c r="J56" i="6" s="1"/>
  <c r="K56" i="6" s="1"/>
  <c r="S64" i="4"/>
  <c r="R64" i="4" s="1"/>
  <c r="Q64" i="4" s="1"/>
  <c r="P64" i="4" s="1"/>
  <c r="O64" i="4" s="1"/>
  <c r="N64" i="4" s="1"/>
  <c r="M64" i="4" s="1"/>
  <c r="L64" i="4" s="1"/>
  <c r="K64" i="4" s="1"/>
  <c r="J64" i="4" s="1"/>
  <c r="I64" i="4" s="1"/>
  <c r="H64" i="4" s="1"/>
  <c r="G64" i="4" s="1"/>
  <c r="S63" i="2"/>
  <c r="R63" i="2" s="1"/>
  <c r="Q63" i="2" s="1"/>
  <c r="P63" i="2" s="1"/>
  <c r="O63" i="2" s="1"/>
  <c r="N63" i="2" s="1"/>
  <c r="M63" i="2" s="1"/>
  <c r="L63" i="2" s="1"/>
  <c r="K63" i="2" s="1"/>
  <c r="J63" i="2" s="1"/>
  <c r="I63" i="2" s="1"/>
  <c r="H63" i="2" s="1"/>
  <c r="G63" i="2" s="1"/>
  <c r="S54" i="2"/>
  <c r="T63" i="2"/>
  <c r="P70" i="2"/>
  <c r="O70" i="2" s="1"/>
  <c r="N70" i="2" s="1"/>
  <c r="M70" i="2" s="1"/>
  <c r="L70" i="2" s="1"/>
  <c r="K70" i="2" s="1"/>
  <c r="J70" i="2" s="1"/>
  <c r="I70" i="2" s="1"/>
  <c r="H70" i="2" s="1"/>
  <c r="G70" i="2" s="1"/>
  <c r="CF59" i="7"/>
  <c r="CF57" i="7"/>
  <c r="CF55" i="7"/>
  <c r="CF53" i="7"/>
  <c r="CG51" i="7"/>
  <c r="CF58" i="7"/>
  <c r="CF56" i="7"/>
  <c r="CF54" i="7"/>
  <c r="CF52" i="7"/>
  <c r="S69" i="5"/>
  <c r="R69" i="5" s="1"/>
  <c r="Q69" i="5" s="1"/>
  <c r="P69" i="5" s="1"/>
  <c r="O69" i="5" s="1"/>
  <c r="N69" i="5" s="1"/>
  <c r="M69" i="5" s="1"/>
  <c r="L69" i="5" s="1"/>
  <c r="K69" i="5" s="1"/>
  <c r="J69" i="5" s="1"/>
  <c r="I69" i="5" s="1"/>
  <c r="H69" i="5" s="1"/>
  <c r="G69" i="5" s="1"/>
  <c r="R66" i="5"/>
  <c r="Q66" i="5" s="1"/>
  <c r="P66" i="5" s="1"/>
  <c r="O66" i="5" s="1"/>
  <c r="N66" i="5" s="1"/>
  <c r="M66" i="5" s="1"/>
  <c r="L66" i="5" s="1"/>
  <c r="K66" i="5" s="1"/>
  <c r="J66" i="5" s="1"/>
  <c r="I66" i="5" s="1"/>
  <c r="H66" i="5" s="1"/>
  <c r="G66" i="5" s="1"/>
  <c r="H64" i="6"/>
  <c r="I64" i="6" s="1"/>
  <c r="J64" i="6" s="1"/>
  <c r="K64" i="6" s="1"/>
  <c r="L64" i="6" s="1"/>
  <c r="M64" i="6" s="1"/>
  <c r="N64" i="6" s="1"/>
  <c r="I68" i="6"/>
  <c r="J68" i="6" s="1"/>
  <c r="K68" i="6" s="1"/>
  <c r="L68" i="6" s="1"/>
  <c r="M68" i="6" s="1"/>
  <c r="N68" i="6" s="1"/>
  <c r="H54" i="6"/>
  <c r="I54" i="6" s="1"/>
  <c r="J54" i="6" s="1"/>
  <c r="K54" i="6" s="1"/>
  <c r="I53" i="6"/>
  <c r="J53" i="6" s="1"/>
  <c r="K53" i="6" s="1"/>
  <c r="S65" i="4"/>
  <c r="R65" i="4" s="1"/>
  <c r="Q65" i="4" s="1"/>
  <c r="P65" i="4" s="1"/>
  <c r="O65" i="4" s="1"/>
  <c r="N65" i="4" s="1"/>
  <c r="M65" i="4" s="1"/>
  <c r="L65" i="4" s="1"/>
  <c r="K65" i="4" s="1"/>
  <c r="J65" i="4" s="1"/>
  <c r="I65" i="4" s="1"/>
  <c r="H65" i="4" s="1"/>
  <c r="G65" i="4" s="1"/>
  <c r="R54" i="2"/>
  <c r="Q54" i="2" s="1"/>
  <c r="P54" i="2" s="1"/>
  <c r="O54" i="2" s="1"/>
  <c r="N54" i="2" s="1"/>
  <c r="M54" i="2" s="1"/>
  <c r="L54" i="2" s="1"/>
  <c r="K54" i="2" s="1"/>
  <c r="J54" i="2" s="1"/>
  <c r="I54" i="2" s="1"/>
  <c r="H54" i="2" s="1"/>
  <c r="G54" i="2" s="1"/>
  <c r="S55" i="2"/>
  <c r="R55" i="2" s="1"/>
  <c r="Q55" i="2" s="1"/>
  <c r="P55" i="2" s="1"/>
  <c r="O55" i="2" s="1"/>
  <c r="N55" i="2" s="1"/>
  <c r="M55" i="2" s="1"/>
  <c r="L55" i="2" s="1"/>
  <c r="K55" i="2" s="1"/>
  <c r="J55" i="2" s="1"/>
  <c r="I55" i="2" s="1"/>
  <c r="H55" i="2" s="1"/>
  <c r="G55" i="2" s="1"/>
  <c r="CG59" i="7" l="1"/>
  <c r="CG57" i="7"/>
  <c r="CG55" i="7"/>
  <c r="CG53" i="7"/>
  <c r="CH51" i="7"/>
  <c r="CG58" i="7"/>
  <c r="CG56" i="7"/>
  <c r="CG54" i="7"/>
  <c r="CG52" i="7"/>
  <c r="CE59" i="3"/>
  <c r="CE52" i="3"/>
  <c r="CE55" i="3"/>
  <c r="CE53" i="3"/>
  <c r="CE56" i="3"/>
  <c r="CE57" i="3"/>
  <c r="CE58" i="3"/>
  <c r="CE54" i="3"/>
  <c r="CF51" i="3"/>
  <c r="CH58" i="7" l="1"/>
  <c r="CH56" i="7"/>
  <c r="CH54" i="7"/>
  <c r="CH52" i="7"/>
  <c r="CH59" i="7"/>
  <c r="CH57" i="7"/>
  <c r="CH55" i="7"/>
  <c r="CH53" i="7"/>
  <c r="CI51" i="7"/>
  <c r="CF58" i="3"/>
  <c r="CF59" i="3"/>
  <c r="CF57" i="3"/>
  <c r="CF52" i="3"/>
  <c r="CF55" i="3"/>
  <c r="CF54" i="3"/>
  <c r="CF53" i="3"/>
  <c r="CG51" i="3"/>
  <c r="CF56" i="3"/>
  <c r="CG58" i="3" l="1"/>
  <c r="CG59" i="3"/>
  <c r="CG54" i="3"/>
  <c r="CH51" i="3"/>
  <c r="CG57" i="3"/>
  <c r="CG52" i="3"/>
  <c r="CG55" i="3"/>
  <c r="CG53" i="3"/>
  <c r="CG56" i="3"/>
  <c r="CI58" i="7"/>
  <c r="CI56" i="7"/>
  <c r="CI54" i="7"/>
  <c r="CI52" i="7"/>
  <c r="CI59" i="7"/>
  <c r="CI57" i="7"/>
  <c r="CI55" i="7"/>
  <c r="CI53" i="7"/>
  <c r="CJ51" i="7"/>
  <c r="CH58" i="3" l="1"/>
  <c r="CH59" i="3"/>
  <c r="CH54" i="3"/>
  <c r="CI51" i="3"/>
  <c r="CH57" i="3"/>
  <c r="CH52" i="3"/>
  <c r="CH55" i="3"/>
  <c r="CH56" i="3"/>
  <c r="CH53" i="3"/>
  <c r="CJ58" i="7"/>
  <c r="CJ56" i="7"/>
  <c r="CJ54" i="7"/>
  <c r="CJ52" i="7"/>
  <c r="CJ59" i="7"/>
  <c r="CJ57" i="7"/>
  <c r="CJ55" i="7"/>
  <c r="CJ53" i="7"/>
  <c r="CK51" i="7"/>
  <c r="CL51" i="7" l="1"/>
  <c r="CK58" i="7"/>
  <c r="CK56" i="7"/>
  <c r="CK54" i="7"/>
  <c r="CK52" i="7"/>
  <c r="CK59" i="7"/>
  <c r="CK57" i="7"/>
  <c r="CK55" i="7"/>
  <c r="CK53" i="7"/>
  <c r="CI58" i="3"/>
  <c r="CI59" i="3"/>
  <c r="CI56" i="3"/>
  <c r="CI54" i="3"/>
  <c r="CJ51" i="3"/>
  <c r="CI57" i="3"/>
  <c r="CI53" i="3"/>
  <c r="CI52" i="3"/>
  <c r="CI55" i="3"/>
  <c r="CJ58" i="3" l="1"/>
  <c r="O58" i="3" s="1"/>
  <c r="N58" i="3" s="1"/>
  <c r="M58" i="3" s="1"/>
  <c r="L58" i="3" s="1"/>
  <c r="K58" i="3" s="1"/>
  <c r="J58" i="3" s="1"/>
  <c r="I58" i="3" s="1"/>
  <c r="H58" i="3" s="1"/>
  <c r="G58" i="3" s="1"/>
  <c r="CJ59" i="3"/>
  <c r="O59" i="3" s="1"/>
  <c r="CJ53" i="3"/>
  <c r="O53" i="3" s="1"/>
  <c r="CJ56" i="3"/>
  <c r="O56" i="3" s="1"/>
  <c r="N56" i="3" s="1"/>
  <c r="M56" i="3" s="1"/>
  <c r="L56" i="3" s="1"/>
  <c r="K56" i="3" s="1"/>
  <c r="J56" i="3" s="1"/>
  <c r="I56" i="3" s="1"/>
  <c r="H56" i="3" s="1"/>
  <c r="G56" i="3" s="1"/>
  <c r="CJ54" i="3"/>
  <c r="O54" i="3" s="1"/>
  <c r="CK51" i="3"/>
  <c r="CJ57" i="3"/>
  <c r="O57" i="3" s="1"/>
  <c r="CJ52" i="3"/>
  <c r="O52" i="3" s="1"/>
  <c r="N52" i="3" s="1"/>
  <c r="M52" i="3" s="1"/>
  <c r="L52" i="3" s="1"/>
  <c r="K52" i="3" s="1"/>
  <c r="J52" i="3" s="1"/>
  <c r="I52" i="3" s="1"/>
  <c r="H52" i="3" s="1"/>
  <c r="G52" i="3" s="1"/>
  <c r="CJ55" i="3"/>
  <c r="O55" i="3" s="1"/>
  <c r="N55" i="3" s="1"/>
  <c r="M55" i="3" s="1"/>
  <c r="L55" i="3" s="1"/>
  <c r="K55" i="3" s="1"/>
  <c r="J55" i="3" s="1"/>
  <c r="I55" i="3" s="1"/>
  <c r="H55" i="3" s="1"/>
  <c r="G55" i="3" s="1"/>
  <c r="N54" i="3"/>
  <c r="M54" i="3" s="1"/>
  <c r="L54" i="3" s="1"/>
  <c r="K54" i="3" s="1"/>
  <c r="J54" i="3" s="1"/>
  <c r="I54" i="3" s="1"/>
  <c r="H54" i="3" s="1"/>
  <c r="G54" i="3" s="1"/>
  <c r="N57" i="3"/>
  <c r="M57" i="3" s="1"/>
  <c r="L57" i="3" s="1"/>
  <c r="K57" i="3" s="1"/>
  <c r="J57" i="3" s="1"/>
  <c r="I57" i="3" s="1"/>
  <c r="H57" i="3" s="1"/>
  <c r="G57" i="3" s="1"/>
  <c r="CL59" i="7"/>
  <c r="CL57" i="7"/>
  <c r="CL55" i="7"/>
  <c r="CL53" i="7"/>
  <c r="CM51" i="7"/>
  <c r="CL58" i="7"/>
  <c r="CL56" i="7"/>
  <c r="CL54" i="7"/>
  <c r="CL52" i="7"/>
  <c r="N53" i="3"/>
  <c r="M53" i="3" s="1"/>
  <c r="L53" i="3" s="1"/>
  <c r="K53" i="3" s="1"/>
  <c r="J53" i="3" s="1"/>
  <c r="I53" i="3" s="1"/>
  <c r="H53" i="3" s="1"/>
  <c r="G53" i="3" s="1"/>
  <c r="N59" i="3"/>
  <c r="M59" i="3" s="1"/>
  <c r="L59" i="3" s="1"/>
  <c r="K59" i="3" s="1"/>
  <c r="J59" i="3" s="1"/>
  <c r="I59" i="3" s="1"/>
  <c r="H59" i="3" s="1"/>
  <c r="G59" i="3" s="1"/>
  <c r="CM59" i="7" l="1"/>
  <c r="CM57" i="7"/>
  <c r="CM55" i="7"/>
  <c r="CM53" i="7"/>
  <c r="CN51" i="7"/>
  <c r="CM58" i="7"/>
  <c r="CM56" i="7"/>
  <c r="CM54" i="7"/>
  <c r="CM52" i="7"/>
  <c r="CK59" i="3"/>
  <c r="CK58" i="3"/>
  <c r="CK53" i="3"/>
  <c r="CK56" i="3"/>
  <c r="CK55" i="3"/>
  <c r="CK54" i="3"/>
  <c r="CL51" i="3"/>
  <c r="CK57" i="3"/>
  <c r="CK52" i="3"/>
  <c r="CN59" i="7" l="1"/>
  <c r="CN57" i="7"/>
  <c r="CN55" i="7"/>
  <c r="CN53" i="7"/>
  <c r="CO51" i="7"/>
  <c r="CN58" i="7"/>
  <c r="CN56" i="7"/>
  <c r="CN54" i="7"/>
  <c r="CN52" i="7"/>
  <c r="CL59" i="3"/>
  <c r="CL58" i="3"/>
  <c r="CL55" i="3"/>
  <c r="CL53" i="3"/>
  <c r="CL56" i="3"/>
  <c r="CL54" i="3"/>
  <c r="CM51" i="3"/>
  <c r="CL57" i="3"/>
  <c r="CL52" i="3"/>
  <c r="CO59" i="7" l="1"/>
  <c r="CO57" i="7"/>
  <c r="CO55" i="7"/>
  <c r="CO53" i="7"/>
  <c r="CP51" i="7"/>
  <c r="CO58" i="7"/>
  <c r="CO56" i="7"/>
  <c r="CO54" i="7"/>
  <c r="CO52" i="7"/>
  <c r="CM59" i="3"/>
  <c r="CM52" i="3"/>
  <c r="CM55" i="3"/>
  <c r="CM53" i="3"/>
  <c r="CM56" i="3"/>
  <c r="CM57" i="3"/>
  <c r="CM58" i="3"/>
  <c r="CM54" i="3"/>
  <c r="CN51" i="3"/>
  <c r="CN58" i="3" l="1"/>
  <c r="CN59" i="3"/>
  <c r="CN57" i="3"/>
  <c r="CN52" i="3"/>
  <c r="CN55" i="3"/>
  <c r="CN53" i="3"/>
  <c r="CN54" i="3"/>
  <c r="CN56" i="3"/>
  <c r="CO51" i="3"/>
  <c r="CP58" i="7"/>
  <c r="CP56" i="7"/>
  <c r="CP54" i="7"/>
  <c r="CP52" i="7"/>
  <c r="CP59" i="7"/>
  <c r="CP57" i="7"/>
  <c r="CP55" i="7"/>
  <c r="CP53" i="7"/>
  <c r="CQ51" i="7"/>
  <c r="CQ58" i="7" l="1"/>
  <c r="CQ56" i="7"/>
  <c r="CQ54" i="7"/>
  <c r="CQ52" i="7"/>
  <c r="CQ59" i="7"/>
  <c r="CQ57" i="7"/>
  <c r="CQ55" i="7"/>
  <c r="CQ53" i="7"/>
  <c r="CR51" i="7"/>
  <c r="CO58" i="3"/>
  <c r="CO59" i="3"/>
  <c r="CO57" i="3"/>
  <c r="CO54" i="3"/>
  <c r="CP51" i="3"/>
  <c r="CO52" i="3"/>
  <c r="CO55" i="3"/>
  <c r="CO53" i="3"/>
  <c r="CO56" i="3"/>
  <c r="CP58" i="3" l="1"/>
  <c r="CP59" i="3"/>
  <c r="CP57" i="3"/>
  <c r="CP54" i="3"/>
  <c r="CQ51" i="3"/>
  <c r="CP52" i="3"/>
  <c r="CP56" i="3"/>
  <c r="CP55" i="3"/>
  <c r="CP53" i="3"/>
  <c r="CR58" i="7"/>
  <c r="CR56" i="7"/>
  <c r="CR54" i="7"/>
  <c r="CR52" i="7"/>
  <c r="CR59" i="7"/>
  <c r="CR57" i="7"/>
  <c r="CR55" i="7"/>
  <c r="CR53" i="7"/>
  <c r="CS51" i="7"/>
  <c r="CQ57" i="3" l="1"/>
  <c r="CQ58" i="3"/>
  <c r="CQ59" i="3"/>
  <c r="CQ56" i="3"/>
  <c r="CQ54" i="3"/>
  <c r="CR51" i="3"/>
  <c r="CQ52" i="3"/>
  <c r="CQ55" i="3"/>
  <c r="CQ53" i="3"/>
  <c r="CT51" i="7"/>
  <c r="CS58" i="7"/>
  <c r="CS56" i="7"/>
  <c r="CS54" i="7"/>
  <c r="CS52" i="7"/>
  <c r="CS59" i="7"/>
  <c r="CS57" i="7"/>
  <c r="CS55" i="7"/>
  <c r="CS53" i="7"/>
  <c r="CR58" i="3" l="1"/>
  <c r="CR59" i="3"/>
  <c r="CR53" i="3"/>
  <c r="CR56" i="3"/>
  <c r="CR57" i="3"/>
  <c r="CR54" i="3"/>
  <c r="CS51" i="3"/>
  <c r="CR52" i="3"/>
  <c r="CR55" i="3"/>
  <c r="CT59" i="7"/>
  <c r="CT57" i="7"/>
  <c r="CT55" i="7"/>
  <c r="CT53" i="7"/>
  <c r="CU51" i="7"/>
  <c r="CT58" i="7"/>
  <c r="CT56" i="7"/>
  <c r="CT54" i="7"/>
  <c r="CT52" i="7"/>
  <c r="CS59" i="3" l="1"/>
  <c r="CS58" i="3"/>
  <c r="CS53" i="3"/>
  <c r="CS56" i="3"/>
  <c r="CS57" i="3"/>
  <c r="CS54" i="3"/>
  <c r="CT51" i="3"/>
  <c r="CS52" i="3"/>
  <c r="CS55" i="3"/>
  <c r="CU59" i="7"/>
  <c r="CU57" i="7"/>
  <c r="CU55" i="7"/>
  <c r="CU53" i="7"/>
  <c r="CV51" i="7"/>
  <c r="CU58" i="7"/>
  <c r="CU56" i="7"/>
  <c r="CU54" i="7"/>
  <c r="CU52" i="7"/>
  <c r="CV59" i="7" l="1"/>
  <c r="CV57" i="7"/>
  <c r="CV55" i="7"/>
  <c r="CV53" i="7"/>
  <c r="CW51" i="7"/>
  <c r="CV58" i="7"/>
  <c r="CV56" i="7"/>
  <c r="CV54" i="7"/>
  <c r="CV52" i="7"/>
  <c r="CT59" i="3"/>
  <c r="CT58" i="3"/>
  <c r="CT55" i="3"/>
  <c r="CT53" i="3"/>
  <c r="CT56" i="3"/>
  <c r="CT57" i="3"/>
  <c r="CT54" i="3"/>
  <c r="CU51" i="3"/>
  <c r="CT52" i="3"/>
  <c r="CU59" i="3" l="1"/>
  <c r="CU52" i="3"/>
  <c r="CU55" i="3"/>
  <c r="CU53" i="3"/>
  <c r="CU58" i="3"/>
  <c r="CU56" i="3"/>
  <c r="CU57" i="3"/>
  <c r="CU54" i="3"/>
  <c r="CV51" i="3"/>
  <c r="CW59" i="7"/>
  <c r="CW57" i="7"/>
  <c r="CW55" i="7"/>
  <c r="CW53" i="7"/>
  <c r="CX51" i="7"/>
  <c r="CW58" i="7"/>
  <c r="CW56" i="7"/>
  <c r="CW54" i="7"/>
  <c r="CW52" i="7"/>
  <c r="CX58" i="7" l="1"/>
  <c r="CX56" i="7"/>
  <c r="CX54" i="7"/>
  <c r="CX52" i="7"/>
  <c r="CX59" i="7"/>
  <c r="CX57" i="7"/>
  <c r="CX55" i="7"/>
  <c r="CX53" i="7"/>
  <c r="CY51" i="7"/>
  <c r="CV58" i="3"/>
  <c r="CV59" i="3"/>
  <c r="CV57" i="3"/>
  <c r="CV52" i="3"/>
  <c r="CV55" i="3"/>
  <c r="CV54" i="3"/>
  <c r="CW51" i="3"/>
  <c r="CV53" i="3"/>
  <c r="CV56" i="3"/>
  <c r="CY58" i="7" l="1"/>
  <c r="CY56" i="7"/>
  <c r="CY54" i="7"/>
  <c r="CY52" i="7"/>
  <c r="CY59" i="7"/>
  <c r="CY57" i="7"/>
  <c r="CY55" i="7"/>
  <c r="CY53" i="7"/>
  <c r="CZ51" i="7"/>
  <c r="CW58" i="3"/>
  <c r="CW59" i="3"/>
  <c r="CW54" i="3"/>
  <c r="CX51" i="3"/>
  <c r="CW52" i="3"/>
  <c r="CW55" i="3"/>
  <c r="CW53" i="3"/>
  <c r="CW57" i="3"/>
  <c r="CW56" i="3"/>
  <c r="CX58" i="3" l="1"/>
  <c r="CX59" i="3"/>
  <c r="CX54" i="3"/>
  <c r="CY51" i="3"/>
  <c r="CX52" i="3"/>
  <c r="CX55" i="3"/>
  <c r="CX53" i="3"/>
  <c r="CX57" i="3"/>
  <c r="CX56" i="3"/>
  <c r="CZ58" i="7"/>
  <c r="CZ56" i="7"/>
  <c r="CZ54" i="7"/>
  <c r="CZ52" i="7"/>
  <c r="CZ59" i="7"/>
  <c r="CZ57" i="7"/>
  <c r="CZ55" i="7"/>
  <c r="CZ53" i="7"/>
  <c r="DA51" i="7"/>
  <c r="CY57" i="3" l="1"/>
  <c r="CY58" i="3"/>
  <c r="CY59" i="3"/>
  <c r="CY56" i="3"/>
  <c r="CY54" i="3"/>
  <c r="CZ51" i="3"/>
  <c r="CY52" i="3"/>
  <c r="CY53" i="3"/>
  <c r="CY55" i="3"/>
  <c r="DB51" i="7"/>
  <c r="DA58" i="7"/>
  <c r="DA56" i="7"/>
  <c r="DA54" i="7"/>
  <c r="DA52" i="7"/>
  <c r="DA59" i="7"/>
  <c r="DA57" i="7"/>
  <c r="DA55" i="7"/>
  <c r="DA53" i="7"/>
  <c r="CZ57" i="3" l="1"/>
  <c r="CZ58" i="3"/>
  <c r="CZ59" i="3"/>
  <c r="CZ53" i="3"/>
  <c r="CZ56" i="3"/>
  <c r="CZ54" i="3"/>
  <c r="DA51" i="3"/>
  <c r="CZ52" i="3"/>
  <c r="CZ55" i="3"/>
  <c r="DB59" i="7"/>
  <c r="DB57" i="7"/>
  <c r="DB55" i="7"/>
  <c r="DB53" i="7"/>
  <c r="DC51" i="7"/>
  <c r="DB58" i="7"/>
  <c r="DB56" i="7"/>
  <c r="DB54" i="7"/>
  <c r="DB52" i="7"/>
  <c r="DC59" i="7" l="1"/>
  <c r="DC57" i="7"/>
  <c r="DC55" i="7"/>
  <c r="DC53" i="7"/>
  <c r="DD51" i="7"/>
  <c r="DC58" i="7"/>
  <c r="DC56" i="7"/>
  <c r="DC54" i="7"/>
  <c r="DC52" i="7"/>
  <c r="DA59" i="3"/>
  <c r="DA57" i="3"/>
  <c r="DA58" i="3"/>
  <c r="DA53" i="3"/>
  <c r="DA56" i="3"/>
  <c r="DA54" i="3"/>
  <c r="DB51" i="3"/>
  <c r="DA55" i="3"/>
  <c r="DA52" i="3"/>
  <c r="DB59" i="3" l="1"/>
  <c r="DB57" i="3"/>
  <c r="DB58" i="3"/>
  <c r="DB55" i="3"/>
  <c r="DB53" i="3"/>
  <c r="DB56" i="3"/>
  <c r="DB52" i="3"/>
  <c r="DB54" i="3"/>
  <c r="DC51" i="3"/>
  <c r="DD59" i="7"/>
  <c r="DD57" i="7"/>
  <c r="DD55" i="7"/>
  <c r="DD53" i="7"/>
  <c r="DE51" i="7"/>
  <c r="DD58" i="7"/>
  <c r="DD56" i="7"/>
  <c r="DD54" i="7"/>
  <c r="DD52" i="7"/>
  <c r="DE59" i="7" l="1"/>
  <c r="DE57" i="7"/>
  <c r="DE55" i="7"/>
  <c r="DE53" i="7"/>
  <c r="DF51" i="7"/>
  <c r="DE58" i="7"/>
  <c r="DE56" i="7"/>
  <c r="DE54" i="7"/>
  <c r="DE52" i="7"/>
  <c r="DC59" i="3"/>
  <c r="DC58" i="3"/>
  <c r="DC57" i="3"/>
  <c r="DC52" i="3"/>
  <c r="DC55" i="3"/>
  <c r="DC53" i="3"/>
  <c r="DC56" i="3"/>
  <c r="DC54" i="3"/>
  <c r="DD51" i="3"/>
  <c r="DF58" i="7" l="1"/>
  <c r="DF56" i="7"/>
  <c r="DF54" i="7"/>
  <c r="DF52" i="7"/>
  <c r="DF59" i="7"/>
  <c r="DF57" i="7"/>
  <c r="DF55" i="7"/>
  <c r="DF53" i="7"/>
  <c r="DG51" i="7"/>
  <c r="DD58" i="3"/>
  <c r="DD59" i="3"/>
  <c r="DD57" i="3"/>
  <c r="DD52" i="3"/>
  <c r="DD55" i="3"/>
  <c r="DD53" i="3"/>
  <c r="DD56" i="3"/>
  <c r="DD54" i="3"/>
  <c r="DE51" i="3"/>
  <c r="DG58" i="7" l="1"/>
  <c r="AL58" i="7" s="1"/>
  <c r="DG56" i="7"/>
  <c r="AL56" i="7" s="1"/>
  <c r="AK56" i="7" s="1"/>
  <c r="AJ56" i="7" s="1"/>
  <c r="AI56" i="7" s="1"/>
  <c r="AH56" i="7" s="1"/>
  <c r="AG56" i="7" s="1"/>
  <c r="AF56" i="7" s="1"/>
  <c r="AE56" i="7" s="1"/>
  <c r="AD56" i="7" s="1"/>
  <c r="AC56" i="7" s="1"/>
  <c r="AB56" i="7" s="1"/>
  <c r="AA56" i="7" s="1"/>
  <c r="Z56" i="7" s="1"/>
  <c r="Y56" i="7" s="1"/>
  <c r="X56" i="7" s="1"/>
  <c r="W56" i="7" s="1"/>
  <c r="V56" i="7" s="1"/>
  <c r="U56" i="7" s="1"/>
  <c r="T56" i="7" s="1"/>
  <c r="S56" i="7" s="1"/>
  <c r="R56" i="7" s="1"/>
  <c r="Q56" i="7" s="1"/>
  <c r="P56" i="7" s="1"/>
  <c r="O56" i="7" s="1"/>
  <c r="N56" i="7" s="1"/>
  <c r="M56" i="7" s="1"/>
  <c r="L56" i="7" s="1"/>
  <c r="K56" i="7" s="1"/>
  <c r="J56" i="7" s="1"/>
  <c r="I56" i="7" s="1"/>
  <c r="H56" i="7" s="1"/>
  <c r="G56" i="7" s="1"/>
  <c r="DG54" i="7"/>
  <c r="AL54" i="7" s="1"/>
  <c r="AK54" i="7" s="1"/>
  <c r="AJ54" i="7" s="1"/>
  <c r="AI54" i="7" s="1"/>
  <c r="AH54" i="7" s="1"/>
  <c r="AG54" i="7" s="1"/>
  <c r="AF54" i="7" s="1"/>
  <c r="AE54" i="7" s="1"/>
  <c r="AD54" i="7" s="1"/>
  <c r="AC54" i="7" s="1"/>
  <c r="AB54" i="7" s="1"/>
  <c r="AA54" i="7" s="1"/>
  <c r="Z54" i="7" s="1"/>
  <c r="Y54" i="7" s="1"/>
  <c r="X54" i="7" s="1"/>
  <c r="W54" i="7" s="1"/>
  <c r="V54" i="7" s="1"/>
  <c r="U54" i="7" s="1"/>
  <c r="T54" i="7" s="1"/>
  <c r="S54" i="7" s="1"/>
  <c r="R54" i="7" s="1"/>
  <c r="Q54" i="7" s="1"/>
  <c r="P54" i="7" s="1"/>
  <c r="O54" i="7" s="1"/>
  <c r="N54" i="7" s="1"/>
  <c r="M54" i="7" s="1"/>
  <c r="L54" i="7" s="1"/>
  <c r="K54" i="7" s="1"/>
  <c r="J54" i="7" s="1"/>
  <c r="I54" i="7" s="1"/>
  <c r="H54" i="7" s="1"/>
  <c r="G54" i="7" s="1"/>
  <c r="DG52" i="7"/>
  <c r="AL52" i="7" s="1"/>
  <c r="DG59" i="7"/>
  <c r="AL59" i="7" s="1"/>
  <c r="AK59" i="7" s="1"/>
  <c r="AJ59" i="7" s="1"/>
  <c r="AI59" i="7" s="1"/>
  <c r="AH59" i="7" s="1"/>
  <c r="AG59" i="7" s="1"/>
  <c r="AF59" i="7" s="1"/>
  <c r="AE59" i="7" s="1"/>
  <c r="AD59" i="7" s="1"/>
  <c r="AC59" i="7" s="1"/>
  <c r="AB59" i="7" s="1"/>
  <c r="AA59" i="7" s="1"/>
  <c r="Z59" i="7" s="1"/>
  <c r="Y59" i="7" s="1"/>
  <c r="X59" i="7" s="1"/>
  <c r="W59" i="7" s="1"/>
  <c r="V59" i="7" s="1"/>
  <c r="U59" i="7" s="1"/>
  <c r="T59" i="7" s="1"/>
  <c r="S59" i="7" s="1"/>
  <c r="R59" i="7" s="1"/>
  <c r="Q59" i="7" s="1"/>
  <c r="P59" i="7" s="1"/>
  <c r="O59" i="7" s="1"/>
  <c r="N59" i="7" s="1"/>
  <c r="M59" i="7" s="1"/>
  <c r="L59" i="7" s="1"/>
  <c r="K59" i="7" s="1"/>
  <c r="J59" i="7" s="1"/>
  <c r="I59" i="7" s="1"/>
  <c r="H59" i="7" s="1"/>
  <c r="G59" i="7" s="1"/>
  <c r="DG57" i="7"/>
  <c r="AL57" i="7" s="1"/>
  <c r="AK57" i="7" s="1"/>
  <c r="AJ57" i="7" s="1"/>
  <c r="AI57" i="7" s="1"/>
  <c r="AH57" i="7" s="1"/>
  <c r="AG57" i="7" s="1"/>
  <c r="AF57" i="7" s="1"/>
  <c r="AE57" i="7" s="1"/>
  <c r="AD57" i="7" s="1"/>
  <c r="AC57" i="7" s="1"/>
  <c r="AB57" i="7" s="1"/>
  <c r="AA57" i="7" s="1"/>
  <c r="Z57" i="7" s="1"/>
  <c r="Y57" i="7" s="1"/>
  <c r="X57" i="7" s="1"/>
  <c r="W57" i="7" s="1"/>
  <c r="V57" i="7" s="1"/>
  <c r="U57" i="7" s="1"/>
  <c r="T57" i="7" s="1"/>
  <c r="S57" i="7" s="1"/>
  <c r="R57" i="7" s="1"/>
  <c r="Q57" i="7" s="1"/>
  <c r="P57" i="7" s="1"/>
  <c r="O57" i="7" s="1"/>
  <c r="N57" i="7" s="1"/>
  <c r="M57" i="7" s="1"/>
  <c r="L57" i="7" s="1"/>
  <c r="K57" i="7" s="1"/>
  <c r="J57" i="7" s="1"/>
  <c r="I57" i="7" s="1"/>
  <c r="H57" i="7" s="1"/>
  <c r="G57" i="7" s="1"/>
  <c r="DG55" i="7"/>
  <c r="AL55" i="7" s="1"/>
  <c r="AK55" i="7" s="1"/>
  <c r="AJ55" i="7" s="1"/>
  <c r="AI55" i="7" s="1"/>
  <c r="AH55" i="7" s="1"/>
  <c r="AG55" i="7" s="1"/>
  <c r="AF55" i="7" s="1"/>
  <c r="AE55" i="7" s="1"/>
  <c r="AD55" i="7" s="1"/>
  <c r="AC55" i="7" s="1"/>
  <c r="AB55" i="7" s="1"/>
  <c r="AA55" i="7" s="1"/>
  <c r="Z55" i="7" s="1"/>
  <c r="Y55" i="7" s="1"/>
  <c r="X55" i="7" s="1"/>
  <c r="W55" i="7" s="1"/>
  <c r="V55" i="7" s="1"/>
  <c r="U55" i="7" s="1"/>
  <c r="T55" i="7" s="1"/>
  <c r="S55" i="7" s="1"/>
  <c r="R55" i="7" s="1"/>
  <c r="Q55" i="7" s="1"/>
  <c r="P55" i="7" s="1"/>
  <c r="O55" i="7" s="1"/>
  <c r="N55" i="7" s="1"/>
  <c r="M55" i="7" s="1"/>
  <c r="L55" i="7" s="1"/>
  <c r="K55" i="7" s="1"/>
  <c r="J55" i="7" s="1"/>
  <c r="I55" i="7" s="1"/>
  <c r="H55" i="7" s="1"/>
  <c r="G55" i="7" s="1"/>
  <c r="DG53" i="7"/>
  <c r="AL53" i="7" s="1"/>
  <c r="AK53" i="7" s="1"/>
  <c r="AJ53" i="7" s="1"/>
  <c r="AI53" i="7" s="1"/>
  <c r="AH53" i="7" s="1"/>
  <c r="AG53" i="7" s="1"/>
  <c r="AF53" i="7" s="1"/>
  <c r="AE53" i="7" s="1"/>
  <c r="AD53" i="7" s="1"/>
  <c r="AC53" i="7" s="1"/>
  <c r="AB53" i="7" s="1"/>
  <c r="AA53" i="7" s="1"/>
  <c r="Z53" i="7" s="1"/>
  <c r="Y53" i="7" s="1"/>
  <c r="X53" i="7" s="1"/>
  <c r="W53" i="7" s="1"/>
  <c r="V53" i="7" s="1"/>
  <c r="U53" i="7" s="1"/>
  <c r="T53" i="7" s="1"/>
  <c r="S53" i="7" s="1"/>
  <c r="R53" i="7" s="1"/>
  <c r="Q53" i="7" s="1"/>
  <c r="P53" i="7" s="1"/>
  <c r="O53" i="7" s="1"/>
  <c r="N53" i="7" s="1"/>
  <c r="M53" i="7" s="1"/>
  <c r="L53" i="7" s="1"/>
  <c r="K53" i="7" s="1"/>
  <c r="J53" i="7" s="1"/>
  <c r="I53" i="7" s="1"/>
  <c r="H53" i="7" s="1"/>
  <c r="G53" i="7" s="1"/>
  <c r="DH51" i="7"/>
  <c r="AK52" i="7"/>
  <c r="AJ52" i="7" s="1"/>
  <c r="AI52" i="7" s="1"/>
  <c r="AH52" i="7" s="1"/>
  <c r="AG52" i="7" s="1"/>
  <c r="AF52" i="7" s="1"/>
  <c r="AE52" i="7" s="1"/>
  <c r="AD52" i="7" s="1"/>
  <c r="AC52" i="7" s="1"/>
  <c r="AB52" i="7" s="1"/>
  <c r="AA52" i="7" s="1"/>
  <c r="Z52" i="7" s="1"/>
  <c r="Y52" i="7" s="1"/>
  <c r="X52" i="7" s="1"/>
  <c r="W52" i="7" s="1"/>
  <c r="V52" i="7" s="1"/>
  <c r="U52" i="7" s="1"/>
  <c r="T52" i="7" s="1"/>
  <c r="S52" i="7" s="1"/>
  <c r="R52" i="7" s="1"/>
  <c r="Q52" i="7" s="1"/>
  <c r="P52" i="7" s="1"/>
  <c r="O52" i="7" s="1"/>
  <c r="N52" i="7" s="1"/>
  <c r="M52" i="7" s="1"/>
  <c r="L52" i="7" s="1"/>
  <c r="K52" i="7" s="1"/>
  <c r="J52" i="7" s="1"/>
  <c r="I52" i="7" s="1"/>
  <c r="H52" i="7" s="1"/>
  <c r="G52" i="7" s="1"/>
  <c r="AK58" i="7"/>
  <c r="AJ58" i="7" s="1"/>
  <c r="AI58" i="7" s="1"/>
  <c r="AH58" i="7" s="1"/>
  <c r="AG58" i="7" s="1"/>
  <c r="AF58" i="7" s="1"/>
  <c r="AE58" i="7" s="1"/>
  <c r="AD58" i="7" s="1"/>
  <c r="AC58" i="7" s="1"/>
  <c r="AB58" i="7" s="1"/>
  <c r="AA58" i="7" s="1"/>
  <c r="Z58" i="7" s="1"/>
  <c r="Y58" i="7" s="1"/>
  <c r="X58" i="7" s="1"/>
  <c r="W58" i="7" s="1"/>
  <c r="V58" i="7" s="1"/>
  <c r="U58" i="7" s="1"/>
  <c r="T58" i="7" s="1"/>
  <c r="S58" i="7" s="1"/>
  <c r="R58" i="7" s="1"/>
  <c r="Q58" i="7" s="1"/>
  <c r="P58" i="7" s="1"/>
  <c r="O58" i="7" s="1"/>
  <c r="N58" i="7" s="1"/>
  <c r="M58" i="7" s="1"/>
  <c r="L58" i="7" s="1"/>
  <c r="K58" i="7" s="1"/>
  <c r="J58" i="7" s="1"/>
  <c r="I58" i="7" s="1"/>
  <c r="H58" i="7" s="1"/>
  <c r="G58" i="7" s="1"/>
  <c r="DE58" i="3"/>
  <c r="DE59" i="3"/>
  <c r="DE57" i="3"/>
  <c r="DE54" i="3"/>
  <c r="DF51" i="3"/>
  <c r="DE52" i="3"/>
  <c r="DE55" i="3"/>
  <c r="DE53" i="3"/>
  <c r="DE56" i="3"/>
  <c r="DH58" i="7" l="1"/>
  <c r="DH56" i="7"/>
  <c r="DH54" i="7"/>
  <c r="DH52" i="7"/>
  <c r="DH59" i="7"/>
  <c r="DH57" i="7"/>
  <c r="DH55" i="7"/>
  <c r="DH53" i="7"/>
  <c r="DI51" i="7"/>
  <c r="DF58" i="3"/>
  <c r="DF59" i="3"/>
  <c r="DF57" i="3"/>
  <c r="DF54" i="3"/>
  <c r="DG51" i="3"/>
  <c r="DF52" i="3"/>
  <c r="DF56" i="3"/>
  <c r="DF55" i="3"/>
  <c r="DF53" i="3"/>
  <c r="DG57" i="3" l="1"/>
  <c r="DG58" i="3"/>
  <c r="DG59" i="3"/>
  <c r="DG56" i="3"/>
  <c r="DG54" i="3"/>
  <c r="DG53" i="3"/>
  <c r="DG52" i="3"/>
  <c r="DG55" i="3"/>
  <c r="DJ51" i="7"/>
  <c r="DI58" i="7"/>
  <c r="DI56" i="7"/>
  <c r="DI54" i="7"/>
  <c r="DI52" i="7"/>
  <c r="DI59" i="7"/>
  <c r="DI57" i="7"/>
  <c r="DI55" i="7"/>
  <c r="DI53" i="7"/>
  <c r="DJ59" i="7" l="1"/>
  <c r="DJ57" i="7"/>
  <c r="DJ55" i="7"/>
  <c r="DJ53" i="7"/>
  <c r="DK51" i="7"/>
  <c r="DJ58" i="7"/>
  <c r="DJ56" i="7"/>
  <c r="DJ54" i="7"/>
  <c r="DJ52" i="7"/>
  <c r="DK59" i="7" l="1"/>
  <c r="DK57" i="7"/>
  <c r="DK55" i="7"/>
  <c r="DK53" i="7"/>
  <c r="DL51" i="7"/>
  <c r="DK58" i="7"/>
  <c r="DK56" i="7"/>
  <c r="DK54" i="7"/>
  <c r="DK52" i="7"/>
  <c r="DL59" i="7" l="1"/>
  <c r="DL57" i="7"/>
  <c r="DL55" i="7"/>
  <c r="DL53" i="7"/>
  <c r="DM51" i="7"/>
  <c r="DL58" i="7"/>
  <c r="DL56" i="7"/>
  <c r="DL54" i="7"/>
  <c r="DL52" i="7"/>
  <c r="DM59" i="7" l="1"/>
  <c r="DM57" i="7"/>
  <c r="DM55" i="7"/>
  <c r="DM53" i="7"/>
  <c r="DN51" i="7"/>
  <c r="DM58" i="7"/>
  <c r="DM56" i="7"/>
  <c r="DM54" i="7"/>
  <c r="DM52" i="7"/>
  <c r="DN58" i="7" l="1"/>
  <c r="DN56" i="7"/>
  <c r="DN54" i="7"/>
  <c r="DN52" i="7"/>
  <c r="DN59" i="7"/>
  <c r="DN57" i="7"/>
  <c r="DN55" i="7"/>
  <c r="DN53" i="7"/>
  <c r="DO51" i="7"/>
  <c r="DO58" i="7" l="1"/>
  <c r="DO56" i="7"/>
  <c r="DO54" i="7"/>
  <c r="DO52" i="7"/>
  <c r="DO59" i="7"/>
  <c r="DO57" i="7"/>
  <c r="DO55" i="7"/>
  <c r="DO53" i="7"/>
  <c r="DP51" i="7"/>
  <c r="DP58" i="7" l="1"/>
  <c r="DP56" i="7"/>
  <c r="DP54" i="7"/>
  <c r="DP52" i="7"/>
  <c r="DP59" i="7"/>
  <c r="DP57" i="7"/>
  <c r="DP55" i="7"/>
  <c r="DP53" i="7"/>
  <c r="DQ51" i="7"/>
  <c r="DR51" i="7" l="1"/>
  <c r="DQ58" i="7"/>
  <c r="DQ56" i="7"/>
  <c r="DQ54" i="7"/>
  <c r="DQ52" i="7"/>
  <c r="DQ59" i="7"/>
  <c r="DQ57" i="7"/>
  <c r="DQ55" i="7"/>
  <c r="DQ53" i="7"/>
  <c r="DR59" i="7" l="1"/>
  <c r="DR57" i="7"/>
  <c r="DR55" i="7"/>
  <c r="DR53" i="7"/>
  <c r="DS51" i="7"/>
  <c r="DR58" i="7"/>
  <c r="DR56" i="7"/>
  <c r="DR54" i="7"/>
  <c r="DR52" i="7"/>
  <c r="DS59" i="7" l="1"/>
  <c r="DS57" i="7"/>
  <c r="DS55" i="7"/>
  <c r="DS53" i="7"/>
  <c r="DT51" i="7"/>
  <c r="DS58" i="7"/>
  <c r="DS56" i="7"/>
  <c r="DS54" i="7"/>
  <c r="DS52" i="7"/>
  <c r="DT59" i="7" l="1"/>
  <c r="DT57" i="7"/>
  <c r="DT55" i="7"/>
  <c r="DT53" i="7"/>
  <c r="DU51" i="7"/>
  <c r="DT58" i="7"/>
  <c r="DT56" i="7"/>
  <c r="DT54" i="7"/>
  <c r="DT52" i="7"/>
  <c r="DU59" i="7" l="1"/>
  <c r="DU57" i="7"/>
  <c r="DU55" i="7"/>
  <c r="DU53" i="7"/>
  <c r="DV51" i="7"/>
  <c r="DU58" i="7"/>
  <c r="DU56" i="7"/>
  <c r="DU54" i="7"/>
  <c r="DU52" i="7"/>
  <c r="DV58" i="7" l="1"/>
  <c r="DV56" i="7"/>
  <c r="DV54" i="7"/>
  <c r="DV52" i="7"/>
  <c r="DV59" i="7"/>
  <c r="DV57" i="7"/>
  <c r="DV55" i="7"/>
  <c r="DV53" i="7"/>
  <c r="DW51" i="7"/>
  <c r="DW58" i="7" l="1"/>
  <c r="DW56" i="7"/>
  <c r="DW54" i="7"/>
  <c r="DW52" i="7"/>
  <c r="DW59" i="7"/>
  <c r="DW57" i="7"/>
  <c r="DW55" i="7"/>
  <c r="DW53" i="7"/>
  <c r="DX51" i="7"/>
  <c r="DX58" i="7" l="1"/>
  <c r="DX56" i="7"/>
  <c r="DX54" i="7"/>
  <c r="DX52" i="7"/>
  <c r="DX59" i="7"/>
  <c r="DX57" i="7"/>
  <c r="DX55" i="7"/>
  <c r="DX53" i="7"/>
  <c r="DY51" i="7"/>
  <c r="DZ51" i="7" l="1"/>
  <c r="DY58" i="7"/>
  <c r="DY56" i="7"/>
  <c r="DY54" i="7"/>
  <c r="DY52" i="7"/>
  <c r="DY59" i="7"/>
  <c r="DY57" i="7"/>
  <c r="DY55" i="7"/>
  <c r="DY53" i="7"/>
  <c r="DZ59" i="7" l="1"/>
  <c r="DZ57" i="7"/>
  <c r="DZ55" i="7"/>
  <c r="DZ53" i="7"/>
  <c r="EA51" i="7"/>
  <c r="DZ58" i="7"/>
  <c r="DZ56" i="7"/>
  <c r="DZ54" i="7"/>
  <c r="DZ52" i="7"/>
  <c r="EA59" i="7" l="1"/>
  <c r="EA57" i="7"/>
  <c r="EA55" i="7"/>
  <c r="EA53" i="7"/>
  <c r="EB51" i="7"/>
  <c r="EA58" i="7"/>
  <c r="EA56" i="7"/>
  <c r="EA54" i="7"/>
  <c r="EA52" i="7"/>
  <c r="EB59" i="7" l="1"/>
  <c r="EB57" i="7"/>
  <c r="EB55" i="7"/>
  <c r="EB53" i="7"/>
  <c r="EC51" i="7"/>
  <c r="EB58" i="7"/>
  <c r="EB56" i="7"/>
  <c r="EB54" i="7"/>
  <c r="EB52" i="7"/>
  <c r="EC59" i="7" l="1"/>
  <c r="EC57" i="7"/>
  <c r="EC55" i="7"/>
  <c r="EC53" i="7"/>
  <c r="ED51" i="7"/>
  <c r="EC58" i="7"/>
  <c r="EC56" i="7"/>
  <c r="EC54" i="7"/>
  <c r="EC52" i="7"/>
  <c r="ED58" i="7" l="1"/>
  <c r="ED56" i="7"/>
  <c r="ED54" i="7"/>
  <c r="ED52" i="7"/>
  <c r="ED59" i="7"/>
  <c r="ED57" i="7"/>
  <c r="ED55" i="7"/>
  <c r="ED53" i="7"/>
  <c r="EE51" i="7"/>
  <c r="EE58" i="7" l="1"/>
  <c r="EE56" i="7"/>
  <c r="EE54" i="7"/>
  <c r="EE52" i="7"/>
  <c r="EE59" i="7"/>
  <c r="EE57" i="7"/>
  <c r="EE55" i="7"/>
  <c r="EE53" i="7"/>
  <c r="EF51" i="7"/>
  <c r="EF58" i="7" l="1"/>
  <c r="EF56" i="7"/>
  <c r="EF54" i="7"/>
  <c r="EF52" i="7"/>
  <c r="EF59" i="7"/>
  <c r="EF57" i="7"/>
  <c r="EF55" i="7"/>
  <c r="EF53" i="7"/>
  <c r="EG51" i="7"/>
  <c r="EH51" i="7" l="1"/>
  <c r="EG58" i="7"/>
  <c r="EG56" i="7"/>
  <c r="EG54" i="7"/>
  <c r="EG52" i="7"/>
  <c r="EG59" i="7"/>
  <c r="EG57" i="7"/>
  <c r="EG55" i="7"/>
  <c r="EG53" i="7"/>
  <c r="EH59" i="7" l="1"/>
  <c r="EH57" i="7"/>
  <c r="EH55" i="7"/>
  <c r="EH53" i="7"/>
  <c r="EI51" i="7"/>
  <c r="EH58" i="7"/>
  <c r="EH56" i="7"/>
  <c r="EH54" i="7"/>
  <c r="EH52" i="7"/>
  <c r="EI59" i="7" l="1"/>
  <c r="EI57" i="7"/>
  <c r="EI55" i="7"/>
  <c r="EI53" i="7"/>
  <c r="EJ51" i="7"/>
  <c r="EI58" i="7"/>
  <c r="EI56" i="7"/>
  <c r="EI54" i="7"/>
  <c r="EI52" i="7"/>
  <c r="EJ59" i="7" l="1"/>
  <c r="EJ57" i="7"/>
  <c r="EJ55" i="7"/>
  <c r="EJ53" i="7"/>
  <c r="EK51" i="7"/>
  <c r="EJ58" i="7"/>
  <c r="EJ56" i="7"/>
  <c r="EJ54" i="7"/>
  <c r="EJ52" i="7"/>
  <c r="EK59" i="7" l="1"/>
  <c r="EK57" i="7"/>
  <c r="EK55" i="7"/>
  <c r="EK53" i="7"/>
  <c r="EL51" i="7"/>
  <c r="EK58" i="7"/>
  <c r="EK56" i="7"/>
  <c r="EK54" i="7"/>
  <c r="EK52" i="7"/>
  <c r="EL58" i="7" l="1"/>
  <c r="EL56" i="7"/>
  <c r="EL54" i="7"/>
  <c r="EL52" i="7"/>
  <c r="EL59" i="7"/>
  <c r="EL57" i="7"/>
  <c r="EL55" i="7"/>
  <c r="EL53" i="7"/>
  <c r="EM51" i="7"/>
  <c r="EM58" i="7" l="1"/>
  <c r="EM56" i="7"/>
  <c r="EM54" i="7"/>
  <c r="EM52" i="7"/>
  <c r="EM59" i="7"/>
  <c r="EM57" i="7"/>
  <c r="EM55" i="7"/>
  <c r="EM53" i="7"/>
  <c r="EN51" i="7"/>
  <c r="EN58" i="7" l="1"/>
  <c r="EN56" i="7"/>
  <c r="EN54" i="7"/>
  <c r="EN52" i="7"/>
  <c r="EN59" i="7"/>
  <c r="EN57" i="7"/>
  <c r="EN55" i="7"/>
  <c r="EN53" i="7"/>
  <c r="EO51" i="7"/>
  <c r="EO58" i="7" l="1"/>
  <c r="EO56" i="7"/>
  <c r="EO54" i="7"/>
  <c r="EO52" i="7"/>
  <c r="EO59" i="7"/>
  <c r="EO57" i="7"/>
  <c r="EO55" i="7"/>
  <c r="EO53" i="7"/>
</calcChain>
</file>

<file path=xl/sharedStrings.xml><?xml version="1.0" encoding="utf-8"?>
<sst xmlns="http://schemas.openxmlformats.org/spreadsheetml/2006/main" count="311" uniqueCount="79">
  <si>
    <t>© Copyright : PHAB Design Ltd 2018</t>
  </si>
  <si>
    <t xml:space="preserve">Version : </t>
  </si>
  <si>
    <t>The constants are hidden on the 'Help' tab so they reside in the 'End User' Workbooks without links to this Workbook</t>
  </si>
  <si>
    <t>Fuels</t>
  </si>
  <si>
    <t>Asnu Flowrite</t>
  </si>
  <si>
    <r>
      <t>Gasoline 98 RON (</t>
    </r>
    <r>
      <rPr>
        <b/>
        <sz val="11"/>
        <color rgb="FFFF0000"/>
        <rFont val="Calibri"/>
        <family val="2"/>
        <scheme val="minor"/>
      </rPr>
      <t>E10</t>
    </r>
    <r>
      <rPr>
        <b/>
        <sz val="11"/>
        <color theme="1"/>
        <rFont val="Calibri"/>
        <family val="2"/>
        <scheme val="minor"/>
      </rPr>
      <t>)</t>
    </r>
  </si>
  <si>
    <t>* Thank you for using the Asnu Performance Injectors and the Asnu DNA Injector data</t>
  </si>
  <si>
    <t xml:space="preserve">Multiplier : </t>
  </si>
  <si>
    <t xml:space="preserve">Density : </t>
  </si>
  <si>
    <t>* Please select your vehicle / ECU type using one of the Tabs at the bottom of this Window.  This is where you will find the data tables.</t>
  </si>
  <si>
    <t xml:space="preserve">Stoichimetric ratio : </t>
  </si>
  <si>
    <t xml:space="preserve">   You may need to scroll down for some of the tables and graphs</t>
  </si>
  <si>
    <t xml:space="preserve">Offset Adjustment Factor : </t>
  </si>
  <si>
    <t>e.g.  To correct for +0.6V error on Elite Program (diode actually has no effect on the voltage)</t>
  </si>
  <si>
    <t>* Select the Pressure Units your ECU uses (bar, psi, etc)</t>
  </si>
  <si>
    <t>* Depending on the differential fuel pressure you are running, copy and paste the relevant table rows and columns into your ECU</t>
  </si>
  <si>
    <t>* If you are running at a differential pressure that is not listed, read the Scaling and Latency values from the graphs</t>
  </si>
  <si>
    <t>* If a specific vehicle / ECU is not listed please check the 'Generic' tab.  Alternatively you may find the tables you are looking for spread across several ECU specific tabs</t>
  </si>
  <si>
    <t>* If the data you need is not available in any of the tabs, please contact Asnu.  We are here to help.</t>
  </si>
  <si>
    <t xml:space="preserve">Contact details can be found at : </t>
  </si>
  <si>
    <t>www.asnu.com</t>
  </si>
  <si>
    <t>* All feedback is appreciated</t>
  </si>
  <si>
    <t>NOTES :</t>
  </si>
  <si>
    <t>* Differential Fuel Pressure = Fuel Rail Pressure - Inlet Manifold Pressure</t>
  </si>
  <si>
    <t>* Asnu 300 - 1100 cc injectors are specified at 85 % injector duty.  At 100 % injector duty they will flow 15% more.  This is important when comparing with competitor products</t>
  </si>
  <si>
    <t>* Asnu 1200 - 1500 cc injectors are specified at 100 % injector duty.</t>
  </si>
  <si>
    <r>
      <t xml:space="preserve">USEFUL CALCULATORS : </t>
    </r>
    <r>
      <rPr>
        <b/>
        <sz val="11"/>
        <color theme="1"/>
        <rFont val="Calibri"/>
        <family val="2"/>
        <scheme val="minor"/>
      </rPr>
      <t>Enter data into boxes</t>
    </r>
  </si>
  <si>
    <t xml:space="preserve">Fuel density : </t>
  </si>
  <si>
    <t>cc/min</t>
  </si>
  <si>
    <t>=</t>
  </si>
  <si>
    <t>g/s</t>
  </si>
  <si>
    <t>lbs/hr</t>
  </si>
  <si>
    <t>bar</t>
  </si>
  <si>
    <t>psi</t>
  </si>
  <si>
    <t>kPa</t>
  </si>
  <si>
    <t xml:space="preserve">Maximum flow on an Asnu machine using Flowrite fuel at 25°C and 3 bar diffential pressure </t>
  </si>
  <si>
    <t>Pressure Units</t>
  </si>
  <si>
    <r>
      <rPr>
        <b/>
        <sz val="11"/>
        <color rgb="FFFF0000"/>
        <rFont val="Wingdings"/>
        <charset val="2"/>
      </rPr>
      <t>ç</t>
    </r>
    <r>
      <rPr>
        <b/>
        <sz val="11"/>
        <color rgb="FFFF0000"/>
        <rFont val="Calibri"/>
        <family val="2"/>
        <scheme val="minor"/>
      </rPr>
      <t xml:space="preserve"> Select the ECU Pressure Units here</t>
    </r>
  </si>
  <si>
    <t xml:space="preserve">Application Specific Scaling Factor : </t>
  </si>
  <si>
    <t>Minimum Effective Pulse Width</t>
  </si>
  <si>
    <t>mS</t>
  </si>
  <si>
    <t>Maximum Non Linear Region / Short Pulse Width</t>
  </si>
  <si>
    <t>Injector Scaling @ 100 % injector duty (E10 Gasoline &amp; n-heptane)</t>
  </si>
  <si>
    <t>Differential Fuel Pressure</t>
  </si>
  <si>
    <t>Scale</t>
  </si>
  <si>
    <t>cc/min  at 25°C</t>
  </si>
  <si>
    <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</si>
  <si>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Differential Pressure Compensation (type A)</t>
  </si>
  <si>
    <t>Differential Pressure Error (%)</t>
  </si>
  <si>
    <r>
      <rPr>
        <b/>
        <sz val="11"/>
        <color rgb="FFFF0000"/>
        <rFont val="Calibri"/>
        <family val="2"/>
        <scheme val="minor"/>
      </rPr>
      <t xml:space="preserve">Edit the percentage values if required 
</t>
    </r>
    <r>
      <rPr>
        <b/>
        <sz val="11"/>
        <color theme="1"/>
        <rFont val="Calibri"/>
        <family val="2"/>
        <scheme val="minor"/>
      </rPr>
      <t xml:space="preserve">Multiplier </t>
    </r>
  </si>
  <si>
    <t>%</t>
  </si>
  <si>
    <t>é</t>
  </si>
  <si>
    <t>Differential Pressure Compensation (type B)</t>
  </si>
  <si>
    <r>
      <t xml:space="preserve">Differential Fuel Pressure
</t>
    </r>
    <r>
      <rPr>
        <b/>
        <sz val="11"/>
        <color rgb="FFFF0000"/>
        <rFont val="Calibri"/>
        <family val="2"/>
        <scheme val="minor"/>
      </rPr>
      <t>Edit the pressure values if required</t>
    </r>
  </si>
  <si>
    <t>Factor</t>
  </si>
  <si>
    <t>Latency / Offset / Deadtime Compensation</t>
  </si>
  <si>
    <t>Battery / Injector Voltage (V) - 8 point</t>
  </si>
  <si>
    <t>Battery / Injector Voltage (V) - 17 point</t>
  </si>
  <si>
    <r>
      <rPr>
        <b/>
        <sz val="11"/>
        <color rgb="FFFF0000"/>
        <rFont val="Calibri"/>
        <family val="2"/>
        <scheme val="minor"/>
      </rPr>
      <t>Edit the Voltage values if required</t>
    </r>
    <r>
      <rPr>
        <b/>
        <sz val="1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Differential Fuel Pressure</t>
    </r>
  </si>
  <si>
    <t>Hidden Calculations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</si>
  <si>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ADDER</t>
    </r>
  </si>
  <si>
    <t>Effective Pulse Width / Nozzle Open Time (mS)</t>
  </si>
  <si>
    <t>Injector Specification Pressure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</si>
  <si>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MULTIPLIER</t>
    </r>
  </si>
  <si>
    <t>Factor ECU applies to Effective Pulse Width (%)</t>
  </si>
  <si>
    <t>Maximum Non Linear Region / Short Pulse Width Engine Speed</t>
  </si>
  <si>
    <t>rpm</t>
  </si>
  <si>
    <t xml:space="preserve">Static Flow on an Asnu machine using Flowrite fuel at 25°C and 3 bar diffential pressure </t>
  </si>
  <si>
    <t>Battery / Injector Voltage (V)</t>
  </si>
  <si>
    <t>Injector specification Pressure</t>
  </si>
  <si>
    <t>Injector Pulse Width for 1 g of fuel (uS)</t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</si>
  <si>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32 bit ECU</t>
    </r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</si>
  <si>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</si>
  <si>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- 16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</si>
  <si>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</si>
  <si>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- 32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</si>
  <si>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32 bit ECU</t>
    </r>
  </si>
  <si>
    <r>
      <rPr>
        <sz val="11"/>
        <color rgb="FFFF0000"/>
        <rFont val="Wingdings"/>
        <charset val="2"/>
      </rP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</si>
  <si>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PressureFactors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</si>
</sst>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"/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Wingdings"/>
      <charset val="2"/>
    </font>
    <font>
      <b/>
      <sz val="11"/>
      <name val="Calibri"/>
      <family val="2"/>
      <scheme val="minor"/>
    </font>
    <font>
      <sz val="11"/>
      <color rgb="FFFF0000"/>
      <name val="Wingdings"/>
      <charset val="2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 applyNumberFormat="0" applyFill="0" applyAlignment="0" applyProtection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05">
    <xf numFmtId="0" fontId="0" fillId="0" borderId="0" xfId="0"/>
    <xf numFmtId="0" fontId="0" fillId="0" borderId="0" xfId="0" applyAlignment="1" applyProtection="1">
      <alignment vertical="center"/>
      <protection locked="0" hidden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 applyProtection="1">
      <alignment horizontal="right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1" applyFont="1" applyAlignment="1" applyProtection="1">
      <alignment horizontal="left"/>
      <protection hidden="1"/>
    </xf>
    <xf numFmtId="0" fontId="0" fillId="0" borderId="0" xfId="0" applyProtection="1">
      <protection hidden="1"/>
    </xf>
    <xf numFmtId="0" fontId="3" fillId="0" borderId="0" xfId="0" applyFont="1" applyAlignment="1" applyProtection="1">
      <alignment vertical="top"/>
      <protection hidden="1"/>
    </xf>
    <xf numFmtId="0" fontId="2" fillId="0" borderId="0" xfId="0" applyFont="1" applyAlignment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top"/>
    </xf>
    <xf numFmtId="0" fontId="0" fillId="0" borderId="0" xfId="0" applyAlignment="1"/>
    <xf numFmtId="0" fontId="7" fillId="0" borderId="0" xfId="0" applyFont="1" applyProtection="1">
      <protection hidden="1"/>
    </xf>
    <xf numFmtId="0" fontId="0" fillId="4" borderId="1" xfId="0" applyFill="1" applyBorder="1"/>
    <xf numFmtId="0" fontId="0" fillId="4" borderId="2" xfId="0" applyFill="1" applyBorder="1"/>
    <xf numFmtId="0" fontId="3" fillId="4" borderId="3" xfId="0" applyFont="1" applyFill="1" applyBorder="1" applyAlignment="1">
      <alignment horizontal="right"/>
    </xf>
    <xf numFmtId="2" fontId="0" fillId="5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0" fontId="8" fillId="0" borderId="0" xfId="0" applyFont="1" applyProtection="1">
      <protection hidden="1"/>
    </xf>
    <xf numFmtId="0" fontId="10" fillId="0" borderId="0" xfId="2" applyFont="1" applyAlignment="1" applyProtection="1">
      <protection hidden="1"/>
    </xf>
    <xf numFmtId="0" fontId="0" fillId="0" borderId="0" xfId="0" applyBorder="1" applyProtection="1">
      <protection hidden="1"/>
    </xf>
    <xf numFmtId="0" fontId="2" fillId="0" borderId="0" xfId="0" applyFont="1" applyBorder="1" applyProtection="1">
      <protection hidden="1"/>
    </xf>
    <xf numFmtId="0" fontId="0" fillId="0" borderId="0" xfId="0" applyBorder="1"/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>
      <alignment vertical="center"/>
    </xf>
    <xf numFmtId="0" fontId="11" fillId="0" borderId="0" xfId="0" applyFont="1" applyProtection="1">
      <protection hidden="1"/>
    </xf>
    <xf numFmtId="0" fontId="0" fillId="0" borderId="0" xfId="0" applyAlignment="1" applyProtection="1">
      <alignment horizontal="right"/>
      <protection hidden="1"/>
    </xf>
    <xf numFmtId="164" fontId="0" fillId="0" borderId="4" xfId="0" applyNumberFormat="1" applyBorder="1" applyProtection="1">
      <protection locked="0" hidden="1"/>
    </xf>
    <xf numFmtId="1" fontId="0" fillId="0" borderId="4" xfId="0" applyNumberFormat="1" applyBorder="1" applyProtection="1">
      <protection locked="0" hidden="1"/>
    </xf>
    <xf numFmtId="0" fontId="0" fillId="0" borderId="0" xfId="0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165" fontId="0" fillId="0" borderId="0" xfId="0" applyNumberFormat="1" applyProtection="1">
      <protection hidden="1"/>
    </xf>
    <xf numFmtId="2" fontId="0" fillId="0" borderId="4" xfId="0" applyNumberFormat="1" applyBorder="1" applyProtection="1">
      <protection locked="0" hidden="1"/>
    </xf>
    <xf numFmtId="1" fontId="0" fillId="0" borderId="0" xfId="0" applyNumberFormat="1" applyProtection="1">
      <protection hidden="1"/>
    </xf>
    <xf numFmtId="0" fontId="2" fillId="0" borderId="0" xfId="0" applyFont="1" applyProtection="1">
      <protection hidden="1"/>
    </xf>
    <xf numFmtId="0" fontId="0" fillId="0" borderId="0" xfId="0" applyProtection="1">
      <protection locked="0" hidden="1"/>
    </xf>
    <xf numFmtId="0" fontId="5" fillId="0" borderId="0" xfId="0" applyFont="1" applyAlignment="1" applyProtection="1">
      <alignment horizontal="right"/>
      <protection hidden="1"/>
    </xf>
    <xf numFmtId="1" fontId="6" fillId="5" borderId="4" xfId="0" applyNumberFormat="1" applyFont="1" applyFill="1" applyBorder="1" applyAlignment="1" applyProtection="1">
      <alignment horizontal="center" vertical="center"/>
      <protection hidden="1"/>
    </xf>
    <xf numFmtId="0" fontId="3" fillId="4" borderId="4" xfId="0" applyFont="1" applyFill="1" applyBorder="1" applyAlignment="1" applyProtection="1">
      <alignment horizontal="center" vertical="center" wrapText="1"/>
      <protection hidden="1"/>
    </xf>
    <xf numFmtId="0" fontId="3" fillId="0" borderId="4" xfId="0" applyFont="1" applyBorder="1" applyAlignment="1" applyProtection="1">
      <alignment horizontal="center" vertical="center"/>
      <protection locked="0"/>
    </xf>
    <xf numFmtId="0" fontId="6" fillId="0" borderId="0" xfId="0" applyFont="1" applyProtection="1">
      <protection hidden="1"/>
    </xf>
    <xf numFmtId="164" fontId="0" fillId="0" borderId="0" xfId="0" applyNumberFormat="1" applyBorder="1" applyAlignment="1" applyProtection="1">
      <alignment horizontal="center" vertical="center"/>
      <protection locked="0" hidden="1"/>
    </xf>
    <xf numFmtId="164" fontId="0" fillId="5" borderId="5" xfId="0" applyNumberFormat="1" applyFill="1" applyBorder="1" applyAlignment="1" applyProtection="1">
      <protection hidden="1"/>
    </xf>
    <xf numFmtId="0" fontId="0" fillId="4" borderId="4" xfId="0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 vertical="center"/>
      <protection hidden="1"/>
    </xf>
    <xf numFmtId="0" fontId="13" fillId="4" borderId="4" xfId="0" applyFont="1" applyFill="1" applyBorder="1" applyAlignment="1" applyProtection="1">
      <alignment horizontal="center" vertical="top" wrapText="1"/>
      <protection hidden="1"/>
    </xf>
    <xf numFmtId="165" fontId="0" fillId="6" borderId="0" xfId="0" applyNumberFormat="1" applyFill="1" applyBorder="1" applyAlignment="1" applyProtection="1">
      <alignment horizontal="center"/>
      <protection hidden="1"/>
    </xf>
    <xf numFmtId="1" fontId="0" fillId="5" borderId="11" xfId="0" applyNumberFormat="1" applyFill="1" applyBorder="1" applyAlignment="1" applyProtection="1">
      <alignment horizontal="center"/>
      <protection hidden="1"/>
    </xf>
    <xf numFmtId="165" fontId="6" fillId="6" borderId="2" xfId="0" applyNumberFormat="1" applyFont="1" applyFill="1" applyBorder="1" applyAlignment="1" applyProtection="1">
      <alignment horizontal="center"/>
      <protection hidden="1"/>
    </xf>
    <xf numFmtId="1" fontId="6" fillId="5" borderId="4" xfId="0" applyNumberFormat="1" applyFont="1" applyFill="1" applyBorder="1" applyAlignment="1" applyProtection="1">
      <alignment horizont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165" fontId="0" fillId="6" borderId="13" xfId="0" applyNumberFormat="1" applyFill="1" applyBorder="1" applyAlignment="1" applyProtection="1">
      <alignment horizontal="center"/>
      <protection hidden="1"/>
    </xf>
    <xf numFmtId="1" fontId="0" fillId="5" borderId="14" xfId="0" applyNumberFormat="1" applyFill="1" applyBorder="1" applyAlignment="1" applyProtection="1">
      <alignment horizontal="center"/>
      <protection hidden="1"/>
    </xf>
    <xf numFmtId="165" fontId="0" fillId="6" borderId="15" xfId="0" applyNumberFormat="1" applyFill="1" applyBorder="1" applyAlignment="1" applyProtection="1">
      <alignment horizontal="center"/>
      <protection hidden="1"/>
    </xf>
    <xf numFmtId="1" fontId="0" fillId="5" borderId="16" xfId="0" applyNumberFormat="1" applyFill="1" applyBorder="1" applyAlignment="1" applyProtection="1">
      <alignment horizontal="center"/>
      <protection hidden="1"/>
    </xf>
    <xf numFmtId="165" fontId="0" fillId="6" borderId="20" xfId="0" applyNumberFormat="1" applyFill="1" applyBorder="1" applyAlignment="1" applyProtection="1">
      <alignment horizontal="center"/>
      <protection hidden="1"/>
    </xf>
    <xf numFmtId="1" fontId="0" fillId="5" borderId="21" xfId="0" applyNumberFormat="1" applyFill="1" applyBorder="1" applyAlignment="1" applyProtection="1">
      <alignment horizontal="center"/>
      <protection hidden="1"/>
    </xf>
    <xf numFmtId="165" fontId="3" fillId="7" borderId="22" xfId="0" applyNumberFormat="1" applyFont="1" applyFill="1" applyBorder="1" applyAlignment="1" applyProtection="1">
      <alignment horizontal="center"/>
      <protection locked="0" hidden="1"/>
    </xf>
    <xf numFmtId="165" fontId="3" fillId="7" borderId="23" xfId="0" applyNumberFormat="1" applyFont="1" applyFill="1" applyBorder="1" applyAlignment="1" applyProtection="1">
      <alignment horizontal="center"/>
      <protection locked="0" hidden="1"/>
    </xf>
    <xf numFmtId="165" fontId="3" fillId="7" borderId="24" xfId="0" applyNumberFormat="1" applyFont="1" applyFill="1" applyBorder="1" applyAlignment="1" applyProtection="1">
      <alignment horizontal="center"/>
      <protection locked="0" hidden="1"/>
    </xf>
    <xf numFmtId="165" fontId="6" fillId="7" borderId="12" xfId="0" applyNumberFormat="1" applyFont="1" applyFill="1" applyBorder="1" applyAlignment="1" applyProtection="1">
      <alignment horizontal="center"/>
      <protection locked="0" hidden="1"/>
    </xf>
    <xf numFmtId="165" fontId="3" fillId="7" borderId="25" xfId="0" applyNumberFormat="1" applyFont="1" applyFill="1" applyBorder="1" applyAlignment="1" applyProtection="1">
      <alignment horizontal="center"/>
      <protection locked="0" hidden="1"/>
    </xf>
    <xf numFmtId="165" fontId="3" fillId="7" borderId="26" xfId="0" applyNumberFormat="1" applyFont="1" applyFill="1" applyBorder="1" applyAlignment="1" applyProtection="1">
      <alignment horizontal="center"/>
      <protection locked="0" hidden="1"/>
    </xf>
    <xf numFmtId="1" fontId="15" fillId="5" borderId="27" xfId="0" applyNumberFormat="1" applyFont="1" applyFill="1" applyBorder="1" applyAlignment="1" applyProtection="1">
      <alignment horizontal="center"/>
      <protection hidden="1"/>
    </xf>
    <xf numFmtId="1" fontId="15" fillId="5" borderId="28" xfId="0" applyNumberFormat="1" applyFont="1" applyFill="1" applyBorder="1" applyAlignment="1" applyProtection="1">
      <alignment horizontal="center"/>
      <protection hidden="1"/>
    </xf>
    <xf numFmtId="1" fontId="15" fillId="5" borderId="29" xfId="0" applyNumberFormat="1" applyFont="1" applyFill="1" applyBorder="1" applyAlignment="1" applyProtection="1">
      <alignment horizontal="center"/>
      <protection hidden="1"/>
    </xf>
    <xf numFmtId="1" fontId="2" fillId="5" borderId="21" xfId="0" applyNumberFormat="1" applyFont="1" applyFill="1" applyBorder="1" applyAlignment="1" applyProtection="1">
      <alignment horizontal="center"/>
      <protection hidden="1"/>
    </xf>
    <xf numFmtId="1" fontId="15" fillId="5" borderId="30" xfId="0" applyNumberFormat="1" applyFont="1" applyFill="1" applyBorder="1" applyAlignment="1" applyProtection="1">
      <alignment horizontal="center"/>
      <protection hidden="1"/>
    </xf>
    <xf numFmtId="1" fontId="15" fillId="5" borderId="31" xfId="0" applyNumberFormat="1" applyFont="1" applyFill="1" applyBorder="1" applyAlignment="1" applyProtection="1">
      <alignment horizontal="center"/>
      <protection hidden="1"/>
    </xf>
    <xf numFmtId="0" fontId="3" fillId="4" borderId="3" xfId="0" applyFont="1" applyFill="1" applyBorder="1" applyAlignment="1" applyProtection="1">
      <alignment horizontal="center"/>
      <protection hidden="1"/>
    </xf>
    <xf numFmtId="166" fontId="0" fillId="0" borderId="0" xfId="0" applyNumberFormat="1" applyProtection="1">
      <protection hidden="1"/>
    </xf>
    <xf numFmtId="0" fontId="14" fillId="0" borderId="0" xfId="0" applyFont="1" applyAlignment="1" applyProtection="1">
      <alignment horizontal="center" vertical="center"/>
      <protection hidden="1"/>
    </xf>
    <xf numFmtId="2" fontId="6" fillId="3" borderId="4" xfId="0" applyNumberFormat="1" applyFont="1" applyFill="1" applyBorder="1" applyAlignment="1" applyProtection="1">
      <alignment horizontal="center" vertical="center"/>
      <protection hidden="1"/>
    </xf>
    <xf numFmtId="0" fontId="13" fillId="4" borderId="12" xfId="0" applyFont="1" applyFill="1" applyBorder="1" applyAlignment="1" applyProtection="1">
      <alignment horizontal="center" vertical="top" wrapText="1"/>
      <protection hidden="1"/>
    </xf>
    <xf numFmtId="165" fontId="0" fillId="7" borderId="0" xfId="0" applyNumberFormat="1" applyFill="1" applyBorder="1" applyAlignment="1" applyProtection="1">
      <alignment horizontal="center"/>
      <protection locked="0" hidden="1"/>
    </xf>
    <xf numFmtId="2" fontId="0" fillId="5" borderId="32" xfId="0" applyNumberFormat="1" applyFill="1" applyBorder="1" applyAlignment="1" applyProtection="1">
      <alignment horizontal="center"/>
      <protection hidden="1"/>
    </xf>
    <xf numFmtId="165" fontId="0" fillId="7" borderId="15" xfId="0" applyNumberFormat="1" applyFill="1" applyBorder="1" applyAlignment="1" applyProtection="1">
      <alignment horizontal="center"/>
      <protection locked="0" hidden="1"/>
    </xf>
    <xf numFmtId="2" fontId="0" fillId="5" borderId="16" xfId="0" applyNumberFormat="1" applyFill="1" applyBorder="1" applyAlignment="1" applyProtection="1">
      <alignment horizontal="center"/>
      <protection hidden="1"/>
    </xf>
    <xf numFmtId="165" fontId="0" fillId="7" borderId="13" xfId="0" applyNumberFormat="1" applyFill="1" applyBorder="1" applyAlignment="1" applyProtection="1">
      <alignment horizontal="center"/>
      <protection locked="0" hidden="1"/>
    </xf>
    <xf numFmtId="165" fontId="0" fillId="7" borderId="20" xfId="0" applyNumberFormat="1" applyFill="1" applyBorder="1" applyAlignment="1" applyProtection="1">
      <alignment horizontal="center"/>
      <protection locked="0" hidden="1"/>
    </xf>
    <xf numFmtId="2" fontId="0" fillId="5" borderId="21" xfId="0" applyNumberFormat="1" applyFill="1" applyBorder="1" applyAlignment="1" applyProtection="1">
      <alignment horizontal="center"/>
      <protection hidden="1"/>
    </xf>
    <xf numFmtId="165" fontId="3" fillId="7" borderId="33" xfId="0" applyNumberFormat="1" applyFont="1" applyFill="1" applyBorder="1" applyAlignment="1" applyProtection="1">
      <alignment horizontal="center"/>
      <protection locked="0" hidden="1"/>
    </xf>
    <xf numFmtId="165" fontId="3" fillId="7" borderId="34" xfId="0" applyNumberFormat="1" applyFont="1" applyFill="1" applyBorder="1" applyAlignment="1" applyProtection="1">
      <alignment horizontal="center"/>
      <protection locked="0" hidden="1"/>
    </xf>
    <xf numFmtId="165" fontId="3" fillId="7" borderId="35" xfId="0" applyNumberFormat="1" applyFont="1" applyFill="1" applyBorder="1" applyAlignment="1" applyProtection="1">
      <alignment horizontal="center"/>
      <protection locked="0" hidden="1"/>
    </xf>
    <xf numFmtId="164" fontId="0" fillId="5" borderId="22" xfId="0" applyNumberFormat="1" applyFill="1" applyBorder="1" applyAlignment="1" applyProtection="1">
      <alignment horizontal="center"/>
      <protection hidden="1"/>
    </xf>
    <xf numFmtId="164" fontId="0" fillId="5" borderId="23" xfId="0" applyNumberFormat="1" applyFill="1" applyBorder="1" applyAlignment="1" applyProtection="1">
      <alignment horizontal="center"/>
      <protection hidden="1"/>
    </xf>
    <xf numFmtId="164" fontId="0" fillId="5" borderId="26" xfId="0" applyNumberFormat="1" applyFill="1" applyBorder="1" applyAlignment="1" applyProtection="1">
      <alignment horizontal="center"/>
      <protection hidden="1"/>
    </xf>
    <xf numFmtId="164" fontId="0" fillId="5" borderId="25" xfId="0" applyNumberFormat="1" applyFill="1" applyBorder="1" applyAlignment="1" applyProtection="1">
      <alignment horizontal="center"/>
      <protection hidden="1"/>
    </xf>
    <xf numFmtId="164" fontId="0" fillId="5" borderId="8" xfId="0" applyNumberFormat="1" applyFill="1" applyBorder="1" applyAlignment="1" applyProtection="1">
      <alignment horizontal="center"/>
      <protection hidden="1"/>
    </xf>
    <xf numFmtId="164" fontId="6" fillId="5" borderId="33" xfId="0" applyNumberFormat="1" applyFont="1" applyFill="1" applyBorder="1" applyAlignment="1" applyProtection="1">
      <alignment horizontal="center"/>
      <protection hidden="1"/>
    </xf>
    <xf numFmtId="164" fontId="6" fillId="5" borderId="34" xfId="0" applyNumberFormat="1" applyFont="1" applyFill="1" applyBorder="1" applyAlignment="1" applyProtection="1">
      <alignment horizontal="center"/>
      <protection hidden="1"/>
    </xf>
    <xf numFmtId="164" fontId="6" fillId="5" borderId="35" xfId="0" applyNumberFormat="1" applyFont="1" applyFill="1" applyBorder="1" applyAlignment="1" applyProtection="1">
      <alignment horizontal="center"/>
      <protection hidden="1"/>
    </xf>
    <xf numFmtId="164" fontId="6" fillId="5" borderId="36" xfId="0" applyNumberFormat="1" applyFont="1" applyFill="1" applyBorder="1" applyAlignment="1" applyProtection="1">
      <alignment horizontal="center"/>
      <protection hidden="1"/>
    </xf>
    <xf numFmtId="164" fontId="6" fillId="5" borderId="3" xfId="0" applyNumberFormat="1" applyFont="1" applyFill="1" applyBorder="1" applyAlignment="1" applyProtection="1">
      <alignment horizontal="center"/>
      <protection hidden="1"/>
    </xf>
    <xf numFmtId="164" fontId="0" fillId="5" borderId="37" xfId="0" applyNumberFormat="1" applyFill="1" applyBorder="1" applyAlignment="1" applyProtection="1">
      <alignment horizontal="center"/>
      <protection hidden="1"/>
    </xf>
    <xf numFmtId="164" fontId="0" fillId="5" borderId="38" xfId="0" applyNumberFormat="1" applyFill="1" applyBorder="1" applyAlignment="1" applyProtection="1">
      <alignment horizontal="center"/>
      <protection hidden="1"/>
    </xf>
    <xf numFmtId="164" fontId="0" fillId="5" borderId="39" xfId="0" applyNumberFormat="1" applyFill="1" applyBorder="1" applyAlignment="1" applyProtection="1">
      <alignment horizontal="center"/>
      <protection hidden="1"/>
    </xf>
    <xf numFmtId="164" fontId="0" fillId="5" borderId="40" xfId="0" applyNumberFormat="1" applyFill="1" applyBorder="1" applyAlignment="1" applyProtection="1">
      <alignment horizontal="center"/>
      <protection hidden="1"/>
    </xf>
    <xf numFmtId="164" fontId="0" fillId="5" borderId="41" xfId="0" applyNumberFormat="1" applyFill="1" applyBorder="1" applyAlignment="1" applyProtection="1">
      <alignment horizontal="center"/>
      <protection hidden="1"/>
    </xf>
    <xf numFmtId="164" fontId="0" fillId="5" borderId="42" xfId="0" applyNumberFormat="1" applyFill="1" applyBorder="1" applyAlignment="1" applyProtection="1">
      <alignment horizontal="center"/>
      <protection hidden="1"/>
    </xf>
    <xf numFmtId="164" fontId="0" fillId="5" borderId="43" xfId="0" applyNumberFormat="1" applyFill="1" applyBorder="1" applyAlignment="1" applyProtection="1">
      <alignment horizontal="center"/>
      <protection hidden="1"/>
    </xf>
    <xf numFmtId="164" fontId="0" fillId="5" borderId="44" xfId="0" applyNumberFormat="1" applyFill="1" applyBorder="1" applyAlignment="1" applyProtection="1">
      <alignment horizontal="center"/>
      <protection hidden="1"/>
    </xf>
    <xf numFmtId="164" fontId="0" fillId="5" borderId="45" xfId="0" applyNumberFormat="1" applyFill="1" applyBorder="1" applyAlignment="1" applyProtection="1">
      <alignment horizontal="center"/>
      <protection hidden="1"/>
    </xf>
    <xf numFmtId="164" fontId="0" fillId="5" borderId="19" xfId="0" applyNumberFormat="1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protection hidden="1"/>
    </xf>
    <xf numFmtId="164" fontId="3" fillId="4" borderId="22" xfId="0" applyNumberFormat="1" applyFont="1" applyFill="1" applyBorder="1" applyAlignment="1" applyProtection="1">
      <alignment horizontal="center"/>
      <protection hidden="1"/>
    </xf>
    <xf numFmtId="164" fontId="3" fillId="4" borderId="23" xfId="0" applyNumberFormat="1" applyFont="1" applyFill="1" applyBorder="1" applyAlignment="1" applyProtection="1">
      <alignment horizontal="center"/>
      <protection hidden="1"/>
    </xf>
    <xf numFmtId="164" fontId="3" fillId="4" borderId="26" xfId="0" applyNumberFormat="1" applyFont="1" applyFill="1" applyBorder="1" applyAlignment="1" applyProtection="1">
      <alignment horizontal="center"/>
      <protection hidden="1"/>
    </xf>
    <xf numFmtId="0" fontId="3" fillId="4" borderId="4" xfId="0" applyFont="1" applyFill="1" applyBorder="1" applyAlignment="1" applyProtection="1">
      <alignment horizontal="center" vertical="center"/>
      <protection hidden="1"/>
    </xf>
    <xf numFmtId="164" fontId="0" fillId="0" borderId="0" xfId="0" applyNumberFormat="1" applyProtection="1">
      <protection hidden="1"/>
    </xf>
    <xf numFmtId="164" fontId="0" fillId="5" borderId="33" xfId="0" applyNumberFormat="1" applyFill="1" applyBorder="1" applyAlignment="1" applyProtection="1">
      <alignment horizontal="center"/>
      <protection hidden="1"/>
    </xf>
    <xf numFmtId="164" fontId="0" fillId="5" borderId="34" xfId="0" applyNumberFormat="1" applyFill="1" applyBorder="1" applyAlignment="1" applyProtection="1">
      <alignment horizontal="center"/>
      <protection hidden="1"/>
    </xf>
    <xf numFmtId="164" fontId="0" fillId="5" borderId="35" xfId="0" applyNumberFormat="1" applyFill="1" applyBorder="1" applyAlignment="1" applyProtection="1">
      <alignment horizontal="center"/>
      <protection hidden="1"/>
    </xf>
    <xf numFmtId="165" fontId="0" fillId="6" borderId="11" xfId="0" applyNumberFormat="1" applyFill="1" applyBorder="1" applyAlignment="1" applyProtection="1">
      <alignment horizontal="center"/>
      <protection hidden="1"/>
    </xf>
    <xf numFmtId="165" fontId="6" fillId="6" borderId="4" xfId="0" applyNumberFormat="1" applyFont="1" applyFill="1" applyBorder="1" applyAlignment="1" applyProtection="1">
      <alignment horizontal="center"/>
      <protection hidden="1"/>
    </xf>
    <xf numFmtId="165" fontId="0" fillId="6" borderId="14" xfId="0" applyNumberFormat="1" applyFill="1" applyBorder="1" applyAlignment="1" applyProtection="1">
      <alignment horizontal="center"/>
      <protection hidden="1"/>
    </xf>
    <xf numFmtId="165" fontId="0" fillId="6" borderId="16" xfId="0" applyNumberFormat="1" applyFill="1" applyBorder="1" applyAlignment="1" applyProtection="1">
      <alignment horizontal="center"/>
      <protection hidden="1"/>
    </xf>
    <xf numFmtId="165" fontId="0" fillId="6" borderId="21" xfId="0" applyNumberFormat="1" applyFill="1" applyBorder="1" applyAlignment="1" applyProtection="1">
      <alignment horizontal="center"/>
      <protection hidden="1"/>
    </xf>
    <xf numFmtId="164" fontId="3" fillId="4" borderId="33" xfId="0" applyNumberFormat="1" applyFont="1" applyFill="1" applyBorder="1" applyAlignment="1" applyProtection="1">
      <alignment horizontal="center"/>
      <protection hidden="1"/>
    </xf>
    <xf numFmtId="164" fontId="3" fillId="4" borderId="34" xfId="0" applyNumberFormat="1" applyFont="1" applyFill="1" applyBorder="1" applyAlignment="1" applyProtection="1">
      <alignment horizontal="center"/>
      <protection hidden="1"/>
    </xf>
    <xf numFmtId="164" fontId="3" fillId="4" borderId="35" xfId="0" applyNumberFormat="1" applyFont="1" applyFill="1" applyBorder="1" applyAlignment="1" applyProtection="1">
      <alignment horizontal="center"/>
      <protection hidden="1"/>
    </xf>
    <xf numFmtId="1" fontId="0" fillId="5" borderId="33" xfId="0" applyNumberFormat="1" applyFill="1" applyBorder="1" applyAlignment="1" applyProtection="1">
      <alignment horizontal="center"/>
      <protection hidden="1"/>
    </xf>
    <xf numFmtId="1" fontId="0" fillId="5" borderId="34" xfId="0" applyNumberFormat="1" applyFill="1" applyBorder="1" applyAlignment="1" applyProtection="1">
      <alignment horizontal="center"/>
      <protection hidden="1"/>
    </xf>
    <xf numFmtId="1" fontId="0" fillId="5" borderId="35" xfId="0" applyNumberFormat="1" applyFill="1" applyBorder="1" applyAlignment="1" applyProtection="1">
      <alignment horizontal="center"/>
      <protection hidden="1"/>
    </xf>
    <xf numFmtId="1" fontId="6" fillId="5" borderId="33" xfId="0" applyNumberFormat="1" applyFont="1" applyFill="1" applyBorder="1" applyAlignment="1" applyProtection="1">
      <alignment horizontal="center"/>
      <protection hidden="1"/>
    </xf>
    <xf numFmtId="1" fontId="6" fillId="5" borderId="34" xfId="0" applyNumberFormat="1" applyFont="1" applyFill="1" applyBorder="1" applyAlignment="1" applyProtection="1">
      <alignment horizontal="center"/>
      <protection hidden="1"/>
    </xf>
    <xf numFmtId="1" fontId="6" fillId="5" borderId="35" xfId="0" applyNumberFormat="1" applyFont="1" applyFill="1" applyBorder="1" applyAlignment="1" applyProtection="1">
      <alignment horizontal="center"/>
      <protection hidden="1"/>
    </xf>
    <xf numFmtId="1" fontId="0" fillId="5" borderId="37" xfId="0" applyNumberFormat="1" applyFill="1" applyBorder="1" applyAlignment="1" applyProtection="1">
      <alignment horizontal="center"/>
      <protection hidden="1"/>
    </xf>
    <xf numFmtId="1" fontId="0" fillId="5" borderId="38" xfId="0" applyNumberFormat="1" applyFill="1" applyBorder="1" applyAlignment="1" applyProtection="1">
      <alignment horizontal="center"/>
      <protection hidden="1"/>
    </xf>
    <xf numFmtId="1" fontId="0" fillId="5" borderId="39" xfId="0" applyNumberFormat="1" applyFill="1" applyBorder="1" applyAlignment="1" applyProtection="1">
      <alignment horizontal="center"/>
      <protection hidden="1"/>
    </xf>
    <xf numFmtId="1" fontId="0" fillId="5" borderId="42" xfId="0" applyNumberFormat="1" applyFill="1" applyBorder="1" applyAlignment="1" applyProtection="1">
      <alignment horizontal="center"/>
      <protection hidden="1"/>
    </xf>
    <xf numFmtId="1" fontId="0" fillId="5" borderId="43" xfId="0" applyNumberFormat="1" applyFill="1" applyBorder="1" applyAlignment="1" applyProtection="1">
      <alignment horizontal="center"/>
      <protection hidden="1"/>
    </xf>
    <xf numFmtId="1" fontId="0" fillId="5" borderId="44" xfId="0" applyNumberFormat="1" applyFill="1" applyBorder="1" applyAlignment="1" applyProtection="1">
      <alignment horizontal="center"/>
      <protection hidden="1"/>
    </xf>
    <xf numFmtId="1" fontId="0" fillId="5" borderId="5" xfId="0" applyNumberFormat="1" applyFill="1" applyBorder="1" applyAlignment="1" applyProtection="1">
      <protection hidden="1"/>
    </xf>
    <xf numFmtId="2" fontId="17" fillId="3" borderId="4" xfId="0" applyNumberFormat="1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protection hidden="1"/>
    </xf>
    <xf numFmtId="164" fontId="3" fillId="4" borderId="36" xfId="0" applyNumberFormat="1" applyFont="1" applyFill="1" applyBorder="1" applyAlignment="1" applyProtection="1">
      <alignment horizontal="center"/>
      <protection hidden="1"/>
    </xf>
    <xf numFmtId="165" fontId="0" fillId="6" borderId="9" xfId="0" applyNumberFormat="1" applyFill="1" applyBorder="1" applyAlignment="1" applyProtection="1">
      <alignment horizontal="center"/>
      <protection hidden="1"/>
    </xf>
    <xf numFmtId="165" fontId="6" fillId="6" borderId="1" xfId="0" applyNumberFormat="1" applyFont="1" applyFill="1" applyBorder="1" applyAlignment="1" applyProtection="1">
      <alignment horizontal="center"/>
      <protection hidden="1"/>
    </xf>
    <xf numFmtId="165" fontId="0" fillId="6" borderId="46" xfId="0" applyNumberFormat="1" applyFill="1" applyBorder="1" applyAlignment="1" applyProtection="1">
      <alignment horizontal="center"/>
      <protection hidden="1"/>
    </xf>
    <xf numFmtId="165" fontId="0" fillId="6" borderId="47" xfId="0" applyNumberFormat="1" applyFill="1" applyBorder="1" applyAlignment="1" applyProtection="1">
      <alignment horizontal="center"/>
      <protection hidden="1"/>
    </xf>
    <xf numFmtId="165" fontId="0" fillId="6" borderId="48" xfId="0" applyNumberFormat="1" applyFill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right"/>
      <protection locked="0" hidden="1"/>
    </xf>
    <xf numFmtId="0" fontId="2" fillId="0" borderId="0" xfId="0" applyFont="1" applyAlignment="1" applyProtection="1">
      <alignment horizontal="left" vertical="center"/>
      <protection hidden="1"/>
    </xf>
    <xf numFmtId="165" fontId="3" fillId="4" borderId="33" xfId="0" applyNumberFormat="1" applyFont="1" applyFill="1" applyBorder="1" applyAlignment="1" applyProtection="1">
      <alignment horizontal="center"/>
      <protection hidden="1"/>
    </xf>
    <xf numFmtId="165" fontId="3" fillId="4" borderId="34" xfId="0" applyNumberFormat="1" applyFont="1" applyFill="1" applyBorder="1" applyAlignment="1" applyProtection="1">
      <alignment horizontal="center"/>
      <protection hidden="1"/>
    </xf>
    <xf numFmtId="165" fontId="3" fillId="4" borderId="35" xfId="0" applyNumberFormat="1" applyFont="1" applyFill="1" applyBorder="1" applyAlignment="1" applyProtection="1">
      <alignment horizontal="center"/>
      <protection hidden="1"/>
    </xf>
    <xf numFmtId="2" fontId="3" fillId="4" borderId="33" xfId="0" applyNumberFormat="1" applyFont="1" applyFill="1" applyBorder="1" applyAlignment="1" applyProtection="1">
      <alignment horizontal="center"/>
      <protection hidden="1"/>
    </xf>
    <xf numFmtId="2" fontId="3" fillId="4" borderId="34" xfId="0" applyNumberFormat="1" applyFont="1" applyFill="1" applyBorder="1" applyAlignment="1" applyProtection="1">
      <alignment horizontal="center"/>
      <protection hidden="1"/>
    </xf>
    <xf numFmtId="2" fontId="3" fillId="4" borderId="35" xfId="0" applyNumberFormat="1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Protection="1">
      <protection hidden="1"/>
    </xf>
    <xf numFmtId="0" fontId="0" fillId="3" borderId="2" xfId="0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0" fillId="3" borderId="1" xfId="0" applyFill="1" applyBorder="1" applyProtection="1">
      <protection hidden="1"/>
    </xf>
    <xf numFmtId="0" fontId="3" fillId="3" borderId="1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4" borderId="4" xfId="0" applyFont="1" applyFill="1" applyBorder="1" applyAlignment="1">
      <alignment horizontal="right"/>
    </xf>
    <xf numFmtId="167" fontId="0" fillId="5" borderId="4" xfId="0" applyNumberFormat="1" applyFill="1" applyBorder="1" applyAlignment="1">
      <alignment horizontal="center"/>
    </xf>
    <xf numFmtId="0" fontId="4" fillId="2" borderId="1" xfId="0" applyNumberFormat="1" applyFont="1" applyFill="1" applyBorder="1" applyAlignment="1" applyProtection="1">
      <alignment horizontal="left" vertical="center"/>
      <protection hidden="1"/>
    </xf>
    <xf numFmtId="0" fontId="4" fillId="2" borderId="2" xfId="0" applyNumberFormat="1" applyFont="1" applyFill="1" applyBorder="1" applyAlignment="1" applyProtection="1">
      <alignment horizontal="left" vertical="center"/>
      <protection hidden="1"/>
    </xf>
    <xf numFmtId="0" fontId="4" fillId="2" borderId="3" xfId="0" applyNumberFormat="1" applyFont="1" applyFill="1" applyBorder="1" applyAlignment="1" applyProtection="1">
      <alignment horizontal="left" vertical="center"/>
      <protection hidden="1"/>
    </xf>
    <xf numFmtId="0" fontId="11" fillId="2" borderId="1" xfId="0" applyFont="1" applyFill="1" applyBorder="1" applyAlignment="1" applyProtection="1">
      <alignment horizontal="left" vertical="center"/>
      <protection hidden="1"/>
    </xf>
    <xf numFmtId="0" fontId="11" fillId="2" borderId="2" xfId="0" applyFont="1" applyFill="1" applyBorder="1" applyAlignment="1" applyProtection="1">
      <alignment horizontal="left" vertical="center"/>
      <protection hidden="1"/>
    </xf>
    <xf numFmtId="0" fontId="11" fillId="2" borderId="3" xfId="0" applyFont="1" applyFill="1" applyBorder="1" applyAlignment="1" applyProtection="1">
      <alignment horizontal="left" vertical="center"/>
      <protection hidden="1"/>
    </xf>
    <xf numFmtId="0" fontId="3" fillId="3" borderId="1" xfId="0" applyFont="1" applyFill="1" applyBorder="1" applyAlignment="1" applyProtection="1">
      <alignment horizontal="left"/>
      <protection hidden="1"/>
    </xf>
    <xf numFmtId="0" fontId="3" fillId="3" borderId="2" xfId="0" applyFont="1" applyFill="1" applyBorder="1" applyAlignment="1" applyProtection="1">
      <alignment horizontal="left"/>
      <protection hidden="1"/>
    </xf>
    <xf numFmtId="0" fontId="3" fillId="3" borderId="3" xfId="0" applyFont="1" applyFill="1" applyBorder="1" applyAlignment="1" applyProtection="1">
      <alignment horizontal="left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right" vertic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3" xfId="0" applyFont="1" applyFill="1" applyBorder="1" applyAlignment="1" applyProtection="1">
      <alignment horizontal="center"/>
      <protection hidden="1"/>
    </xf>
    <xf numFmtId="0" fontId="3" fillId="4" borderId="6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0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4" borderId="18" xfId="0" applyFont="1" applyFill="1" applyBorder="1" applyAlignment="1" applyProtection="1">
      <alignment horizontal="center" vertical="center" wrapText="1"/>
      <protection hidden="1"/>
    </xf>
    <xf numFmtId="0" fontId="3" fillId="4" borderId="19" xfId="0" applyFont="1" applyFill="1" applyBorder="1" applyAlignment="1" applyProtection="1">
      <alignment horizontal="center" vertical="center" wrapText="1"/>
      <protection hidden="1"/>
    </xf>
    <xf numFmtId="0" fontId="3" fillId="4" borderId="12" xfId="0" applyFont="1" applyFill="1" applyBorder="1" applyAlignment="1" applyProtection="1">
      <alignment horizontal="center" vertical="center" wrapText="1"/>
      <protection hidden="1"/>
    </xf>
    <xf numFmtId="0" fontId="3" fillId="4" borderId="11" xfId="0" applyFont="1" applyFill="1" applyBorder="1" applyAlignment="1" applyProtection="1">
      <alignment horizontal="center" vertical="center" wrapText="1"/>
      <protection hidden="1"/>
    </xf>
    <xf numFmtId="0" fontId="3" fillId="4" borderId="5" xfId="0" applyFont="1" applyFill="1" applyBorder="1" applyAlignment="1" applyProtection="1">
      <alignment horizontal="center" vertical="center" wrapText="1"/>
      <protection hidden="1"/>
    </xf>
    <xf numFmtId="0" fontId="3" fillId="4" borderId="6" xfId="0" applyFont="1" applyFill="1" applyBorder="1" applyAlignment="1" applyProtection="1">
      <alignment horizontal="right" wrapText="1"/>
      <protection hidden="1"/>
    </xf>
    <xf numFmtId="0" fontId="3" fillId="4" borderId="7" xfId="0" applyFont="1" applyFill="1" applyBorder="1" applyAlignment="1" applyProtection="1">
      <alignment horizontal="right"/>
      <protection hidden="1"/>
    </xf>
    <xf numFmtId="0" fontId="3" fillId="4" borderId="8" xfId="0" applyFont="1" applyFill="1" applyBorder="1" applyAlignment="1" applyProtection="1">
      <alignment horizontal="right"/>
      <protection hidden="1"/>
    </xf>
    <xf numFmtId="0" fontId="3" fillId="4" borderId="17" xfId="0" applyFont="1" applyFill="1" applyBorder="1" applyAlignment="1" applyProtection="1">
      <alignment horizontal="right"/>
      <protection hidden="1"/>
    </xf>
    <xf numFmtId="0" fontId="3" fillId="4" borderId="18" xfId="0" applyFont="1" applyFill="1" applyBorder="1" applyAlignment="1" applyProtection="1">
      <alignment horizontal="right"/>
      <protection hidden="1"/>
    </xf>
    <xf numFmtId="0" fontId="3" fillId="4" borderId="6" xfId="0" applyFont="1" applyFill="1" applyBorder="1" applyAlignment="1" applyProtection="1">
      <alignment horizontal="center" vertical="top" wrapText="1"/>
      <protection hidden="1"/>
    </xf>
    <xf numFmtId="0" fontId="3" fillId="4" borderId="7" xfId="0" applyFont="1" applyFill="1" applyBorder="1" applyAlignment="1" applyProtection="1">
      <alignment horizontal="center" vertical="top" wrapText="1"/>
      <protection hidden="1"/>
    </xf>
    <xf numFmtId="0" fontId="3" fillId="4" borderId="8" xfId="0" applyFont="1" applyFill="1" applyBorder="1" applyAlignment="1" applyProtection="1">
      <alignment horizontal="center" vertical="top" wrapText="1"/>
      <protection hidden="1"/>
    </xf>
    <xf numFmtId="0" fontId="3" fillId="4" borderId="9" xfId="0" applyFont="1" applyFill="1" applyBorder="1" applyAlignment="1" applyProtection="1">
      <alignment horizontal="center" vertical="top" wrapText="1"/>
      <protection hidden="1"/>
    </xf>
    <xf numFmtId="0" fontId="3" fillId="4" borderId="0" xfId="0" applyFont="1" applyFill="1" applyBorder="1" applyAlignment="1" applyProtection="1">
      <alignment horizontal="center" vertical="top" wrapText="1"/>
      <protection hidden="1"/>
    </xf>
    <xf numFmtId="0" fontId="3" fillId="4" borderId="10" xfId="0" applyFont="1" applyFill="1" applyBorder="1" applyAlignment="1" applyProtection="1">
      <alignment horizontal="center" vertical="top" wrapText="1"/>
      <protection hidden="1"/>
    </xf>
    <xf numFmtId="0" fontId="3" fillId="4" borderId="17" xfId="0" applyFont="1" applyFill="1" applyBorder="1" applyAlignment="1" applyProtection="1">
      <alignment horizontal="center" vertical="top" wrapText="1"/>
      <protection hidden="1"/>
    </xf>
    <xf numFmtId="0" fontId="3" fillId="4" borderId="18" xfId="0" applyFont="1" applyFill="1" applyBorder="1" applyAlignment="1" applyProtection="1">
      <alignment horizontal="center" vertical="top" wrapText="1"/>
      <protection hidden="1"/>
    </xf>
    <xf numFmtId="0" fontId="3" fillId="4" borderId="19" xfId="0" applyFont="1" applyFill="1" applyBorder="1" applyAlignment="1" applyProtection="1">
      <alignment horizontal="center" vertical="top" wrapText="1"/>
      <protection hidden="1"/>
    </xf>
    <xf numFmtId="0" fontId="3" fillId="3" borderId="6" xfId="0" applyFont="1" applyFill="1" applyBorder="1" applyAlignment="1" applyProtection="1">
      <alignment horizontal="left"/>
      <protection hidden="1"/>
    </xf>
    <xf numFmtId="0" fontId="3" fillId="3" borderId="7" xfId="0" applyFont="1" applyFill="1" applyBorder="1" applyAlignment="1" applyProtection="1">
      <alignment horizontal="left"/>
      <protection hidden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'Generic ECU'!$G$14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'Generic ECU'!$F$15:$F$22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'Generic ECU'!$G$15:$G$22</c:f>
              <c:numCache>
                <c:formatCode>0</c:formatCode>
                <c:ptCount val="8"/>
                <c:pt idx="0">
                  <c:v>434.24345</c:v>
                </c:pt>
                <c:pt idx="1">
                  <c:v>470.83184999999992</c:v>
                </c:pt>
                <c:pt idx="2">
                  <c:v>511.14739999999995</c:v>
                </c:pt>
                <c:pt idx="3">
                  <c:v>542.43084999999996</c:v>
                </c:pt>
                <c:pt idx="4">
                  <c:v>575.15985000000001</c:v>
                </c:pt>
                <c:pt idx="5">
                  <c:v>617.99389999999994</c:v>
                </c:pt>
                <c:pt idx="6">
                  <c:v>621.63134999999988</c:v>
                </c:pt>
                <c:pt idx="7">
                  <c:v>677.8939499999999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17-4183-B4F8-1E68DFE32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12512"/>
        <c:axId val="173559168"/>
      </c:scatterChart>
      <c:valAx>
        <c:axId val="111712512"/>
        <c:scaling>
          <c:orientation val="minMax"/>
        </c:scaling>
        <c:delete val="0"/>
        <c:axPos val="b"/>
        <c:majorGridlines/>
        <c:title>
          <c:tx>
            <c:strRef>
              <c:f>'Generic ECU'!$F$14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73559168"/>
        <c:crosses val="autoZero"/>
        <c:crossBetween val="midCat"/>
      </c:valAx>
      <c:valAx>
        <c:axId val="173559168"/>
        <c:scaling>
          <c:orientation val="minMax"/>
        </c:scaling>
        <c:delete val="0"/>
        <c:axPos val="l"/>
        <c:majorGridlines/>
        <c:title>
          <c:tx>
            <c:strRef>
              <c:f>'Generic ECU'!$H$15:$H$22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11712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694598659039873E-2"/>
          <c:y val="0.10729136307003684"/>
          <c:w val="0.77443625998363108"/>
          <c:h val="0.765179451142184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EcuTek'!$G$63:$V$63</c:f>
              <c:numCache>
                <c:formatCode>0</c:formatCode>
                <c:ptCount val="16"/>
                <c:pt idx="0">
                  <c:v>223.17124615935998</c:v>
                </c:pt>
                <c:pt idx="1">
                  <c:v>193.48707251367995</c:v>
                </c:pt>
                <c:pt idx="2">
                  <c:v>169.17851837631997</c:v>
                </c:pt>
                <c:pt idx="3">
                  <c:v>149.69932935063997</c:v>
                </c:pt>
                <c:pt idx="4">
                  <c:v>134.50325103999992</c:v>
                </c:pt>
                <c:pt idx="5">
                  <c:v>123.04402904775995</c:v>
                </c:pt>
                <c:pt idx="6">
                  <c:v>114.77540897727997</c:v>
                </c:pt>
                <c:pt idx="7">
                  <c:v>109.15113643191995</c:v>
                </c:pt>
                <c:pt idx="8">
                  <c:v>105.62495701503997</c:v>
                </c:pt>
                <c:pt idx="9">
                  <c:v>103.65061632999999</c:v>
                </c:pt>
                <c:pt idx="10">
                  <c:v>102.68185998015991</c:v>
                </c:pt>
                <c:pt idx="11">
                  <c:v>102.17243356887985</c:v>
                </c:pt>
                <c:pt idx="12">
                  <c:v>101.57608269951987</c:v>
                </c:pt>
                <c:pt idx="13">
                  <c:v>100.34655297544003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F7-40DE-A3B0-BF3E3FC04DD0}"/>
            </c:ext>
          </c:extLst>
        </c:ser>
        <c:ser>
          <c:idx val="1"/>
          <c:order val="1"/>
          <c:tx>
            <c:strRef>
              <c:f>'Nissan GTR EcuTek'!$F$64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EcuTek'!$G$64:$V$64</c:f>
              <c:numCache>
                <c:formatCode>0</c:formatCode>
                <c:ptCount val="16"/>
                <c:pt idx="0">
                  <c:v>254.0287568384</c:v>
                </c:pt>
                <c:pt idx="1">
                  <c:v>220.15410698720001</c:v>
                </c:pt>
                <c:pt idx="2">
                  <c:v>192.12135543679994</c:v>
                </c:pt>
                <c:pt idx="3">
                  <c:v>169.34100997759998</c:v>
                </c:pt>
                <c:pt idx="4">
                  <c:v>151.22357840000001</c:v>
                </c:pt>
                <c:pt idx="5">
                  <c:v>137.17956849439997</c:v>
                </c:pt>
                <c:pt idx="6">
                  <c:v>126.61948805119999</c:v>
                </c:pt>
                <c:pt idx="7">
                  <c:v>118.95384486079996</c:v>
                </c:pt>
                <c:pt idx="8">
                  <c:v>113.59314671359994</c:v>
                </c:pt>
                <c:pt idx="9">
                  <c:v>109.94790140000003</c:v>
                </c:pt>
                <c:pt idx="10">
                  <c:v>107.42861671039992</c:v>
                </c:pt>
                <c:pt idx="11">
                  <c:v>105.44580043520006</c:v>
                </c:pt>
                <c:pt idx="12">
                  <c:v>103.40996036480004</c:v>
                </c:pt>
                <c:pt idx="13">
                  <c:v>100.73160428960006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F7-40DE-A3B0-BF3E3FC04DD0}"/>
            </c:ext>
          </c:extLst>
        </c:ser>
        <c:ser>
          <c:idx val="2"/>
          <c:order val="2"/>
          <c:tx>
            <c:strRef>
              <c:f>'Nissan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EcuTek'!$G$65:$V$65</c:f>
              <c:numCache>
                <c:formatCode>0</c:formatCode>
                <c:ptCount val="16"/>
                <c:pt idx="0">
                  <c:v>269.62940818432003</c:v>
                </c:pt>
                <c:pt idx="1">
                  <c:v>233.05377788416001</c:v>
                </c:pt>
                <c:pt idx="2">
                  <c:v>202.71667374784002</c:v>
                </c:pt>
                <c:pt idx="3">
                  <c:v>177.98913650368002</c:v>
                </c:pt>
                <c:pt idx="4">
                  <c:v>158.24220688</c:v>
                </c:pt>
                <c:pt idx="5">
                  <c:v>142.84692560511996</c:v>
                </c:pt>
                <c:pt idx="6">
                  <c:v>131.17433340736005</c:v>
                </c:pt>
                <c:pt idx="7">
                  <c:v>122.59547101504006</c:v>
                </c:pt>
                <c:pt idx="8">
                  <c:v>116.48137915647993</c:v>
                </c:pt>
                <c:pt idx="9">
                  <c:v>112.20309855999994</c:v>
                </c:pt>
                <c:pt idx="10">
                  <c:v>109.13166995391987</c:v>
                </c:pt>
                <c:pt idx="11">
                  <c:v>106.63813406656004</c:v>
                </c:pt>
                <c:pt idx="12">
                  <c:v>104.09353162623995</c:v>
                </c:pt>
                <c:pt idx="13">
                  <c:v>100.86890336127999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F7-40DE-A3B0-BF3E3FC04DD0}"/>
            </c:ext>
          </c:extLst>
        </c:ser>
        <c:ser>
          <c:idx val="3"/>
          <c:order val="3"/>
          <c:tx>
            <c:strRef>
              <c:f>'Nissan GTR EcuTek'!$F$66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EcuTek'!$G$66:$V$66</c:f>
              <c:numCache>
                <c:formatCode>0</c:formatCode>
                <c:ptCount val="16"/>
                <c:pt idx="0">
                  <c:v>276.33856453824001</c:v>
                </c:pt>
                <c:pt idx="1">
                  <c:v>239.98282239311999</c:v>
                </c:pt>
                <c:pt idx="2">
                  <c:v>209.57353577087994</c:v>
                </c:pt>
                <c:pt idx="3">
                  <c:v>184.52875393775994</c:v>
                </c:pt>
                <c:pt idx="4">
                  <c:v>164.26652615999996</c:v>
                </c:pt>
                <c:pt idx="5">
                  <c:v>148.20490170383994</c:v>
                </c:pt>
                <c:pt idx="6">
                  <c:v>135.76192983551994</c:v>
                </c:pt>
                <c:pt idx="7">
                  <c:v>126.35565982127997</c:v>
                </c:pt>
                <c:pt idx="8">
                  <c:v>119.40414092735995</c:v>
                </c:pt>
                <c:pt idx="9">
                  <c:v>114.32542241999994</c:v>
                </c:pt>
                <c:pt idx="10">
                  <c:v>110.53755356543991</c:v>
                </c:pt>
                <c:pt idx="11">
                  <c:v>107.45858362991993</c:v>
                </c:pt>
                <c:pt idx="12">
                  <c:v>104.50656187967985</c:v>
                </c:pt>
                <c:pt idx="13">
                  <c:v>101.09953758095998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F7-40DE-A3B0-BF3E3FC04DD0}"/>
            </c:ext>
          </c:extLst>
        </c:ser>
        <c:ser>
          <c:idx val="4"/>
          <c:order val="4"/>
          <c:tx>
            <c:strRef>
              <c:f>'Nissan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EcuTek'!$G$67:$V$67</c:f>
              <c:numCache>
                <c:formatCode>0</c:formatCode>
                <c:ptCount val="16"/>
                <c:pt idx="0">
                  <c:v>286.20751909695997</c:v>
                </c:pt>
                <c:pt idx="1">
                  <c:v>247.92040414648</c:v>
                </c:pt>
                <c:pt idx="2">
                  <c:v>215.90903791552</c:v>
                </c:pt>
                <c:pt idx="3">
                  <c:v>189.55552196103997</c:v>
                </c:pt>
                <c:pt idx="4">
                  <c:v>168.24195784</c:v>
                </c:pt>
                <c:pt idx="5">
                  <c:v>151.35044710935995</c:v>
                </c:pt>
                <c:pt idx="6">
                  <c:v>138.26309132607997</c:v>
                </c:pt>
                <c:pt idx="7">
                  <c:v>128.36199204711988</c:v>
                </c:pt>
                <c:pt idx="8">
                  <c:v>121.02925082943995</c:v>
                </c:pt>
                <c:pt idx="9">
                  <c:v>115.64696922999985</c:v>
                </c:pt>
                <c:pt idx="10">
                  <c:v>111.59724880575993</c:v>
                </c:pt>
                <c:pt idx="11">
                  <c:v>108.26219111367982</c:v>
                </c:pt>
                <c:pt idx="12">
                  <c:v>105.02389771071989</c:v>
                </c:pt>
                <c:pt idx="13">
                  <c:v>101.26447015383997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F7-40DE-A3B0-BF3E3FC04DD0}"/>
            </c:ext>
          </c:extLst>
        </c:ser>
        <c:ser>
          <c:idx val="5"/>
          <c:order val="5"/>
          <c:tx>
            <c:strRef>
              <c:f>'Nissan GTR EcuTek'!$F$68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EcuTek'!$G$68:$V$68</c:f>
              <c:numCache>
                <c:formatCode>0</c:formatCode>
                <c:ptCount val="16"/>
                <c:pt idx="0">
                  <c:v>266.19019881024002</c:v>
                </c:pt>
                <c:pt idx="1">
                  <c:v>231.01372848312002</c:v>
                </c:pt>
                <c:pt idx="2">
                  <c:v>201.70603644287999</c:v>
                </c:pt>
                <c:pt idx="3">
                  <c:v>177.68718302376001</c:v>
                </c:pt>
                <c:pt idx="4">
                  <c:v>158.37722856000002</c:v>
                </c:pt>
                <c:pt idx="5">
                  <c:v>143.19623338584</c:v>
                </c:pt>
                <c:pt idx="6">
                  <c:v>131.5642578355201</c:v>
                </c:pt>
                <c:pt idx="7">
                  <c:v>122.90136224328012</c:v>
                </c:pt>
                <c:pt idx="8">
                  <c:v>116.62760694336009</c:v>
                </c:pt>
                <c:pt idx="9">
                  <c:v>112.16305227000004</c:v>
                </c:pt>
                <c:pt idx="10">
                  <c:v>108.92775855743997</c:v>
                </c:pt>
                <c:pt idx="11">
                  <c:v>106.34178613992003</c:v>
                </c:pt>
                <c:pt idx="12">
                  <c:v>103.82519535167995</c:v>
                </c:pt>
                <c:pt idx="13">
                  <c:v>100.79804652696004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F7-40DE-A3B0-BF3E3FC04DD0}"/>
            </c:ext>
          </c:extLst>
        </c:ser>
        <c:ser>
          <c:idx val="6"/>
          <c:order val="6"/>
          <c:tx>
            <c:strRef>
              <c:f>'Nissan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EcuTek'!$G$69:$V$69</c:f>
              <c:numCache>
                <c:formatCode>0</c:formatCode>
                <c:ptCount val="16"/>
                <c:pt idx="0">
                  <c:v>306.98692920960002</c:v>
                </c:pt>
                <c:pt idx="1">
                  <c:v>263.43931012079997</c:v>
                </c:pt>
                <c:pt idx="2">
                  <c:v>227.2175367072</c:v>
                </c:pt>
                <c:pt idx="3">
                  <c:v>197.58493224239999</c:v>
                </c:pt>
                <c:pt idx="4">
                  <c:v>173.80482000000001</c:v>
                </c:pt>
                <c:pt idx="5">
                  <c:v>155.14052325359995</c:v>
                </c:pt>
                <c:pt idx="6">
                  <c:v>140.8553652768</c:v>
                </c:pt>
                <c:pt idx="7">
                  <c:v>130.21266934319999</c:v>
                </c:pt>
                <c:pt idx="8">
                  <c:v>122.47575872639993</c:v>
                </c:pt>
                <c:pt idx="9">
                  <c:v>116.90795669999994</c:v>
                </c:pt>
                <c:pt idx="10">
                  <c:v>112.77258653759992</c:v>
                </c:pt>
                <c:pt idx="11">
                  <c:v>109.33297151279993</c:v>
                </c:pt>
                <c:pt idx="12">
                  <c:v>105.85243489919986</c:v>
                </c:pt>
                <c:pt idx="13">
                  <c:v>101.59429997039996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F7-40DE-A3B0-BF3E3FC04DD0}"/>
            </c:ext>
          </c:extLst>
        </c:ser>
        <c:ser>
          <c:idx val="8"/>
          <c:order val="7"/>
          <c:tx>
            <c:strRef>
              <c:f>'Nissan GTR EcuTek'!$F$70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EcuTek'!$G$70:$V$70</c:f>
              <c:numCache>
                <c:formatCode>0</c:formatCode>
                <c:ptCount val="16"/>
                <c:pt idx="0">
                  <c:v>285.88006343424001</c:v>
                </c:pt>
                <c:pt idx="1">
                  <c:v>246.91857903912</c:v>
                </c:pt>
                <c:pt idx="2">
                  <c:v>214.42305021888001</c:v>
                </c:pt>
                <c:pt idx="3">
                  <c:v>187.75446238776001</c:v>
                </c:pt>
                <c:pt idx="4">
                  <c:v>166.27380096000007</c:v>
                </c:pt>
                <c:pt idx="5">
                  <c:v>149.34205134984006</c:v>
                </c:pt>
                <c:pt idx="6">
                  <c:v>136.32019897152009</c:v>
                </c:pt>
                <c:pt idx="7">
                  <c:v>126.56922923928011</c:v>
                </c:pt>
                <c:pt idx="8">
                  <c:v>119.45012756736008</c:v>
                </c:pt>
                <c:pt idx="9">
                  <c:v>114.32387937000016</c:v>
                </c:pt>
                <c:pt idx="10">
                  <c:v>110.55147006144006</c:v>
                </c:pt>
                <c:pt idx="11">
                  <c:v>107.49388505592009</c:v>
                </c:pt>
                <c:pt idx="12">
                  <c:v>104.51210976768022</c:v>
                </c:pt>
                <c:pt idx="13">
                  <c:v>100.96712961096006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F7-40DE-A3B0-BF3E3FC04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31808"/>
        <c:axId val="175033728"/>
      </c:scatterChart>
      <c:valAx>
        <c:axId val="175031808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75033728"/>
        <c:crosses val="autoZero"/>
        <c:crossBetween val="midCat"/>
        <c:majorUnit val="0.2"/>
      </c:valAx>
      <c:valAx>
        <c:axId val="175033728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031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'Nissan GTR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COBB'!$G$15:$G$22</c:f>
              <c:numCache>
                <c:formatCode>0</c:formatCode>
                <c:ptCount val="8"/>
                <c:pt idx="0">
                  <c:v>434.24345</c:v>
                </c:pt>
                <c:pt idx="1">
                  <c:v>470.83184999999992</c:v>
                </c:pt>
                <c:pt idx="2">
                  <c:v>511.14739999999995</c:v>
                </c:pt>
                <c:pt idx="3">
                  <c:v>542.43084999999996</c:v>
                </c:pt>
                <c:pt idx="4">
                  <c:v>575.15985000000001</c:v>
                </c:pt>
                <c:pt idx="5">
                  <c:v>617.99389999999994</c:v>
                </c:pt>
                <c:pt idx="6">
                  <c:v>621.63134999999988</c:v>
                </c:pt>
                <c:pt idx="7">
                  <c:v>677.8939499999999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3E-4601-B611-877F882B2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73344"/>
        <c:axId val="176083712"/>
      </c:scatterChart>
      <c:valAx>
        <c:axId val="176073344"/>
        <c:scaling>
          <c:orientation val="minMax"/>
        </c:scaling>
        <c:delete val="0"/>
        <c:axPos val="b"/>
        <c:majorGridlines/>
        <c:title>
          <c:tx>
            <c:strRef>
              <c:f>'Nissan GTR COBB'!$F$14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76083712"/>
        <c:crosses val="autoZero"/>
        <c:crossBetween val="midCat"/>
      </c:valAx>
      <c:valAx>
        <c:axId val="176083712"/>
        <c:scaling>
          <c:orientation val="minMax"/>
        </c:scaling>
        <c:delete val="0"/>
        <c:axPos val="l"/>
        <c:majorGridlines/>
        <c:title>
          <c:tx>
            <c:strRef>
              <c:f>'Nissan GTR COBB'!$H$15:$H$22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76073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602E-2"/>
          <c:y val="0.10426697541759168"/>
          <c:w val="0.77062447839182135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EcuTek'!$G$41:$N$41</c:f>
              <c:numCache>
                <c:formatCode>General</c:formatCode>
                <c:ptCount val="8"/>
                <c:pt idx="0">
                  <c:v>2.09</c:v>
                </c:pt>
                <c:pt idx="1">
                  <c:v>1.405</c:v>
                </c:pt>
                <c:pt idx="2">
                  <c:v>1.169</c:v>
                </c:pt>
                <c:pt idx="3">
                  <c:v>0.98899999999999999</c:v>
                </c:pt>
                <c:pt idx="4">
                  <c:v>0.85299999999999998</c:v>
                </c:pt>
                <c:pt idx="5">
                  <c:v>0.748</c:v>
                </c:pt>
                <c:pt idx="6">
                  <c:v>0.66200000000000003</c:v>
                </c:pt>
                <c:pt idx="7">
                  <c:v>0.58299999999999996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7A-4691-9D62-8089D24B8179}"/>
            </c:ext>
          </c:extLst>
        </c:ser>
        <c:ser>
          <c:idx val="1"/>
          <c:order val="1"/>
          <c:tx>
            <c:strRef>
              <c:f>'[1]Nissan GTR EcuTek'!$F$42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EcuTek'!$G$42:$N$42</c:f>
              <c:numCache>
                <c:formatCode>General</c:formatCode>
                <c:ptCount val="8"/>
                <c:pt idx="0">
                  <c:v>2.1549999999999998</c:v>
                </c:pt>
                <c:pt idx="1">
                  <c:v>1.393</c:v>
                </c:pt>
                <c:pt idx="2">
                  <c:v>1.1519999999999999</c:v>
                </c:pt>
                <c:pt idx="3">
                  <c:v>0.97599999999999998</c:v>
                </c:pt>
                <c:pt idx="4">
                  <c:v>0.84499999999999997</c:v>
                </c:pt>
                <c:pt idx="5">
                  <c:v>0.73899999999999999</c:v>
                </c:pt>
                <c:pt idx="6">
                  <c:v>0.63700000000000001</c:v>
                </c:pt>
                <c:pt idx="7">
                  <c:v>0.51800000000000002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7A-4691-9D62-8089D24B8179}"/>
            </c:ext>
          </c:extLst>
        </c:ser>
        <c:ser>
          <c:idx val="2"/>
          <c:order val="2"/>
          <c:tx>
            <c:strRef>
              <c:f>'[1]Nissan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EcuTek'!$G$43:$N$43</c:f>
              <c:numCache>
                <c:formatCode>General</c:formatCode>
                <c:ptCount val="8"/>
                <c:pt idx="0">
                  <c:v>2.3239999999999998</c:v>
                </c:pt>
                <c:pt idx="1">
                  <c:v>1.464</c:v>
                </c:pt>
                <c:pt idx="2">
                  <c:v>1.1859999999999999</c:v>
                </c:pt>
                <c:pt idx="3">
                  <c:v>0.98399999999999999</c:v>
                </c:pt>
                <c:pt idx="4">
                  <c:v>0.83599999999999997</c:v>
                </c:pt>
                <c:pt idx="5">
                  <c:v>0.72399999999999998</c:v>
                </c:pt>
                <c:pt idx="6">
                  <c:v>0.626</c:v>
                </c:pt>
                <c:pt idx="7">
                  <c:v>0.52400000000000002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7A-4691-9D62-8089D24B8179}"/>
            </c:ext>
          </c:extLst>
        </c:ser>
        <c:ser>
          <c:idx val="3"/>
          <c:order val="3"/>
          <c:tx>
            <c:strRef>
              <c:f>'[1]Nissan GTR EcuTek'!$F$44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EcuTek'!$G$44:$N$44</c:f>
              <c:numCache>
                <c:formatCode>General</c:formatCode>
                <c:ptCount val="8"/>
                <c:pt idx="0">
                  <c:v>2.4900000000000002</c:v>
                </c:pt>
                <c:pt idx="1">
                  <c:v>1.5</c:v>
                </c:pt>
                <c:pt idx="2">
                  <c:v>1.1970000000000001</c:v>
                </c:pt>
                <c:pt idx="3">
                  <c:v>0.98499999999999999</c:v>
                </c:pt>
                <c:pt idx="4">
                  <c:v>0.83699999999999997</c:v>
                </c:pt>
                <c:pt idx="5">
                  <c:v>0.72699999999999998</c:v>
                </c:pt>
                <c:pt idx="6">
                  <c:v>0.626</c:v>
                </c:pt>
                <c:pt idx="7">
                  <c:v>0.50700000000000001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7A-4691-9D62-8089D24B8179}"/>
            </c:ext>
          </c:extLst>
        </c:ser>
        <c:ser>
          <c:idx val="4"/>
          <c:order val="4"/>
          <c:tx>
            <c:strRef>
              <c:f>'[1]Nissan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EcuTek'!$G$45:$N$45</c:f>
              <c:numCache>
                <c:formatCode>General</c:formatCode>
                <c:ptCount val="8"/>
                <c:pt idx="0">
                  <c:v>2.782</c:v>
                </c:pt>
                <c:pt idx="1">
                  <c:v>1.6</c:v>
                </c:pt>
                <c:pt idx="2">
                  <c:v>1.2509999999999999</c:v>
                </c:pt>
                <c:pt idx="3">
                  <c:v>1.0149999999999999</c:v>
                </c:pt>
                <c:pt idx="4">
                  <c:v>0.85499999999999998</c:v>
                </c:pt>
                <c:pt idx="5">
                  <c:v>0.73499999999999999</c:v>
                </c:pt>
                <c:pt idx="6">
                  <c:v>0.61899999999999999</c:v>
                </c:pt>
                <c:pt idx="7">
                  <c:v>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7A-4691-9D62-8089D24B8179}"/>
            </c:ext>
          </c:extLst>
        </c:ser>
        <c:ser>
          <c:idx val="5"/>
          <c:order val="5"/>
          <c:tx>
            <c:strRef>
              <c:f>'[1]Nissan GTR EcuTek'!$F$46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EcuTek'!$G$46:$N$46</c:f>
              <c:numCache>
                <c:formatCode>General</c:formatCode>
                <c:ptCount val="8"/>
                <c:pt idx="0">
                  <c:v>3.0880000000000001</c:v>
                </c:pt>
                <c:pt idx="1">
                  <c:v>1.6919999999999999</c:v>
                </c:pt>
                <c:pt idx="2">
                  <c:v>1.3160000000000001</c:v>
                </c:pt>
                <c:pt idx="3">
                  <c:v>1.0880000000000001</c:v>
                </c:pt>
                <c:pt idx="4">
                  <c:v>0.95499999999999996</c:v>
                </c:pt>
                <c:pt idx="5">
                  <c:v>0.86799999999999999</c:v>
                </c:pt>
                <c:pt idx="6">
                  <c:v>0.77500000000000002</c:v>
                </c:pt>
                <c:pt idx="7">
                  <c:v>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7A-4691-9D62-8089D24B8179}"/>
            </c:ext>
          </c:extLst>
        </c:ser>
        <c:ser>
          <c:idx val="6"/>
          <c:order val="6"/>
          <c:tx>
            <c:strRef>
              <c:f>'[1]Nissan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EcuTek'!$G$47:$N$47</c:f>
              <c:numCache>
                <c:formatCode>General</c:formatCode>
                <c:ptCount val="8"/>
                <c:pt idx="0">
                  <c:v>3.7269999999999999</c:v>
                </c:pt>
                <c:pt idx="1">
                  <c:v>1.833</c:v>
                </c:pt>
                <c:pt idx="2">
                  <c:v>1.359</c:v>
                </c:pt>
                <c:pt idx="3">
                  <c:v>1.091</c:v>
                </c:pt>
                <c:pt idx="4">
                  <c:v>0.94899999999999995</c:v>
                </c:pt>
                <c:pt idx="5">
                  <c:v>0.85</c:v>
                </c:pt>
                <c:pt idx="6">
                  <c:v>0.71499999999999997</c:v>
                </c:pt>
                <c:pt idx="7">
                  <c:v>0.46100000000000002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7A-4691-9D62-8089D24B8179}"/>
            </c:ext>
          </c:extLst>
        </c:ser>
        <c:ser>
          <c:idx val="7"/>
          <c:order val="7"/>
          <c:tx>
            <c:strRef>
              <c:f>'[1]Nissan GTR EcuTek'!$F$48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EcuTek'!$G$48:$N$48</c:f>
              <c:numCache>
                <c:formatCode>General</c:formatCode>
                <c:ptCount val="8"/>
                <c:pt idx="0">
                  <c:v>4.415</c:v>
                </c:pt>
                <c:pt idx="1">
                  <c:v>1.984</c:v>
                </c:pt>
                <c:pt idx="2">
                  <c:v>1.405</c:v>
                </c:pt>
                <c:pt idx="3">
                  <c:v>1.105</c:v>
                </c:pt>
                <c:pt idx="4">
                  <c:v>0.97899999999999998</c:v>
                </c:pt>
                <c:pt idx="5">
                  <c:v>0.91700000000000004</c:v>
                </c:pt>
                <c:pt idx="6">
                  <c:v>0.81399999999999995</c:v>
                </c:pt>
                <c:pt idx="7">
                  <c:v>0.56000000000000005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7A-4691-9D62-8089D24B8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0224"/>
        <c:axId val="176262144"/>
      </c:scatterChart>
      <c:valAx>
        <c:axId val="176260224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262144"/>
        <c:crosses val="autoZero"/>
        <c:crossBetween val="midCat"/>
        <c:majorUnit val="1"/>
      </c:valAx>
      <c:valAx>
        <c:axId val="176262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260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69459865903997E-2"/>
          <c:y val="0.10729136307003689"/>
          <c:w val="0.77443625998363108"/>
          <c:h val="0.765179451142184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EcuTek'!$G$63:$V$63</c:f>
              <c:numCache>
                <c:formatCode>General</c:formatCode>
                <c:ptCount val="16"/>
                <c:pt idx="0">
                  <c:v>223</c:v>
                </c:pt>
                <c:pt idx="1">
                  <c:v>193</c:v>
                </c:pt>
                <c:pt idx="2">
                  <c:v>169</c:v>
                </c:pt>
                <c:pt idx="3">
                  <c:v>150</c:v>
                </c:pt>
                <c:pt idx="4">
                  <c:v>135</c:v>
                </c:pt>
                <c:pt idx="5">
                  <c:v>123</c:v>
                </c:pt>
                <c:pt idx="6">
                  <c:v>115</c:v>
                </c:pt>
                <c:pt idx="7">
                  <c:v>109</c:v>
                </c:pt>
                <c:pt idx="8">
                  <c:v>106</c:v>
                </c:pt>
                <c:pt idx="9">
                  <c:v>104</c:v>
                </c:pt>
                <c:pt idx="10">
                  <c:v>103</c:v>
                </c:pt>
                <c:pt idx="11">
                  <c:v>102</c:v>
                </c:pt>
                <c:pt idx="12">
                  <c:v>102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4C-43F9-B3BB-82F02FFE3E7C}"/>
            </c:ext>
          </c:extLst>
        </c:ser>
        <c:ser>
          <c:idx val="1"/>
          <c:order val="1"/>
          <c:tx>
            <c:strRef>
              <c:f>'[1]Nissan GTR EcuTek'!$F$64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EcuTek'!$G$64:$V$64</c:f>
              <c:numCache>
                <c:formatCode>General</c:formatCode>
                <c:ptCount val="16"/>
                <c:pt idx="0">
                  <c:v>254</c:v>
                </c:pt>
                <c:pt idx="1">
                  <c:v>220</c:v>
                </c:pt>
                <c:pt idx="2">
                  <c:v>192</c:v>
                </c:pt>
                <c:pt idx="3">
                  <c:v>169</c:v>
                </c:pt>
                <c:pt idx="4">
                  <c:v>151</c:v>
                </c:pt>
                <c:pt idx="5">
                  <c:v>137</c:v>
                </c:pt>
                <c:pt idx="6">
                  <c:v>127</c:v>
                </c:pt>
                <c:pt idx="7">
                  <c:v>119</c:v>
                </c:pt>
                <c:pt idx="8">
                  <c:v>114</c:v>
                </c:pt>
                <c:pt idx="9">
                  <c:v>110</c:v>
                </c:pt>
                <c:pt idx="10">
                  <c:v>107</c:v>
                </c:pt>
                <c:pt idx="11">
                  <c:v>105</c:v>
                </c:pt>
                <c:pt idx="12">
                  <c:v>103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4C-43F9-B3BB-82F02FFE3E7C}"/>
            </c:ext>
          </c:extLst>
        </c:ser>
        <c:ser>
          <c:idx val="2"/>
          <c:order val="2"/>
          <c:tx>
            <c:strRef>
              <c:f>'[1]Nissan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EcuTek'!$G$65:$V$65</c:f>
              <c:numCache>
                <c:formatCode>General</c:formatCode>
                <c:ptCount val="16"/>
                <c:pt idx="0">
                  <c:v>270</c:v>
                </c:pt>
                <c:pt idx="1">
                  <c:v>233</c:v>
                </c:pt>
                <c:pt idx="2">
                  <c:v>203</c:v>
                </c:pt>
                <c:pt idx="3">
                  <c:v>178</c:v>
                </c:pt>
                <c:pt idx="4">
                  <c:v>158</c:v>
                </c:pt>
                <c:pt idx="5">
                  <c:v>143</c:v>
                </c:pt>
                <c:pt idx="6">
                  <c:v>131</c:v>
                </c:pt>
                <c:pt idx="7">
                  <c:v>123</c:v>
                </c:pt>
                <c:pt idx="8">
                  <c:v>116</c:v>
                </c:pt>
                <c:pt idx="9">
                  <c:v>112</c:v>
                </c:pt>
                <c:pt idx="10">
                  <c:v>109</c:v>
                </c:pt>
                <c:pt idx="11">
                  <c:v>107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4C-43F9-B3BB-82F02FFE3E7C}"/>
            </c:ext>
          </c:extLst>
        </c:ser>
        <c:ser>
          <c:idx val="3"/>
          <c:order val="3"/>
          <c:tx>
            <c:strRef>
              <c:f>'[1]Nissan GTR EcuTek'!$F$66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EcuTek'!$G$66:$V$66</c:f>
              <c:numCache>
                <c:formatCode>General</c:formatCode>
                <c:ptCount val="16"/>
                <c:pt idx="0">
                  <c:v>276</c:v>
                </c:pt>
                <c:pt idx="1">
                  <c:v>240</c:v>
                </c:pt>
                <c:pt idx="2">
                  <c:v>210</c:v>
                </c:pt>
                <c:pt idx="3">
                  <c:v>185</c:v>
                </c:pt>
                <c:pt idx="4">
                  <c:v>164</c:v>
                </c:pt>
                <c:pt idx="5">
                  <c:v>148</c:v>
                </c:pt>
                <c:pt idx="6">
                  <c:v>136</c:v>
                </c:pt>
                <c:pt idx="7">
                  <c:v>126</c:v>
                </c:pt>
                <c:pt idx="8">
                  <c:v>119</c:v>
                </c:pt>
                <c:pt idx="9">
                  <c:v>114</c:v>
                </c:pt>
                <c:pt idx="10">
                  <c:v>111</c:v>
                </c:pt>
                <c:pt idx="11">
                  <c:v>107</c:v>
                </c:pt>
                <c:pt idx="12">
                  <c:v>105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4C-43F9-B3BB-82F02FFE3E7C}"/>
            </c:ext>
          </c:extLst>
        </c:ser>
        <c:ser>
          <c:idx val="4"/>
          <c:order val="4"/>
          <c:tx>
            <c:strRef>
              <c:f>'[1]Nissan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EcuTek'!$G$67:$V$67</c:f>
              <c:numCache>
                <c:formatCode>General</c:formatCode>
                <c:ptCount val="16"/>
                <c:pt idx="0">
                  <c:v>286</c:v>
                </c:pt>
                <c:pt idx="1">
                  <c:v>248</c:v>
                </c:pt>
                <c:pt idx="2">
                  <c:v>216</c:v>
                </c:pt>
                <c:pt idx="3">
                  <c:v>190</c:v>
                </c:pt>
                <c:pt idx="4">
                  <c:v>168</c:v>
                </c:pt>
                <c:pt idx="5">
                  <c:v>151</c:v>
                </c:pt>
                <c:pt idx="6">
                  <c:v>138</c:v>
                </c:pt>
                <c:pt idx="7">
                  <c:v>128</c:v>
                </c:pt>
                <c:pt idx="8">
                  <c:v>121</c:v>
                </c:pt>
                <c:pt idx="9">
                  <c:v>116</c:v>
                </c:pt>
                <c:pt idx="10">
                  <c:v>112</c:v>
                </c:pt>
                <c:pt idx="11">
                  <c:v>108</c:v>
                </c:pt>
                <c:pt idx="12">
                  <c:v>105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4C-43F9-B3BB-82F02FFE3E7C}"/>
            </c:ext>
          </c:extLst>
        </c:ser>
        <c:ser>
          <c:idx val="5"/>
          <c:order val="5"/>
          <c:tx>
            <c:strRef>
              <c:f>'[1]Nissan GTR EcuTek'!$F$68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EcuTek'!$G$68:$V$68</c:f>
              <c:numCache>
                <c:formatCode>General</c:formatCode>
                <c:ptCount val="16"/>
                <c:pt idx="0">
                  <c:v>266</c:v>
                </c:pt>
                <c:pt idx="1">
                  <c:v>231</c:v>
                </c:pt>
                <c:pt idx="2">
                  <c:v>202</c:v>
                </c:pt>
                <c:pt idx="3">
                  <c:v>178</c:v>
                </c:pt>
                <c:pt idx="4">
                  <c:v>158</c:v>
                </c:pt>
                <c:pt idx="5">
                  <c:v>143</c:v>
                </c:pt>
                <c:pt idx="6">
                  <c:v>132</c:v>
                </c:pt>
                <c:pt idx="7">
                  <c:v>123</c:v>
                </c:pt>
                <c:pt idx="8">
                  <c:v>117</c:v>
                </c:pt>
                <c:pt idx="9">
                  <c:v>112</c:v>
                </c:pt>
                <c:pt idx="10">
                  <c:v>109</c:v>
                </c:pt>
                <c:pt idx="11">
                  <c:v>106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B4C-43F9-B3BB-82F02FFE3E7C}"/>
            </c:ext>
          </c:extLst>
        </c:ser>
        <c:ser>
          <c:idx val="6"/>
          <c:order val="6"/>
          <c:tx>
            <c:strRef>
              <c:f>'[1]Nissan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EcuTek'!$G$69:$V$69</c:f>
              <c:numCache>
                <c:formatCode>General</c:formatCode>
                <c:ptCount val="16"/>
                <c:pt idx="0">
                  <c:v>307</c:v>
                </c:pt>
                <c:pt idx="1">
                  <c:v>263</c:v>
                </c:pt>
                <c:pt idx="2">
                  <c:v>227</c:v>
                </c:pt>
                <c:pt idx="3">
                  <c:v>198</c:v>
                </c:pt>
                <c:pt idx="4">
                  <c:v>174</c:v>
                </c:pt>
                <c:pt idx="5">
                  <c:v>155</c:v>
                </c:pt>
                <c:pt idx="6">
                  <c:v>141</c:v>
                </c:pt>
                <c:pt idx="7">
                  <c:v>130</c:v>
                </c:pt>
                <c:pt idx="8">
                  <c:v>122</c:v>
                </c:pt>
                <c:pt idx="9">
                  <c:v>117</c:v>
                </c:pt>
                <c:pt idx="10">
                  <c:v>113</c:v>
                </c:pt>
                <c:pt idx="11">
                  <c:v>109</c:v>
                </c:pt>
                <c:pt idx="12">
                  <c:v>106</c:v>
                </c:pt>
                <c:pt idx="13">
                  <c:v>102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B4C-43F9-B3BB-82F02FFE3E7C}"/>
            </c:ext>
          </c:extLst>
        </c:ser>
        <c:ser>
          <c:idx val="8"/>
          <c:order val="7"/>
          <c:tx>
            <c:strRef>
              <c:f>'[1]Nissan GTR EcuTek'!$F$70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EcuTek'!$G$70:$V$70</c:f>
              <c:numCache>
                <c:formatCode>General</c:formatCode>
                <c:ptCount val="16"/>
                <c:pt idx="0">
                  <c:v>286</c:v>
                </c:pt>
                <c:pt idx="1">
                  <c:v>247</c:v>
                </c:pt>
                <c:pt idx="2">
                  <c:v>214</c:v>
                </c:pt>
                <c:pt idx="3">
                  <c:v>188</c:v>
                </c:pt>
                <c:pt idx="4">
                  <c:v>166</c:v>
                </c:pt>
                <c:pt idx="5">
                  <c:v>149</c:v>
                </c:pt>
                <c:pt idx="6">
                  <c:v>136</c:v>
                </c:pt>
                <c:pt idx="7">
                  <c:v>127</c:v>
                </c:pt>
                <c:pt idx="8">
                  <c:v>119</c:v>
                </c:pt>
                <c:pt idx="9">
                  <c:v>114</c:v>
                </c:pt>
                <c:pt idx="10">
                  <c:v>111</c:v>
                </c:pt>
                <c:pt idx="11">
                  <c:v>107</c:v>
                </c:pt>
                <c:pt idx="12">
                  <c:v>105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B4C-43F9-B3BB-82F02FFE3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48960"/>
        <c:axId val="176650880"/>
      </c:scatterChart>
      <c:valAx>
        <c:axId val="176648960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76650880"/>
        <c:crosses val="autoZero"/>
        <c:crossBetween val="midCat"/>
        <c:majorUnit val="0.2"/>
      </c:valAx>
      <c:valAx>
        <c:axId val="176650880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648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'Subaru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'Subaru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'Subaru COBB'!$G$15:$G$22</c:f>
              <c:numCache>
                <c:formatCode>0</c:formatCode>
                <c:ptCount val="8"/>
                <c:pt idx="0">
                  <c:v>6955.5641271395261</c:v>
                </c:pt>
                <c:pt idx="1">
                  <c:v>6415.0463977008076</c:v>
                </c:pt>
                <c:pt idx="2">
                  <c:v>5909.0746881727391</c:v>
                </c:pt>
                <c:pt idx="3">
                  <c:v>5568.2824147360107</c:v>
                </c:pt>
                <c:pt idx="4">
                  <c:v>5251.4238663656843</c:v>
                </c:pt>
                <c:pt idx="5">
                  <c:v>4887.4400916664499</c:v>
                </c:pt>
                <c:pt idx="6">
                  <c:v>4858.8414391669703</c:v>
                </c:pt>
                <c:pt idx="7">
                  <c:v>4455.5762199460651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9D-46F7-985C-96EB4884C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78496"/>
        <c:axId val="177180672"/>
      </c:scatterChart>
      <c:valAx>
        <c:axId val="177178496"/>
        <c:scaling>
          <c:orientation val="minMax"/>
        </c:scaling>
        <c:delete val="0"/>
        <c:axPos val="b"/>
        <c:majorGridlines/>
        <c:title>
          <c:tx>
            <c:strRef>
              <c:f>'Subaru COBB'!$F$14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77180672"/>
        <c:crosses val="autoZero"/>
        <c:crossBetween val="midCat"/>
      </c:valAx>
      <c:valAx>
        <c:axId val="177180672"/>
        <c:scaling>
          <c:orientation val="minMax"/>
        </c:scaling>
        <c:delete val="0"/>
        <c:axPos val="l"/>
        <c:majorGridlines/>
        <c:title>
          <c:tx>
            <c:strRef>
              <c:f>'Subaru COBB'!$H$15:$H$22</c:f>
              <c:strCache>
                <c:ptCount val="8"/>
                <c:pt idx="0">
                  <c:v>Injector Pulse Width for 1 g of fuel (uS)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77178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Latency- 32 bit ECU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595E-2"/>
          <c:y val="0.10426697541759168"/>
          <c:w val="0.76835263661149611"/>
          <c:h val="0.771102362204724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COBB'!$G$41:$K$41</c:f>
              <c:numCache>
                <c:formatCode>0.000</c:formatCode>
                <c:ptCount val="5"/>
                <c:pt idx="0">
                  <c:v>2.0902499999999975</c:v>
                </c:pt>
                <c:pt idx="1">
                  <c:v>1.4045899999999971</c:v>
                </c:pt>
                <c:pt idx="2">
                  <c:v>0.98940999999999768</c:v>
                </c:pt>
                <c:pt idx="3">
                  <c:v>0.74774999999999459</c:v>
                </c:pt>
                <c:pt idx="4">
                  <c:v>0.58264999999999567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00-4434-BF85-CFD72E6633DC}"/>
            </c:ext>
          </c:extLst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COBB'!$G$42:$K$42</c:f>
              <c:numCache>
                <c:formatCode>0.000</c:formatCode>
                <c:ptCount val="5"/>
                <c:pt idx="0">
                  <c:v>2.1551799999999997</c:v>
                </c:pt>
                <c:pt idx="1">
                  <c:v>1.3929600000000004</c:v>
                </c:pt>
                <c:pt idx="2">
                  <c:v>0.97577999999999854</c:v>
                </c:pt>
                <c:pt idx="3">
                  <c:v>0.73899999999999366</c:v>
                </c:pt>
                <c:pt idx="4">
                  <c:v>0.51797999999999789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00-4434-BF85-CFD72E6633DC}"/>
            </c:ext>
          </c:extLst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COBB'!$G$43:$K$43</c:f>
              <c:numCache>
                <c:formatCode>0.000</c:formatCode>
                <c:ptCount val="5"/>
                <c:pt idx="0">
                  <c:v>2.3236100000000004</c:v>
                </c:pt>
                <c:pt idx="1">
                  <c:v>1.4637900000000013</c:v>
                </c:pt>
                <c:pt idx="2">
                  <c:v>0.98372999999999955</c:v>
                </c:pt>
                <c:pt idx="3">
                  <c:v>0.72358999999999973</c:v>
                </c:pt>
                <c:pt idx="4">
                  <c:v>0.52353000000000272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00-4434-BF85-CFD72E6633DC}"/>
            </c:ext>
          </c:extLst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COBB'!$G$44:$K$44</c:f>
              <c:numCache>
                <c:formatCode>0.000</c:formatCode>
                <c:ptCount val="5"/>
                <c:pt idx="0">
                  <c:v>2.489650000000001</c:v>
                </c:pt>
                <c:pt idx="1">
                  <c:v>1.5000300000000024</c:v>
                </c:pt>
                <c:pt idx="2">
                  <c:v>0.98504999999999754</c:v>
                </c:pt>
                <c:pt idx="3">
                  <c:v>0.72679000000000471</c:v>
                </c:pt>
                <c:pt idx="4">
                  <c:v>0.50733000000000317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00-4434-BF85-CFD72E6633DC}"/>
            </c:ext>
          </c:extLst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COBB'!$G$45:$K$45</c:f>
              <c:numCache>
                <c:formatCode>0.000</c:formatCode>
                <c:ptCount val="5"/>
                <c:pt idx="0">
                  <c:v>2.782429999999998</c:v>
                </c:pt>
                <c:pt idx="1">
                  <c:v>1.5997300000000045</c:v>
                </c:pt>
                <c:pt idx="2">
                  <c:v>1.0146300000000004</c:v>
                </c:pt>
                <c:pt idx="3">
                  <c:v>0.73528999999999556</c:v>
                </c:pt>
                <c:pt idx="4">
                  <c:v>0.46986999999999668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00-4434-BF85-CFD72E6633DC}"/>
            </c:ext>
          </c:extLst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COBB'!$G$46:$K$46</c:f>
              <c:numCache>
                <c:formatCode>0.000</c:formatCode>
                <c:ptCount val="5"/>
                <c:pt idx="0">
                  <c:v>3.0877599999999994</c:v>
                </c:pt>
                <c:pt idx="1">
                  <c:v>1.6917800000000014</c:v>
                </c:pt>
                <c:pt idx="2">
                  <c:v>1.0876399999999897</c:v>
                </c:pt>
                <c:pt idx="3">
                  <c:v>0.86782000000000536</c:v>
                </c:pt>
                <c:pt idx="4">
                  <c:v>0.62479999999999691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00-4434-BF85-CFD72E6633DC}"/>
            </c:ext>
          </c:extLst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COBB'!$G$47:$K$47</c:f>
              <c:numCache>
                <c:formatCode>0.000</c:formatCode>
                <c:ptCount val="5"/>
                <c:pt idx="0">
                  <c:v>3.7274600000000078</c:v>
                </c:pt>
                <c:pt idx="1">
                  <c:v>1.8331600000000066</c:v>
                </c:pt>
                <c:pt idx="2">
                  <c:v>1.0909400000000034</c:v>
                </c:pt>
                <c:pt idx="3">
                  <c:v>0.85040000000000759</c:v>
                </c:pt>
                <c:pt idx="4">
                  <c:v>0.46114000000001454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500-4434-BF85-CFD72E6633DC}"/>
            </c:ext>
          </c:extLst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COBB'!$G$48:$K$48</c:f>
              <c:numCache>
                <c:formatCode>0.000</c:formatCode>
                <c:ptCount val="5"/>
                <c:pt idx="0">
                  <c:v>4.4145399999999952</c:v>
                </c:pt>
                <c:pt idx="1">
                  <c:v>1.9842199999999934</c:v>
                </c:pt>
                <c:pt idx="2">
                  <c:v>1.1054199999999881</c:v>
                </c:pt>
                <c:pt idx="3">
                  <c:v>0.91749999999999687</c:v>
                </c:pt>
                <c:pt idx="4">
                  <c:v>0.55981999999999488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500-4434-BF85-CFD72E663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59360"/>
        <c:axId val="184961280"/>
      </c:scatterChart>
      <c:valAx>
        <c:axId val="184959360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4961280"/>
        <c:crosses val="autoZero"/>
        <c:crossBetween val="midCat"/>
        <c:majorUnit val="1"/>
      </c:valAx>
      <c:valAx>
        <c:axId val="184961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495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368870817824836"/>
          <c:y val="0.10729136307003689"/>
          <c:w val="0.76835259867087946"/>
          <c:h val="0.768078002528365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COBB'!$G$63:$N$63</c:f>
              <c:numCache>
                <c:formatCode>0</c:formatCode>
                <c:ptCount val="8"/>
                <c:pt idx="0">
                  <c:v>93.487072513679948</c:v>
                </c:pt>
                <c:pt idx="1">
                  <c:v>49.699329350639971</c:v>
                </c:pt>
                <c:pt idx="2">
                  <c:v>23.044029047759949</c:v>
                </c:pt>
                <c:pt idx="3">
                  <c:v>9.1511364319199515</c:v>
                </c:pt>
                <c:pt idx="4">
                  <c:v>3.6506163299999912</c:v>
                </c:pt>
                <c:pt idx="5">
                  <c:v>2.1724335688798533</c:v>
                </c:pt>
                <c:pt idx="6">
                  <c:v>0.34655297544003361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93-487D-9815-9ABA35F23F01}"/>
            </c:ext>
          </c:extLst>
        </c:ser>
        <c:ser>
          <c:idx val="1"/>
          <c:order val="1"/>
          <c:tx>
            <c:strRef>
              <c:f>'Subaru COBB'!$F$64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COBB'!$G$64:$N$64</c:f>
              <c:numCache>
                <c:formatCode>0</c:formatCode>
                <c:ptCount val="8"/>
                <c:pt idx="0">
                  <c:v>120.15410698720001</c:v>
                </c:pt>
                <c:pt idx="1">
                  <c:v>69.341009977599981</c:v>
                </c:pt>
                <c:pt idx="2">
                  <c:v>37.179568494399973</c:v>
                </c:pt>
                <c:pt idx="3">
                  <c:v>18.953844860799961</c:v>
                </c:pt>
                <c:pt idx="4">
                  <c:v>9.9479014000000348</c:v>
                </c:pt>
                <c:pt idx="5">
                  <c:v>5.4458004352000557</c:v>
                </c:pt>
                <c:pt idx="6">
                  <c:v>0.73160428960005675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93-487D-9815-9ABA35F23F01}"/>
            </c:ext>
          </c:extLst>
        </c:ser>
        <c:ser>
          <c:idx val="2"/>
          <c:order val="2"/>
          <c:tx>
            <c:strRef>
              <c:f>'Subaru COBB'!$F$65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COBB'!$G$65:$N$65</c:f>
              <c:numCache>
                <c:formatCode>0</c:formatCode>
                <c:ptCount val="8"/>
                <c:pt idx="0">
                  <c:v>133.05377788416001</c:v>
                </c:pt>
                <c:pt idx="1">
                  <c:v>77.989136503680015</c:v>
                </c:pt>
                <c:pt idx="2">
                  <c:v>42.846925605119964</c:v>
                </c:pt>
                <c:pt idx="3">
                  <c:v>22.595471015040062</c:v>
                </c:pt>
                <c:pt idx="4">
                  <c:v>12.203098559999944</c:v>
                </c:pt>
                <c:pt idx="5">
                  <c:v>6.6381340665600419</c:v>
                </c:pt>
                <c:pt idx="6">
                  <c:v>0.86890336127999035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93-487D-9815-9ABA35F23F01}"/>
            </c:ext>
          </c:extLst>
        </c:ser>
        <c:ser>
          <c:idx val="3"/>
          <c:order val="3"/>
          <c:tx>
            <c:strRef>
              <c:f>'Subaru COBB'!$F$66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COBB'!$G$66:$N$66</c:f>
              <c:numCache>
                <c:formatCode>0</c:formatCode>
                <c:ptCount val="8"/>
                <c:pt idx="0">
                  <c:v>139.98282239311999</c:v>
                </c:pt>
                <c:pt idx="1">
                  <c:v>84.528753937759944</c:v>
                </c:pt>
                <c:pt idx="2">
                  <c:v>48.204901703839937</c:v>
                </c:pt>
                <c:pt idx="3">
                  <c:v>26.355659821279971</c:v>
                </c:pt>
                <c:pt idx="4">
                  <c:v>14.325422419999938</c:v>
                </c:pt>
                <c:pt idx="5">
                  <c:v>7.4585836299199286</c:v>
                </c:pt>
                <c:pt idx="6">
                  <c:v>1.099537580959975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93-487D-9815-9ABA35F23F01}"/>
            </c:ext>
          </c:extLst>
        </c:ser>
        <c:ser>
          <c:idx val="4"/>
          <c:order val="4"/>
          <c:tx>
            <c:strRef>
              <c:f>'Subaru COBB'!$F$67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COBB'!$G$67:$N$67</c:f>
              <c:numCache>
                <c:formatCode>0</c:formatCode>
                <c:ptCount val="8"/>
                <c:pt idx="0">
                  <c:v>147.92040414648</c:v>
                </c:pt>
                <c:pt idx="1">
                  <c:v>89.555521961039972</c:v>
                </c:pt>
                <c:pt idx="2">
                  <c:v>51.350447109359948</c:v>
                </c:pt>
                <c:pt idx="3">
                  <c:v>28.361992047119884</c:v>
                </c:pt>
                <c:pt idx="4">
                  <c:v>15.646969229999854</c:v>
                </c:pt>
                <c:pt idx="5">
                  <c:v>8.262191113679819</c:v>
                </c:pt>
                <c:pt idx="6">
                  <c:v>1.2644701538399659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93-487D-9815-9ABA35F23F01}"/>
            </c:ext>
          </c:extLst>
        </c:ser>
        <c:ser>
          <c:idx val="5"/>
          <c:order val="5"/>
          <c:tx>
            <c:strRef>
              <c:f>'Subaru COBB'!$F$68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COBB'!$G$68:$N$68</c:f>
              <c:numCache>
                <c:formatCode>0</c:formatCode>
                <c:ptCount val="8"/>
                <c:pt idx="0">
                  <c:v>131.01372848312002</c:v>
                </c:pt>
                <c:pt idx="1">
                  <c:v>77.687183023760014</c:v>
                </c:pt>
                <c:pt idx="2">
                  <c:v>43.196233385840003</c:v>
                </c:pt>
                <c:pt idx="3">
                  <c:v>22.901362243280118</c:v>
                </c:pt>
                <c:pt idx="4">
                  <c:v>12.163052270000037</c:v>
                </c:pt>
                <c:pt idx="5">
                  <c:v>6.3417861399200319</c:v>
                </c:pt>
                <c:pt idx="6">
                  <c:v>0.79804652696003586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93-487D-9815-9ABA35F23F01}"/>
            </c:ext>
          </c:extLst>
        </c:ser>
        <c:ser>
          <c:idx val="6"/>
          <c:order val="6"/>
          <c:tx>
            <c:strRef>
              <c:f>'Subaru COBB'!$F$69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COBB'!$G$69:$N$69</c:f>
              <c:numCache>
                <c:formatCode>0</c:formatCode>
                <c:ptCount val="8"/>
                <c:pt idx="0">
                  <c:v>163.43931012079997</c:v>
                </c:pt>
                <c:pt idx="1">
                  <c:v>97.584932242399987</c:v>
                </c:pt>
                <c:pt idx="2">
                  <c:v>55.140523253599952</c:v>
                </c:pt>
                <c:pt idx="3">
                  <c:v>30.212669343199991</c:v>
                </c:pt>
                <c:pt idx="4">
                  <c:v>16.907956699999943</c:v>
                </c:pt>
                <c:pt idx="5">
                  <c:v>9.3329715127999293</c:v>
                </c:pt>
                <c:pt idx="6">
                  <c:v>1.594299970399959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393-487D-9815-9ABA35F23F01}"/>
            </c:ext>
          </c:extLst>
        </c:ser>
        <c:ser>
          <c:idx val="8"/>
          <c:order val="7"/>
          <c:tx>
            <c:strRef>
              <c:f>'Subaru COBB'!$F$70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COBB'!$G$70:$N$70</c:f>
              <c:numCache>
                <c:formatCode>0</c:formatCode>
                <c:ptCount val="8"/>
                <c:pt idx="0">
                  <c:v>146.91857903912</c:v>
                </c:pt>
                <c:pt idx="1">
                  <c:v>87.754462387760015</c:v>
                </c:pt>
                <c:pt idx="2">
                  <c:v>49.342051349840062</c:v>
                </c:pt>
                <c:pt idx="3">
                  <c:v>26.569229239280105</c:v>
                </c:pt>
                <c:pt idx="4">
                  <c:v>14.323879370000157</c:v>
                </c:pt>
                <c:pt idx="5">
                  <c:v>7.4938850559200887</c:v>
                </c:pt>
                <c:pt idx="6">
                  <c:v>0.96712961096005756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93-487D-9815-9ABA35F2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26336"/>
        <c:axId val="186128256"/>
      </c:scatterChart>
      <c:valAx>
        <c:axId val="186126336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86128256"/>
        <c:crosses val="autoZero"/>
        <c:crossBetween val="midCat"/>
        <c:majorUnit val="0.2"/>
      </c:valAx>
      <c:valAx>
        <c:axId val="1861282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6126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Latency- 16 bit ECU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74"/>
          <c:w val="0.76211238802357073"/>
          <c:h val="0.774000912929365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COBB'!$S$41:$W$41</c:f>
              <c:numCache>
                <c:formatCode>0.000</c:formatCode>
                <c:ptCount val="5"/>
                <c:pt idx="0">
                  <c:v>2.8403249999999982</c:v>
                </c:pt>
                <c:pt idx="1">
                  <c:v>1.7075499999999986</c:v>
                </c:pt>
                <c:pt idx="2">
                  <c:v>1.0731499999999965</c:v>
                </c:pt>
                <c:pt idx="3">
                  <c:v>0.74774999999999459</c:v>
                </c:pt>
                <c:pt idx="4">
                  <c:v>0.54197499999999899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D9-43BA-BDCF-76E9D74876B9}"/>
            </c:ext>
          </c:extLst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COBB'!$S$42:$W$42</c:f>
              <c:numCache>
                <c:formatCode>0.000</c:formatCode>
                <c:ptCount val="5"/>
                <c:pt idx="0">
                  <c:v>3.0523187499999995</c:v>
                </c:pt>
                <c:pt idx="1">
                  <c:v>1.7206499999999973</c:v>
                </c:pt>
                <c:pt idx="2">
                  <c:v>1.0567312499999986</c:v>
                </c:pt>
                <c:pt idx="3">
                  <c:v>0.73899999999999366</c:v>
                </c:pt>
                <c:pt idx="4">
                  <c:v>0.4458937499999962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D9-43BA-BDCF-76E9D74876B9}"/>
            </c:ext>
          </c:extLst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COBB'!$S$43:$W$43</c:f>
              <c:numCache>
                <c:formatCode>0.000</c:formatCode>
                <c:ptCount val="5"/>
                <c:pt idx="0">
                  <c:v>3.3138462499999992</c:v>
                </c:pt>
                <c:pt idx="1">
                  <c:v>1.8362399999999983</c:v>
                </c:pt>
                <c:pt idx="2">
                  <c:v>1.0768837500000021</c:v>
                </c:pt>
                <c:pt idx="3">
                  <c:v>0.72358999999999973</c:v>
                </c:pt>
                <c:pt idx="4">
                  <c:v>0.46417125000000148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D9-43BA-BDCF-76E9D74876B9}"/>
            </c:ext>
          </c:extLst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COBB'!$S$44:$W$44</c:f>
              <c:numCache>
                <c:formatCode>0.000</c:formatCode>
                <c:ptCount val="5"/>
                <c:pt idx="0">
                  <c:v>3.6744399999999988</c:v>
                </c:pt>
                <c:pt idx="1">
                  <c:v>1.9218899999999977</c:v>
                </c:pt>
                <c:pt idx="2">
                  <c:v>1.0812150000000038</c:v>
                </c:pt>
                <c:pt idx="3">
                  <c:v>0.72679000000000471</c:v>
                </c:pt>
                <c:pt idx="4">
                  <c:v>0.43299000000000731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D9-43BA-BDCF-76E9D74876B9}"/>
            </c:ext>
          </c:extLst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COBB'!$S$45:$W$45</c:f>
              <c:numCache>
                <c:formatCode>0.000</c:formatCode>
                <c:ptCount val="5"/>
                <c:pt idx="0">
                  <c:v>4.23719</c:v>
                </c:pt>
                <c:pt idx="1">
                  <c:v>2.0981400000000008</c:v>
                </c:pt>
                <c:pt idx="2">
                  <c:v>1.1208399999999976</c:v>
                </c:pt>
                <c:pt idx="3">
                  <c:v>0.73528999999999556</c:v>
                </c:pt>
                <c:pt idx="4">
                  <c:v>0.37148999999999788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D9-43BA-BDCF-76E9D74876B9}"/>
            </c:ext>
          </c:extLst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COBB'!$S$46:$W$46</c:f>
              <c:numCache>
                <c:formatCode>0.000</c:formatCode>
                <c:ptCount val="5"/>
                <c:pt idx="0">
                  <c:v>4.8995387499999978</c:v>
                </c:pt>
                <c:pt idx="1">
                  <c:v>2.2653199999999956</c:v>
                </c:pt>
                <c:pt idx="2">
                  <c:v>1.1867262500000031</c:v>
                </c:pt>
                <c:pt idx="3">
                  <c:v>0.86782000000000536</c:v>
                </c:pt>
                <c:pt idx="4">
                  <c:v>0.51266374999999087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D9-43BA-BDCF-76E9D74876B9}"/>
            </c:ext>
          </c:extLst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COBB'!$S$47:$W$47</c:f>
              <c:numCache>
                <c:formatCode>0.000</c:formatCode>
                <c:ptCount val="5"/>
                <c:pt idx="0">
                  <c:v>6.2954937500000021</c:v>
                </c:pt>
                <c:pt idx="1">
                  <c:v>2.5956500000000062</c:v>
                </c:pt>
                <c:pt idx="2">
                  <c:v>1.2040562500000078</c:v>
                </c:pt>
                <c:pt idx="3">
                  <c:v>0.85040000000000759</c:v>
                </c:pt>
                <c:pt idx="4">
                  <c:v>0.26436875000001692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D9-43BA-BDCF-76E9D74876B9}"/>
            </c:ext>
          </c:extLst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COBB'!$S$48:$W$48</c:f>
              <c:numCache>
                <c:formatCode>0.000</c:formatCode>
                <c:ptCount val="5"/>
                <c:pt idx="0">
                  <c:v>7.7731937499999901</c:v>
                </c:pt>
                <c:pt idx="1">
                  <c:v>2.9516499999999866</c:v>
                </c:pt>
                <c:pt idx="2">
                  <c:v>1.2267312499999932</c:v>
                </c:pt>
                <c:pt idx="3">
                  <c:v>0.91749999999999687</c:v>
                </c:pt>
                <c:pt idx="4">
                  <c:v>0.34301875000002013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D9-43BA-BDCF-76E9D748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74848"/>
        <c:axId val="186185216"/>
      </c:scatterChart>
      <c:valAx>
        <c:axId val="186174848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6185216"/>
        <c:crosses val="autoZero"/>
        <c:crossBetween val="midCat"/>
        <c:majorUnit val="1"/>
      </c:valAx>
      <c:valAx>
        <c:axId val="186185216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6174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68078002528365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COBB'!$G$52:$V$52</c:f>
              <c:numCache>
                <c:formatCode>0.000</c:formatCode>
                <c:ptCount val="16"/>
                <c:pt idx="0">
                  <c:v>0.20972966503999999</c:v>
                </c:pt>
                <c:pt idx="1">
                  <c:v>0.15998759191999998</c:v>
                </c:pt>
                <c:pt idx="2">
                  <c:v>0.11004894728</c:v>
                </c:pt>
                <c:pt idx="3">
                  <c:v>6.4338067760000006E-2</c:v>
                </c:pt>
                <c:pt idx="4">
                  <c:v>2.7279290000000012E-2</c:v>
                </c:pt>
                <c:pt idx="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99-4234-946A-10FA1D380999}"/>
            </c:ext>
          </c:extLst>
        </c:ser>
        <c:ser>
          <c:idx val="1"/>
          <c:order val="1"/>
          <c:tx>
            <c:strRef>
              <c:f>'Subaru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COBB'!$G$53:$V$53</c:f>
              <c:numCache>
                <c:formatCode>0.000</c:formatCode>
                <c:ptCount val="16"/>
                <c:pt idx="0">
                  <c:v>0.26936179895999995</c:v>
                </c:pt>
                <c:pt idx="1">
                  <c:v>0.22833980807999998</c:v>
                </c:pt>
                <c:pt idx="2">
                  <c:v>0.17723451671999998</c:v>
                </c:pt>
                <c:pt idx="3">
                  <c:v>0.12242504423999997</c:v>
                </c:pt>
                <c:pt idx="4">
                  <c:v>7.0290510000000028E-2</c:v>
                </c:pt>
                <c:pt idx="6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99-4234-946A-10FA1D380999}"/>
            </c:ext>
          </c:extLst>
        </c:ser>
        <c:ser>
          <c:idx val="2"/>
          <c:order val="2"/>
          <c:tx>
            <c:strRef>
              <c:f>'Subaru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COBB'!$G$54:$V$54</c:f>
              <c:numCache>
                <c:formatCode>0.000</c:formatCode>
                <c:ptCount val="16"/>
                <c:pt idx="0">
                  <c:v>0.29753483528000002</c:v>
                </c:pt>
                <c:pt idx="1">
                  <c:v>0.25677324343999997</c:v>
                </c:pt>
                <c:pt idx="2">
                  <c:v>0.20371901096</c:v>
                </c:pt>
                <c:pt idx="3">
                  <c:v>0.14500361432000006</c:v>
                </c:pt>
                <c:pt idx="4">
                  <c:v>8.7258530000000084E-2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99-4234-946A-10FA1D380999}"/>
            </c:ext>
          </c:extLst>
        </c:ser>
        <c:ser>
          <c:idx val="3"/>
          <c:order val="3"/>
          <c:tx>
            <c:strRef>
              <c:f>'Subaru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COBB'!$G$55:$V$55</c:f>
              <c:numCache>
                <c:formatCode>0.000</c:formatCode>
                <c:ptCount val="16"/>
                <c:pt idx="0">
                  <c:v>0.31419540487999997</c:v>
                </c:pt>
                <c:pt idx="1">
                  <c:v>0.27989055224000003</c:v>
                </c:pt>
                <c:pt idx="2">
                  <c:v>0.22757637416000004</c:v>
                </c:pt>
                <c:pt idx="3">
                  <c:v>0.16548309272000003</c:v>
                </c:pt>
                <c:pt idx="4">
                  <c:v>0.10184093000000011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99-4234-946A-10FA1D380999}"/>
            </c:ext>
          </c:extLst>
        </c:ser>
        <c:ser>
          <c:idx val="4"/>
          <c:order val="4"/>
          <c:tx>
            <c:strRef>
              <c:f>'Subaru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COBB'!$G$56:$V$56</c:f>
              <c:numCache>
                <c:formatCode>0.000</c:formatCode>
                <c:ptCount val="16"/>
                <c:pt idx="0">
                  <c:v>0.33221806264000003</c:v>
                </c:pt>
                <c:pt idx="1">
                  <c:v>0.29574366472000002</c:v>
                </c:pt>
                <c:pt idx="2">
                  <c:v>0.24147514648000001</c:v>
                </c:pt>
                <c:pt idx="3">
                  <c:v>0.17733811816000006</c:v>
                </c:pt>
                <c:pt idx="4">
                  <c:v>0.11125819000000006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99-4234-946A-10FA1D380999}"/>
            </c:ext>
          </c:extLst>
        </c:ser>
        <c:ser>
          <c:idx val="5"/>
          <c:order val="5"/>
          <c:tx>
            <c:strRef>
              <c:f>'Subaru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COBB'!$G$57:$V$57</c:f>
              <c:numCache>
                <c:formatCode>0.000</c:formatCode>
                <c:ptCount val="16"/>
                <c:pt idx="0">
                  <c:v>0.29472073640000002</c:v>
                </c:pt>
                <c:pt idx="1">
                  <c:v>0.25539116119999999</c:v>
                </c:pt>
                <c:pt idx="2">
                  <c:v>0.20279518279999997</c:v>
                </c:pt>
                <c:pt idx="3">
                  <c:v>0.14398355960000003</c:v>
                </c:pt>
                <c:pt idx="4">
                  <c:v>8.6007050000000002E-2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99-4234-946A-10FA1D380999}"/>
            </c:ext>
          </c:extLst>
        </c:ser>
        <c:ser>
          <c:idx val="6"/>
          <c:order val="6"/>
          <c:tx>
            <c:strRef>
              <c:f>'Subaru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COBB'!$G$58:$V$58</c:f>
              <c:numCache>
                <c:formatCode>0.000</c:formatCode>
                <c:ptCount val="16"/>
                <c:pt idx="0">
                  <c:v>0.36789360999999998</c:v>
                </c:pt>
                <c:pt idx="1">
                  <c:v>0.32151983799999995</c:v>
                </c:pt>
                <c:pt idx="2">
                  <c:v>0.259859746</c:v>
                </c:pt>
                <c:pt idx="3">
                  <c:v>0.19019944599999999</c:v>
                </c:pt>
                <c:pt idx="4">
                  <c:v>0.11982504999999999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99-4234-946A-10FA1D380999}"/>
            </c:ext>
          </c:extLst>
        </c:ser>
        <c:ser>
          <c:idx val="8"/>
          <c:order val="7"/>
          <c:tx>
            <c:strRef>
              <c:f>'Subaru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COBB'!$G$51:$K$51</c:f>
              <c:numCache>
                <c:formatCode>0.000</c:formatCode>
                <c:ptCount val="5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COBB'!$G$59:$K$59</c:f>
              <c:numCache>
                <c:formatCode>0.000</c:formatCode>
                <c:ptCount val="5"/>
                <c:pt idx="0">
                  <c:v>0.32916751711999997</c:v>
                </c:pt>
                <c:pt idx="1">
                  <c:v>0.28889634175999995</c:v>
                </c:pt>
                <c:pt idx="2">
                  <c:v>0.23194791583999999</c:v>
                </c:pt>
                <c:pt idx="3">
                  <c:v>0.16654344127999995</c:v>
                </c:pt>
                <c:pt idx="4">
                  <c:v>0.10090412000000007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99-4234-946A-10FA1D380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36992"/>
        <c:axId val="187106816"/>
      </c:scatterChart>
      <c:valAx>
        <c:axId val="186436992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87106816"/>
        <c:crosses val="autoZero"/>
        <c:crossBetween val="midCat"/>
        <c:majorUnit val="0.2"/>
      </c:valAx>
      <c:valAx>
        <c:axId val="18710681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6436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'Mitsubishi EVO X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'Mitsubishi EVO X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'Mitsubishi EVO X COBB'!$G$15:$G$22</c:f>
              <c:numCache>
                <c:formatCode>0</c:formatCode>
                <c:ptCount val="8"/>
                <c:pt idx="0">
                  <c:v>434.24345</c:v>
                </c:pt>
                <c:pt idx="1">
                  <c:v>470.83184999999992</c:v>
                </c:pt>
                <c:pt idx="2">
                  <c:v>511.14739999999995</c:v>
                </c:pt>
                <c:pt idx="3">
                  <c:v>542.43084999999996</c:v>
                </c:pt>
                <c:pt idx="4">
                  <c:v>575.15985000000001</c:v>
                </c:pt>
                <c:pt idx="5">
                  <c:v>617.99389999999994</c:v>
                </c:pt>
                <c:pt idx="6">
                  <c:v>621.63134999999988</c:v>
                </c:pt>
                <c:pt idx="7">
                  <c:v>677.8939499999999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14-42D9-9A70-0B5CC9D6C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43264"/>
        <c:axId val="188045184"/>
      </c:scatterChart>
      <c:valAx>
        <c:axId val="188043264"/>
        <c:scaling>
          <c:orientation val="minMax"/>
        </c:scaling>
        <c:delete val="0"/>
        <c:axPos val="b"/>
        <c:majorGridlines/>
        <c:title>
          <c:tx>
            <c:strRef>
              <c:f>'Mitsubishi EVO X COBB'!$F$14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88045184"/>
        <c:crosses val="autoZero"/>
        <c:crossBetween val="midCat"/>
      </c:valAx>
      <c:valAx>
        <c:axId val="188045184"/>
        <c:scaling>
          <c:orientation val="minMax"/>
        </c:scaling>
        <c:delete val="0"/>
        <c:axPos val="l"/>
        <c:majorGridlines/>
        <c:title>
          <c:tx>
            <c:strRef>
              <c:f>'Mitsubishi EVO X COBB'!$H$15:$H$22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88043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595E-2"/>
          <c:y val="0.10426697541759157"/>
          <c:w val="0.76835263661149611"/>
          <c:h val="0.771102186214267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'Generic ECU'!$F$41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ECU'!$G$41:$N$41</c:f>
              <c:numCache>
                <c:formatCode>0.000</c:formatCode>
                <c:ptCount val="8"/>
                <c:pt idx="0">
                  <c:v>2.0902499999999975</c:v>
                </c:pt>
                <c:pt idx="1">
                  <c:v>1.4045899999999971</c:v>
                </c:pt>
                <c:pt idx="2">
                  <c:v>1.1692499999999963</c:v>
                </c:pt>
                <c:pt idx="3">
                  <c:v>0.98940999999999768</c:v>
                </c:pt>
                <c:pt idx="4">
                  <c:v>0.8529499999999981</c:v>
                </c:pt>
                <c:pt idx="5">
                  <c:v>0.74774999999999459</c:v>
                </c:pt>
                <c:pt idx="6">
                  <c:v>0.66168999999999834</c:v>
                </c:pt>
                <c:pt idx="7">
                  <c:v>0.58264999999999567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43-40F6-93DB-E02B864F603A}"/>
            </c:ext>
          </c:extLst>
        </c:ser>
        <c:ser>
          <c:idx val="1"/>
          <c:order val="1"/>
          <c:tx>
            <c:strRef>
              <c:f>'Generic ECU'!$F$42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ECU'!$G$42:$N$42</c:f>
              <c:numCache>
                <c:formatCode>0.000</c:formatCode>
                <c:ptCount val="8"/>
                <c:pt idx="0">
                  <c:v>2.1551799999999997</c:v>
                </c:pt>
                <c:pt idx="1">
                  <c:v>1.3929600000000004</c:v>
                </c:pt>
                <c:pt idx="2">
                  <c:v>1.1515299999999975</c:v>
                </c:pt>
                <c:pt idx="3">
                  <c:v>0.97577999999999854</c:v>
                </c:pt>
                <c:pt idx="4">
                  <c:v>0.84513000000000105</c:v>
                </c:pt>
                <c:pt idx="5">
                  <c:v>0.73899999999999366</c:v>
                </c:pt>
                <c:pt idx="6">
                  <c:v>0.63680999999999699</c:v>
                </c:pt>
                <c:pt idx="7">
                  <c:v>0.51797999999999789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43-40F6-93DB-E02B864F603A}"/>
            </c:ext>
          </c:extLst>
        </c:ser>
        <c:ser>
          <c:idx val="2"/>
          <c:order val="2"/>
          <c:tx>
            <c:strRef>
              <c:f>'Generic ECU'!$F$43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ECU'!$G$43:$N$43</c:f>
              <c:numCache>
                <c:formatCode>0.000</c:formatCode>
                <c:ptCount val="8"/>
                <c:pt idx="0">
                  <c:v>2.3236100000000004</c:v>
                </c:pt>
                <c:pt idx="1">
                  <c:v>1.4637900000000013</c:v>
                </c:pt>
                <c:pt idx="2">
                  <c:v>1.1862799999999982</c:v>
                </c:pt>
                <c:pt idx="3">
                  <c:v>0.98372999999999955</c:v>
                </c:pt>
                <c:pt idx="4">
                  <c:v>0.83616000000000135</c:v>
                </c:pt>
                <c:pt idx="5">
                  <c:v>0.72358999999999973</c:v>
                </c:pt>
                <c:pt idx="6">
                  <c:v>0.62604000000000148</c:v>
                </c:pt>
                <c:pt idx="7">
                  <c:v>0.52353000000000272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43-40F6-93DB-E02B864F603A}"/>
            </c:ext>
          </c:extLst>
        </c:ser>
        <c:ser>
          <c:idx val="3"/>
          <c:order val="3"/>
          <c:tx>
            <c:strRef>
              <c:f>'Generic ECU'!$F$44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ECU'!$G$44:$N$44</c:f>
              <c:numCache>
                <c:formatCode>0.000</c:formatCode>
                <c:ptCount val="8"/>
                <c:pt idx="0">
                  <c:v>2.489650000000001</c:v>
                </c:pt>
                <c:pt idx="1">
                  <c:v>1.5000300000000024</c:v>
                </c:pt>
                <c:pt idx="2">
                  <c:v>1.1968300000000021</c:v>
                </c:pt>
                <c:pt idx="3">
                  <c:v>0.98504999999999754</c:v>
                </c:pt>
                <c:pt idx="4">
                  <c:v>0.83744999999999692</c:v>
                </c:pt>
                <c:pt idx="5">
                  <c:v>0.72679000000000471</c:v>
                </c:pt>
                <c:pt idx="6">
                  <c:v>0.62583000000000411</c:v>
                </c:pt>
                <c:pt idx="7">
                  <c:v>0.50733000000000317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43-40F6-93DB-E02B864F603A}"/>
            </c:ext>
          </c:extLst>
        </c:ser>
        <c:ser>
          <c:idx val="4"/>
          <c:order val="4"/>
          <c:tx>
            <c:strRef>
              <c:f>'Generic ECU'!$F$45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ECU'!$G$45:$N$45</c:f>
              <c:numCache>
                <c:formatCode>0.000</c:formatCode>
                <c:ptCount val="8"/>
                <c:pt idx="0">
                  <c:v>2.782429999999998</c:v>
                </c:pt>
                <c:pt idx="1">
                  <c:v>1.5997300000000045</c:v>
                </c:pt>
                <c:pt idx="2">
                  <c:v>1.2507199999999976</c:v>
                </c:pt>
                <c:pt idx="3">
                  <c:v>1.0146300000000004</c:v>
                </c:pt>
                <c:pt idx="4">
                  <c:v>0.85498000000000118</c:v>
                </c:pt>
                <c:pt idx="5">
                  <c:v>0.73528999999999556</c:v>
                </c:pt>
                <c:pt idx="6">
                  <c:v>0.6190800000000003</c:v>
                </c:pt>
                <c:pt idx="7">
                  <c:v>0.46986999999999668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43-40F6-93DB-E02B864F603A}"/>
            </c:ext>
          </c:extLst>
        </c:ser>
        <c:ser>
          <c:idx val="5"/>
          <c:order val="5"/>
          <c:tx>
            <c:strRef>
              <c:f>'Generic ECU'!$F$46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ECU'!$G$46:$N$46</c:f>
              <c:numCache>
                <c:formatCode>0.000</c:formatCode>
                <c:ptCount val="8"/>
                <c:pt idx="0">
                  <c:v>3.0877599999999994</c:v>
                </c:pt>
                <c:pt idx="1">
                  <c:v>1.6917800000000014</c:v>
                </c:pt>
                <c:pt idx="2">
                  <c:v>1.3161999999999985</c:v>
                </c:pt>
                <c:pt idx="3">
                  <c:v>1.0876399999999897</c:v>
                </c:pt>
                <c:pt idx="4">
                  <c:v>0.95515999999999579</c:v>
                </c:pt>
                <c:pt idx="5">
                  <c:v>0.86782000000000536</c:v>
                </c:pt>
                <c:pt idx="6">
                  <c:v>0.77468000000000004</c:v>
                </c:pt>
                <c:pt idx="7">
                  <c:v>0.62479999999999691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43-40F6-93DB-E02B864F603A}"/>
            </c:ext>
          </c:extLst>
        </c:ser>
        <c:ser>
          <c:idx val="6"/>
          <c:order val="6"/>
          <c:tx>
            <c:strRef>
              <c:f>'Generic ECU'!$F$47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ECU'!$G$47:$N$47</c:f>
              <c:numCache>
                <c:formatCode>0.000</c:formatCode>
                <c:ptCount val="8"/>
                <c:pt idx="0">
                  <c:v>3.7274600000000078</c:v>
                </c:pt>
                <c:pt idx="1">
                  <c:v>1.8331600000000066</c:v>
                </c:pt>
                <c:pt idx="2">
                  <c:v>1.3586900000000099</c:v>
                </c:pt>
                <c:pt idx="3">
                  <c:v>1.0909400000000034</c:v>
                </c:pt>
                <c:pt idx="4">
                  <c:v>0.94861000000000217</c:v>
                </c:pt>
                <c:pt idx="5">
                  <c:v>0.85040000000000759</c:v>
                </c:pt>
                <c:pt idx="6">
                  <c:v>0.7150100000000208</c:v>
                </c:pt>
                <c:pt idx="7">
                  <c:v>0.46114000000001454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243-40F6-93DB-E02B864F603A}"/>
            </c:ext>
          </c:extLst>
        </c:ser>
        <c:ser>
          <c:idx val="7"/>
          <c:order val="7"/>
          <c:tx>
            <c:strRef>
              <c:f>'Generic ECU'!$F$48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ECU'!$G$48:$N$48</c:f>
              <c:numCache>
                <c:formatCode>0.000</c:formatCode>
                <c:ptCount val="8"/>
                <c:pt idx="0">
                  <c:v>4.4145399999999952</c:v>
                </c:pt>
                <c:pt idx="1">
                  <c:v>1.9842199999999934</c:v>
                </c:pt>
                <c:pt idx="2">
                  <c:v>1.404670000000003</c:v>
                </c:pt>
                <c:pt idx="3">
                  <c:v>1.1054199999999881</c:v>
                </c:pt>
                <c:pt idx="4">
                  <c:v>0.9788899999999856</c:v>
                </c:pt>
                <c:pt idx="5">
                  <c:v>0.91749999999999687</c:v>
                </c:pt>
                <c:pt idx="6">
                  <c:v>0.813670000000009</c:v>
                </c:pt>
                <c:pt idx="7">
                  <c:v>0.55981999999999488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243-40F6-93DB-E02B864F6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89504"/>
        <c:axId val="192391424"/>
      </c:scatterChart>
      <c:valAx>
        <c:axId val="192389504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2391424"/>
        <c:crosses val="autoZero"/>
        <c:crossBetween val="midCat"/>
        <c:majorUnit val="1"/>
      </c:valAx>
      <c:valAx>
        <c:axId val="192391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2389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63"/>
          <c:w val="0.76003230516093057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'Mitsubishi EVO X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COBB'!$G$41:$N$41</c:f>
              <c:numCache>
                <c:formatCode>0.000</c:formatCode>
                <c:ptCount val="8"/>
                <c:pt idx="0">
                  <c:v>3.225017299999998</c:v>
                </c:pt>
                <c:pt idx="1">
                  <c:v>2.4227950999999974</c:v>
                </c:pt>
                <c:pt idx="2">
                  <c:v>1.6171445999999969</c:v>
                </c:pt>
                <c:pt idx="3">
                  <c:v>1.0397651999999971</c:v>
                </c:pt>
                <c:pt idx="4">
                  <c:v>0.74258639999999487</c:v>
                </c:pt>
                <c:pt idx="5">
                  <c:v>0.55024359999999461</c:v>
                </c:pt>
                <c:pt idx="6">
                  <c:v>0.37082279999998846</c:v>
                </c:pt>
                <c:pt idx="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4D-4875-9C49-B6393A49B083}"/>
            </c:ext>
          </c:extLst>
        </c:ser>
        <c:ser>
          <c:idx val="1"/>
          <c:order val="1"/>
          <c:tx>
            <c:strRef>
              <c:f>'Mitsubishi EVO X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COBB'!$G$42:$N$42</c:f>
              <c:numCache>
                <c:formatCode>0.000</c:formatCode>
                <c:ptCount val="8"/>
                <c:pt idx="0">
                  <c:v>3.4166540999999979</c:v>
                </c:pt>
                <c:pt idx="1">
                  <c:v>2.5248566999999991</c:v>
                </c:pt>
                <c:pt idx="2">
                  <c:v>1.6292481999999997</c:v>
                </c:pt>
                <c:pt idx="3">
                  <c:v>1.0249899999999981</c:v>
                </c:pt>
                <c:pt idx="4">
                  <c:v>0.73286859999999376</c:v>
                </c:pt>
                <c:pt idx="5">
                  <c:v>0.46925969999999828</c:v>
                </c:pt>
                <c:pt idx="6">
                  <c:v>0.19951560000000024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4D-4875-9C49-B6393A49B083}"/>
            </c:ext>
          </c:extLst>
        </c:ser>
        <c:ser>
          <c:idx val="2"/>
          <c:order val="2"/>
          <c:tx>
            <c:strRef>
              <c:f>'Mitsubishi EVO X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COBB'!$G$43:$N$43</c:f>
              <c:numCache>
                <c:formatCode>0.000</c:formatCode>
                <c:ptCount val="8"/>
                <c:pt idx="0">
                  <c:v>3.7466120999999988</c:v>
                </c:pt>
                <c:pt idx="1">
                  <c:v>2.7406226999999999</c:v>
                </c:pt>
                <c:pt idx="2">
                  <c:v>1.7303342000000006</c:v>
                </c:pt>
                <c:pt idx="3">
                  <c:v>1.040443999999999</c:v>
                </c:pt>
                <c:pt idx="4">
                  <c:v>0.71773699999999985</c:v>
                </c:pt>
                <c:pt idx="5">
                  <c:v>0.48150090000000323</c:v>
                </c:pt>
                <c:pt idx="6">
                  <c:v>0.248803200000006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4D-4875-9C49-B6393A49B083}"/>
            </c:ext>
          </c:extLst>
        </c:ser>
        <c:ser>
          <c:idx val="3"/>
          <c:order val="3"/>
          <c:tx>
            <c:strRef>
              <c:f>'Mitsubishi EVO X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COBB'!$G$44:$N$44</c:f>
              <c:numCache>
                <c:formatCode>0.000</c:formatCode>
                <c:ptCount val="8"/>
                <c:pt idx="0">
                  <c:v>4.1274710999999984</c:v>
                </c:pt>
                <c:pt idx="1">
                  <c:v>2.9696157000000003</c:v>
                </c:pt>
                <c:pt idx="2">
                  <c:v>1.8068122000000013</c:v>
                </c:pt>
                <c:pt idx="3">
                  <c:v>1.0443483999999987</c:v>
                </c:pt>
                <c:pt idx="4">
                  <c:v>0.7207324000000046</c:v>
                </c:pt>
                <c:pt idx="5">
                  <c:v>0.45874500000000284</c:v>
                </c:pt>
                <c:pt idx="6">
                  <c:v>0.18975000000000053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4D-4875-9C49-B6393A49B083}"/>
            </c:ext>
          </c:extLst>
        </c:ser>
        <c:ser>
          <c:idx val="4"/>
          <c:order val="4"/>
          <c:tx>
            <c:strRef>
              <c:f>'Mitsubishi EVO X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COBB'!$G$45:$N$45</c:f>
              <c:numCache>
                <c:formatCode>0.000</c:formatCode>
                <c:ptCount val="8"/>
                <c:pt idx="0">
                  <c:v>4.7397984999999867</c:v>
                </c:pt>
                <c:pt idx="1">
                  <c:v>3.3560394999999943</c:v>
                </c:pt>
                <c:pt idx="2">
                  <c:v>1.9663670000000018</c:v>
                </c:pt>
                <c:pt idx="3">
                  <c:v>1.0807351999999995</c:v>
                </c:pt>
                <c:pt idx="4">
                  <c:v>0.72831739999999567</c:v>
                </c:pt>
                <c:pt idx="5">
                  <c:v>0.40869389999999539</c:v>
                </c:pt>
                <c:pt idx="6">
                  <c:v>6.9987199999987038E-2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4D-4875-9C49-B6393A49B083}"/>
            </c:ext>
          </c:extLst>
        </c:ser>
        <c:ser>
          <c:idx val="5"/>
          <c:order val="5"/>
          <c:tx>
            <c:strRef>
              <c:f>'Mitsubishi EVO X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COBB'!$G$46:$N$46</c:f>
              <c:numCache>
                <c:formatCode>0.000</c:formatCode>
                <c:ptCount val="8"/>
                <c:pt idx="0">
                  <c:v>5.3981068999999957</c:v>
                </c:pt>
                <c:pt idx="1">
                  <c:v>3.7648102999999979</c:v>
                </c:pt>
                <c:pt idx="2">
                  <c:v>2.1245338</c:v>
                </c:pt>
                <c:pt idx="3">
                  <c:v>1.1516367999999919</c:v>
                </c:pt>
                <c:pt idx="4">
                  <c:v>0.86223160000000498</c:v>
                </c:pt>
                <c:pt idx="5">
                  <c:v>0.56334919999999578</c:v>
                </c:pt>
                <c:pt idx="6">
                  <c:v>0.22312159999998871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4D-4875-9C49-B6393A49B083}"/>
            </c:ext>
          </c:extLst>
        </c:ser>
        <c:ser>
          <c:idx val="6"/>
          <c:order val="6"/>
          <c:tx>
            <c:strRef>
              <c:f>'Mitsubishi EVO X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COBB'!$G$47:$N$47</c:f>
              <c:numCache>
                <c:formatCode>0.000</c:formatCode>
                <c:ptCount val="8"/>
                <c:pt idx="0">
                  <c:v>6.8625265000000093</c:v>
                </c:pt>
                <c:pt idx="1">
                  <c:v>4.6461955000000081</c:v>
                </c:pt>
                <c:pt idx="2">
                  <c:v>2.420393000000006</c:v>
                </c:pt>
                <c:pt idx="3">
                  <c:v>1.1659100000000051</c:v>
                </c:pt>
                <c:pt idx="4">
                  <c:v>0.84227660000000837</c:v>
                </c:pt>
                <c:pt idx="5">
                  <c:v>0.35705330000001201</c:v>
                </c:pt>
                <c:pt idx="6">
                  <c:v>-0.2192316000000023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14D-4875-9C49-B6393A49B083}"/>
            </c:ext>
          </c:extLst>
        </c:ser>
        <c:ser>
          <c:idx val="7"/>
          <c:order val="7"/>
          <c:tx>
            <c:strRef>
              <c:f>'Mitsubishi EVO X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COBB'!$G$48:$N$48</c:f>
              <c:numCache>
                <c:formatCode>0.000</c:formatCode>
                <c:ptCount val="8"/>
                <c:pt idx="0">
                  <c:v>8.4367195999999982</c:v>
                </c:pt>
                <c:pt idx="1">
                  <c:v>5.5932451999999966</c:v>
                </c:pt>
                <c:pt idx="2">
                  <c:v>2.7376191999999939</c:v>
                </c:pt>
                <c:pt idx="3">
                  <c:v>1.1892099999999921</c:v>
                </c:pt>
                <c:pt idx="4">
                  <c:v>0.91127019999999748</c:v>
                </c:pt>
                <c:pt idx="5">
                  <c:v>0.4557414999999887</c:v>
                </c:pt>
                <c:pt idx="6">
                  <c:v>-0.12049800000004307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14D-4875-9C49-B6393A49B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92736"/>
        <c:axId val="188699008"/>
      </c:scatterChart>
      <c:valAx>
        <c:axId val="188692736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8699008"/>
        <c:crosses val="autoZero"/>
        <c:crossBetween val="midCat"/>
        <c:majorUnit val="1"/>
      </c:valAx>
      <c:valAx>
        <c:axId val="188699008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8692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68078002528365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'Mitsubishi EVO X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COBB'!$G$52:$BT$52</c:f>
              <c:numCache>
                <c:formatCode>0.000</c:formatCode>
                <c:ptCount val="66"/>
                <c:pt idx="0">
                  <c:v>0.28572999999999998</c:v>
                </c:pt>
                <c:pt idx="1">
                  <c:v>0.27668808292864</c:v>
                </c:pt>
                <c:pt idx="2">
                  <c:v>0.26682466406911998</c:v>
                </c:pt>
                <c:pt idx="3">
                  <c:v>0.25622364195327996</c:v>
                </c:pt>
                <c:pt idx="4">
                  <c:v>0.24496891511295998</c:v>
                </c:pt>
                <c:pt idx="5">
                  <c:v>0.23314438207999999</c:v>
                </c:pt>
                <c:pt idx="6">
                  <c:v>0.22083394138623999</c:v>
                </c:pt>
                <c:pt idx="7">
                  <c:v>0.20812149156352</c:v>
                </c:pt>
                <c:pt idx="8">
                  <c:v>0.19509093114367998</c:v>
                </c:pt>
                <c:pt idx="9">
                  <c:v>0.18182615865855997</c:v>
                </c:pt>
                <c:pt idx="10">
                  <c:v>0.16841107263999996</c:v>
                </c:pt>
                <c:pt idx="11">
                  <c:v>0.15492957161983995</c:v>
                </c:pt>
                <c:pt idx="12">
                  <c:v>0.14146555412991996</c:v>
                </c:pt>
                <c:pt idx="13">
                  <c:v>0.12810291870207993</c:v>
                </c:pt>
                <c:pt idx="14">
                  <c:v>0.11492556386815994</c:v>
                </c:pt>
                <c:pt idx="15">
                  <c:v>0.10201738815999992</c:v>
                </c:pt>
                <c:pt idx="16">
                  <c:v>8.9462290109439901E-2</c:v>
                </c:pt>
                <c:pt idx="17">
                  <c:v>7.7344168248319883E-2</c:v>
                </c:pt>
                <c:pt idx="18">
                  <c:v>6.5746921108479905E-2</c:v>
                </c:pt>
                <c:pt idx="19">
                  <c:v>5.4754447221759928E-2</c:v>
                </c:pt>
                <c:pt idx="20">
                  <c:v>4.4450645119999882E-2</c:v>
                </c:pt>
                <c:pt idx="21">
                  <c:v>3.4919413335039895E-2</c:v>
                </c:pt>
                <c:pt idx="22">
                  <c:v>2.6244650398719871E-2</c:v>
                </c:pt>
                <c:pt idx="23">
                  <c:v>1.8510254842879881E-2</c:v>
                </c:pt>
                <c:pt idx="24">
                  <c:v>1.1800125199359912E-2</c:v>
                </c:pt>
                <c:pt idx="25">
                  <c:v>6.1981599999998971E-3</c:v>
                </c:pt>
                <c:pt idx="26">
                  <c:v>1.7882577766399899E-3</c:v>
                </c:pt>
                <c:pt idx="27">
                  <c:v>5.5613991424008358E-4</c:v>
                </c:pt>
                <c:pt idx="28">
                  <c:v>5.5613991424008358E-4</c:v>
                </c:pt>
                <c:pt idx="29">
                  <c:v>5.5613991424008358E-4</c:v>
                </c:pt>
                <c:pt idx="30">
                  <c:v>5.5613991424008358E-4</c:v>
                </c:pt>
                <c:pt idx="31">
                  <c:v>5.5613991424008358E-4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2E-4235-9F7C-B11196403427}"/>
            </c:ext>
          </c:extLst>
        </c:ser>
        <c:ser>
          <c:idx val="1"/>
          <c:order val="1"/>
          <c:tx>
            <c:strRef>
              <c:f>'Mitsubishi EVO X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COBB'!$G$53:$BT$53</c:f>
              <c:numCache>
                <c:formatCode>0.000</c:formatCode>
                <c:ptCount val="66"/>
                <c:pt idx="0">
                  <c:v>0.29810836660735995</c:v>
                </c:pt>
                <c:pt idx="1">
                  <c:v>0.29810836660735995</c:v>
                </c:pt>
                <c:pt idx="2">
                  <c:v>0.29712539109887998</c:v>
                </c:pt>
                <c:pt idx="3">
                  <c:v>0.29438204047871996</c:v>
                </c:pt>
                <c:pt idx="4">
                  <c:v>0.28999928175103995</c:v>
                </c:pt>
                <c:pt idx="5">
                  <c:v>0.28409808191999997</c:v>
                </c:pt>
                <c:pt idx="6">
                  <c:v>0.27679940798975999</c:v>
                </c:pt>
                <c:pt idx="7">
                  <c:v>0.26822422696447995</c:v>
                </c:pt>
                <c:pt idx="8">
                  <c:v>0.25849350584831998</c:v>
                </c:pt>
                <c:pt idx="9">
                  <c:v>0.24772821164543996</c:v>
                </c:pt>
                <c:pt idx="10">
                  <c:v>0.23604931135999996</c:v>
                </c:pt>
                <c:pt idx="11">
                  <c:v>0.22357777199615991</c:v>
                </c:pt>
                <c:pt idx="12">
                  <c:v>0.21043456055807994</c:v>
                </c:pt>
                <c:pt idx="13">
                  <c:v>0.19674064404991992</c:v>
                </c:pt>
                <c:pt idx="14">
                  <c:v>0.1826169894758399</c:v>
                </c:pt>
                <c:pt idx="15">
                  <c:v>0.16818456383999991</c:v>
                </c:pt>
                <c:pt idx="16">
                  <c:v>0.15356433414655984</c:v>
                </c:pt>
                <c:pt idx="17">
                  <c:v>0.13887726739967982</c:v>
                </c:pt>
                <c:pt idx="18">
                  <c:v>0.12424433060351989</c:v>
                </c:pt>
                <c:pt idx="19">
                  <c:v>0.10978649076223987</c:v>
                </c:pt>
                <c:pt idx="20">
                  <c:v>9.562471487999985E-2</c:v>
                </c:pt>
                <c:pt idx="21">
                  <c:v>8.1879969960959892E-2</c:v>
                </c:pt>
                <c:pt idx="22">
                  <c:v>6.8673223009279805E-2</c:v>
                </c:pt>
                <c:pt idx="23">
                  <c:v>5.6125441029119871E-2</c:v>
                </c:pt>
                <c:pt idx="24">
                  <c:v>4.4357591024639875E-2</c:v>
                </c:pt>
                <c:pt idx="25">
                  <c:v>3.3490639999999794E-2</c:v>
                </c:pt>
                <c:pt idx="26">
                  <c:v>2.3645554959359882E-2</c:v>
                </c:pt>
                <c:pt idx="27">
                  <c:v>1.4943302906879841E-2</c:v>
                </c:pt>
                <c:pt idx="28">
                  <c:v>7.5048508467198682E-3</c:v>
                </c:pt>
                <c:pt idx="29">
                  <c:v>1.4511657830398872E-3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2E-4235-9F7C-B11196403427}"/>
            </c:ext>
          </c:extLst>
        </c:ser>
        <c:ser>
          <c:idx val="2"/>
          <c:order val="2"/>
          <c:tx>
            <c:strRef>
              <c:f>'Mitsubishi EVO X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COBB'!$G$54:$BT$54</c:f>
              <c:numCache>
                <c:formatCode>0.000</c:formatCode>
                <c:ptCount val="66"/>
                <c:pt idx="0">
                  <c:v>0.32124194384384003</c:v>
                </c:pt>
                <c:pt idx="1">
                  <c:v>0.32124194384384003</c:v>
                </c:pt>
                <c:pt idx="2">
                  <c:v>0.32124194384384003</c:v>
                </c:pt>
                <c:pt idx="3">
                  <c:v>0.31969690231296</c:v>
                </c:pt>
                <c:pt idx="4">
                  <c:v>0.31631885507072</c:v>
                </c:pt>
                <c:pt idx="5">
                  <c:v>0.31123355456000001</c:v>
                </c:pt>
                <c:pt idx="6">
                  <c:v>0.30456675322367999</c:v>
                </c:pt>
                <c:pt idx="7">
                  <c:v>0.29644420350464001</c:v>
                </c:pt>
                <c:pt idx="8">
                  <c:v>0.28699165784575997</c:v>
                </c:pt>
                <c:pt idx="9">
                  <c:v>0.27633486868992002</c:v>
                </c:pt>
                <c:pt idx="10">
                  <c:v>0.26459958847999998</c:v>
                </c:pt>
                <c:pt idx="11">
                  <c:v>0.25191156965887995</c:v>
                </c:pt>
                <c:pt idx="12">
                  <c:v>0.23839656466943998</c:v>
                </c:pt>
                <c:pt idx="13">
                  <c:v>0.22418032595455994</c:v>
                </c:pt>
                <c:pt idx="14">
                  <c:v>0.20938860595711994</c:v>
                </c:pt>
                <c:pt idx="15">
                  <c:v>0.19414715711999991</c:v>
                </c:pt>
                <c:pt idx="16">
                  <c:v>0.17858173188607987</c:v>
                </c:pt>
                <c:pt idx="17">
                  <c:v>0.16281808269823989</c:v>
                </c:pt>
                <c:pt idx="18">
                  <c:v>0.14698196199935987</c:v>
                </c:pt>
                <c:pt idx="19">
                  <c:v>0.13119912223231986</c:v>
                </c:pt>
                <c:pt idx="20">
                  <c:v>0.11559531583999988</c:v>
                </c:pt>
                <c:pt idx="21">
                  <c:v>0.10029629526527989</c:v>
                </c:pt>
                <c:pt idx="22">
                  <c:v>8.5427812951039878E-2</c:v>
                </c:pt>
                <c:pt idx="23">
                  <c:v>7.1115621340159862E-2</c:v>
                </c:pt>
                <c:pt idx="24">
                  <c:v>5.7485472875519916E-2</c:v>
                </c:pt>
                <c:pt idx="25">
                  <c:v>4.4663119999999945E-2</c:v>
                </c:pt>
                <c:pt idx="26">
                  <c:v>3.2774315156479883E-2</c:v>
                </c:pt>
                <c:pt idx="27">
                  <c:v>2.1944810787839941E-2</c:v>
                </c:pt>
                <c:pt idx="28">
                  <c:v>1.2300359336959943E-2</c:v>
                </c:pt>
                <c:pt idx="29">
                  <c:v>3.9667132467199884E-3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2E-4235-9F7C-B11196403427}"/>
            </c:ext>
          </c:extLst>
        </c:ser>
        <c:ser>
          <c:idx val="3"/>
          <c:order val="3"/>
          <c:tx>
            <c:strRef>
              <c:f>'Mitsubishi EVO X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COBB'!$G$55:$BT$55</c:f>
              <c:numCache>
                <c:formatCode>0.000</c:formatCode>
                <c:ptCount val="66"/>
                <c:pt idx="0">
                  <c:v>0.32315929638912</c:v>
                </c:pt>
                <c:pt idx="1">
                  <c:v>0.32315929638912</c:v>
                </c:pt>
                <c:pt idx="2">
                  <c:v>0.32315929638912</c:v>
                </c:pt>
                <c:pt idx="3">
                  <c:v>0.32315929638912</c:v>
                </c:pt>
                <c:pt idx="4">
                  <c:v>0.32315929638912</c:v>
                </c:pt>
                <c:pt idx="5">
                  <c:v>0.32202238975999997</c:v>
                </c:pt>
                <c:pt idx="6">
                  <c:v>0.31872692963327998</c:v>
                </c:pt>
                <c:pt idx="7">
                  <c:v>0.31342898540544001</c:v>
                </c:pt>
                <c:pt idx="8">
                  <c:v>0.30628462647296001</c:v>
                </c:pt>
                <c:pt idx="9">
                  <c:v>0.29744992223232003</c:v>
                </c:pt>
                <c:pt idx="10">
                  <c:v>0.28708094207999996</c:v>
                </c:pt>
                <c:pt idx="11">
                  <c:v>0.27533375541247995</c:v>
                </c:pt>
                <c:pt idx="12">
                  <c:v>0.26236443162623996</c:v>
                </c:pt>
                <c:pt idx="13">
                  <c:v>0.24832904011775994</c:v>
                </c:pt>
                <c:pt idx="14">
                  <c:v>0.23338365028351993</c:v>
                </c:pt>
                <c:pt idx="15">
                  <c:v>0.21768433151999991</c:v>
                </c:pt>
                <c:pt idx="16">
                  <c:v>0.20138715322367987</c:v>
                </c:pt>
                <c:pt idx="17">
                  <c:v>0.18464818479103989</c:v>
                </c:pt>
                <c:pt idx="18">
                  <c:v>0.16762349561855985</c:v>
                </c:pt>
                <c:pt idx="19">
                  <c:v>0.15046915510271994</c:v>
                </c:pt>
                <c:pt idx="20">
                  <c:v>0.13334123263999992</c:v>
                </c:pt>
                <c:pt idx="21">
                  <c:v>0.11639579762687988</c:v>
                </c:pt>
                <c:pt idx="22">
                  <c:v>9.9788919459839892E-2</c:v>
                </c:pt>
                <c:pt idx="23">
                  <c:v>8.3676667535359794E-2</c:v>
                </c:pt>
                <c:pt idx="24">
                  <c:v>6.8215111249919913E-2</c:v>
                </c:pt>
                <c:pt idx="25">
                  <c:v>5.3560319999999773E-2</c:v>
                </c:pt>
                <c:pt idx="26">
                  <c:v>3.9868363182079924E-2</c:v>
                </c:pt>
                <c:pt idx="27">
                  <c:v>2.7295310192639977E-2</c:v>
                </c:pt>
                <c:pt idx="28">
                  <c:v>1.5997230428159925E-2</c:v>
                </c:pt>
                <c:pt idx="29">
                  <c:v>6.1301932851199337E-3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2E-4235-9F7C-B11196403427}"/>
            </c:ext>
          </c:extLst>
        </c:ser>
        <c:ser>
          <c:idx val="4"/>
          <c:order val="4"/>
          <c:tx>
            <c:strRef>
              <c:f>'Mitsubishi EVO X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COBB'!$G$56:$BT$56</c:f>
              <c:numCache>
                <c:formatCode>0.000</c:formatCode>
                <c:ptCount val="66"/>
                <c:pt idx="0">
                  <c:v>0.34318125902336005</c:v>
                </c:pt>
                <c:pt idx="1">
                  <c:v>0.34318125902336005</c:v>
                </c:pt>
                <c:pt idx="2">
                  <c:v>0.34318125902336005</c:v>
                </c:pt>
                <c:pt idx="3">
                  <c:v>0.34318125902336005</c:v>
                </c:pt>
                <c:pt idx="4">
                  <c:v>0.34318125902336005</c:v>
                </c:pt>
                <c:pt idx="5">
                  <c:v>0.34130571328000003</c:v>
                </c:pt>
                <c:pt idx="6">
                  <c:v>0.33731940944384003</c:v>
                </c:pt>
                <c:pt idx="7">
                  <c:v>0.33137264056832005</c:v>
                </c:pt>
                <c:pt idx="8">
                  <c:v>0.32361569970688003</c:v>
                </c:pt>
                <c:pt idx="9">
                  <c:v>0.31419887991296003</c:v>
                </c:pt>
                <c:pt idx="10">
                  <c:v>0.30327247424000003</c:v>
                </c:pt>
                <c:pt idx="11">
                  <c:v>0.29098677574144</c:v>
                </c:pt>
                <c:pt idx="12">
                  <c:v>0.27749207747071997</c:v>
                </c:pt>
                <c:pt idx="13">
                  <c:v>0.26293867248128</c:v>
                </c:pt>
                <c:pt idx="14">
                  <c:v>0.2474768538265599</c:v>
                </c:pt>
                <c:pt idx="15">
                  <c:v>0.23125691455999992</c:v>
                </c:pt>
                <c:pt idx="16">
                  <c:v>0.21442914773503988</c:v>
                </c:pt>
                <c:pt idx="17">
                  <c:v>0.19714384640511987</c:v>
                </c:pt>
                <c:pt idx="18">
                  <c:v>0.17955130362367991</c:v>
                </c:pt>
                <c:pt idx="19">
                  <c:v>0.16180181244415995</c:v>
                </c:pt>
                <c:pt idx="20">
                  <c:v>0.14404566591999987</c:v>
                </c:pt>
                <c:pt idx="21">
                  <c:v>0.1264331571046399</c:v>
                </c:pt>
                <c:pt idx="22">
                  <c:v>0.10911457905151986</c:v>
                </c:pt>
                <c:pt idx="23">
                  <c:v>9.2240224814079869E-2</c:v>
                </c:pt>
                <c:pt idx="24">
                  <c:v>7.5960387445759836E-2</c:v>
                </c:pt>
                <c:pt idx="25">
                  <c:v>6.0425359999999873E-2</c:v>
                </c:pt>
                <c:pt idx="26">
                  <c:v>4.5785435530239837E-2</c:v>
                </c:pt>
                <c:pt idx="27">
                  <c:v>3.2190907089919951E-2</c:v>
                </c:pt>
                <c:pt idx="28">
                  <c:v>1.9792067732479823E-2</c:v>
                </c:pt>
                <c:pt idx="29">
                  <c:v>8.7392105113598961E-3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2E-4235-9F7C-B11196403427}"/>
            </c:ext>
          </c:extLst>
        </c:ser>
        <c:ser>
          <c:idx val="5"/>
          <c:order val="5"/>
          <c:tx>
            <c:strRef>
              <c:f>'Mitsubishi EVO X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COBB'!$G$57:$BT$57</c:f>
              <c:numCache>
                <c:formatCode>0.000</c:formatCode>
                <c:ptCount val="66"/>
                <c:pt idx="0">
                  <c:v>0.31442093918720004</c:v>
                </c:pt>
                <c:pt idx="1">
                  <c:v>0.31442093918720004</c:v>
                </c:pt>
                <c:pt idx="2">
                  <c:v>0.31442093918720004</c:v>
                </c:pt>
                <c:pt idx="3">
                  <c:v>0.31393468807680003</c:v>
                </c:pt>
                <c:pt idx="4">
                  <c:v>0.31148556085760004</c:v>
                </c:pt>
                <c:pt idx="5">
                  <c:v>0.30720726080000005</c:v>
                </c:pt>
                <c:pt idx="6">
                  <c:v>0.30123349117440001</c:v>
                </c:pt>
                <c:pt idx="7">
                  <c:v>0.29369795525120002</c:v>
                </c:pt>
                <c:pt idx="8">
                  <c:v>0.28473435630080002</c:v>
                </c:pt>
                <c:pt idx="9">
                  <c:v>0.27447639759359999</c:v>
                </c:pt>
                <c:pt idx="10">
                  <c:v>0.2630577824</c:v>
                </c:pt>
                <c:pt idx="11">
                  <c:v>0.25061221399040001</c:v>
                </c:pt>
                <c:pt idx="12">
                  <c:v>0.23727339563519997</c:v>
                </c:pt>
                <c:pt idx="13">
                  <c:v>0.22317503060479996</c:v>
                </c:pt>
                <c:pt idx="14">
                  <c:v>0.20845082216959993</c:v>
                </c:pt>
                <c:pt idx="15">
                  <c:v>0.1932344735999999</c:v>
                </c:pt>
                <c:pt idx="16">
                  <c:v>0.17765968816639993</c:v>
                </c:pt>
                <c:pt idx="17">
                  <c:v>0.16186016913919987</c:v>
                </c:pt>
                <c:pt idx="18">
                  <c:v>0.14596961978879985</c:v>
                </c:pt>
                <c:pt idx="19">
                  <c:v>0.1301217433855999</c:v>
                </c:pt>
                <c:pt idx="20">
                  <c:v>0.1144502431999998</c:v>
                </c:pt>
                <c:pt idx="21">
                  <c:v>9.9088822502399809E-2</c:v>
                </c:pt>
                <c:pt idx="22">
                  <c:v>8.4171184563199775E-2</c:v>
                </c:pt>
                <c:pt idx="23">
                  <c:v>6.9831032652799829E-2</c:v>
                </c:pt>
                <c:pt idx="24">
                  <c:v>5.6202070041599883E-2</c:v>
                </c:pt>
                <c:pt idx="25">
                  <c:v>4.3417999999999901E-2</c:v>
                </c:pt>
                <c:pt idx="26">
                  <c:v>3.1612525798399849E-2</c:v>
                </c:pt>
                <c:pt idx="27">
                  <c:v>2.0919350707199913E-2</c:v>
                </c:pt>
                <c:pt idx="28">
                  <c:v>1.1472177996799948E-2</c:v>
                </c:pt>
                <c:pt idx="29">
                  <c:v>3.4047109375999196E-3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2E-4235-9F7C-B11196403427}"/>
            </c:ext>
          </c:extLst>
        </c:ser>
        <c:ser>
          <c:idx val="6"/>
          <c:order val="6"/>
          <c:tx>
            <c:strRef>
              <c:f>'Mitsubishi EVO X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COBB'!$G$58:$BT$58</c:f>
              <c:numCache>
                <c:formatCode>0.000</c:formatCode>
                <c:ptCount val="66"/>
                <c:pt idx="0">
                  <c:v>0.39334445401599999</c:v>
                </c:pt>
                <c:pt idx="1">
                  <c:v>0.39334445401599999</c:v>
                </c:pt>
                <c:pt idx="2">
                  <c:v>0.39334445401599999</c:v>
                </c:pt>
                <c:pt idx="3">
                  <c:v>0.39201453094399996</c:v>
                </c:pt>
                <c:pt idx="4">
                  <c:v>0.38854406284799997</c:v>
                </c:pt>
                <c:pt idx="5">
                  <c:v>0.38307121599999999</c:v>
                </c:pt>
                <c:pt idx="6">
                  <c:v>0.375734156672</c:v>
                </c:pt>
                <c:pt idx="7">
                  <c:v>0.36667105113600001</c:v>
                </c:pt>
                <c:pt idx="8">
                  <c:v>0.35602006566400002</c:v>
                </c:pt>
                <c:pt idx="9">
                  <c:v>0.34391936652799998</c:v>
                </c:pt>
                <c:pt idx="10">
                  <c:v>0.33050711999999993</c:v>
                </c:pt>
                <c:pt idx="11">
                  <c:v>0.31592149235199996</c:v>
                </c:pt>
                <c:pt idx="12">
                  <c:v>0.30030064985599997</c:v>
                </c:pt>
                <c:pt idx="13">
                  <c:v>0.28378275878399994</c:v>
                </c:pt>
                <c:pt idx="14">
                  <c:v>0.26650598540799986</c:v>
                </c:pt>
                <c:pt idx="15">
                  <c:v>0.2486084959999999</c:v>
                </c:pt>
                <c:pt idx="16">
                  <c:v>0.23022845683199983</c:v>
                </c:pt>
                <c:pt idx="17">
                  <c:v>0.21150403417599986</c:v>
                </c:pt>
                <c:pt idx="18">
                  <c:v>0.19257339430399978</c:v>
                </c:pt>
                <c:pt idx="19">
                  <c:v>0.17357470348799986</c:v>
                </c:pt>
                <c:pt idx="20">
                  <c:v>0.15464612799999983</c:v>
                </c:pt>
                <c:pt idx="21">
                  <c:v>0.13592583411199982</c:v>
                </c:pt>
                <c:pt idx="22">
                  <c:v>0.11755198809599976</c:v>
                </c:pt>
                <c:pt idx="23">
                  <c:v>9.9662756223999838E-2</c:v>
                </c:pt>
                <c:pt idx="24">
                  <c:v>8.2396304767999806E-2</c:v>
                </c:pt>
                <c:pt idx="25">
                  <c:v>6.5890799999999805E-2</c:v>
                </c:pt>
                <c:pt idx="26">
                  <c:v>5.0284408191999863E-2</c:v>
                </c:pt>
                <c:pt idx="27">
                  <c:v>3.5715295615999842E-2</c:v>
                </c:pt>
                <c:pt idx="28">
                  <c:v>2.2321628543999994E-2</c:v>
                </c:pt>
                <c:pt idx="29">
                  <c:v>1.0241573247999902E-2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02E-4235-9F7C-B11196403427}"/>
            </c:ext>
          </c:extLst>
        </c:ser>
        <c:ser>
          <c:idx val="8"/>
          <c:order val="7"/>
          <c:tx>
            <c:strRef>
              <c:f>'Mitsubishi EVO X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COBB'!$G$59:$BT$59</c:f>
              <c:numCache>
                <c:formatCode>0.000</c:formatCode>
                <c:ptCount val="66"/>
                <c:pt idx="0">
                  <c:v>0.34452789264383998</c:v>
                </c:pt>
                <c:pt idx="1">
                  <c:v>0.34452789264383998</c:v>
                </c:pt>
                <c:pt idx="2">
                  <c:v>0.34452789264383998</c:v>
                </c:pt>
                <c:pt idx="3">
                  <c:v>0.34452789264383998</c:v>
                </c:pt>
                <c:pt idx="4">
                  <c:v>0.34361333362687996</c:v>
                </c:pt>
                <c:pt idx="5">
                  <c:v>0.34048001023999996</c:v>
                </c:pt>
                <c:pt idx="6">
                  <c:v>0.33528382083071995</c:v>
                </c:pt>
                <c:pt idx="7">
                  <c:v>0.32818066374655996</c:v>
                </c:pt>
                <c:pt idx="8">
                  <c:v>0.31932643733503996</c:v>
                </c:pt>
                <c:pt idx="9">
                  <c:v>0.30887703994367999</c:v>
                </c:pt>
                <c:pt idx="10">
                  <c:v>0.29698836991999994</c:v>
                </c:pt>
                <c:pt idx="11">
                  <c:v>0.28381632561151993</c:v>
                </c:pt>
                <c:pt idx="12">
                  <c:v>0.26951680536575995</c:v>
                </c:pt>
                <c:pt idx="13">
                  <c:v>0.2542457075302399</c:v>
                </c:pt>
                <c:pt idx="14">
                  <c:v>0.23815893045247988</c:v>
                </c:pt>
                <c:pt idx="15">
                  <c:v>0.2214123724799999</c:v>
                </c:pt>
                <c:pt idx="16">
                  <c:v>0.20416193196031981</c:v>
                </c:pt>
                <c:pt idx="17">
                  <c:v>0.1865635072409598</c:v>
                </c:pt>
                <c:pt idx="18">
                  <c:v>0.16877299666943973</c:v>
                </c:pt>
                <c:pt idx="19">
                  <c:v>0.15094629859327979</c:v>
                </c:pt>
                <c:pt idx="20">
                  <c:v>0.1332393113599997</c:v>
                </c:pt>
                <c:pt idx="21">
                  <c:v>0.11580793331711983</c:v>
                </c:pt>
                <c:pt idx="22">
                  <c:v>9.8808062812159814E-2</c:v>
                </c:pt>
                <c:pt idx="23">
                  <c:v>8.2395598192639752E-2</c:v>
                </c:pt>
                <c:pt idx="24">
                  <c:v>6.6726437806079841E-2</c:v>
                </c:pt>
                <c:pt idx="25">
                  <c:v>5.195647999999975E-2</c:v>
                </c:pt>
                <c:pt idx="26">
                  <c:v>3.8241623121919754E-2</c:v>
                </c:pt>
                <c:pt idx="27">
                  <c:v>2.5737765519359745E-2</c:v>
                </c:pt>
                <c:pt idx="28">
                  <c:v>1.4600805539839834E-2</c:v>
                </c:pt>
                <c:pt idx="29">
                  <c:v>4.9866415308797984E-3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02E-4235-9F7C-B11196403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89504"/>
        <c:axId val="190795776"/>
      </c:scatterChart>
      <c:valAx>
        <c:axId val="190789504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90795776"/>
        <c:crosses val="autoZero"/>
        <c:crossBetween val="midCat"/>
        <c:majorUnit val="0.2"/>
      </c:valAx>
      <c:valAx>
        <c:axId val="19079577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0789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096E-2"/>
          <c:y val="0.10729136307003677"/>
          <c:w val="0.78276376381095625"/>
          <c:h val="0.765179451142184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'Generic ECU'!$F$52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ECU'!$G$52:$V$52</c:f>
              <c:numCache>
                <c:formatCode>0.000</c:formatCode>
                <c:ptCount val="16"/>
                <c:pt idx="0">
                  <c:v>0.23314438207999999</c:v>
                </c:pt>
                <c:pt idx="1">
                  <c:v>0.20972966503999999</c:v>
                </c:pt>
                <c:pt idx="2">
                  <c:v>0.18515972096</c:v>
                </c:pt>
                <c:pt idx="3">
                  <c:v>0.15998759191999998</c:v>
                </c:pt>
                <c:pt idx="4">
                  <c:v>0.13476632</c:v>
                </c:pt>
                <c:pt idx="5">
                  <c:v>0.11004894728</c:v>
                </c:pt>
                <c:pt idx="6">
                  <c:v>8.6388515840000013E-2</c:v>
                </c:pt>
                <c:pt idx="7">
                  <c:v>6.4338067760000006E-2</c:v>
                </c:pt>
                <c:pt idx="8">
                  <c:v>4.4450645119999993E-2</c:v>
                </c:pt>
                <c:pt idx="9">
                  <c:v>2.7279290000000012E-2</c:v>
                </c:pt>
                <c:pt idx="10">
                  <c:v>1.3377044480000044E-2</c:v>
                </c:pt>
                <c:pt idx="11">
                  <c:v>3.2969506400000181E-3</c:v>
                </c:pt>
                <c:pt idx="12">
                  <c:v>1.5200000000000213E-3</c:v>
                </c:pt>
                <c:pt idx="13">
                  <c:v>1.5200000000000213E-3</c:v>
                </c:pt>
                <c:pt idx="14">
                  <c:v>1.5200000000000213E-3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C-41E7-8E8C-5234A7261306}"/>
            </c:ext>
          </c:extLst>
        </c:ser>
        <c:ser>
          <c:idx val="1"/>
          <c:order val="1"/>
          <c:tx>
            <c:strRef>
              <c:f>'Generic ECU'!$F$53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ECU'!$G$53:$V$53</c:f>
              <c:numCache>
                <c:formatCode>0.000</c:formatCode>
                <c:ptCount val="16"/>
                <c:pt idx="0">
                  <c:v>0.28409808191999997</c:v>
                </c:pt>
                <c:pt idx="1">
                  <c:v>0.26936179895999995</c:v>
                </c:pt>
                <c:pt idx="2">
                  <c:v>0.25050991103999998</c:v>
                </c:pt>
                <c:pt idx="3">
                  <c:v>0.22833980807999998</c:v>
                </c:pt>
                <c:pt idx="4">
                  <c:v>0.20364887999999998</c:v>
                </c:pt>
                <c:pt idx="5">
                  <c:v>0.17723451671999998</c:v>
                </c:pt>
                <c:pt idx="6">
                  <c:v>0.14989410815999998</c:v>
                </c:pt>
                <c:pt idx="7">
                  <c:v>0.12242504423999997</c:v>
                </c:pt>
                <c:pt idx="8">
                  <c:v>9.5624714879999961E-2</c:v>
                </c:pt>
                <c:pt idx="9">
                  <c:v>7.0290510000000028E-2</c:v>
                </c:pt>
                <c:pt idx="10">
                  <c:v>4.7219819520000011E-2</c:v>
                </c:pt>
                <c:pt idx="11">
                  <c:v>2.7210033359999997E-2</c:v>
                </c:pt>
                <c:pt idx="12">
                  <c:v>1.1058541440000014E-2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DC-41E7-8E8C-5234A7261306}"/>
            </c:ext>
          </c:extLst>
        </c:ser>
        <c:ser>
          <c:idx val="2"/>
          <c:order val="2"/>
          <c:tx>
            <c:strRef>
              <c:f>'Generic ECU'!$F$54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ECU'!$G$54:$V$54</c:f>
              <c:numCache>
                <c:formatCode>0.000</c:formatCode>
                <c:ptCount val="16"/>
                <c:pt idx="0">
                  <c:v>0.31123355456000001</c:v>
                </c:pt>
                <c:pt idx="1">
                  <c:v>0.29753483528000002</c:v>
                </c:pt>
                <c:pt idx="2">
                  <c:v>0.27910508672000001</c:v>
                </c:pt>
                <c:pt idx="3">
                  <c:v>0.25677324343999997</c:v>
                </c:pt>
                <c:pt idx="4">
                  <c:v>0.23136824</c:v>
                </c:pt>
                <c:pt idx="5">
                  <c:v>0.20371901096</c:v>
                </c:pt>
                <c:pt idx="6">
                  <c:v>0.17465449087999996</c:v>
                </c:pt>
                <c:pt idx="7">
                  <c:v>0.14500361432000006</c:v>
                </c:pt>
                <c:pt idx="8">
                  <c:v>0.1155953158400001</c:v>
                </c:pt>
                <c:pt idx="9">
                  <c:v>8.7258530000000084E-2</c:v>
                </c:pt>
                <c:pt idx="10">
                  <c:v>6.0822191360000055E-2</c:v>
                </c:pt>
                <c:pt idx="11">
                  <c:v>3.7115234480000092E-2</c:v>
                </c:pt>
                <c:pt idx="12">
                  <c:v>1.6966593920000106E-2</c:v>
                </c:pt>
                <c:pt idx="13">
                  <c:v>1.2052042400000351E-3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C-41E7-8E8C-5234A7261306}"/>
            </c:ext>
          </c:extLst>
        </c:ser>
        <c:ser>
          <c:idx val="3"/>
          <c:order val="3"/>
          <c:tx>
            <c:strRef>
              <c:f>'Generic ECU'!$F$55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ECU'!$G$55:$V$55</c:f>
              <c:numCache>
                <c:formatCode>0.000</c:formatCode>
                <c:ptCount val="16"/>
                <c:pt idx="0">
                  <c:v>0.32202238975999997</c:v>
                </c:pt>
                <c:pt idx="1">
                  <c:v>0.31419540487999997</c:v>
                </c:pt>
                <c:pt idx="2">
                  <c:v>0.29980853312</c:v>
                </c:pt>
                <c:pt idx="3">
                  <c:v>0.27989055224000003</c:v>
                </c:pt>
                <c:pt idx="4">
                  <c:v>0.25547024000000002</c:v>
                </c:pt>
                <c:pt idx="5">
                  <c:v>0.22757637416000004</c:v>
                </c:pt>
                <c:pt idx="6">
                  <c:v>0.19723773248000001</c:v>
                </c:pt>
                <c:pt idx="7">
                  <c:v>0.16548309272000003</c:v>
                </c:pt>
                <c:pt idx="8">
                  <c:v>0.13334123264000003</c:v>
                </c:pt>
                <c:pt idx="9">
                  <c:v>0.10184093000000011</c:v>
                </c:pt>
                <c:pt idx="10">
                  <c:v>7.201096256000003E-2</c:v>
                </c:pt>
                <c:pt idx="11">
                  <c:v>4.4880108080000036E-2</c:v>
                </c:pt>
                <c:pt idx="12">
                  <c:v>2.147714432000003E-2</c:v>
                </c:pt>
                <c:pt idx="13">
                  <c:v>2.830849040000083E-3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DC-41E7-8E8C-5234A7261306}"/>
            </c:ext>
          </c:extLst>
        </c:ser>
        <c:ser>
          <c:idx val="4"/>
          <c:order val="4"/>
          <c:tx>
            <c:strRef>
              <c:f>'Generic ECU'!$F$56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ECU'!$G$56:$V$56</c:f>
              <c:numCache>
                <c:formatCode>0.000</c:formatCode>
                <c:ptCount val="16"/>
                <c:pt idx="0">
                  <c:v>0.34130571328000003</c:v>
                </c:pt>
                <c:pt idx="1">
                  <c:v>0.33221806264000003</c:v>
                </c:pt>
                <c:pt idx="2">
                  <c:v>0.31670047936000001</c:v>
                </c:pt>
                <c:pt idx="3">
                  <c:v>0.29574366472000002</c:v>
                </c:pt>
                <c:pt idx="4">
                  <c:v>0.27033832000000002</c:v>
                </c:pt>
                <c:pt idx="5">
                  <c:v>0.24147514648000001</c:v>
                </c:pt>
                <c:pt idx="6">
                  <c:v>0.21014484544000003</c:v>
                </c:pt>
                <c:pt idx="7">
                  <c:v>0.17733811816000006</c:v>
                </c:pt>
                <c:pt idx="8">
                  <c:v>0.14404566592000007</c:v>
                </c:pt>
                <c:pt idx="9">
                  <c:v>0.11125819000000006</c:v>
                </c:pt>
                <c:pt idx="10">
                  <c:v>7.9966391680000137E-2</c:v>
                </c:pt>
                <c:pt idx="11">
                  <c:v>5.1160972240000158E-2</c:v>
                </c:pt>
                <c:pt idx="12">
                  <c:v>2.5832632960000157E-2</c:v>
                </c:pt>
                <c:pt idx="13">
                  <c:v>4.9720751200000302E-3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DC-41E7-8E8C-5234A7261306}"/>
            </c:ext>
          </c:extLst>
        </c:ser>
        <c:ser>
          <c:idx val="5"/>
          <c:order val="5"/>
          <c:tx>
            <c:strRef>
              <c:f>'Generic ECU'!$F$57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ECU'!$G$57:$V$57</c:f>
              <c:numCache>
                <c:formatCode>0.000</c:formatCode>
                <c:ptCount val="16"/>
                <c:pt idx="0">
                  <c:v>0.30720726080000005</c:v>
                </c:pt>
                <c:pt idx="1">
                  <c:v>0.29472073640000002</c:v>
                </c:pt>
                <c:pt idx="2">
                  <c:v>0.27715492159999999</c:v>
                </c:pt>
                <c:pt idx="3">
                  <c:v>0.25539116119999999</c:v>
                </c:pt>
                <c:pt idx="4">
                  <c:v>0.23031080000000001</c:v>
                </c:pt>
                <c:pt idx="5">
                  <c:v>0.20279518279999997</c:v>
                </c:pt>
                <c:pt idx="6">
                  <c:v>0.17372565439999998</c:v>
                </c:pt>
                <c:pt idx="7">
                  <c:v>0.14398355960000003</c:v>
                </c:pt>
                <c:pt idx="8">
                  <c:v>0.11445024320000002</c:v>
                </c:pt>
                <c:pt idx="9">
                  <c:v>8.6007050000000002E-2</c:v>
                </c:pt>
                <c:pt idx="10">
                  <c:v>5.9535324800000122E-2</c:v>
                </c:pt>
                <c:pt idx="11">
                  <c:v>3.5916412400000097E-2</c:v>
                </c:pt>
                <c:pt idx="12">
                  <c:v>1.6031657600000082E-2</c:v>
                </c:pt>
                <c:pt idx="13">
                  <c:v>7.6240519999998257E-4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DC-41E7-8E8C-5234A7261306}"/>
            </c:ext>
          </c:extLst>
        </c:ser>
        <c:ser>
          <c:idx val="6"/>
          <c:order val="6"/>
          <c:tx>
            <c:strRef>
              <c:f>'Generic ECU'!$F$58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ECU'!$G$58:$V$58</c:f>
              <c:numCache>
                <c:formatCode>0.000</c:formatCode>
                <c:ptCount val="16"/>
                <c:pt idx="0">
                  <c:v>0.38307121599999999</c:v>
                </c:pt>
                <c:pt idx="1">
                  <c:v>0.36789360999999998</c:v>
                </c:pt>
                <c:pt idx="2">
                  <c:v>0.34707289600000002</c:v>
                </c:pt>
                <c:pt idx="3">
                  <c:v>0.32151983799999995</c:v>
                </c:pt>
                <c:pt idx="4">
                  <c:v>0.29214519999999999</c:v>
                </c:pt>
                <c:pt idx="5">
                  <c:v>0.259859746</c:v>
                </c:pt>
                <c:pt idx="6">
                  <c:v>0.22557423999999998</c:v>
                </c:pt>
                <c:pt idx="7">
                  <c:v>0.19019944599999999</c:v>
                </c:pt>
                <c:pt idx="8">
                  <c:v>0.1546461280000001</c:v>
                </c:pt>
                <c:pt idx="9">
                  <c:v>0.11982504999999999</c:v>
                </c:pt>
                <c:pt idx="10">
                  <c:v>8.6646976000000042E-2</c:v>
                </c:pt>
                <c:pt idx="11">
                  <c:v>5.6022670000000108E-2</c:v>
                </c:pt>
                <c:pt idx="12">
                  <c:v>2.8862896000000027E-2</c:v>
                </c:pt>
                <c:pt idx="13">
                  <c:v>6.0784180000000854E-3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DC-41E7-8E8C-5234A7261306}"/>
            </c:ext>
          </c:extLst>
        </c:ser>
        <c:ser>
          <c:idx val="8"/>
          <c:order val="7"/>
          <c:tx>
            <c:strRef>
              <c:f>'Generic ECU'!$F$59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ECU'!$G$59:$V$59</c:f>
              <c:numCache>
                <c:formatCode>0.000</c:formatCode>
                <c:ptCount val="16"/>
                <c:pt idx="0">
                  <c:v>0.34048001023999996</c:v>
                </c:pt>
                <c:pt idx="1">
                  <c:v>0.32916751711999997</c:v>
                </c:pt>
                <c:pt idx="2">
                  <c:v>0.31163041087999999</c:v>
                </c:pt>
                <c:pt idx="3">
                  <c:v>0.28889634175999995</c:v>
                </c:pt>
                <c:pt idx="4">
                  <c:v>0.26199295999999994</c:v>
                </c:pt>
                <c:pt idx="5">
                  <c:v>0.23194791583999999</c:v>
                </c:pt>
                <c:pt idx="6">
                  <c:v>0.19978885951999992</c:v>
                </c:pt>
                <c:pt idx="7">
                  <c:v>0.16654344127999995</c:v>
                </c:pt>
                <c:pt idx="8">
                  <c:v>0.13323931136</c:v>
                </c:pt>
                <c:pt idx="9">
                  <c:v>0.10090412000000007</c:v>
                </c:pt>
                <c:pt idx="10">
                  <c:v>7.0565517440000003E-2</c:v>
                </c:pt>
                <c:pt idx="11">
                  <c:v>4.3251153920000063E-2</c:v>
                </c:pt>
                <c:pt idx="12">
                  <c:v>1.9988679680000121E-2</c:v>
                </c:pt>
                <c:pt idx="13">
                  <c:v>1.8057449600000219E-3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DC-41E7-8E8C-5234A7261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17984"/>
        <c:axId val="111556096"/>
      </c:scatterChart>
      <c:valAx>
        <c:axId val="195417984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11556096"/>
        <c:crosses val="autoZero"/>
        <c:crossBetween val="midCat"/>
        <c:majorUnit val="0.2"/>
      </c:valAx>
      <c:valAx>
        <c:axId val="11155609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5417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7448458568264007E-2"/>
          <c:y val="0.1072913630700368"/>
          <c:w val="0.77251276507752875"/>
          <c:h val="0.768078002528365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'Generic ECU'!$F$63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ECU'!$G$63:$V$63</c:f>
              <c:numCache>
                <c:formatCode>0</c:formatCode>
                <c:ptCount val="16"/>
                <c:pt idx="0">
                  <c:v>223.17124615935998</c:v>
                </c:pt>
                <c:pt idx="1">
                  <c:v>193.48707251367995</c:v>
                </c:pt>
                <c:pt idx="2">
                  <c:v>169.17851837631997</c:v>
                </c:pt>
                <c:pt idx="3">
                  <c:v>149.69932935063997</c:v>
                </c:pt>
                <c:pt idx="4">
                  <c:v>134.50325103999992</c:v>
                </c:pt>
                <c:pt idx="5">
                  <c:v>123.04402904775995</c:v>
                </c:pt>
                <c:pt idx="6">
                  <c:v>114.77540897727997</c:v>
                </c:pt>
                <c:pt idx="7">
                  <c:v>109.15113643191995</c:v>
                </c:pt>
                <c:pt idx="8">
                  <c:v>105.62495701503997</c:v>
                </c:pt>
                <c:pt idx="9">
                  <c:v>103.65061632999999</c:v>
                </c:pt>
                <c:pt idx="10">
                  <c:v>102.68185998015991</c:v>
                </c:pt>
                <c:pt idx="11">
                  <c:v>102.17243356887985</c:v>
                </c:pt>
                <c:pt idx="12">
                  <c:v>101.57608269951987</c:v>
                </c:pt>
                <c:pt idx="13">
                  <c:v>100.34655297544003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C-47B3-9EB0-3B0EB010F59A}"/>
            </c:ext>
          </c:extLst>
        </c:ser>
        <c:ser>
          <c:idx val="1"/>
          <c:order val="1"/>
          <c:tx>
            <c:strRef>
              <c:f>'Generic ECU'!$F$64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ECU'!$G$64:$V$64</c:f>
              <c:numCache>
                <c:formatCode>0</c:formatCode>
                <c:ptCount val="16"/>
                <c:pt idx="0">
                  <c:v>254.0287568384</c:v>
                </c:pt>
                <c:pt idx="1">
                  <c:v>220.15410698720001</c:v>
                </c:pt>
                <c:pt idx="2">
                  <c:v>192.12135543679994</c:v>
                </c:pt>
                <c:pt idx="3">
                  <c:v>169.34100997759998</c:v>
                </c:pt>
                <c:pt idx="4">
                  <c:v>151.22357840000001</c:v>
                </c:pt>
                <c:pt idx="5">
                  <c:v>137.17956849439997</c:v>
                </c:pt>
                <c:pt idx="6">
                  <c:v>126.61948805119999</c:v>
                </c:pt>
                <c:pt idx="7">
                  <c:v>118.95384486079996</c:v>
                </c:pt>
                <c:pt idx="8">
                  <c:v>113.59314671359994</c:v>
                </c:pt>
                <c:pt idx="9">
                  <c:v>109.94790140000003</c:v>
                </c:pt>
                <c:pt idx="10">
                  <c:v>107.42861671039992</c:v>
                </c:pt>
                <c:pt idx="11">
                  <c:v>105.44580043520006</c:v>
                </c:pt>
                <c:pt idx="12">
                  <c:v>103.40996036480004</c:v>
                </c:pt>
                <c:pt idx="13">
                  <c:v>100.73160428960006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C-47B3-9EB0-3B0EB010F59A}"/>
            </c:ext>
          </c:extLst>
        </c:ser>
        <c:ser>
          <c:idx val="2"/>
          <c:order val="2"/>
          <c:tx>
            <c:strRef>
              <c:f>'Generic ECU'!$F$65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ECU'!$G$65:$V$65</c:f>
              <c:numCache>
                <c:formatCode>0</c:formatCode>
                <c:ptCount val="16"/>
                <c:pt idx="0">
                  <c:v>269.62940818432003</c:v>
                </c:pt>
                <c:pt idx="1">
                  <c:v>233.05377788416001</c:v>
                </c:pt>
                <c:pt idx="2">
                  <c:v>202.71667374784002</c:v>
                </c:pt>
                <c:pt idx="3">
                  <c:v>177.98913650368002</c:v>
                </c:pt>
                <c:pt idx="4">
                  <c:v>158.24220688</c:v>
                </c:pt>
                <c:pt idx="5">
                  <c:v>142.84692560511996</c:v>
                </c:pt>
                <c:pt idx="6">
                  <c:v>131.17433340736005</c:v>
                </c:pt>
                <c:pt idx="7">
                  <c:v>122.59547101504006</c:v>
                </c:pt>
                <c:pt idx="8">
                  <c:v>116.48137915647993</c:v>
                </c:pt>
                <c:pt idx="9">
                  <c:v>112.20309855999994</c:v>
                </c:pt>
                <c:pt idx="10">
                  <c:v>109.13166995391987</c:v>
                </c:pt>
                <c:pt idx="11">
                  <c:v>106.63813406656004</c:v>
                </c:pt>
                <c:pt idx="12">
                  <c:v>104.09353162623995</c:v>
                </c:pt>
                <c:pt idx="13">
                  <c:v>100.86890336127999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1C-47B3-9EB0-3B0EB010F59A}"/>
            </c:ext>
          </c:extLst>
        </c:ser>
        <c:ser>
          <c:idx val="3"/>
          <c:order val="3"/>
          <c:tx>
            <c:strRef>
              <c:f>'Generic ECU'!$F$66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ECU'!$G$66:$V$66</c:f>
              <c:numCache>
                <c:formatCode>0</c:formatCode>
                <c:ptCount val="16"/>
                <c:pt idx="0">
                  <c:v>276.33856453824001</c:v>
                </c:pt>
                <c:pt idx="1">
                  <c:v>239.98282239311999</c:v>
                </c:pt>
                <c:pt idx="2">
                  <c:v>209.57353577087994</c:v>
                </c:pt>
                <c:pt idx="3">
                  <c:v>184.52875393775994</c:v>
                </c:pt>
                <c:pt idx="4">
                  <c:v>164.26652615999996</c:v>
                </c:pt>
                <c:pt idx="5">
                  <c:v>148.20490170383994</c:v>
                </c:pt>
                <c:pt idx="6">
                  <c:v>135.76192983551994</c:v>
                </c:pt>
                <c:pt idx="7">
                  <c:v>126.35565982127997</c:v>
                </c:pt>
                <c:pt idx="8">
                  <c:v>119.40414092735995</c:v>
                </c:pt>
                <c:pt idx="9">
                  <c:v>114.32542241999994</c:v>
                </c:pt>
                <c:pt idx="10">
                  <c:v>110.53755356543991</c:v>
                </c:pt>
                <c:pt idx="11">
                  <c:v>107.45858362991993</c:v>
                </c:pt>
                <c:pt idx="12">
                  <c:v>104.50656187967985</c:v>
                </c:pt>
                <c:pt idx="13">
                  <c:v>101.09953758095998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1C-47B3-9EB0-3B0EB010F59A}"/>
            </c:ext>
          </c:extLst>
        </c:ser>
        <c:ser>
          <c:idx val="4"/>
          <c:order val="4"/>
          <c:tx>
            <c:strRef>
              <c:f>'Generic ECU'!$F$67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ECU'!$G$67:$V$67</c:f>
              <c:numCache>
                <c:formatCode>0</c:formatCode>
                <c:ptCount val="16"/>
                <c:pt idx="0">
                  <c:v>286.20751909695997</c:v>
                </c:pt>
                <c:pt idx="1">
                  <c:v>247.92040414648</c:v>
                </c:pt>
                <c:pt idx="2">
                  <c:v>215.90903791552</c:v>
                </c:pt>
                <c:pt idx="3">
                  <c:v>189.55552196103997</c:v>
                </c:pt>
                <c:pt idx="4">
                  <c:v>168.24195784</c:v>
                </c:pt>
                <c:pt idx="5">
                  <c:v>151.35044710935995</c:v>
                </c:pt>
                <c:pt idx="6">
                  <c:v>138.26309132607997</c:v>
                </c:pt>
                <c:pt idx="7">
                  <c:v>128.36199204711988</c:v>
                </c:pt>
                <c:pt idx="8">
                  <c:v>121.02925082943995</c:v>
                </c:pt>
                <c:pt idx="9">
                  <c:v>115.64696922999985</c:v>
                </c:pt>
                <c:pt idx="10">
                  <c:v>111.59724880575993</c:v>
                </c:pt>
                <c:pt idx="11">
                  <c:v>108.26219111367982</c:v>
                </c:pt>
                <c:pt idx="12">
                  <c:v>105.02389771071989</c:v>
                </c:pt>
                <c:pt idx="13">
                  <c:v>101.26447015383997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1C-47B3-9EB0-3B0EB010F59A}"/>
            </c:ext>
          </c:extLst>
        </c:ser>
        <c:ser>
          <c:idx val="5"/>
          <c:order val="5"/>
          <c:tx>
            <c:strRef>
              <c:f>'Generic ECU'!$F$68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ECU'!$G$68:$V$68</c:f>
              <c:numCache>
                <c:formatCode>0</c:formatCode>
                <c:ptCount val="16"/>
                <c:pt idx="0">
                  <c:v>266.19019881024002</c:v>
                </c:pt>
                <c:pt idx="1">
                  <c:v>231.01372848312002</c:v>
                </c:pt>
                <c:pt idx="2">
                  <c:v>201.70603644287999</c:v>
                </c:pt>
                <c:pt idx="3">
                  <c:v>177.68718302376001</c:v>
                </c:pt>
                <c:pt idx="4">
                  <c:v>158.37722856000002</c:v>
                </c:pt>
                <c:pt idx="5">
                  <c:v>143.19623338584</c:v>
                </c:pt>
                <c:pt idx="6">
                  <c:v>131.5642578355201</c:v>
                </c:pt>
                <c:pt idx="7">
                  <c:v>122.90136224328012</c:v>
                </c:pt>
                <c:pt idx="8">
                  <c:v>116.62760694336009</c:v>
                </c:pt>
                <c:pt idx="9">
                  <c:v>112.16305227000004</c:v>
                </c:pt>
                <c:pt idx="10">
                  <c:v>108.92775855743997</c:v>
                </c:pt>
                <c:pt idx="11">
                  <c:v>106.34178613992003</c:v>
                </c:pt>
                <c:pt idx="12">
                  <c:v>103.82519535167995</c:v>
                </c:pt>
                <c:pt idx="13">
                  <c:v>100.79804652696004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1C-47B3-9EB0-3B0EB010F59A}"/>
            </c:ext>
          </c:extLst>
        </c:ser>
        <c:ser>
          <c:idx val="6"/>
          <c:order val="6"/>
          <c:tx>
            <c:strRef>
              <c:f>'Generic ECU'!$F$69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ECU'!$G$69:$V$69</c:f>
              <c:numCache>
                <c:formatCode>0</c:formatCode>
                <c:ptCount val="16"/>
                <c:pt idx="0">
                  <c:v>306.98692920960002</c:v>
                </c:pt>
                <c:pt idx="1">
                  <c:v>263.43931012079997</c:v>
                </c:pt>
                <c:pt idx="2">
                  <c:v>227.2175367072</c:v>
                </c:pt>
                <c:pt idx="3">
                  <c:v>197.58493224239999</c:v>
                </c:pt>
                <c:pt idx="4">
                  <c:v>173.80482000000001</c:v>
                </c:pt>
                <c:pt idx="5">
                  <c:v>155.14052325359995</c:v>
                </c:pt>
                <c:pt idx="6">
                  <c:v>140.8553652768</c:v>
                </c:pt>
                <c:pt idx="7">
                  <c:v>130.21266934319999</c:v>
                </c:pt>
                <c:pt idx="8">
                  <c:v>122.47575872639993</c:v>
                </c:pt>
                <c:pt idx="9">
                  <c:v>116.90795669999994</c:v>
                </c:pt>
                <c:pt idx="10">
                  <c:v>112.77258653759992</c:v>
                </c:pt>
                <c:pt idx="11">
                  <c:v>109.33297151279993</c:v>
                </c:pt>
                <c:pt idx="12">
                  <c:v>105.85243489919986</c:v>
                </c:pt>
                <c:pt idx="13">
                  <c:v>101.59429997039996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1C-47B3-9EB0-3B0EB010F59A}"/>
            </c:ext>
          </c:extLst>
        </c:ser>
        <c:ser>
          <c:idx val="8"/>
          <c:order val="7"/>
          <c:tx>
            <c:strRef>
              <c:f>'Generic ECU'!$F$70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ECU'!$G$70:$V$70</c:f>
              <c:numCache>
                <c:formatCode>0</c:formatCode>
                <c:ptCount val="16"/>
                <c:pt idx="0">
                  <c:v>285.88006343424001</c:v>
                </c:pt>
                <c:pt idx="1">
                  <c:v>246.91857903912</c:v>
                </c:pt>
                <c:pt idx="2">
                  <c:v>214.42305021888001</c:v>
                </c:pt>
                <c:pt idx="3">
                  <c:v>187.75446238776001</c:v>
                </c:pt>
                <c:pt idx="4">
                  <c:v>166.27380096000007</c:v>
                </c:pt>
                <c:pt idx="5">
                  <c:v>149.34205134984006</c:v>
                </c:pt>
                <c:pt idx="6">
                  <c:v>136.32019897152009</c:v>
                </c:pt>
                <c:pt idx="7">
                  <c:v>126.56922923928011</c:v>
                </c:pt>
                <c:pt idx="8">
                  <c:v>119.45012756736008</c:v>
                </c:pt>
                <c:pt idx="9">
                  <c:v>114.32387937000016</c:v>
                </c:pt>
                <c:pt idx="10">
                  <c:v>110.55147006144006</c:v>
                </c:pt>
                <c:pt idx="11">
                  <c:v>107.49388505592009</c:v>
                </c:pt>
                <c:pt idx="12">
                  <c:v>104.51210976768022</c:v>
                </c:pt>
                <c:pt idx="13">
                  <c:v>100.96712961096006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1C-47B3-9EB0-3B0EB010F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94496"/>
        <c:axId val="152863872"/>
      </c:scatterChart>
      <c:valAx>
        <c:axId val="111594496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52863872"/>
        <c:crosses val="autoZero"/>
        <c:crossBetween val="midCat"/>
        <c:majorUnit val="0.2"/>
      </c:valAx>
      <c:valAx>
        <c:axId val="152863872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11594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LINK!$G$14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LINK!$F$15:$F$22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LINK!$G$15:$G$22</c:f>
              <c:numCache>
                <c:formatCode>0</c:formatCode>
                <c:ptCount val="8"/>
                <c:pt idx="0">
                  <c:v>434.24345</c:v>
                </c:pt>
                <c:pt idx="1">
                  <c:v>470.83184999999992</c:v>
                </c:pt>
                <c:pt idx="2">
                  <c:v>511.14739999999995</c:v>
                </c:pt>
                <c:pt idx="3">
                  <c:v>542.43084999999996</c:v>
                </c:pt>
                <c:pt idx="4">
                  <c:v>575.15985000000001</c:v>
                </c:pt>
                <c:pt idx="5">
                  <c:v>617.99389999999994</c:v>
                </c:pt>
                <c:pt idx="6">
                  <c:v>621.63134999999988</c:v>
                </c:pt>
                <c:pt idx="7">
                  <c:v>677.8939499999999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50-4144-B890-E6C23B057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1904"/>
        <c:axId val="174573824"/>
      </c:scatterChart>
      <c:valAx>
        <c:axId val="174571904"/>
        <c:scaling>
          <c:orientation val="minMax"/>
        </c:scaling>
        <c:delete val="0"/>
        <c:axPos val="b"/>
        <c:majorGridlines/>
        <c:title>
          <c:tx>
            <c:strRef>
              <c:f>LINK!$F$14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74573824"/>
        <c:crosses val="autoZero"/>
        <c:crossBetween val="midCat"/>
      </c:valAx>
      <c:valAx>
        <c:axId val="174573824"/>
        <c:scaling>
          <c:orientation val="minMax"/>
        </c:scaling>
        <c:delete val="0"/>
        <c:axPos val="l"/>
        <c:majorGridlines/>
        <c:title>
          <c:tx>
            <c:strRef>
              <c:f>LINK!$H$15</c:f>
              <c:strCache>
                <c:ptCount val="1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74571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63"/>
          <c:w val="0.76627255374884984"/>
          <c:h val="0.774000912929365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LINK!$F$41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LINK!$G$41:$N$41</c:f>
              <c:numCache>
                <c:formatCode>0.000</c:formatCode>
                <c:ptCount val="8"/>
                <c:pt idx="0">
                  <c:v>3.143349999999999</c:v>
                </c:pt>
                <c:pt idx="1">
                  <c:v>2.5648099999999978</c:v>
                </c:pt>
                <c:pt idx="2">
                  <c:v>2.0902499999999975</c:v>
                </c:pt>
                <c:pt idx="3">
                  <c:v>1.7075499999999986</c:v>
                </c:pt>
                <c:pt idx="4">
                  <c:v>1.4045899999999971</c:v>
                </c:pt>
                <c:pt idx="5">
                  <c:v>1.1692499999999963</c:v>
                </c:pt>
                <c:pt idx="6">
                  <c:v>0.98940999999999768</c:v>
                </c:pt>
                <c:pt idx="7">
                  <c:v>0.8529499999999981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22-4C30-86C1-906D92FCE2A9}"/>
            </c:ext>
          </c:extLst>
        </c:ser>
        <c:ser>
          <c:idx val="1"/>
          <c:order val="1"/>
          <c:tx>
            <c:strRef>
              <c:f>LINK!$F$42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LINK!$G$42:$N$42</c:f>
              <c:numCache>
                <c:formatCode>0.000</c:formatCode>
                <c:ptCount val="8"/>
                <c:pt idx="0">
                  <c:v>3.4270800000000001</c:v>
                </c:pt>
                <c:pt idx="1">
                  <c:v>2.7171299999999974</c:v>
                </c:pt>
                <c:pt idx="2">
                  <c:v>2.1551799999999997</c:v>
                </c:pt>
                <c:pt idx="3">
                  <c:v>1.7206499999999973</c:v>
                </c:pt>
                <c:pt idx="4">
                  <c:v>1.3929600000000004</c:v>
                </c:pt>
                <c:pt idx="5">
                  <c:v>1.1515299999999975</c:v>
                </c:pt>
                <c:pt idx="6">
                  <c:v>0.97577999999999854</c:v>
                </c:pt>
                <c:pt idx="7">
                  <c:v>0.84513000000000105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22-4C30-86C1-906D92FCE2A9}"/>
            </c:ext>
          </c:extLst>
        </c:ser>
        <c:ser>
          <c:idx val="2"/>
          <c:order val="2"/>
          <c:tx>
            <c:strRef>
              <c:f>LINK!$F$43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LINK!$G$43:$N$43</c:f>
              <c:numCache>
                <c:formatCode>0.000</c:formatCode>
                <c:ptCount val="8"/>
                <c:pt idx="0">
                  <c:v>3.7230299999999996</c:v>
                </c:pt>
                <c:pt idx="1">
                  <c:v>2.9458800000000007</c:v>
                </c:pt>
                <c:pt idx="2">
                  <c:v>2.3236100000000004</c:v>
                </c:pt>
                <c:pt idx="3">
                  <c:v>1.8362399999999983</c:v>
                </c:pt>
                <c:pt idx="4">
                  <c:v>1.4637900000000013</c:v>
                </c:pt>
                <c:pt idx="5">
                  <c:v>1.1862799999999982</c:v>
                </c:pt>
                <c:pt idx="6">
                  <c:v>0.98372999999999955</c:v>
                </c:pt>
                <c:pt idx="7">
                  <c:v>0.83616000000000135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22-4C30-86C1-906D92FCE2A9}"/>
            </c:ext>
          </c:extLst>
        </c:ser>
        <c:ser>
          <c:idx val="3"/>
          <c:order val="3"/>
          <c:tx>
            <c:strRef>
              <c:f>LINK!$F$44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LINK!$G$44:$N$44</c:f>
              <c:numCache>
                <c:formatCode>0.000</c:formatCode>
                <c:ptCount val="8"/>
                <c:pt idx="0">
                  <c:v>4.1718299999999999</c:v>
                </c:pt>
                <c:pt idx="1">
                  <c:v>3.2305500000000027</c:v>
                </c:pt>
                <c:pt idx="2">
                  <c:v>2.489650000000001</c:v>
                </c:pt>
                <c:pt idx="3">
                  <c:v>1.9218899999999977</c:v>
                </c:pt>
                <c:pt idx="4">
                  <c:v>1.5000300000000024</c:v>
                </c:pt>
                <c:pt idx="5">
                  <c:v>1.1968300000000021</c:v>
                </c:pt>
                <c:pt idx="6">
                  <c:v>0.98504999999999754</c:v>
                </c:pt>
                <c:pt idx="7">
                  <c:v>0.83744999999999692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22-4C30-86C1-906D92FCE2A9}"/>
            </c:ext>
          </c:extLst>
        </c:ser>
        <c:ser>
          <c:idx val="4"/>
          <c:order val="4"/>
          <c:tx>
            <c:strRef>
              <c:f>LINK!$F$45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LINK!$G$45:$N$45</c:f>
              <c:numCache>
                <c:formatCode>0.000</c:formatCode>
                <c:ptCount val="8"/>
                <c:pt idx="0">
                  <c:v>4.8545699999999989</c:v>
                </c:pt>
                <c:pt idx="1">
                  <c:v>3.6890799999999988</c:v>
                </c:pt>
                <c:pt idx="2">
                  <c:v>2.782429999999998</c:v>
                </c:pt>
                <c:pt idx="3">
                  <c:v>2.0981400000000008</c:v>
                </c:pt>
                <c:pt idx="4">
                  <c:v>1.5997300000000045</c:v>
                </c:pt>
                <c:pt idx="5">
                  <c:v>1.2507199999999976</c:v>
                </c:pt>
                <c:pt idx="6">
                  <c:v>1.0146300000000004</c:v>
                </c:pt>
                <c:pt idx="7">
                  <c:v>0.85498000000000118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22-4C30-86C1-906D92FCE2A9}"/>
            </c:ext>
          </c:extLst>
        </c:ser>
        <c:ser>
          <c:idx val="5"/>
          <c:order val="5"/>
          <c:tx>
            <c:strRef>
              <c:f>LINK!$F$46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LINK!$G$46:$N$46</c:f>
              <c:numCache>
                <c:formatCode>0.000</c:formatCode>
                <c:ptCount val="8"/>
                <c:pt idx="0">
                  <c:v>5.6830999999999996</c:v>
                </c:pt>
                <c:pt idx="1">
                  <c:v>4.2100400000000029</c:v>
                </c:pt>
                <c:pt idx="2">
                  <c:v>3.0877599999999994</c:v>
                </c:pt>
                <c:pt idx="3">
                  <c:v>2.2653199999999956</c:v>
                </c:pt>
                <c:pt idx="4">
                  <c:v>1.6917800000000014</c:v>
                </c:pt>
                <c:pt idx="5">
                  <c:v>1.3161999999999985</c:v>
                </c:pt>
                <c:pt idx="6">
                  <c:v>1.0876399999999897</c:v>
                </c:pt>
                <c:pt idx="7">
                  <c:v>0.95515999999999579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22-4C30-86C1-906D92FCE2A9}"/>
            </c:ext>
          </c:extLst>
        </c:ser>
        <c:ser>
          <c:idx val="6"/>
          <c:order val="6"/>
          <c:tx>
            <c:strRef>
              <c:f>LINK!$F$47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LINK!$G$47:$N$47</c:f>
              <c:numCache>
                <c:formatCode>0.000</c:formatCode>
                <c:ptCount val="8"/>
                <c:pt idx="0">
                  <c:v>7.4242400000000011</c:v>
                </c:pt>
                <c:pt idx="1">
                  <c:v>5.3098900000000064</c:v>
                </c:pt>
                <c:pt idx="2">
                  <c:v>3.7274600000000078</c:v>
                </c:pt>
                <c:pt idx="3">
                  <c:v>2.5956500000000062</c:v>
                </c:pt>
                <c:pt idx="4">
                  <c:v>1.8331600000000066</c:v>
                </c:pt>
                <c:pt idx="5">
                  <c:v>1.3586900000000099</c:v>
                </c:pt>
                <c:pt idx="6">
                  <c:v>1.0909400000000034</c:v>
                </c:pt>
                <c:pt idx="7">
                  <c:v>0.94861000000000217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D22-4C30-86C1-906D92FCE2A9}"/>
            </c:ext>
          </c:extLst>
        </c:ser>
        <c:ser>
          <c:idx val="7"/>
          <c:order val="7"/>
          <c:tx>
            <c:strRef>
              <c:f>LINK!$F$48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LINK!$G$48:$N$48</c:f>
              <c:numCache>
                <c:formatCode>0.000</c:formatCode>
                <c:ptCount val="8"/>
                <c:pt idx="0">
                  <c:v>9.25701999999999</c:v>
                </c:pt>
                <c:pt idx="1">
                  <c:v>6.4804699999999968</c:v>
                </c:pt>
                <c:pt idx="2">
                  <c:v>4.4145399999999952</c:v>
                </c:pt>
                <c:pt idx="3">
                  <c:v>2.9516499999999866</c:v>
                </c:pt>
                <c:pt idx="4">
                  <c:v>1.9842199999999934</c:v>
                </c:pt>
                <c:pt idx="5">
                  <c:v>1.404670000000003</c:v>
                </c:pt>
                <c:pt idx="6">
                  <c:v>1.1054199999999881</c:v>
                </c:pt>
                <c:pt idx="7">
                  <c:v>0.9788899999999856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D22-4C30-86C1-906D92FCE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76608"/>
        <c:axId val="174691072"/>
      </c:scatterChart>
      <c:valAx>
        <c:axId val="174676608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4691072"/>
        <c:crosses val="autoZero"/>
        <c:crossBetween val="midCat"/>
        <c:majorUnit val="1"/>
      </c:valAx>
      <c:valAx>
        <c:axId val="174691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74676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73875105300723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LINK!$F$52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LINK!$G$52:$AL$52</c:f>
              <c:numCache>
                <c:formatCode>0.000</c:formatCode>
                <c:ptCount val="32"/>
                <c:pt idx="0">
                  <c:v>0.28572999999999998</c:v>
                </c:pt>
                <c:pt idx="1">
                  <c:v>0.24604955078124999</c:v>
                </c:pt>
                <c:pt idx="2">
                  <c:v>0.19755453125</c:v>
                </c:pt>
                <c:pt idx="3">
                  <c:v>0.14524568359375001</c:v>
                </c:pt>
                <c:pt idx="4">
                  <c:v>9.4123750000000006E-2</c:v>
                </c:pt>
                <c:pt idx="5">
                  <c:v>4.9189472656250011E-2</c:v>
                </c:pt>
                <c:pt idx="6">
                  <c:v>1.544359375000004E-2</c:v>
                </c:pt>
                <c:pt idx="7">
                  <c:v>1.5200000000000213E-3</c:v>
                </c:pt>
                <c:pt idx="8">
                  <c:v>1.5200000000000213E-3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2C-4B27-BDEB-BC185D1646CE}"/>
            </c:ext>
          </c:extLst>
        </c:ser>
        <c:ser>
          <c:idx val="1"/>
          <c:order val="1"/>
          <c:tx>
            <c:strRef>
              <c:f>LINK!$F$53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LINK!$G$53:$AL$53</c:f>
              <c:numCache>
                <c:formatCode>0.000</c:formatCode>
                <c:ptCount val="32"/>
                <c:pt idx="0">
                  <c:v>0.29720999999999997</c:v>
                </c:pt>
                <c:pt idx="1">
                  <c:v>0.29047654296874997</c:v>
                </c:pt>
                <c:pt idx="2">
                  <c:v>0.26040046875</c:v>
                </c:pt>
                <c:pt idx="3">
                  <c:v>0.21419197265625001</c:v>
                </c:pt>
                <c:pt idx="4">
                  <c:v>0.15906124999999999</c:v>
                </c:pt>
                <c:pt idx="5">
                  <c:v>0.10221849609375</c:v>
                </c:pt>
                <c:pt idx="6">
                  <c:v>5.0873906250000017E-2</c:v>
                </c:pt>
                <c:pt idx="7">
                  <c:v>1.2237675781249957E-2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2C-4B27-BDEB-BC185D1646CE}"/>
            </c:ext>
          </c:extLst>
        </c:ser>
        <c:ser>
          <c:idx val="2"/>
          <c:order val="2"/>
          <c:tx>
            <c:strRef>
              <c:f>LINK!$F$54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LINK!$G$54:$AL$54</c:f>
              <c:numCache>
                <c:formatCode>0.000</c:formatCode>
                <c:ptCount val="32"/>
                <c:pt idx="0">
                  <c:v>0.31833</c:v>
                </c:pt>
                <c:pt idx="1">
                  <c:v>0.31671001953125</c:v>
                </c:pt>
                <c:pt idx="2">
                  <c:v>0.28885953125000002</c:v>
                </c:pt>
                <c:pt idx="3">
                  <c:v>0.24227396484375002</c:v>
                </c:pt>
                <c:pt idx="4">
                  <c:v>0.18444875000000002</c:v>
                </c:pt>
                <c:pt idx="5">
                  <c:v>0.12287931640625002</c:v>
                </c:pt>
                <c:pt idx="6">
                  <c:v>6.5061093750000132E-2</c:v>
                </c:pt>
                <c:pt idx="7">
                  <c:v>1.8489511718750018E-2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2C-4B27-BDEB-BC185D1646CE}"/>
            </c:ext>
          </c:extLst>
        </c:ser>
        <c:ser>
          <c:idx val="3"/>
          <c:order val="3"/>
          <c:tx>
            <c:strRef>
              <c:f>LINK!$F$55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LINK!$G$55:$AL$55</c:f>
              <c:numCache>
                <c:formatCode>0.000</c:formatCode>
                <c:ptCount val="32"/>
                <c:pt idx="0">
                  <c:v>0.32314962890624999</c:v>
                </c:pt>
                <c:pt idx="1">
                  <c:v>0.32314962890624999</c:v>
                </c:pt>
                <c:pt idx="2">
                  <c:v>0.30775765625000001</c:v>
                </c:pt>
                <c:pt idx="3">
                  <c:v>0.26612654296875005</c:v>
                </c:pt>
                <c:pt idx="4">
                  <c:v>0.20755875000000004</c:v>
                </c:pt>
                <c:pt idx="5">
                  <c:v>0.14135673828125009</c:v>
                </c:pt>
                <c:pt idx="6">
                  <c:v>7.6822968750000054E-2</c:v>
                </c:pt>
                <c:pt idx="7">
                  <c:v>2.3259902343750083E-2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2C-4B27-BDEB-BC185D1646CE}"/>
            </c:ext>
          </c:extLst>
        </c:ser>
        <c:ser>
          <c:idx val="4"/>
          <c:order val="4"/>
          <c:tx>
            <c:strRef>
              <c:f>LINK!$F$56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LINK!$G$56:$AL$56</c:f>
              <c:numCache>
                <c:formatCode>0.000</c:formatCode>
                <c:ptCount val="32"/>
                <c:pt idx="0">
                  <c:v>0.34324349609375004</c:v>
                </c:pt>
                <c:pt idx="1">
                  <c:v>0.34324349609375004</c:v>
                </c:pt>
                <c:pt idx="2">
                  <c:v>0.32520109375000006</c:v>
                </c:pt>
                <c:pt idx="3">
                  <c:v>0.28140095703125001</c:v>
                </c:pt>
                <c:pt idx="4">
                  <c:v>0.22080125000000003</c:v>
                </c:pt>
                <c:pt idx="5">
                  <c:v>0.15236013671875004</c:v>
                </c:pt>
                <c:pt idx="6">
                  <c:v>8.5035781250000053E-2</c:v>
                </c:pt>
                <c:pt idx="7">
                  <c:v>2.7786347656250099E-2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2C-4B27-BDEB-BC185D1646CE}"/>
            </c:ext>
          </c:extLst>
        </c:ser>
        <c:ser>
          <c:idx val="5"/>
          <c:order val="5"/>
          <c:tx>
            <c:strRef>
              <c:f>LINK!$F$57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LINK!$G$57:$AL$57</c:f>
              <c:numCache>
                <c:formatCode>0.000</c:formatCode>
                <c:ptCount val="32"/>
                <c:pt idx="0">
                  <c:v>0.31179494140625003</c:v>
                </c:pt>
                <c:pt idx="1">
                  <c:v>0.31179494140625003</c:v>
                </c:pt>
                <c:pt idx="2">
                  <c:v>0.28651765625000003</c:v>
                </c:pt>
                <c:pt idx="3">
                  <c:v>0.24110748046875002</c:v>
                </c:pt>
                <c:pt idx="4">
                  <c:v>0.18353375000000002</c:v>
                </c:pt>
                <c:pt idx="5">
                  <c:v>0.12176580078125007</c:v>
                </c:pt>
                <c:pt idx="6">
                  <c:v>6.3772968750000047E-2</c:v>
                </c:pt>
                <c:pt idx="7">
                  <c:v>1.7524589843749994E-2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2C-4B27-BDEB-BC185D1646CE}"/>
            </c:ext>
          </c:extLst>
        </c:ser>
        <c:ser>
          <c:idx val="6"/>
          <c:order val="6"/>
          <c:tx>
            <c:strRef>
              <c:f>LINK!$F$58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LINK!$G$58:$AL$58</c:f>
              <c:numCache>
                <c:formatCode>0.000</c:formatCode>
                <c:ptCount val="32"/>
                <c:pt idx="0">
                  <c:v>0.38902999999999999</c:v>
                </c:pt>
                <c:pt idx="1">
                  <c:v>0.38895662109375001</c:v>
                </c:pt>
                <c:pt idx="2">
                  <c:v>0.35813171874999999</c:v>
                </c:pt>
                <c:pt idx="3">
                  <c:v>0.30479064453125004</c:v>
                </c:pt>
                <c:pt idx="4">
                  <c:v>0.23716875000000001</c:v>
                </c:pt>
                <c:pt idx="5">
                  <c:v>0.16350138671875</c:v>
                </c:pt>
                <c:pt idx="6">
                  <c:v>9.2023906250000065E-2</c:v>
                </c:pt>
                <c:pt idx="7">
                  <c:v>3.0971660156250025E-2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E2C-4B27-BDEB-BC185D1646CE}"/>
            </c:ext>
          </c:extLst>
        </c:ser>
        <c:ser>
          <c:idx val="8"/>
          <c:order val="7"/>
          <c:tx>
            <c:strRef>
              <c:f>LINK!$F$59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LINK!$G$59:$AL$59</c:f>
              <c:numCache>
                <c:formatCode>0.000</c:formatCode>
                <c:ptCount val="32"/>
                <c:pt idx="0">
                  <c:v>0.34379574218749998</c:v>
                </c:pt>
                <c:pt idx="1">
                  <c:v>0.34379574218749998</c:v>
                </c:pt>
                <c:pt idx="2">
                  <c:v>0.32111281249999996</c:v>
                </c:pt>
                <c:pt idx="3">
                  <c:v>0.27364347656249999</c:v>
                </c:pt>
                <c:pt idx="4">
                  <c:v>0.21067999999999998</c:v>
                </c:pt>
                <c:pt idx="5">
                  <c:v>0.14151464843749995</c:v>
                </c:pt>
                <c:pt idx="6">
                  <c:v>7.5439687500000019E-2</c:v>
                </c:pt>
                <c:pt idx="7">
                  <c:v>2.1747382812499938E-2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E2C-4B27-BDEB-BC185D164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72832"/>
        <c:axId val="174879104"/>
      </c:scatterChart>
      <c:valAx>
        <c:axId val="174872832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74879104"/>
        <c:crosses val="autoZero"/>
        <c:crossBetween val="midCat"/>
        <c:majorUnit val="0.2"/>
      </c:valAx>
      <c:valAx>
        <c:axId val="17487910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74872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'Nissan GTR EcuTek'!$G$14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EcuTek'!$F$15:$F$22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EcuTek'!$G$15:$G$22</c:f>
              <c:numCache>
                <c:formatCode>0</c:formatCode>
                <c:ptCount val="8"/>
                <c:pt idx="0">
                  <c:v>377.79180150000002</c:v>
                </c:pt>
                <c:pt idx="1">
                  <c:v>409.6237094999999</c:v>
                </c:pt>
                <c:pt idx="2">
                  <c:v>444.69823799999995</c:v>
                </c:pt>
                <c:pt idx="3">
                  <c:v>471.91483949999997</c:v>
                </c:pt>
                <c:pt idx="4">
                  <c:v>500.38906950000001</c:v>
                </c:pt>
                <c:pt idx="5">
                  <c:v>537.65469299999995</c:v>
                </c:pt>
                <c:pt idx="6">
                  <c:v>540.81927449999989</c:v>
                </c:pt>
                <c:pt idx="7">
                  <c:v>589.76773649999996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9-41F4-98BB-50B4CE0D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39520"/>
        <c:axId val="174945792"/>
      </c:scatterChart>
      <c:valAx>
        <c:axId val="174939520"/>
        <c:scaling>
          <c:orientation val="minMax"/>
        </c:scaling>
        <c:delete val="0"/>
        <c:axPos val="b"/>
        <c:majorGridlines/>
        <c:title>
          <c:tx>
            <c:strRef>
              <c:f>'Nissan GTR EcuTek'!$F$14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74945792"/>
        <c:crosses val="autoZero"/>
        <c:crossBetween val="midCat"/>
      </c:valAx>
      <c:valAx>
        <c:axId val="174945792"/>
        <c:scaling>
          <c:orientation val="minMax"/>
        </c:scaling>
        <c:delete val="0"/>
        <c:axPos val="l"/>
        <c:majorGridlines/>
        <c:title>
          <c:tx>
            <c:strRef>
              <c:f>'Nissan GTR EcuTek'!$H$15:$H$22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74939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595E-2"/>
          <c:y val="0.10426697541759163"/>
          <c:w val="0.77062447839182091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EcuTek'!$G$41:$N$41</c:f>
              <c:numCache>
                <c:formatCode>0.000</c:formatCode>
                <c:ptCount val="8"/>
                <c:pt idx="0">
                  <c:v>2.0902499999999975</c:v>
                </c:pt>
                <c:pt idx="1">
                  <c:v>1.4045899999999971</c:v>
                </c:pt>
                <c:pt idx="2">
                  <c:v>1.1692499999999963</c:v>
                </c:pt>
                <c:pt idx="3">
                  <c:v>0.98940999999999768</c:v>
                </c:pt>
                <c:pt idx="4">
                  <c:v>0.8529499999999981</c:v>
                </c:pt>
                <c:pt idx="5">
                  <c:v>0.74774999999999459</c:v>
                </c:pt>
                <c:pt idx="6">
                  <c:v>0.66168999999999834</c:v>
                </c:pt>
                <c:pt idx="7">
                  <c:v>0.58264999999999567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DE-4D93-8612-FA461F87A23D}"/>
            </c:ext>
          </c:extLst>
        </c:ser>
        <c:ser>
          <c:idx val="1"/>
          <c:order val="1"/>
          <c:tx>
            <c:strRef>
              <c:f>'Nissan GTR EcuTek'!$F$42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EcuTek'!$G$42:$N$42</c:f>
              <c:numCache>
                <c:formatCode>0.000</c:formatCode>
                <c:ptCount val="8"/>
                <c:pt idx="0">
                  <c:v>2.1551799999999997</c:v>
                </c:pt>
                <c:pt idx="1">
                  <c:v>1.3929600000000004</c:v>
                </c:pt>
                <c:pt idx="2">
                  <c:v>1.1515299999999975</c:v>
                </c:pt>
                <c:pt idx="3">
                  <c:v>0.97577999999999854</c:v>
                </c:pt>
                <c:pt idx="4">
                  <c:v>0.84513000000000105</c:v>
                </c:pt>
                <c:pt idx="5">
                  <c:v>0.73899999999999366</c:v>
                </c:pt>
                <c:pt idx="6">
                  <c:v>0.63680999999999699</c:v>
                </c:pt>
                <c:pt idx="7">
                  <c:v>0.51797999999999789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DE-4D93-8612-FA461F87A23D}"/>
            </c:ext>
          </c:extLst>
        </c:ser>
        <c:ser>
          <c:idx val="2"/>
          <c:order val="2"/>
          <c:tx>
            <c:strRef>
              <c:f>'Nissan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EcuTek'!$G$43:$N$43</c:f>
              <c:numCache>
                <c:formatCode>0.000</c:formatCode>
                <c:ptCount val="8"/>
                <c:pt idx="0">
                  <c:v>2.3236100000000004</c:v>
                </c:pt>
                <c:pt idx="1">
                  <c:v>1.4637900000000013</c:v>
                </c:pt>
                <c:pt idx="2">
                  <c:v>1.1862799999999982</c:v>
                </c:pt>
                <c:pt idx="3">
                  <c:v>0.98372999999999955</c:v>
                </c:pt>
                <c:pt idx="4">
                  <c:v>0.83616000000000135</c:v>
                </c:pt>
                <c:pt idx="5">
                  <c:v>0.72358999999999973</c:v>
                </c:pt>
                <c:pt idx="6">
                  <c:v>0.62604000000000148</c:v>
                </c:pt>
                <c:pt idx="7">
                  <c:v>0.52353000000000272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DE-4D93-8612-FA461F87A23D}"/>
            </c:ext>
          </c:extLst>
        </c:ser>
        <c:ser>
          <c:idx val="3"/>
          <c:order val="3"/>
          <c:tx>
            <c:strRef>
              <c:f>'Nissan GTR EcuTek'!$F$44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EcuTek'!$G$44:$N$44</c:f>
              <c:numCache>
                <c:formatCode>0.000</c:formatCode>
                <c:ptCount val="8"/>
                <c:pt idx="0">
                  <c:v>2.489650000000001</c:v>
                </c:pt>
                <c:pt idx="1">
                  <c:v>1.5000300000000024</c:v>
                </c:pt>
                <c:pt idx="2">
                  <c:v>1.1968300000000021</c:v>
                </c:pt>
                <c:pt idx="3">
                  <c:v>0.98504999999999754</c:v>
                </c:pt>
                <c:pt idx="4">
                  <c:v>0.83744999999999692</c:v>
                </c:pt>
                <c:pt idx="5">
                  <c:v>0.72679000000000471</c:v>
                </c:pt>
                <c:pt idx="6">
                  <c:v>0.62583000000000411</c:v>
                </c:pt>
                <c:pt idx="7">
                  <c:v>0.50733000000000317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DE-4D93-8612-FA461F87A23D}"/>
            </c:ext>
          </c:extLst>
        </c:ser>
        <c:ser>
          <c:idx val="4"/>
          <c:order val="4"/>
          <c:tx>
            <c:strRef>
              <c:f>'Nissan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EcuTek'!$G$45:$N$45</c:f>
              <c:numCache>
                <c:formatCode>0.000</c:formatCode>
                <c:ptCount val="8"/>
                <c:pt idx="0">
                  <c:v>2.782429999999998</c:v>
                </c:pt>
                <c:pt idx="1">
                  <c:v>1.5997300000000045</c:v>
                </c:pt>
                <c:pt idx="2">
                  <c:v>1.2507199999999976</c:v>
                </c:pt>
                <c:pt idx="3">
                  <c:v>1.0146300000000004</c:v>
                </c:pt>
                <c:pt idx="4">
                  <c:v>0.85498000000000118</c:v>
                </c:pt>
                <c:pt idx="5">
                  <c:v>0.73528999999999556</c:v>
                </c:pt>
                <c:pt idx="6">
                  <c:v>0.6190800000000003</c:v>
                </c:pt>
                <c:pt idx="7">
                  <c:v>0.46986999999999668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DE-4D93-8612-FA461F87A23D}"/>
            </c:ext>
          </c:extLst>
        </c:ser>
        <c:ser>
          <c:idx val="5"/>
          <c:order val="5"/>
          <c:tx>
            <c:strRef>
              <c:f>'Nissan GTR EcuTek'!$F$46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EcuTek'!$G$46:$N$46</c:f>
              <c:numCache>
                <c:formatCode>0.000</c:formatCode>
                <c:ptCount val="8"/>
                <c:pt idx="0">
                  <c:v>3.0877599999999994</c:v>
                </c:pt>
                <c:pt idx="1">
                  <c:v>1.6917800000000014</c:v>
                </c:pt>
                <c:pt idx="2">
                  <c:v>1.3161999999999985</c:v>
                </c:pt>
                <c:pt idx="3">
                  <c:v>1.0876399999999897</c:v>
                </c:pt>
                <c:pt idx="4">
                  <c:v>0.95515999999999579</c:v>
                </c:pt>
                <c:pt idx="5">
                  <c:v>0.86782000000000536</c:v>
                </c:pt>
                <c:pt idx="6">
                  <c:v>0.77468000000000004</c:v>
                </c:pt>
                <c:pt idx="7">
                  <c:v>0.62479999999999691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CDE-4D93-8612-FA461F87A23D}"/>
            </c:ext>
          </c:extLst>
        </c:ser>
        <c:ser>
          <c:idx val="6"/>
          <c:order val="6"/>
          <c:tx>
            <c:strRef>
              <c:f>'Nissan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EcuTek'!$G$47:$N$47</c:f>
              <c:numCache>
                <c:formatCode>0.000</c:formatCode>
                <c:ptCount val="8"/>
                <c:pt idx="0">
                  <c:v>3.7274600000000078</c:v>
                </c:pt>
                <c:pt idx="1">
                  <c:v>1.8331600000000066</c:v>
                </c:pt>
                <c:pt idx="2">
                  <c:v>1.3586900000000099</c:v>
                </c:pt>
                <c:pt idx="3">
                  <c:v>1.0909400000000034</c:v>
                </c:pt>
                <c:pt idx="4">
                  <c:v>0.94861000000000217</c:v>
                </c:pt>
                <c:pt idx="5">
                  <c:v>0.85040000000000759</c:v>
                </c:pt>
                <c:pt idx="6">
                  <c:v>0.7150100000000208</c:v>
                </c:pt>
                <c:pt idx="7">
                  <c:v>0.46114000000001454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CDE-4D93-8612-FA461F87A23D}"/>
            </c:ext>
          </c:extLst>
        </c:ser>
        <c:ser>
          <c:idx val="7"/>
          <c:order val="7"/>
          <c:tx>
            <c:strRef>
              <c:f>'Nissan GTR EcuTek'!$F$48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EcuTek'!$G$48:$N$48</c:f>
              <c:numCache>
                <c:formatCode>0.000</c:formatCode>
                <c:ptCount val="8"/>
                <c:pt idx="0">
                  <c:v>4.4145399999999952</c:v>
                </c:pt>
                <c:pt idx="1">
                  <c:v>1.9842199999999934</c:v>
                </c:pt>
                <c:pt idx="2">
                  <c:v>1.404670000000003</c:v>
                </c:pt>
                <c:pt idx="3">
                  <c:v>1.1054199999999881</c:v>
                </c:pt>
                <c:pt idx="4">
                  <c:v>0.9788899999999856</c:v>
                </c:pt>
                <c:pt idx="5">
                  <c:v>0.91749999999999687</c:v>
                </c:pt>
                <c:pt idx="6">
                  <c:v>0.813670000000009</c:v>
                </c:pt>
                <c:pt idx="7">
                  <c:v>0.55981999999999488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CDE-4D93-8612-FA461F87A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87136"/>
        <c:axId val="175001600"/>
      </c:scatterChart>
      <c:valAx>
        <c:axId val="174987136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5001600"/>
        <c:crosses val="autoZero"/>
        <c:crossBetween val="midCat"/>
        <c:majorUnit val="1"/>
      </c:valAx>
      <c:valAx>
        <c:axId val="175001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74987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1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16.xml"/><Relationship Id="rId7" Type="http://schemas.openxmlformats.org/officeDocument/2006/relationships/image" Target="../media/image2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image" Target="../media/image1.jpeg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2" name="Picture 1" descr="ASNU Diamond Logo Medium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39875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10</xdr:row>
      <xdr:rowOff>100650</xdr:rowOff>
    </xdr:to>
    <xdr:pic>
      <xdr:nvPicPr>
        <xdr:cNvPr id="3" name="Picture 2" descr="dna logo final without text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8700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32</xdr:col>
      <xdr:colOff>557645</xdr:colOff>
      <xdr:row>15</xdr:row>
      <xdr:rowOff>237675</xdr:rowOff>
    </xdr:to>
    <xdr:pic>
      <xdr:nvPicPr>
        <xdr:cNvPr id="4" name="Picture 3" descr="dna lettering on its own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9699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11</xdr:col>
      <xdr:colOff>0</xdr:colOff>
      <xdr:row>97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73</xdr:row>
      <xdr:rowOff>190499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6" name="Picture 5" descr="ASNU Diamond Logo Medium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7" name="Picture 6" descr="dna logo final without text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8" name="Picture 7" descr="dna lettering on its own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74</xdr:row>
      <xdr:rowOff>0</xdr:rowOff>
    </xdr:from>
    <xdr:to>
      <xdr:col>21</xdr:col>
      <xdr:colOff>609599</xdr:colOff>
      <xdr:row>97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3" name="Picture 2" descr="ASNU Diamond Logo Medium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4" name="Picture 3" descr="dna logo final without text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5" name="Picture 4" descr="dna lettering on its own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0</xdr:colOff>
      <xdr:row>97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98</xdr:row>
      <xdr:rowOff>0</xdr:rowOff>
    </xdr:from>
    <xdr:to>
      <xdr:col>22</xdr:col>
      <xdr:colOff>1</xdr:colOff>
      <xdr:row>120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9526</xdr:colOff>
      <xdr:row>97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7" name="Picture 6" descr="ASNU Diamond Logo Medium.jpg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8" name="Picture 7" descr="dna logo final without text.pn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9" name="Picture 8" descr="dna lettering on its own.png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12</xdr:row>
      <xdr:rowOff>14925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190050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nu/Design/Injector%20Data/Processed/Asnu%20400%20Injector%20Data%20-%20Proces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s"/>
      <sheetName val="Injectors - ECU's"/>
      <sheetName val="Instructions"/>
      <sheetName val="Test Info"/>
      <sheetName val="Latency (offset) Data"/>
      <sheetName val="Short Pulse Data"/>
      <sheetName val="Latency (offset) Data XL"/>
      <sheetName val="Short Pulse Data XL"/>
      <sheetName val="Summary Data"/>
      <sheetName val="Constants"/>
      <sheetName val="Help"/>
      <sheetName val="Generic ECU"/>
      <sheetName val="LINK"/>
      <sheetName val="Nissan GTR EcuTek"/>
      <sheetName val="Nissan GTR COBB"/>
      <sheetName val="Subaru COBB"/>
      <sheetName val="Mitsubishi EVO X COBB"/>
    </sheetNames>
    <sheetDataSet>
      <sheetData sheetId="0">
        <row r="4">
          <cell r="C4" t="str">
            <v>19.02.28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C9">
            <v>6</v>
          </cell>
        </row>
        <row r="10">
          <cell r="C10">
            <v>5.5</v>
          </cell>
        </row>
        <row r="11">
          <cell r="C11">
            <v>5</v>
          </cell>
        </row>
        <row r="12">
          <cell r="C12">
            <v>4.5</v>
          </cell>
        </row>
        <row r="13">
          <cell r="C13">
            <v>4</v>
          </cell>
        </row>
        <row r="14">
          <cell r="C14">
            <v>3.5</v>
          </cell>
        </row>
        <row r="15">
          <cell r="C15">
            <v>3</v>
          </cell>
        </row>
        <row r="16">
          <cell r="C16">
            <v>2.5</v>
          </cell>
        </row>
        <row r="35">
          <cell r="D35">
            <v>16</v>
          </cell>
          <cell r="F35">
            <v>14</v>
          </cell>
          <cell r="H35">
            <v>12</v>
          </cell>
          <cell r="J35">
            <v>10</v>
          </cell>
          <cell r="K35">
            <v>8</v>
          </cell>
        </row>
        <row r="36">
          <cell r="V36">
            <v>-1.7930000000000001E-2</v>
          </cell>
          <cell r="W36">
            <v>0.73184000000000005</v>
          </cell>
          <cell r="X36">
            <v>-10.01336</v>
          </cell>
          <cell r="Y36">
            <v>46.863819999999997</v>
          </cell>
        </row>
        <row r="37">
          <cell r="V37">
            <v>-1.355E-2</v>
          </cell>
          <cell r="W37">
            <v>0.55051000000000005</v>
          </cell>
          <cell r="X37">
            <v>-7.5501300000000002</v>
          </cell>
          <cell r="Y37">
            <v>35.833460000000002</v>
          </cell>
        </row>
        <row r="38">
          <cell r="V38">
            <v>-8.4899999999999993E-3</v>
          </cell>
          <cell r="W38">
            <v>0.35367999999999999</v>
          </cell>
          <cell r="X38">
            <v>-4.9926700000000004</v>
          </cell>
          <cell r="Y38">
            <v>24.740480000000002</v>
          </cell>
        </row>
        <row r="39">
          <cell r="V39">
            <v>-6.0800000000000003E-3</v>
          </cell>
          <cell r="W39">
            <v>0.2571</v>
          </cell>
          <cell r="X39">
            <v>-3.73563</v>
          </cell>
          <cell r="Y39">
            <v>19.326029999999999</v>
          </cell>
        </row>
        <row r="40">
          <cell r="V40">
            <v>-4.5399999999999998E-3</v>
          </cell>
          <cell r="W40">
            <v>0.19553000000000001</v>
          </cell>
          <cell r="X40">
            <v>-2.90659</v>
          </cell>
          <cell r="Y40">
            <v>15.55293</v>
          </cell>
        </row>
        <row r="41">
          <cell r="V41">
            <v>-3.3300000000000001E-3</v>
          </cell>
          <cell r="W41">
            <v>0.14737</v>
          </cell>
          <cell r="X41">
            <v>-2.2700499999999999</v>
          </cell>
          <cell r="Y41">
            <v>12.757289999999999</v>
          </cell>
        </row>
        <row r="42">
          <cell r="V42">
            <v>-3.4299999999999999E-3</v>
          </cell>
          <cell r="W42">
            <v>0.14602999999999999</v>
          </cell>
          <cell r="X42">
            <v>-2.1727300000000001</v>
          </cell>
          <cell r="Y42">
            <v>11.94726</v>
          </cell>
        </row>
        <row r="43">
          <cell r="V43">
            <v>-2.0200000000000001E-3</v>
          </cell>
          <cell r="W43">
            <v>9.4409999999999994E-2</v>
          </cell>
          <cell r="X43">
            <v>-1.5493300000000001</v>
          </cell>
          <cell r="Y43">
            <v>9.4768899999999991</v>
          </cell>
        </row>
        <row r="63">
          <cell r="D63">
            <v>589.47299999999996</v>
          </cell>
        </row>
        <row r="64">
          <cell r="D64">
            <v>540.54899999999998</v>
          </cell>
        </row>
        <row r="65">
          <cell r="D65">
            <v>537.38599999999997</v>
          </cell>
        </row>
        <row r="66">
          <cell r="D66">
            <v>500.13900000000001</v>
          </cell>
        </row>
        <row r="67">
          <cell r="D67">
            <v>471.67899999999997</v>
          </cell>
        </row>
        <row r="68">
          <cell r="D68">
            <v>444.476</v>
          </cell>
        </row>
        <row r="69">
          <cell r="D69">
            <v>409.41899999999998</v>
          </cell>
        </row>
        <row r="70">
          <cell r="D70">
            <v>377.60300000000001</v>
          </cell>
        </row>
        <row r="112">
          <cell r="V112">
            <v>0.79293999999999998</v>
          </cell>
          <cell r="W112">
            <v>-1.3878699999999999</v>
          </cell>
          <cell r="X112">
            <v>0.25225999999999998</v>
          </cell>
          <cell r="Y112">
            <v>0.33239999999999997</v>
          </cell>
        </row>
        <row r="113">
          <cell r="V113">
            <v>0.70274999999999999</v>
          </cell>
          <cell r="W113">
            <v>-1.2475799999999999</v>
          </cell>
          <cell r="X113">
            <v>0.14438000000000001</v>
          </cell>
          <cell r="Y113">
            <v>0.38902999999999999</v>
          </cell>
        </row>
        <row r="114">
          <cell r="V114">
            <v>0.68005000000000004</v>
          </cell>
          <cell r="W114">
            <v>-1.15429</v>
          </cell>
          <cell r="X114">
            <v>0.15626000000000001</v>
          </cell>
          <cell r="Y114">
            <v>0.30897000000000002</v>
          </cell>
        </row>
        <row r="115">
          <cell r="V115">
            <v>0.76443000000000005</v>
          </cell>
          <cell r="W115">
            <v>-1.39757</v>
          </cell>
          <cell r="X115">
            <v>0.29614000000000001</v>
          </cell>
          <cell r="Y115">
            <v>0.32657000000000003</v>
          </cell>
        </row>
        <row r="116">
          <cell r="V116">
            <v>0.79381000000000002</v>
          </cell>
          <cell r="W116">
            <v>-1.4350099999999999</v>
          </cell>
          <cell r="X116">
            <v>0.32817000000000002</v>
          </cell>
          <cell r="Y116">
            <v>0.30299999999999999</v>
          </cell>
        </row>
        <row r="117">
          <cell r="V117">
            <v>0.63961000000000001</v>
          </cell>
          <cell r="W117">
            <v>-1.0792299999999999</v>
          </cell>
          <cell r="X117">
            <v>0.11194999999999999</v>
          </cell>
          <cell r="Y117">
            <v>0.31833</v>
          </cell>
        </row>
        <row r="118">
          <cell r="V118">
            <v>0.61526999999999998</v>
          </cell>
          <cell r="W118">
            <v>-0.97768999999999995</v>
          </cell>
          <cell r="X118">
            <v>5.8729999999999997E-2</v>
          </cell>
          <cell r="Y118">
            <v>0.29720999999999997</v>
          </cell>
        </row>
        <row r="119">
          <cell r="V119">
            <v>0.42673</v>
          </cell>
          <cell r="W119">
            <v>-0.44208999999999998</v>
          </cell>
          <cell r="X119">
            <v>-0.26884999999999998</v>
          </cell>
          <cell r="Y119">
            <v>0.28572999999999998</v>
          </cell>
        </row>
        <row r="134">
          <cell r="C134">
            <v>2</v>
          </cell>
        </row>
        <row r="135">
          <cell r="C135">
            <v>1</v>
          </cell>
        </row>
        <row r="136">
          <cell r="C136">
            <v>0.94</v>
          </cell>
        </row>
        <row r="137">
          <cell r="C137">
            <v>0.88</v>
          </cell>
        </row>
        <row r="138">
          <cell r="C138">
            <v>0.82</v>
          </cell>
        </row>
        <row r="139">
          <cell r="C139">
            <v>0.76</v>
          </cell>
        </row>
        <row r="140">
          <cell r="C140">
            <v>0.7</v>
          </cell>
        </row>
        <row r="141">
          <cell r="C141">
            <v>0.64</v>
          </cell>
        </row>
        <row r="142">
          <cell r="C142">
            <v>0.57999999999999996</v>
          </cell>
        </row>
        <row r="143">
          <cell r="C143">
            <v>0.52</v>
          </cell>
        </row>
        <row r="144">
          <cell r="C144">
            <v>0.46</v>
          </cell>
        </row>
        <row r="145">
          <cell r="C145">
            <v>0.4</v>
          </cell>
        </row>
        <row r="146">
          <cell r="C146">
            <v>0.34</v>
          </cell>
        </row>
        <row r="147">
          <cell r="C147">
            <v>0.28000000000000003</v>
          </cell>
        </row>
        <row r="148">
          <cell r="C148">
            <v>0.22</v>
          </cell>
        </row>
        <row r="149">
          <cell r="C149">
            <v>0.16</v>
          </cell>
        </row>
        <row r="156">
          <cell r="V156">
            <v>-493.06680999999998</v>
          </cell>
          <cell r="W156">
            <v>1223.4734800000001</v>
          </cell>
          <cell r="X156">
            <v>-1060.4350999999999</v>
          </cell>
          <cell r="Y156">
            <v>426.24835999999999</v>
          </cell>
        </row>
        <row r="157">
          <cell r="V157">
            <v>-568.42340000000002</v>
          </cell>
          <cell r="W157">
            <v>1392.6380099999999</v>
          </cell>
          <cell r="X157">
            <v>-1192.92426</v>
          </cell>
          <cell r="Y157">
            <v>464.53154000000001</v>
          </cell>
        </row>
        <row r="158">
          <cell r="V158">
            <v>-447.48430999999999</v>
          </cell>
          <cell r="W158">
            <v>1110.4477400000001</v>
          </cell>
          <cell r="X158">
            <v>-959.37936000000002</v>
          </cell>
          <cell r="Y158">
            <v>393.09633000000002</v>
          </cell>
        </row>
        <row r="159">
          <cell r="V159">
            <v>-476.77348999999998</v>
          </cell>
          <cell r="W159">
            <v>1186.3022699999999</v>
          </cell>
          <cell r="X159">
            <v>-1036.84978</v>
          </cell>
          <cell r="Y159">
            <v>423.68700999999999</v>
          </cell>
        </row>
        <row r="160">
          <cell r="V160">
            <v>-449.03606000000002</v>
          </cell>
          <cell r="W160">
            <v>1122.2603999999999</v>
          </cell>
          <cell r="X160">
            <v>-983.35325</v>
          </cell>
          <cell r="Y160">
            <v>406.78447</v>
          </cell>
        </row>
        <row r="161">
          <cell r="V161">
            <v>-485.30808000000002</v>
          </cell>
          <cell r="W161">
            <v>1186.7653</v>
          </cell>
          <cell r="X161">
            <v>-1007.56901</v>
          </cell>
          <cell r="Y161">
            <v>402.44708000000003</v>
          </cell>
        </row>
        <row r="162">
          <cell r="V162">
            <v>-454.85509999999999</v>
          </cell>
          <cell r="W162">
            <v>1111.5791300000001</v>
          </cell>
          <cell r="X162">
            <v>-937.30739000000005</v>
          </cell>
          <cell r="Y162">
            <v>377.40460000000002</v>
          </cell>
        </row>
        <row r="163">
          <cell r="V163">
            <v>-421.49259000000001</v>
          </cell>
          <cell r="W163">
            <v>1024.7989299999999</v>
          </cell>
          <cell r="X163">
            <v>-838.13283000000001</v>
          </cell>
          <cell r="Y163">
            <v>332.76407999999998</v>
          </cell>
        </row>
      </sheetData>
      <sheetData sheetId="9">
        <row r="6">
          <cell r="B6" t="str">
            <v>bar</v>
          </cell>
        </row>
      </sheetData>
      <sheetData sheetId="10"/>
      <sheetData sheetId="11"/>
      <sheetData sheetId="12"/>
      <sheetData sheetId="13">
        <row r="40">
          <cell r="G40">
            <v>8</v>
          </cell>
          <cell r="H40">
            <v>10</v>
          </cell>
          <cell r="I40">
            <v>11</v>
          </cell>
          <cell r="J40">
            <v>12</v>
          </cell>
          <cell r="K40">
            <v>13</v>
          </cell>
          <cell r="L40">
            <v>14</v>
          </cell>
          <cell r="M40">
            <v>15</v>
          </cell>
          <cell r="N40">
            <v>16</v>
          </cell>
        </row>
        <row r="41">
          <cell r="F41">
            <v>2.5</v>
          </cell>
          <cell r="G41">
            <v>2.09</v>
          </cell>
          <cell r="H41">
            <v>1.405</v>
          </cell>
          <cell r="I41">
            <v>1.169</v>
          </cell>
          <cell r="J41">
            <v>0.98899999999999999</v>
          </cell>
          <cell r="K41">
            <v>0.85299999999999998</v>
          </cell>
          <cell r="L41">
            <v>0.748</v>
          </cell>
          <cell r="M41">
            <v>0.66200000000000003</v>
          </cell>
          <cell r="N41">
            <v>0.58299999999999996</v>
          </cell>
        </row>
        <row r="42">
          <cell r="F42">
            <v>3</v>
          </cell>
          <cell r="G42">
            <v>2.1549999999999998</v>
          </cell>
          <cell r="H42">
            <v>1.393</v>
          </cell>
          <cell r="I42">
            <v>1.1519999999999999</v>
          </cell>
          <cell r="J42">
            <v>0.97599999999999998</v>
          </cell>
          <cell r="K42">
            <v>0.84499999999999997</v>
          </cell>
          <cell r="L42">
            <v>0.73899999999999999</v>
          </cell>
          <cell r="M42">
            <v>0.63700000000000001</v>
          </cell>
          <cell r="N42">
            <v>0.51800000000000002</v>
          </cell>
        </row>
        <row r="43">
          <cell r="F43">
            <v>3.5</v>
          </cell>
          <cell r="G43">
            <v>2.3239999999999998</v>
          </cell>
          <cell r="H43">
            <v>1.464</v>
          </cell>
          <cell r="I43">
            <v>1.1859999999999999</v>
          </cell>
          <cell r="J43">
            <v>0.98399999999999999</v>
          </cell>
          <cell r="K43">
            <v>0.83599999999999997</v>
          </cell>
          <cell r="L43">
            <v>0.72399999999999998</v>
          </cell>
          <cell r="M43">
            <v>0.626</v>
          </cell>
          <cell r="N43">
            <v>0.52400000000000002</v>
          </cell>
        </row>
        <row r="44">
          <cell r="F44">
            <v>4</v>
          </cell>
          <cell r="G44">
            <v>2.4900000000000002</v>
          </cell>
          <cell r="H44">
            <v>1.5</v>
          </cell>
          <cell r="I44">
            <v>1.1970000000000001</v>
          </cell>
          <cell r="J44">
            <v>0.98499999999999999</v>
          </cell>
          <cell r="K44">
            <v>0.83699999999999997</v>
          </cell>
          <cell r="L44">
            <v>0.72699999999999998</v>
          </cell>
          <cell r="M44">
            <v>0.626</v>
          </cell>
          <cell r="N44">
            <v>0.50700000000000001</v>
          </cell>
        </row>
        <row r="45">
          <cell r="F45">
            <v>4.5</v>
          </cell>
          <cell r="G45">
            <v>2.782</v>
          </cell>
          <cell r="H45">
            <v>1.6</v>
          </cell>
          <cell r="I45">
            <v>1.2509999999999999</v>
          </cell>
          <cell r="J45">
            <v>1.0149999999999999</v>
          </cell>
          <cell r="K45">
            <v>0.85499999999999998</v>
          </cell>
          <cell r="L45">
            <v>0.73499999999999999</v>
          </cell>
          <cell r="M45">
            <v>0.61899999999999999</v>
          </cell>
          <cell r="N45">
            <v>0.47</v>
          </cell>
        </row>
        <row r="46">
          <cell r="F46">
            <v>5</v>
          </cell>
          <cell r="G46">
            <v>3.0880000000000001</v>
          </cell>
          <cell r="H46">
            <v>1.6919999999999999</v>
          </cell>
          <cell r="I46">
            <v>1.3160000000000001</v>
          </cell>
          <cell r="J46">
            <v>1.0880000000000001</v>
          </cell>
          <cell r="K46">
            <v>0.95499999999999996</v>
          </cell>
          <cell r="L46">
            <v>0.86799999999999999</v>
          </cell>
          <cell r="M46">
            <v>0.77500000000000002</v>
          </cell>
          <cell r="N46">
            <v>0.625</v>
          </cell>
        </row>
        <row r="47">
          <cell r="F47">
            <v>5.5</v>
          </cell>
          <cell r="G47">
            <v>3.7269999999999999</v>
          </cell>
          <cell r="H47">
            <v>1.833</v>
          </cell>
          <cell r="I47">
            <v>1.359</v>
          </cell>
          <cell r="J47">
            <v>1.091</v>
          </cell>
          <cell r="K47">
            <v>0.94899999999999995</v>
          </cell>
          <cell r="L47">
            <v>0.85</v>
          </cell>
          <cell r="M47">
            <v>0.71499999999999997</v>
          </cell>
          <cell r="N47">
            <v>0.46100000000000002</v>
          </cell>
        </row>
        <row r="48">
          <cell r="F48">
            <v>6</v>
          </cell>
          <cell r="G48">
            <v>4.415</v>
          </cell>
          <cell r="H48">
            <v>1.984</v>
          </cell>
          <cell r="I48">
            <v>1.405</v>
          </cell>
          <cell r="J48">
            <v>1.105</v>
          </cell>
          <cell r="K48">
            <v>0.97899999999999998</v>
          </cell>
          <cell r="L48">
            <v>0.91700000000000004</v>
          </cell>
          <cell r="M48">
            <v>0.81399999999999995</v>
          </cell>
          <cell r="N48">
            <v>0.56000000000000005</v>
          </cell>
        </row>
        <row r="62">
          <cell r="G62">
            <v>0.16</v>
          </cell>
          <cell r="H62">
            <v>0.22</v>
          </cell>
          <cell r="I62">
            <v>0.28000000000000003</v>
          </cell>
          <cell r="J62">
            <v>0.34</v>
          </cell>
          <cell r="K62">
            <v>0.4</v>
          </cell>
          <cell r="L62">
            <v>0.46</v>
          </cell>
          <cell r="M62">
            <v>0.52</v>
          </cell>
          <cell r="N62">
            <v>0.57999999999999996</v>
          </cell>
          <cell r="O62">
            <v>0.64</v>
          </cell>
          <cell r="P62">
            <v>0.7</v>
          </cell>
          <cell r="Q62">
            <v>0.76</v>
          </cell>
          <cell r="R62">
            <v>0.82</v>
          </cell>
          <cell r="S62">
            <v>0.88</v>
          </cell>
          <cell r="T62">
            <v>0.94</v>
          </cell>
          <cell r="U62">
            <v>1</v>
          </cell>
          <cell r="V62">
            <v>2</v>
          </cell>
        </row>
        <row r="63">
          <cell r="F63">
            <v>2.5</v>
          </cell>
          <cell r="G63">
            <v>223</v>
          </cell>
          <cell r="H63">
            <v>193</v>
          </cell>
          <cell r="I63">
            <v>169</v>
          </cell>
          <cell r="J63">
            <v>150</v>
          </cell>
          <cell r="K63">
            <v>135</v>
          </cell>
          <cell r="L63">
            <v>123</v>
          </cell>
          <cell r="M63">
            <v>115</v>
          </cell>
          <cell r="N63">
            <v>109</v>
          </cell>
          <cell r="O63">
            <v>106</v>
          </cell>
          <cell r="P63">
            <v>104</v>
          </cell>
          <cell r="Q63">
            <v>103</v>
          </cell>
          <cell r="R63">
            <v>102</v>
          </cell>
          <cell r="S63">
            <v>102</v>
          </cell>
          <cell r="T63">
            <v>100</v>
          </cell>
          <cell r="U63">
            <v>100</v>
          </cell>
          <cell r="V63">
            <v>100</v>
          </cell>
        </row>
        <row r="64">
          <cell r="F64">
            <v>3</v>
          </cell>
          <cell r="G64">
            <v>254</v>
          </cell>
          <cell r="H64">
            <v>220</v>
          </cell>
          <cell r="I64">
            <v>192</v>
          </cell>
          <cell r="J64">
            <v>169</v>
          </cell>
          <cell r="K64">
            <v>151</v>
          </cell>
          <cell r="L64">
            <v>137</v>
          </cell>
          <cell r="M64">
            <v>127</v>
          </cell>
          <cell r="N64">
            <v>119</v>
          </cell>
          <cell r="O64">
            <v>114</v>
          </cell>
          <cell r="P64">
            <v>110</v>
          </cell>
          <cell r="Q64">
            <v>107</v>
          </cell>
          <cell r="R64">
            <v>105</v>
          </cell>
          <cell r="S64">
            <v>103</v>
          </cell>
          <cell r="T64">
            <v>101</v>
          </cell>
          <cell r="U64">
            <v>100</v>
          </cell>
          <cell r="V64">
            <v>100</v>
          </cell>
        </row>
        <row r="65">
          <cell r="F65">
            <v>3.5</v>
          </cell>
          <cell r="G65">
            <v>270</v>
          </cell>
          <cell r="H65">
            <v>233</v>
          </cell>
          <cell r="I65">
            <v>203</v>
          </cell>
          <cell r="J65">
            <v>178</v>
          </cell>
          <cell r="K65">
            <v>158</v>
          </cell>
          <cell r="L65">
            <v>143</v>
          </cell>
          <cell r="M65">
            <v>131</v>
          </cell>
          <cell r="N65">
            <v>123</v>
          </cell>
          <cell r="O65">
            <v>116</v>
          </cell>
          <cell r="P65">
            <v>112</v>
          </cell>
          <cell r="Q65">
            <v>109</v>
          </cell>
          <cell r="R65">
            <v>107</v>
          </cell>
          <cell r="S65">
            <v>104</v>
          </cell>
          <cell r="T65">
            <v>101</v>
          </cell>
          <cell r="U65">
            <v>100</v>
          </cell>
          <cell r="V65">
            <v>100</v>
          </cell>
        </row>
        <row r="66">
          <cell r="F66">
            <v>4</v>
          </cell>
          <cell r="G66">
            <v>276</v>
          </cell>
          <cell r="H66">
            <v>240</v>
          </cell>
          <cell r="I66">
            <v>210</v>
          </cell>
          <cell r="J66">
            <v>185</v>
          </cell>
          <cell r="K66">
            <v>164</v>
          </cell>
          <cell r="L66">
            <v>148</v>
          </cell>
          <cell r="M66">
            <v>136</v>
          </cell>
          <cell r="N66">
            <v>126</v>
          </cell>
          <cell r="O66">
            <v>119</v>
          </cell>
          <cell r="P66">
            <v>114</v>
          </cell>
          <cell r="Q66">
            <v>111</v>
          </cell>
          <cell r="R66">
            <v>107</v>
          </cell>
          <cell r="S66">
            <v>105</v>
          </cell>
          <cell r="T66">
            <v>101</v>
          </cell>
          <cell r="U66">
            <v>100</v>
          </cell>
          <cell r="V66">
            <v>100</v>
          </cell>
        </row>
        <row r="67">
          <cell r="F67">
            <v>4.5</v>
          </cell>
          <cell r="G67">
            <v>286</v>
          </cell>
          <cell r="H67">
            <v>248</v>
          </cell>
          <cell r="I67">
            <v>216</v>
          </cell>
          <cell r="J67">
            <v>190</v>
          </cell>
          <cell r="K67">
            <v>168</v>
          </cell>
          <cell r="L67">
            <v>151</v>
          </cell>
          <cell r="M67">
            <v>138</v>
          </cell>
          <cell r="N67">
            <v>128</v>
          </cell>
          <cell r="O67">
            <v>121</v>
          </cell>
          <cell r="P67">
            <v>116</v>
          </cell>
          <cell r="Q67">
            <v>112</v>
          </cell>
          <cell r="R67">
            <v>108</v>
          </cell>
          <cell r="S67">
            <v>105</v>
          </cell>
          <cell r="T67">
            <v>101</v>
          </cell>
          <cell r="U67">
            <v>100</v>
          </cell>
          <cell r="V67">
            <v>100</v>
          </cell>
        </row>
        <row r="68">
          <cell r="F68">
            <v>5</v>
          </cell>
          <cell r="G68">
            <v>266</v>
          </cell>
          <cell r="H68">
            <v>231</v>
          </cell>
          <cell r="I68">
            <v>202</v>
          </cell>
          <cell r="J68">
            <v>178</v>
          </cell>
          <cell r="K68">
            <v>158</v>
          </cell>
          <cell r="L68">
            <v>143</v>
          </cell>
          <cell r="M68">
            <v>132</v>
          </cell>
          <cell r="N68">
            <v>123</v>
          </cell>
          <cell r="O68">
            <v>117</v>
          </cell>
          <cell r="P68">
            <v>112</v>
          </cell>
          <cell r="Q68">
            <v>109</v>
          </cell>
          <cell r="R68">
            <v>106</v>
          </cell>
          <cell r="S68">
            <v>104</v>
          </cell>
          <cell r="T68">
            <v>101</v>
          </cell>
          <cell r="U68">
            <v>100</v>
          </cell>
          <cell r="V68">
            <v>100</v>
          </cell>
        </row>
        <row r="69">
          <cell r="F69">
            <v>5.5</v>
          </cell>
          <cell r="G69">
            <v>307</v>
          </cell>
          <cell r="H69">
            <v>263</v>
          </cell>
          <cell r="I69">
            <v>227</v>
          </cell>
          <cell r="J69">
            <v>198</v>
          </cell>
          <cell r="K69">
            <v>174</v>
          </cell>
          <cell r="L69">
            <v>155</v>
          </cell>
          <cell r="M69">
            <v>141</v>
          </cell>
          <cell r="N69">
            <v>130</v>
          </cell>
          <cell r="O69">
            <v>122</v>
          </cell>
          <cell r="P69">
            <v>117</v>
          </cell>
          <cell r="Q69">
            <v>113</v>
          </cell>
          <cell r="R69">
            <v>109</v>
          </cell>
          <cell r="S69">
            <v>106</v>
          </cell>
          <cell r="T69">
            <v>102</v>
          </cell>
          <cell r="U69">
            <v>100</v>
          </cell>
          <cell r="V69">
            <v>100</v>
          </cell>
        </row>
        <row r="70">
          <cell r="F70">
            <v>6</v>
          </cell>
          <cell r="G70">
            <v>286</v>
          </cell>
          <cell r="H70">
            <v>247</v>
          </cell>
          <cell r="I70">
            <v>214</v>
          </cell>
          <cell r="J70">
            <v>188</v>
          </cell>
          <cell r="K70">
            <v>166</v>
          </cell>
          <cell r="L70">
            <v>149</v>
          </cell>
          <cell r="M70">
            <v>136</v>
          </cell>
          <cell r="N70">
            <v>127</v>
          </cell>
          <cell r="O70">
            <v>119</v>
          </cell>
          <cell r="P70">
            <v>114</v>
          </cell>
          <cell r="Q70">
            <v>111</v>
          </cell>
          <cell r="R70">
            <v>107</v>
          </cell>
          <cell r="S70">
            <v>105</v>
          </cell>
          <cell r="T70">
            <v>101</v>
          </cell>
          <cell r="U70">
            <v>100</v>
          </cell>
          <cell r="V70">
            <v>100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snu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39"/>
  <sheetViews>
    <sheetView showGridLines="0" workbookViewId="0">
      <selection sqref="A1:T1"/>
    </sheetView>
  </sheetViews>
  <sheetFormatPr defaultRowHeight="15" x14ac:dyDescent="0.25"/>
  <cols>
    <col min="1" max="2" width="9.140625" style="7" customWidth="1"/>
    <col min="3" max="3" width="13.140625" style="7" customWidth="1"/>
    <col min="4" max="26" width="9.140625" style="7"/>
    <col min="27" max="29" width="9.140625" hidden="1" customWidth="1"/>
    <col min="30" max="30" width="13.42578125" hidden="1" customWidth="1"/>
    <col min="31" max="31" width="20.85546875" hidden="1" customWidth="1"/>
    <col min="32" max="32" width="9.140625" hidden="1" customWidth="1"/>
    <col min="33" max="34" width="9.140625" customWidth="1"/>
    <col min="35" max="36" width="9.140625" style="7" customWidth="1"/>
    <col min="37" max="16384" width="9.140625" style="7"/>
  </cols>
  <sheetData>
    <row r="1" spans="1:36" s="5" customFormat="1" ht="27" thickBot="1" x14ac:dyDescent="0.3">
      <c r="A1" s="161" t="str">
        <f ca="1">MID(CELL("filename",A1),FIND("]",CELL("filename",A1))+1,255)</f>
        <v>Help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1"/>
      <c r="V1" s="1"/>
      <c r="W1" s="1"/>
      <c r="X1" s="1"/>
      <c r="Y1" s="1"/>
      <c r="Z1" s="1"/>
      <c r="AA1" s="2"/>
      <c r="AB1" s="2"/>
      <c r="AC1" s="3"/>
      <c r="AD1" s="2"/>
      <c r="AE1" s="2"/>
      <c r="AF1" s="2"/>
      <c r="AG1" s="2"/>
      <c r="AH1" s="2"/>
      <c r="AI1" s="1"/>
      <c r="AJ1" s="4"/>
    </row>
    <row r="2" spans="1:36" x14ac:dyDescent="0.25">
      <c r="A2" s="6" t="s">
        <v>0</v>
      </c>
    </row>
    <row r="3" spans="1:36" ht="15.75" thickBot="1" x14ac:dyDescent="0.3">
      <c r="A3" s="8" t="s">
        <v>1</v>
      </c>
      <c r="B3" s="7" t="str">
        <f>[1]Versions!C4</f>
        <v>19.02.28</v>
      </c>
      <c r="AA3" s="9" t="s">
        <v>2</v>
      </c>
    </row>
    <row r="4" spans="1:36" ht="15.75" thickBot="1" x14ac:dyDescent="0.3">
      <c r="AA4" s="10" t="s">
        <v>3</v>
      </c>
      <c r="AB4" s="11"/>
      <c r="AC4" s="12"/>
      <c r="AD4" s="13" t="s">
        <v>4</v>
      </c>
      <c r="AE4" s="13" t="s">
        <v>5</v>
      </c>
      <c r="AF4" s="14"/>
      <c r="AG4" s="7"/>
      <c r="AH4" s="7"/>
    </row>
    <row r="5" spans="1:36" ht="19.5" thickBot="1" x14ac:dyDescent="0.35">
      <c r="B5" s="15" t="s">
        <v>6</v>
      </c>
      <c r="AA5" s="16"/>
      <c r="AB5" s="17"/>
      <c r="AC5" s="18" t="s">
        <v>7</v>
      </c>
      <c r="AD5" s="19">
        <v>1</v>
      </c>
      <c r="AE5" s="19">
        <v>1.1499999999999999</v>
      </c>
      <c r="AG5" s="7"/>
      <c r="AH5" s="7"/>
    </row>
    <row r="6" spans="1:36" ht="19.5" thickBot="1" x14ac:dyDescent="0.35">
      <c r="B6" s="15"/>
      <c r="AA6" s="16"/>
      <c r="AB6" s="17"/>
      <c r="AC6" s="18" t="s">
        <v>8</v>
      </c>
      <c r="AD6" s="20">
        <v>0.78400000000000003</v>
      </c>
      <c r="AE6" s="20">
        <v>0.74</v>
      </c>
      <c r="AG6" s="7"/>
      <c r="AH6" s="7"/>
    </row>
    <row r="7" spans="1:36" ht="19.5" thickBot="1" x14ac:dyDescent="0.35">
      <c r="B7" s="15" t="s">
        <v>9</v>
      </c>
      <c r="AA7" s="16"/>
      <c r="AB7" s="17"/>
      <c r="AC7" s="18" t="s">
        <v>10</v>
      </c>
      <c r="AD7" s="20"/>
      <c r="AE7" s="20">
        <v>14.7</v>
      </c>
      <c r="AG7" s="7"/>
      <c r="AH7" s="7"/>
    </row>
    <row r="8" spans="1:36" ht="19.5" thickBot="1" x14ac:dyDescent="0.35">
      <c r="B8" s="21" t="s">
        <v>11</v>
      </c>
      <c r="AA8" s="16"/>
      <c r="AB8" s="17"/>
      <c r="AC8" s="18" t="s">
        <v>12</v>
      </c>
      <c r="AD8" s="20"/>
      <c r="AE8" s="20">
        <v>1.1000000000000001</v>
      </c>
      <c r="AF8" t="s">
        <v>13</v>
      </c>
    </row>
    <row r="9" spans="1:36" ht="19.5" thickBot="1" x14ac:dyDescent="0.35">
      <c r="B9" s="15"/>
    </row>
    <row r="10" spans="1:36" ht="19.5" thickBot="1" x14ac:dyDescent="0.35">
      <c r="B10" s="15" t="s">
        <v>14</v>
      </c>
      <c r="AA10" s="157" t="s">
        <v>78</v>
      </c>
      <c r="AB10" s="158"/>
    </row>
    <row r="11" spans="1:36" ht="19.5" thickBot="1" x14ac:dyDescent="0.35">
      <c r="B11" s="15"/>
      <c r="AA11" s="159" t="s">
        <v>32</v>
      </c>
      <c r="AB11" s="160">
        <v>1</v>
      </c>
    </row>
    <row r="12" spans="1:36" ht="19.5" thickBot="1" x14ac:dyDescent="0.35">
      <c r="B12" s="15" t="s">
        <v>15</v>
      </c>
      <c r="AA12" s="159" t="s">
        <v>33</v>
      </c>
      <c r="AB12" s="160">
        <v>14.5038</v>
      </c>
    </row>
    <row r="13" spans="1:36" ht="19.5" thickBot="1" x14ac:dyDescent="0.35">
      <c r="B13" s="15"/>
      <c r="C13" s="7" t="s">
        <v>16</v>
      </c>
      <c r="AA13" s="159" t="s">
        <v>34</v>
      </c>
      <c r="AB13" s="160">
        <v>100</v>
      </c>
    </row>
    <row r="14" spans="1:36" ht="18.75" x14ac:dyDescent="0.3">
      <c r="B14" s="15"/>
    </row>
    <row r="15" spans="1:36" ht="18.75" x14ac:dyDescent="0.3">
      <c r="B15" s="15"/>
    </row>
    <row r="16" spans="1:36" ht="18.75" x14ac:dyDescent="0.3">
      <c r="B16" s="15" t="s">
        <v>17</v>
      </c>
    </row>
    <row r="17" spans="1:34" ht="18.75" x14ac:dyDescent="0.3">
      <c r="B17" s="15"/>
    </row>
    <row r="18" spans="1:34" ht="18.75" x14ac:dyDescent="0.3">
      <c r="B18" s="15" t="s">
        <v>18</v>
      </c>
      <c r="N18" s="15" t="s">
        <v>19</v>
      </c>
      <c r="R18" s="22" t="s">
        <v>20</v>
      </c>
    </row>
    <row r="19" spans="1:34" s="23" customFormat="1" x14ac:dyDescent="0.25">
      <c r="B19" s="24"/>
      <c r="C19" s="23" t="s">
        <v>21</v>
      </c>
      <c r="AA19" s="25"/>
      <c r="AB19" s="25"/>
      <c r="AC19" s="25"/>
      <c r="AD19" s="25"/>
      <c r="AE19" s="25"/>
      <c r="AF19" s="25"/>
      <c r="AG19" s="25"/>
      <c r="AH19" s="25"/>
    </row>
    <row r="20" spans="1:34" s="23" customFormat="1" ht="15.75" thickBot="1" x14ac:dyDescent="0.3">
      <c r="B20" s="24"/>
      <c r="AA20" s="25"/>
      <c r="AB20" s="25"/>
      <c r="AC20" s="25"/>
      <c r="AD20" s="25"/>
      <c r="AE20" s="25"/>
      <c r="AF20" s="25"/>
      <c r="AG20" s="25"/>
      <c r="AH20" s="25"/>
    </row>
    <row r="21" spans="1:34" s="26" customFormat="1" ht="15" customHeight="1" thickBot="1" x14ac:dyDescent="0.3">
      <c r="A21" s="164" t="s">
        <v>22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6"/>
      <c r="AA21" s="27"/>
      <c r="AB21" s="27"/>
      <c r="AC21" s="27"/>
      <c r="AD21" s="27"/>
      <c r="AE21" s="27"/>
      <c r="AF21" s="27"/>
      <c r="AG21" s="27"/>
      <c r="AH21" s="27"/>
    </row>
    <row r="22" spans="1:34" ht="18.75" x14ac:dyDescent="0.3">
      <c r="B22" s="15"/>
    </row>
    <row r="23" spans="1:34" ht="18.75" x14ac:dyDescent="0.3">
      <c r="B23" s="15" t="s">
        <v>23</v>
      </c>
    </row>
    <row r="24" spans="1:34" ht="18.75" x14ac:dyDescent="0.3">
      <c r="B24" s="15"/>
    </row>
    <row r="25" spans="1:34" ht="18.75" x14ac:dyDescent="0.3">
      <c r="B25" s="15" t="s">
        <v>24</v>
      </c>
    </row>
    <row r="26" spans="1:34" ht="18.75" x14ac:dyDescent="0.3">
      <c r="B26" s="15" t="s">
        <v>25</v>
      </c>
    </row>
    <row r="28" spans="1:34" ht="18.75" x14ac:dyDescent="0.3">
      <c r="B28" s="28" t="s">
        <v>26</v>
      </c>
    </row>
    <row r="29" spans="1:34" ht="19.5" thickBot="1" x14ac:dyDescent="0.35">
      <c r="B29" s="28"/>
    </row>
    <row r="30" spans="1:34" ht="15.75" thickBot="1" x14ac:dyDescent="0.3">
      <c r="G30" s="29" t="s">
        <v>27</v>
      </c>
      <c r="H30" s="30">
        <v>0.74</v>
      </c>
    </row>
    <row r="31" spans="1:34" ht="15.75" thickBot="1" x14ac:dyDescent="0.3"/>
    <row r="32" spans="1:34" ht="15.75" thickBot="1" x14ac:dyDescent="0.3">
      <c r="H32" s="31">
        <v>1000</v>
      </c>
      <c r="I32" s="7" t="s">
        <v>28</v>
      </c>
      <c r="J32" s="32" t="s">
        <v>29</v>
      </c>
      <c r="K32" s="33">
        <f>(H30*H32)/60</f>
        <v>12.333333333333334</v>
      </c>
      <c r="L32" s="7" t="s">
        <v>30</v>
      </c>
      <c r="M32" s="32" t="s">
        <v>29</v>
      </c>
      <c r="N32" s="34">
        <f>K32*0.00220462*3600</f>
        <v>97.885128000000009</v>
      </c>
      <c r="O32" s="7" t="s">
        <v>31</v>
      </c>
    </row>
    <row r="33" spans="2:15" ht="15.75" thickBot="1" x14ac:dyDescent="0.3"/>
    <row r="34" spans="2:15" ht="15.75" thickBot="1" x14ac:dyDescent="0.3">
      <c r="H34" s="35">
        <v>3</v>
      </c>
      <c r="I34" s="7" t="s">
        <v>32</v>
      </c>
      <c r="J34" s="32" t="s">
        <v>29</v>
      </c>
      <c r="K34" s="34">
        <f>H34*14.5037738</f>
        <v>43.5113214</v>
      </c>
      <c r="L34" s="7" t="s">
        <v>33</v>
      </c>
      <c r="M34" s="32" t="s">
        <v>29</v>
      </c>
      <c r="N34" s="36">
        <f>H34*100</f>
        <v>300</v>
      </c>
      <c r="O34" s="7" t="s">
        <v>34</v>
      </c>
    </row>
    <row r="35" spans="2:15" x14ac:dyDescent="0.25">
      <c r="B35" s="37"/>
      <c r="G35" s="37"/>
    </row>
    <row r="36" spans="2:15" x14ac:dyDescent="0.25">
      <c r="B36" s="37"/>
    </row>
    <row r="37" spans="2:15" x14ac:dyDescent="0.25">
      <c r="B37" s="37"/>
    </row>
    <row r="38" spans="2:15" x14ac:dyDescent="0.25">
      <c r="B38" s="37"/>
    </row>
    <row r="39" spans="2:15" x14ac:dyDescent="0.25">
      <c r="B39" s="37"/>
    </row>
  </sheetData>
  <sheetProtection password="C163" sheet="1" objects="1" scenarios="1"/>
  <mergeCells count="2">
    <mergeCell ref="A1:T1"/>
    <mergeCell ref="A21:T21"/>
  </mergeCells>
  <hyperlinks>
    <hyperlink ref="R18" r:id="rId1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R74"/>
  <sheetViews>
    <sheetView showGridLines="0" tabSelected="1" workbookViewId="0">
      <selection activeCell="E5" sqref="E5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24" width="9.140625" style="7"/>
    <col min="25" max="78" width="9.140625" style="7" customWidth="1"/>
    <col min="79" max="96" width="9.140625" style="7" hidden="1" customWidth="1"/>
    <col min="97" max="16384" width="9.140625" style="7"/>
  </cols>
  <sheetData>
    <row r="1" spans="1:82" ht="27" thickBot="1" x14ac:dyDescent="0.4">
      <c r="A1" s="161" t="str">
        <f ca="1">MID(CELL("filename",A1),FIND("]",CELL("filename",A1))+1,255)</f>
        <v>Generic ECU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38"/>
      <c r="V1" s="38"/>
      <c r="W1" s="38"/>
      <c r="X1" s="38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8"/>
      <c r="CB1" s="38"/>
      <c r="CC1" s="38"/>
      <c r="CD1" s="39"/>
    </row>
    <row r="2" spans="1:82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409.41899999999998</v>
      </c>
      <c r="T2" s="41" t="s">
        <v>28</v>
      </c>
    </row>
    <row r="3" spans="1:82" x14ac:dyDescent="0.25">
      <c r="A3" s="8" t="s">
        <v>1</v>
      </c>
      <c r="B3" s="7" t="str">
        <f>[1]Versions!C4</f>
        <v>19.02.28</v>
      </c>
    </row>
    <row r="4" spans="1:82" ht="15.75" thickBot="1" x14ac:dyDescent="0.3"/>
    <row r="5" spans="1:82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82" ht="15.75" thickBot="1" x14ac:dyDescent="0.3"/>
    <row r="7" spans="1:82" ht="15.75" thickBot="1" x14ac:dyDescent="0.3">
      <c r="B7" s="167" t="s">
        <v>39</v>
      </c>
      <c r="C7" s="168"/>
      <c r="D7" s="169"/>
    </row>
    <row r="8" spans="1:82" ht="15.75" thickBot="1" x14ac:dyDescent="0.3">
      <c r="B8" s="45">
        <f>MIN(G51:V51)</f>
        <v>0.16</v>
      </c>
      <c r="C8" s="46" t="s">
        <v>40</v>
      </c>
    </row>
    <row r="9" spans="1:82" ht="15.75" thickBot="1" x14ac:dyDescent="0.3"/>
    <row r="10" spans="1:82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82" ht="15.75" thickBot="1" x14ac:dyDescent="0.3">
      <c r="B11" s="45">
        <f>MAX(G51:V51)</f>
        <v>2</v>
      </c>
      <c r="C11" s="46" t="s">
        <v>40</v>
      </c>
    </row>
    <row r="12" spans="1:82" ht="15.75" thickBot="1" x14ac:dyDescent="0.3">
      <c r="I12" s="43"/>
      <c r="P12" s="23"/>
    </row>
    <row r="13" spans="1:82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82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82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434.24345</v>
      </c>
      <c r="H15" s="186" t="s">
        <v>45</v>
      </c>
      <c r="I15" s="37"/>
      <c r="K15" s="37"/>
    </row>
    <row r="16" spans="1:82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470.83184999999992</v>
      </c>
      <c r="H16" s="187"/>
      <c r="I16" s="53" t="s">
        <v>46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511.14739999999995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542.43084999999996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575.15985000000001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617.99389999999994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621.63134999999988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677.8939499999999</v>
      </c>
      <c r="H22" s="188"/>
    </row>
    <row r="23" spans="2:17" ht="15.75" thickBot="1" x14ac:dyDescent="0.3"/>
    <row r="24" spans="2:17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17" ht="15.75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67" t="s">
        <v>52</v>
      </c>
      <c r="C28" s="168"/>
      <c r="D28" s="168"/>
      <c r="E28" s="168"/>
      <c r="F28" s="169"/>
      <c r="G28" s="75">
        <f>'[1]Summary Data'!$C$15*VLOOKUP($E$5,PressureFactors,2,FALSE)</f>
        <v>3</v>
      </c>
      <c r="H28" s="53" t="s">
        <v>46</v>
      </c>
      <c r="I28" s="43"/>
    </row>
    <row r="29" spans="2:17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17" ht="15.75" customHeight="1" x14ac:dyDescent="0.25">
      <c r="B30" s="180"/>
      <c r="C30" s="181"/>
      <c r="D30" s="181"/>
      <c r="E30" s="18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80"/>
      <c r="C31" s="181"/>
      <c r="D31" s="181"/>
      <c r="E31" s="18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 x14ac:dyDescent="0.25">
      <c r="B32" s="180"/>
      <c r="C32" s="181"/>
      <c r="D32" s="181"/>
      <c r="E32" s="182"/>
      <c r="F32" s="81">
        <f t="shared" si="2"/>
        <v>3.5</v>
      </c>
      <c r="G32" s="80">
        <f t="shared" si="3"/>
        <v>0.92582009977255153</v>
      </c>
    </row>
    <row r="33" spans="2:40" x14ac:dyDescent="0.25">
      <c r="B33" s="180"/>
      <c r="C33" s="181"/>
      <c r="D33" s="181"/>
      <c r="E33" s="182"/>
      <c r="F33" s="79">
        <f t="shared" si="2"/>
        <v>4</v>
      </c>
      <c r="G33" s="80">
        <f t="shared" si="3"/>
        <v>0.8660254037844386</v>
      </c>
    </row>
    <row r="34" spans="2:40" x14ac:dyDescent="0.25">
      <c r="B34" s="180"/>
      <c r="C34" s="181"/>
      <c r="D34" s="181"/>
      <c r="E34" s="182"/>
      <c r="F34" s="79">
        <f t="shared" si="2"/>
        <v>4.5</v>
      </c>
      <c r="G34" s="80">
        <f t="shared" si="3"/>
        <v>0.81649658092772603</v>
      </c>
    </row>
    <row r="35" spans="2:40" x14ac:dyDescent="0.25">
      <c r="B35" s="180"/>
      <c r="C35" s="181"/>
      <c r="D35" s="181"/>
      <c r="E35" s="182"/>
      <c r="F35" s="79">
        <f t="shared" si="2"/>
        <v>5</v>
      </c>
      <c r="G35" s="80">
        <f t="shared" si="3"/>
        <v>0.7745966692414834</v>
      </c>
    </row>
    <row r="36" spans="2:40" x14ac:dyDescent="0.25">
      <c r="B36" s="180"/>
      <c r="C36" s="181"/>
      <c r="D36" s="181"/>
      <c r="E36" s="182"/>
      <c r="F36" s="79">
        <f t="shared" si="2"/>
        <v>5.5</v>
      </c>
      <c r="G36" s="80">
        <f t="shared" si="3"/>
        <v>0.7385489458759964</v>
      </c>
    </row>
    <row r="37" spans="2:40" ht="15.75" thickBot="1" x14ac:dyDescent="0.3">
      <c r="B37" s="183"/>
      <c r="C37" s="184"/>
      <c r="D37" s="184"/>
      <c r="E37" s="185"/>
      <c r="F37" s="82">
        <f t="shared" si="2"/>
        <v>6</v>
      </c>
      <c r="G37" s="83">
        <f t="shared" si="3"/>
        <v>0.70710678118654757</v>
      </c>
    </row>
    <row r="38" spans="2:40" ht="15.75" thickBot="1" x14ac:dyDescent="0.3"/>
    <row r="39" spans="2:40" ht="15.75" thickBot="1" x14ac:dyDescent="0.3">
      <c r="B39" s="167" t="s">
        <v>55</v>
      </c>
      <c r="C39" s="168"/>
      <c r="D39" s="168"/>
      <c r="E39" s="168"/>
      <c r="F39" s="169"/>
      <c r="G39" s="174" t="s">
        <v>56</v>
      </c>
      <c r="H39" s="175"/>
      <c r="I39" s="175"/>
      <c r="J39" s="175"/>
      <c r="K39" s="175"/>
      <c r="L39" s="175"/>
      <c r="M39" s="175"/>
      <c r="N39" s="176"/>
      <c r="Q39" s="167" t="s">
        <v>55</v>
      </c>
      <c r="R39" s="168"/>
      <c r="S39" s="168"/>
      <c r="T39" s="168"/>
      <c r="U39" s="169"/>
      <c r="V39" s="174" t="s">
        <v>57</v>
      </c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6"/>
    </row>
    <row r="40" spans="2:40" ht="15.75" customHeight="1" thickBot="1" x14ac:dyDescent="0.3">
      <c r="B40" s="194" t="s">
        <v>58</v>
      </c>
      <c r="C40" s="195"/>
      <c r="D40" s="195"/>
      <c r="E40" s="196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  <c r="Q40" s="194" t="s">
        <v>58</v>
      </c>
      <c r="R40" s="195"/>
      <c r="S40" s="195"/>
      <c r="T40" s="196"/>
      <c r="U40" s="47" t="str">
        <f>$E$5</f>
        <v>bar</v>
      </c>
      <c r="V40" s="84">
        <v>8</v>
      </c>
      <c r="W40" s="85">
        <v>8.5</v>
      </c>
      <c r="X40" s="85">
        <v>9</v>
      </c>
      <c r="Y40" s="85">
        <v>9.5</v>
      </c>
      <c r="Z40" s="85">
        <v>10</v>
      </c>
      <c r="AA40" s="85">
        <v>10.5</v>
      </c>
      <c r="AB40" s="85">
        <v>11</v>
      </c>
      <c r="AC40" s="85">
        <v>11.5</v>
      </c>
      <c r="AD40" s="85">
        <v>12</v>
      </c>
      <c r="AE40" s="85">
        <v>12.5</v>
      </c>
      <c r="AF40" s="85">
        <v>13</v>
      </c>
      <c r="AG40" s="85">
        <v>13.5</v>
      </c>
      <c r="AH40" s="85">
        <v>14</v>
      </c>
      <c r="AI40" s="85">
        <v>14.5</v>
      </c>
      <c r="AJ40" s="85">
        <v>15</v>
      </c>
      <c r="AK40" s="85">
        <v>15.5</v>
      </c>
      <c r="AL40" s="86">
        <v>16</v>
      </c>
    </row>
    <row r="41" spans="2:40" ht="15.75" customHeight="1" thickBot="1" x14ac:dyDescent="0.3">
      <c r="B41" s="197"/>
      <c r="C41" s="198"/>
      <c r="D41" s="198"/>
      <c r="E41" s="199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2.0902499999999975</v>
      </c>
      <c r="H41" s="88">
        <f>('[1]Summary Data'!$V43*POWER(H$40,3))+('[1]Summary Data'!$W43*POWER(H$40,2))+('[1]Summary Data'!$X43*H$40)+'[1]Summary Data'!$Y43</f>
        <v>1.4045899999999971</v>
      </c>
      <c r="I41" s="88">
        <f>('[1]Summary Data'!$V43*POWER(I$40,3))+('[1]Summary Data'!$W43*POWER(I$40,2))+('[1]Summary Data'!$X43*I$40)+'[1]Summary Data'!$Y43</f>
        <v>1.1692499999999963</v>
      </c>
      <c r="J41" s="88">
        <f>('[1]Summary Data'!$V43*POWER(J$40,3))+('[1]Summary Data'!$W43*POWER(J$40,2))+('[1]Summary Data'!$X43*J$40)+'[1]Summary Data'!$Y43</f>
        <v>0.98940999999999768</v>
      </c>
      <c r="K41" s="88">
        <f>('[1]Summary Data'!$V43*POWER(K$40,3))+('[1]Summary Data'!$W43*POWER(K$40,2))+('[1]Summary Data'!$X43*K$40)+'[1]Summary Data'!$Y43</f>
        <v>0.8529499999999981</v>
      </c>
      <c r="L41" s="88">
        <f>('[1]Summary Data'!$V43*POWER(L$40,3))+('[1]Summary Data'!$W43*POWER(L$40,2))+('[1]Summary Data'!$X43*L$40)+'[1]Summary Data'!$Y43</f>
        <v>0.74774999999999459</v>
      </c>
      <c r="M41" s="88">
        <f>('[1]Summary Data'!$V43*POWER(M$40,3))+('[1]Summary Data'!$W43*POWER(M$40,2))+('[1]Summary Data'!$X43*M$40)+'[1]Summary Data'!$Y43</f>
        <v>0.66168999999999834</v>
      </c>
      <c r="N41" s="89">
        <f>('[1]Summary Data'!$V43*POWER(N$40,3))+('[1]Summary Data'!$W43*POWER(N$40,2))+('[1]Summary Data'!$X43*N$40)+'[1]Summary Data'!$Y43</f>
        <v>0.58264999999999567</v>
      </c>
      <c r="O41" s="186" t="s">
        <v>40</v>
      </c>
      <c r="Q41" s="197"/>
      <c r="R41" s="198"/>
      <c r="S41" s="198"/>
      <c r="T41" s="199"/>
      <c r="U41" s="49">
        <f>F41</f>
        <v>2.5</v>
      </c>
      <c r="V41" s="87">
        <f>('[1]Summary Data'!$V43*POWER(V$40,3))+('[1]Summary Data'!$W43*POWER(V$40,2))+('[1]Summary Data'!$X43*V$40)+'[1]Summary Data'!$Y43</f>
        <v>2.0902499999999975</v>
      </c>
      <c r="W41" s="88">
        <f>('[1]Summary Data'!$V43*POWER(W$40,3))+('[1]Summary Data'!$W43*POWER(W$40,2))+('[1]Summary Data'!$X43*W$40)+'[1]Summary Data'!$Y43</f>
        <v>1.8881749999999968</v>
      </c>
      <c r="X41" s="88">
        <f>('[1]Summary Data'!$V43*POWER(X$40,3))+('[1]Summary Data'!$W43*POWER(X$40,2))+('[1]Summary Data'!$X43*X$40)+'[1]Summary Data'!$Y43</f>
        <v>1.7075499999999986</v>
      </c>
      <c r="Y41" s="88">
        <f>('[1]Summary Data'!$V43*POWER(Y$40,3))+('[1]Summary Data'!$W43*POWER(Y$40,2))+('[1]Summary Data'!$X43*Y$40)+'[1]Summary Data'!$Y43</f>
        <v>1.546859999999997</v>
      </c>
      <c r="Z41" s="88">
        <f>('[1]Summary Data'!$V43*POWER(Z$40,3))+('[1]Summary Data'!$W43*POWER(Z$40,2))+('[1]Summary Data'!$X43*Z$40)+'[1]Summary Data'!$Y43</f>
        <v>1.4045899999999971</v>
      </c>
      <c r="AA41" s="88">
        <f>('[1]Summary Data'!$V43*POWER(AA$40,3))+('[1]Summary Data'!$W43*POWER(AA$40,2))+('[1]Summary Data'!$X43*AA$40)+'[1]Summary Data'!$Y43</f>
        <v>1.2792249999999985</v>
      </c>
      <c r="AB41" s="88">
        <f>('[1]Summary Data'!$V43*POWER(AB$40,3))+('[1]Summary Data'!$W43*POWER(AB$40,2))+('[1]Summary Data'!$X43*AB$40)+'[1]Summary Data'!$Y43</f>
        <v>1.1692499999999963</v>
      </c>
      <c r="AC41" s="88">
        <f>('[1]Summary Data'!$V43*POWER(AC$40,3))+('[1]Summary Data'!$W43*POWER(AC$40,2))+('[1]Summary Data'!$X43*AC$40)+'[1]Summary Data'!$Y43</f>
        <v>1.0731499999999965</v>
      </c>
      <c r="AD41" s="90">
        <f>('[1]Summary Data'!$V43*POWER(AD$40,3))+('[1]Summary Data'!$W43*POWER(AD$40,2))+('[1]Summary Data'!$X43*AD$40)+'[1]Summary Data'!$Y43</f>
        <v>0.98940999999999768</v>
      </c>
      <c r="AE41" s="88">
        <f>('[1]Summary Data'!$V43*POWER(AE$40,3))+('[1]Summary Data'!$W43*POWER(AE$40,2))+('[1]Summary Data'!$X43*AE$40)+'[1]Summary Data'!$Y43</f>
        <v>0.91651499999999508</v>
      </c>
      <c r="AF41" s="88">
        <f>('[1]Summary Data'!$V43*POWER(AF$40,3))+('[1]Summary Data'!$W43*POWER(AF$40,2))+('[1]Summary Data'!$X43*AF$40)+'[1]Summary Data'!$Y43</f>
        <v>0.8529499999999981</v>
      </c>
      <c r="AG41" s="88">
        <f>('[1]Summary Data'!$V43*POWER(AG$40,3))+('[1]Summary Data'!$W43*POWER(AG$40,2))+('[1]Summary Data'!$X43*AG$40)+'[1]Summary Data'!$Y43</f>
        <v>0.79719999999999835</v>
      </c>
      <c r="AH41" s="88">
        <f>('[1]Summary Data'!$V43*POWER(AH$40,3))+('[1]Summary Data'!$W43*POWER(AH$40,2))+('[1]Summary Data'!$X43*AH$40)+'[1]Summary Data'!$Y43</f>
        <v>0.74774999999999459</v>
      </c>
      <c r="AI41" s="88">
        <f>('[1]Summary Data'!$V43*POWER(AI$40,3))+('[1]Summary Data'!$W43*POWER(AI$40,2))+('[1]Summary Data'!$X43*AI$40)+'[1]Summary Data'!$Y43</f>
        <v>0.70308499999999619</v>
      </c>
      <c r="AJ41" s="88">
        <f>('[1]Summary Data'!$V43*POWER(AJ$40,3))+('[1]Summary Data'!$W43*POWER(AJ$40,2))+('[1]Summary Data'!$X43*AJ$40)+'[1]Summary Data'!$Y43</f>
        <v>0.66168999999999834</v>
      </c>
      <c r="AK41" s="88">
        <f>('[1]Summary Data'!$V43*POWER(AK$40,3))+('[1]Summary Data'!$W43*POWER(AK$40,2))+('[1]Summary Data'!$X43*AK$40)+'[1]Summary Data'!$Y43</f>
        <v>0.62204999999999622</v>
      </c>
      <c r="AL41" s="91">
        <f>('[1]Summary Data'!$V43*POWER(AL$40,3))+('[1]Summary Data'!$W43*POWER(AL$40,2))+('[1]Summary Data'!$X43*AL$40)+'[1]Summary Data'!$Y43</f>
        <v>0.58264999999999567</v>
      </c>
      <c r="AM41" s="186" t="s">
        <v>40</v>
      </c>
    </row>
    <row r="42" spans="2:40" ht="15.75" thickBot="1" x14ac:dyDescent="0.3">
      <c r="B42" s="197"/>
      <c r="C42" s="198"/>
      <c r="D42" s="198"/>
      <c r="E42" s="199"/>
      <c r="F42" s="51">
        <f t="shared" si="4"/>
        <v>3</v>
      </c>
      <c r="G42" s="92">
        <f>('[1]Summary Data'!$V42*POWER(G$40,3))+('[1]Summary Data'!$W42*POWER(G$40,2))+('[1]Summary Data'!$X42*G$40)+'[1]Summary Data'!$Y42</f>
        <v>2.1551799999999997</v>
      </c>
      <c r="H42" s="93">
        <f>('[1]Summary Data'!$V42*POWER(H$40,3))+('[1]Summary Data'!$W42*POWER(H$40,2))+('[1]Summary Data'!$X42*H$40)+'[1]Summary Data'!$Y42</f>
        <v>1.3929600000000004</v>
      </c>
      <c r="I42" s="93">
        <f>('[1]Summary Data'!$V42*POWER(I$40,3))+('[1]Summary Data'!$W42*POWER(I$40,2))+('[1]Summary Data'!$X42*I$40)+'[1]Summary Data'!$Y42</f>
        <v>1.1515299999999975</v>
      </c>
      <c r="J42" s="93">
        <f>('[1]Summary Data'!$V42*POWER(J$40,3))+('[1]Summary Data'!$W42*POWER(J$40,2))+('[1]Summary Data'!$X42*J$40)+'[1]Summary Data'!$Y42</f>
        <v>0.97577999999999854</v>
      </c>
      <c r="K42" s="93">
        <f>('[1]Summary Data'!$V42*POWER(K$40,3))+('[1]Summary Data'!$W42*POWER(K$40,2))+('[1]Summary Data'!$X42*K$40)+'[1]Summary Data'!$Y42</f>
        <v>0.84513000000000105</v>
      </c>
      <c r="L42" s="93">
        <f>('[1]Summary Data'!$V42*POWER(L$40,3))+('[1]Summary Data'!$W42*POWER(L$40,2))+('[1]Summary Data'!$X42*L$40)+'[1]Summary Data'!$Y42</f>
        <v>0.73899999999999366</v>
      </c>
      <c r="M42" s="93">
        <f>('[1]Summary Data'!$V42*POWER(M$40,3))+('[1]Summary Data'!$W42*POWER(M$40,2))+('[1]Summary Data'!$X42*M$40)+'[1]Summary Data'!$Y42</f>
        <v>0.63680999999999699</v>
      </c>
      <c r="N42" s="94">
        <f>('[1]Summary Data'!$V42*POWER(N$40,3))+('[1]Summary Data'!$W42*POWER(N$40,2))+('[1]Summary Data'!$X42*N$40)+'[1]Summary Data'!$Y42</f>
        <v>0.51797999999999789</v>
      </c>
      <c r="O42" s="187"/>
      <c r="P42" s="53"/>
      <c r="Q42" s="197"/>
      <c r="R42" s="198"/>
      <c r="S42" s="198"/>
      <c r="T42" s="199"/>
      <c r="U42" s="51">
        <f t="shared" ref="U42:U48" si="5">F42</f>
        <v>3</v>
      </c>
      <c r="V42" s="92">
        <f>('[1]Summary Data'!$V42*POWER(V$40,3))+('[1]Summary Data'!$W42*POWER(V$40,2))+('[1]Summary Data'!$X42*V$40)+'[1]Summary Data'!$Y42</f>
        <v>2.1551799999999997</v>
      </c>
      <c r="W42" s="93">
        <f>('[1]Summary Data'!$V42*POWER(W$40,3))+('[1]Summary Data'!$W42*POWER(W$40,2))+('[1]Summary Data'!$X42*W$40)+'[1]Summary Data'!$Y42</f>
        <v>1.9232737499999981</v>
      </c>
      <c r="X42" s="93">
        <f>('[1]Summary Data'!$V42*POWER(X$40,3))+('[1]Summary Data'!$W42*POWER(X$40,2))+('[1]Summary Data'!$X42*X$40)+'[1]Summary Data'!$Y42</f>
        <v>1.7206499999999973</v>
      </c>
      <c r="Y42" s="93">
        <f>('[1]Summary Data'!$V42*POWER(Y$40,3))+('[1]Summary Data'!$W42*POWER(Y$40,2))+('[1]Summary Data'!$X42*Y$40)+'[1]Summary Data'!$Y42</f>
        <v>1.5447362499999997</v>
      </c>
      <c r="Z42" s="93">
        <f>('[1]Summary Data'!$V42*POWER(Z$40,3))+('[1]Summary Data'!$W42*POWER(Z$40,2))+('[1]Summary Data'!$X42*Z$40)+'[1]Summary Data'!$Y42</f>
        <v>1.3929600000000004</v>
      </c>
      <c r="AA42" s="93">
        <f>('[1]Summary Data'!$V42*POWER(AA$40,3))+('[1]Summary Data'!$W42*POWER(AA$40,2))+('[1]Summary Data'!$X42*AA$40)+'[1]Summary Data'!$Y42</f>
        <v>1.2627487500000001</v>
      </c>
      <c r="AB42" s="93">
        <f>('[1]Summary Data'!$V42*POWER(AB$40,3))+('[1]Summary Data'!$W42*POWER(AB$40,2))+('[1]Summary Data'!$X42*AB$40)+'[1]Summary Data'!$Y42</f>
        <v>1.1515299999999975</v>
      </c>
      <c r="AC42" s="93">
        <f>('[1]Summary Data'!$V42*POWER(AC$40,3))+('[1]Summary Data'!$W42*POWER(AC$40,2))+('[1]Summary Data'!$X42*AC$40)+'[1]Summary Data'!$Y42</f>
        <v>1.0567312499999986</v>
      </c>
      <c r="AD42" s="95">
        <f>('[1]Summary Data'!$V42*POWER(AD$40,3))+('[1]Summary Data'!$W42*POWER(AD$40,2))+('[1]Summary Data'!$X42*AD$40)+'[1]Summary Data'!$Y42</f>
        <v>0.97577999999999854</v>
      </c>
      <c r="AE42" s="93">
        <f>('[1]Summary Data'!$V42*POWER(AE$40,3))+('[1]Summary Data'!$W42*POWER(AE$40,2))+('[1]Summary Data'!$X42*AE$40)+'[1]Summary Data'!$Y42</f>
        <v>0.90610374999999976</v>
      </c>
      <c r="AF42" s="93">
        <f>('[1]Summary Data'!$V42*POWER(AF$40,3))+('[1]Summary Data'!$W42*POWER(AF$40,2))+('[1]Summary Data'!$X42*AF$40)+'[1]Summary Data'!$Y42</f>
        <v>0.84513000000000105</v>
      </c>
      <c r="AG42" s="93">
        <f>('[1]Summary Data'!$V42*POWER(AG$40,3))+('[1]Summary Data'!$W42*POWER(AG$40,2))+('[1]Summary Data'!$X42*AG$40)+'[1]Summary Data'!$Y42</f>
        <v>0.79028624999999764</v>
      </c>
      <c r="AH42" s="93">
        <f>('[1]Summary Data'!$V42*POWER(AH$40,3))+('[1]Summary Data'!$W42*POWER(AH$40,2))+('[1]Summary Data'!$X42*AH$40)+'[1]Summary Data'!$Y42</f>
        <v>0.73899999999999366</v>
      </c>
      <c r="AI42" s="93">
        <f>('[1]Summary Data'!$V42*POWER(AI$40,3))+('[1]Summary Data'!$W42*POWER(AI$40,2))+('[1]Summary Data'!$X42*AI$40)+'[1]Summary Data'!$Y42</f>
        <v>0.68869874999999681</v>
      </c>
      <c r="AJ42" s="93">
        <f>('[1]Summary Data'!$V42*POWER(AJ$40,3))+('[1]Summary Data'!$W42*POWER(AJ$40,2))+('[1]Summary Data'!$X42*AJ$40)+'[1]Summary Data'!$Y42</f>
        <v>0.63680999999999699</v>
      </c>
      <c r="AK42" s="93">
        <f>('[1]Summary Data'!$V42*POWER(AK$40,3))+('[1]Summary Data'!$W42*POWER(AK$40,2))+('[1]Summary Data'!$X42*AK$40)+'[1]Summary Data'!$Y42</f>
        <v>0.58076124999999479</v>
      </c>
      <c r="AL42" s="96">
        <f>('[1]Summary Data'!$V42*POWER(AL$40,3))+('[1]Summary Data'!$W42*POWER(AL$40,2))+('[1]Summary Data'!$X42*AL$40)+'[1]Summary Data'!$Y42</f>
        <v>0.51797999999999789</v>
      </c>
      <c r="AM42" s="187"/>
      <c r="AN42" s="53" t="s">
        <v>46</v>
      </c>
    </row>
    <row r="43" spans="2:40" x14ac:dyDescent="0.25">
      <c r="B43" s="197"/>
      <c r="C43" s="198"/>
      <c r="D43" s="198"/>
      <c r="E43" s="199"/>
      <c r="F43" s="54">
        <f t="shared" si="4"/>
        <v>3.5</v>
      </c>
      <c r="G43" s="97">
        <f>('[1]Summary Data'!$V41*POWER(G$40,3))+('[1]Summary Data'!$W41*POWER(G$40,2))+('[1]Summary Data'!$X41*G$40)+'[1]Summary Data'!$Y41</f>
        <v>2.3236100000000004</v>
      </c>
      <c r="H43" s="98">
        <f>('[1]Summary Data'!$V41*POWER(H$40,3))+('[1]Summary Data'!$W41*POWER(H$40,2))+('[1]Summary Data'!$X41*H$40)+'[1]Summary Data'!$Y41</f>
        <v>1.4637900000000013</v>
      </c>
      <c r="I43" s="98">
        <f>('[1]Summary Data'!$V41*POWER(I$40,3))+('[1]Summary Data'!$W41*POWER(I$40,2))+('[1]Summary Data'!$X41*I$40)+'[1]Summary Data'!$Y41</f>
        <v>1.1862799999999982</v>
      </c>
      <c r="J43" s="98">
        <f>('[1]Summary Data'!$V41*POWER(J$40,3))+('[1]Summary Data'!$W41*POWER(J$40,2))+('[1]Summary Data'!$X41*J$40)+'[1]Summary Data'!$Y41</f>
        <v>0.98372999999999955</v>
      </c>
      <c r="K43" s="98">
        <f>('[1]Summary Data'!$V41*POWER(K$40,3))+('[1]Summary Data'!$W41*POWER(K$40,2))+('[1]Summary Data'!$X41*K$40)+'[1]Summary Data'!$Y41</f>
        <v>0.83616000000000135</v>
      </c>
      <c r="L43" s="98">
        <f>('[1]Summary Data'!$V41*POWER(L$40,3))+('[1]Summary Data'!$W41*POWER(L$40,2))+('[1]Summary Data'!$X41*L$40)+'[1]Summary Data'!$Y41</f>
        <v>0.72358999999999973</v>
      </c>
      <c r="M43" s="98">
        <f>('[1]Summary Data'!$V41*POWER(M$40,3))+('[1]Summary Data'!$W41*POWER(M$40,2))+('[1]Summary Data'!$X41*M$40)+'[1]Summary Data'!$Y41</f>
        <v>0.62604000000000148</v>
      </c>
      <c r="N43" s="99">
        <f>('[1]Summary Data'!$V41*POWER(N$40,3))+('[1]Summary Data'!$W41*POWER(N$40,2))+('[1]Summary Data'!$X41*N$40)+'[1]Summary Data'!$Y41</f>
        <v>0.52353000000000272</v>
      </c>
      <c r="O43" s="187"/>
      <c r="Q43" s="197"/>
      <c r="R43" s="198"/>
      <c r="S43" s="198"/>
      <c r="T43" s="199"/>
      <c r="U43" s="54">
        <f t="shared" si="5"/>
        <v>3.5</v>
      </c>
      <c r="V43" s="97">
        <f>('[1]Summary Data'!$V41*POWER(V$40,3))+('[1]Summary Data'!$W41*POWER(V$40,2))+('[1]Summary Data'!$X41*V$40)+'[1]Summary Data'!$Y41</f>
        <v>2.3236100000000004</v>
      </c>
      <c r="W43" s="98">
        <f>('[1]Summary Data'!$V41*POWER(W$40,3))+('[1]Summary Data'!$W41*POWER(W$40,2))+('[1]Summary Data'!$X41*W$40)+'[1]Summary Data'!$Y41</f>
        <v>2.0643112500000012</v>
      </c>
      <c r="X43" s="98">
        <f>('[1]Summary Data'!$V41*POWER(X$40,3))+('[1]Summary Data'!$W41*POWER(X$40,2))+('[1]Summary Data'!$X41*X$40)+'[1]Summary Data'!$Y41</f>
        <v>1.8362399999999983</v>
      </c>
      <c r="Y43" s="98">
        <f>('[1]Summary Data'!$V41*POWER(Y$40,3))+('[1]Summary Data'!$W41*POWER(Y$40,2))+('[1]Summary Data'!$X41*Y$40)+'[1]Summary Data'!$Y41</f>
        <v>1.6368987500000003</v>
      </c>
      <c r="Z43" s="98">
        <f>('[1]Summary Data'!$V41*POWER(Z$40,3))+('[1]Summary Data'!$W41*POWER(Z$40,2))+('[1]Summary Data'!$X41*Z$40)+'[1]Summary Data'!$Y41</f>
        <v>1.4637900000000013</v>
      </c>
      <c r="AA43" s="98">
        <f>('[1]Summary Data'!$V41*POWER(AA$40,3))+('[1]Summary Data'!$W41*POWER(AA$40,2))+('[1]Summary Data'!$X41*AA$40)+'[1]Summary Data'!$Y41</f>
        <v>1.3144162500000007</v>
      </c>
      <c r="AB43" s="98">
        <f>('[1]Summary Data'!$V41*POWER(AB$40,3))+('[1]Summary Data'!$W41*POWER(AB$40,2))+('[1]Summary Data'!$X41*AB$40)+'[1]Summary Data'!$Y41</f>
        <v>1.1862799999999982</v>
      </c>
      <c r="AC43" s="98">
        <f>('[1]Summary Data'!$V41*POWER(AC$40,3))+('[1]Summary Data'!$W41*POWER(AC$40,2))+('[1]Summary Data'!$X41*AC$40)+'[1]Summary Data'!$Y41</f>
        <v>1.0768837500000021</v>
      </c>
      <c r="AD43" s="100">
        <f>('[1]Summary Data'!$V41*POWER(AD$40,3))+('[1]Summary Data'!$W41*POWER(AD$40,2))+('[1]Summary Data'!$X41*AD$40)+'[1]Summary Data'!$Y41</f>
        <v>0.98372999999999955</v>
      </c>
      <c r="AE43" s="98">
        <f>('[1]Summary Data'!$V41*POWER(AE$40,3))+('[1]Summary Data'!$W41*POWER(AE$40,2))+('[1]Summary Data'!$X41*AE$40)+'[1]Summary Data'!$Y41</f>
        <v>0.90432125000000063</v>
      </c>
      <c r="AF43" s="98">
        <f>('[1]Summary Data'!$V41*POWER(AF$40,3))+('[1]Summary Data'!$W41*POWER(AF$40,2))+('[1]Summary Data'!$X41*AF$40)+'[1]Summary Data'!$Y41</f>
        <v>0.83616000000000135</v>
      </c>
      <c r="AG43" s="98">
        <f>('[1]Summary Data'!$V41*POWER(AG$40,3))+('[1]Summary Data'!$W41*POWER(AG$40,2))+('[1]Summary Data'!$X41*AG$40)+'[1]Summary Data'!$Y41</f>
        <v>0.77674875000000476</v>
      </c>
      <c r="AH43" s="98">
        <f>('[1]Summary Data'!$V41*POWER(AH$40,3))+('[1]Summary Data'!$W41*POWER(AH$40,2))+('[1]Summary Data'!$X41*AH$40)+'[1]Summary Data'!$Y41</f>
        <v>0.72358999999999973</v>
      </c>
      <c r="AI43" s="98">
        <f>('[1]Summary Data'!$V41*POWER(AI$40,3))+('[1]Summary Data'!$W41*POWER(AI$40,2))+('[1]Summary Data'!$X41*AI$40)+'[1]Summary Data'!$Y41</f>
        <v>0.67418624999999643</v>
      </c>
      <c r="AJ43" s="98">
        <f>('[1]Summary Data'!$V41*POWER(AJ$40,3))+('[1]Summary Data'!$W41*POWER(AJ$40,2))+('[1]Summary Data'!$X41*AJ$40)+'[1]Summary Data'!$Y41</f>
        <v>0.62604000000000148</v>
      </c>
      <c r="AK43" s="98">
        <f>('[1]Summary Data'!$V41*POWER(AK$40,3))+('[1]Summary Data'!$W41*POWER(AK$40,2))+('[1]Summary Data'!$X41*AK$40)+'[1]Summary Data'!$Y41</f>
        <v>0.57665375000000019</v>
      </c>
      <c r="AL43" s="101">
        <f>('[1]Summary Data'!$V41*POWER(AL$40,3))+('[1]Summary Data'!$W41*POWER(AL$40,2))+('[1]Summary Data'!$X41*AL$40)+'[1]Summary Data'!$Y41</f>
        <v>0.52353000000000272</v>
      </c>
      <c r="AM43" s="187"/>
    </row>
    <row r="44" spans="2:40" x14ac:dyDescent="0.25">
      <c r="B44" s="197"/>
      <c r="C44" s="198"/>
      <c r="D44" s="198"/>
      <c r="E44" s="199"/>
      <c r="F44" s="56">
        <f t="shared" si="4"/>
        <v>4</v>
      </c>
      <c r="G44" s="97">
        <f>('[1]Summary Data'!$V40*POWER(G$40,3))+('[1]Summary Data'!$W40*POWER(G$40,2))+('[1]Summary Data'!$X40*G$40)+'[1]Summary Data'!$Y40</f>
        <v>2.489650000000001</v>
      </c>
      <c r="H44" s="98">
        <f>('[1]Summary Data'!$V40*POWER(H$40,3))+('[1]Summary Data'!$W40*POWER(H$40,2))+('[1]Summary Data'!$X40*H$40)+'[1]Summary Data'!$Y40</f>
        <v>1.5000300000000024</v>
      </c>
      <c r="I44" s="98">
        <f>('[1]Summary Data'!$V40*POWER(I$40,3))+('[1]Summary Data'!$W40*POWER(I$40,2))+('[1]Summary Data'!$X40*I$40)+'[1]Summary Data'!$Y40</f>
        <v>1.1968300000000021</v>
      </c>
      <c r="J44" s="98">
        <f>('[1]Summary Data'!$V40*POWER(J$40,3))+('[1]Summary Data'!$W40*POWER(J$40,2))+('[1]Summary Data'!$X40*J$40)+'[1]Summary Data'!$Y40</f>
        <v>0.98504999999999754</v>
      </c>
      <c r="K44" s="98">
        <f>('[1]Summary Data'!$V40*POWER(K$40,3))+('[1]Summary Data'!$W40*POWER(K$40,2))+('[1]Summary Data'!$X40*K$40)+'[1]Summary Data'!$Y40</f>
        <v>0.83744999999999692</v>
      </c>
      <c r="L44" s="98">
        <f>('[1]Summary Data'!$V40*POWER(L$40,3))+('[1]Summary Data'!$W40*POWER(L$40,2))+('[1]Summary Data'!$X40*L$40)+'[1]Summary Data'!$Y40</f>
        <v>0.72679000000000471</v>
      </c>
      <c r="M44" s="98">
        <f>('[1]Summary Data'!$V40*POWER(M$40,3))+('[1]Summary Data'!$W40*POWER(M$40,2))+('[1]Summary Data'!$X40*M$40)+'[1]Summary Data'!$Y40</f>
        <v>0.62583000000000411</v>
      </c>
      <c r="N44" s="99">
        <f>('[1]Summary Data'!$V40*POWER(N$40,3))+('[1]Summary Data'!$W40*POWER(N$40,2))+('[1]Summary Data'!$X40*N$40)+'[1]Summary Data'!$Y40</f>
        <v>0.50733000000000317</v>
      </c>
      <c r="O44" s="187"/>
      <c r="Q44" s="197"/>
      <c r="R44" s="198"/>
      <c r="S44" s="198"/>
      <c r="T44" s="199"/>
      <c r="U44" s="56">
        <f t="shared" si="5"/>
        <v>4</v>
      </c>
      <c r="V44" s="97">
        <f>('[1]Summary Data'!$V40*POWER(V$40,3))+('[1]Summary Data'!$W40*POWER(V$40,2))+('[1]Summary Data'!$X40*V$40)+'[1]Summary Data'!$Y40</f>
        <v>2.489650000000001</v>
      </c>
      <c r="W44" s="98">
        <f>('[1]Summary Data'!$V40*POWER(W$40,3))+('[1]Summary Data'!$W40*POWER(W$40,2))+('[1]Summary Data'!$X40*W$40)+'[1]Summary Data'!$Y40</f>
        <v>2.1858299999999993</v>
      </c>
      <c r="X44" s="98">
        <f>('[1]Summary Data'!$V40*POWER(X$40,3))+('[1]Summary Data'!$W40*POWER(X$40,2))+('[1]Summary Data'!$X40*X$40)+'[1]Summary Data'!$Y40</f>
        <v>1.9218899999999977</v>
      </c>
      <c r="Y44" s="98">
        <f>('[1]Summary Data'!$V40*POWER(Y$40,3))+('[1]Summary Data'!$W40*POWER(Y$40,2))+('[1]Summary Data'!$X40*Y$40)+'[1]Summary Data'!$Y40</f>
        <v>1.6944250000000025</v>
      </c>
      <c r="Z44" s="98">
        <f>('[1]Summary Data'!$V40*POWER(Z$40,3))+('[1]Summary Data'!$W40*POWER(Z$40,2))+('[1]Summary Data'!$X40*Z$40)+'[1]Summary Data'!$Y40</f>
        <v>1.5000300000000024</v>
      </c>
      <c r="AA44" s="98">
        <f>('[1]Summary Data'!$V40*POWER(AA$40,3))+('[1]Summary Data'!$W40*POWER(AA$40,2))+('[1]Summary Data'!$X40*AA$40)+'[1]Summary Data'!$Y40</f>
        <v>1.3353000000000002</v>
      </c>
      <c r="AB44" s="98">
        <f>('[1]Summary Data'!$V40*POWER(AB$40,3))+('[1]Summary Data'!$W40*POWER(AB$40,2))+('[1]Summary Data'!$X40*AB$40)+'[1]Summary Data'!$Y40</f>
        <v>1.1968300000000021</v>
      </c>
      <c r="AC44" s="98">
        <f>('[1]Summary Data'!$V40*POWER(AC$40,3))+('[1]Summary Data'!$W40*POWER(AC$40,2))+('[1]Summary Data'!$X40*AC$40)+'[1]Summary Data'!$Y40</f>
        <v>1.0812150000000038</v>
      </c>
      <c r="AD44" s="100">
        <f>('[1]Summary Data'!$V40*POWER(AD$40,3))+('[1]Summary Data'!$W40*POWER(AD$40,2))+('[1]Summary Data'!$X40*AD$40)+'[1]Summary Data'!$Y40</f>
        <v>0.98504999999999754</v>
      </c>
      <c r="AE44" s="98">
        <f>('[1]Summary Data'!$V40*POWER(AE$40,3))+('[1]Summary Data'!$W40*POWER(AE$40,2))+('[1]Summary Data'!$X40*AE$40)+'[1]Summary Data'!$Y40</f>
        <v>0.90493000000000379</v>
      </c>
      <c r="AF44" s="98">
        <f>('[1]Summary Data'!$V40*POWER(AF$40,3))+('[1]Summary Data'!$W40*POWER(AF$40,2))+('[1]Summary Data'!$X40*AF$40)+'[1]Summary Data'!$Y40</f>
        <v>0.83744999999999692</v>
      </c>
      <c r="AG44" s="98">
        <f>('[1]Summary Data'!$V40*POWER(AG$40,3))+('[1]Summary Data'!$W40*POWER(AG$40,2))+('[1]Summary Data'!$X40*AG$40)+'[1]Summary Data'!$Y40</f>
        <v>0.77920500000000104</v>
      </c>
      <c r="AH44" s="98">
        <f>('[1]Summary Data'!$V40*POWER(AH$40,3))+('[1]Summary Data'!$W40*POWER(AH$40,2))+('[1]Summary Data'!$X40*AH$40)+'[1]Summary Data'!$Y40</f>
        <v>0.72679000000000471</v>
      </c>
      <c r="AI44" s="98">
        <f>('[1]Summary Data'!$V40*POWER(AI$40,3))+('[1]Summary Data'!$W40*POWER(AI$40,2))+('[1]Summary Data'!$X40*AI$40)+'[1]Summary Data'!$Y40</f>
        <v>0.67680000000000007</v>
      </c>
      <c r="AJ44" s="98">
        <f>('[1]Summary Data'!$V40*POWER(AJ$40,3))+('[1]Summary Data'!$W40*POWER(AJ$40,2))+('[1]Summary Data'!$X40*AJ$40)+'[1]Summary Data'!$Y40</f>
        <v>0.62583000000000411</v>
      </c>
      <c r="AK44" s="98">
        <f>('[1]Summary Data'!$V40*POWER(AK$40,3))+('[1]Summary Data'!$W40*POWER(AK$40,2))+('[1]Summary Data'!$X40*AK$40)+'[1]Summary Data'!$Y40</f>
        <v>0.57047500000000184</v>
      </c>
      <c r="AL44" s="101">
        <f>('[1]Summary Data'!$V40*POWER(AL$40,3))+('[1]Summary Data'!$W40*POWER(AL$40,2))+('[1]Summary Data'!$X40*AL$40)+'[1]Summary Data'!$Y40</f>
        <v>0.50733000000000317</v>
      </c>
      <c r="AM44" s="187"/>
    </row>
    <row r="45" spans="2:40" x14ac:dyDescent="0.25">
      <c r="B45" s="197"/>
      <c r="C45" s="198"/>
      <c r="D45" s="198"/>
      <c r="E45" s="199"/>
      <c r="F45" s="56">
        <f t="shared" si="4"/>
        <v>4.5</v>
      </c>
      <c r="G45" s="97">
        <f>('[1]Summary Data'!$V39*POWER(G$40,3))+('[1]Summary Data'!$W39*POWER(G$40,2))+('[1]Summary Data'!$X39*G$40)+'[1]Summary Data'!$Y39</f>
        <v>2.782429999999998</v>
      </c>
      <c r="H45" s="98">
        <f>('[1]Summary Data'!$V39*POWER(H$40,3))+('[1]Summary Data'!$W39*POWER(H$40,2))+('[1]Summary Data'!$X39*H$40)+'[1]Summary Data'!$Y39</f>
        <v>1.5997300000000045</v>
      </c>
      <c r="I45" s="98">
        <f>('[1]Summary Data'!$V39*POWER(I$40,3))+('[1]Summary Data'!$W39*POWER(I$40,2))+('[1]Summary Data'!$X39*I$40)+'[1]Summary Data'!$Y39</f>
        <v>1.2507199999999976</v>
      </c>
      <c r="J45" s="98">
        <f>('[1]Summary Data'!$V39*POWER(J$40,3))+('[1]Summary Data'!$W39*POWER(J$40,2))+('[1]Summary Data'!$X39*J$40)+'[1]Summary Data'!$Y39</f>
        <v>1.0146300000000004</v>
      </c>
      <c r="K45" s="98">
        <f>('[1]Summary Data'!$V39*POWER(K$40,3))+('[1]Summary Data'!$W39*POWER(K$40,2))+('[1]Summary Data'!$X39*K$40)+'[1]Summary Data'!$Y39</f>
        <v>0.85498000000000118</v>
      </c>
      <c r="L45" s="98">
        <f>('[1]Summary Data'!$V39*POWER(L$40,3))+('[1]Summary Data'!$W39*POWER(L$40,2))+('[1]Summary Data'!$X39*L$40)+'[1]Summary Data'!$Y39</f>
        <v>0.73528999999999556</v>
      </c>
      <c r="M45" s="98">
        <f>('[1]Summary Data'!$V39*POWER(M$40,3))+('[1]Summary Data'!$W39*POWER(M$40,2))+('[1]Summary Data'!$X39*M$40)+'[1]Summary Data'!$Y39</f>
        <v>0.6190800000000003</v>
      </c>
      <c r="N45" s="99">
        <f>('[1]Summary Data'!$V39*POWER(N$40,3))+('[1]Summary Data'!$W39*POWER(N$40,2))+('[1]Summary Data'!$X39*N$40)+'[1]Summary Data'!$Y39</f>
        <v>0.46986999999999668</v>
      </c>
      <c r="O45" s="187"/>
      <c r="Q45" s="197"/>
      <c r="R45" s="198"/>
      <c r="S45" s="198"/>
      <c r="T45" s="199"/>
      <c r="U45" s="56">
        <f t="shared" si="5"/>
        <v>4.5</v>
      </c>
      <c r="V45" s="97">
        <f>('[1]Summary Data'!$V39*POWER(V$40,3))+('[1]Summary Data'!$W39*POWER(V$40,2))+('[1]Summary Data'!$X39*V$40)+'[1]Summary Data'!$Y39</f>
        <v>2.782429999999998</v>
      </c>
      <c r="W45" s="98">
        <f>('[1]Summary Data'!$V39*POWER(W$40,3))+('[1]Summary Data'!$W39*POWER(W$40,2))+('[1]Summary Data'!$X39*W$40)+'[1]Summary Data'!$Y39</f>
        <v>2.4147700000000007</v>
      </c>
      <c r="X45" s="98">
        <f>('[1]Summary Data'!$V39*POWER(X$40,3))+('[1]Summary Data'!$W39*POWER(X$40,2))+('[1]Summary Data'!$X39*X$40)+'[1]Summary Data'!$Y39</f>
        <v>2.0981400000000008</v>
      </c>
      <c r="Y45" s="98">
        <f>('[1]Summary Data'!$V39*POWER(Y$40,3))+('[1]Summary Data'!$W39*POWER(Y$40,2))+('[1]Summary Data'!$X39*Y$40)+'[1]Summary Data'!$Y39</f>
        <v>1.8279800000000002</v>
      </c>
      <c r="Z45" s="98">
        <f>('[1]Summary Data'!$V39*POWER(Z$40,3))+('[1]Summary Data'!$W39*POWER(Z$40,2))+('[1]Summary Data'!$X39*Z$40)+'[1]Summary Data'!$Y39</f>
        <v>1.5997300000000045</v>
      </c>
      <c r="AA45" s="98">
        <f>('[1]Summary Data'!$V39*POWER(AA$40,3))+('[1]Summary Data'!$W39*POWER(AA$40,2))+('[1]Summary Data'!$X39*AA$40)+'[1]Summary Data'!$Y39</f>
        <v>1.4088300000000018</v>
      </c>
      <c r="AB45" s="98">
        <f>('[1]Summary Data'!$V39*POWER(AB$40,3))+('[1]Summary Data'!$W39*POWER(AB$40,2))+('[1]Summary Data'!$X39*AB$40)+'[1]Summary Data'!$Y39</f>
        <v>1.2507199999999976</v>
      </c>
      <c r="AC45" s="98">
        <f>('[1]Summary Data'!$V39*POWER(AC$40,3))+('[1]Summary Data'!$W39*POWER(AC$40,2))+('[1]Summary Data'!$X39*AC$40)+'[1]Summary Data'!$Y39</f>
        <v>1.1208399999999976</v>
      </c>
      <c r="AD45" s="100">
        <f>('[1]Summary Data'!$V39*POWER(AD$40,3))+('[1]Summary Data'!$W39*POWER(AD$40,2))+('[1]Summary Data'!$X39*AD$40)+'[1]Summary Data'!$Y39</f>
        <v>1.0146300000000004</v>
      </c>
      <c r="AE45" s="98">
        <f>('[1]Summary Data'!$V39*POWER(AE$40,3))+('[1]Summary Data'!$W39*POWER(AE$40,2))+('[1]Summary Data'!$X39*AE$40)+'[1]Summary Data'!$Y39</f>
        <v>0.92753000000000085</v>
      </c>
      <c r="AF45" s="98">
        <f>('[1]Summary Data'!$V39*POWER(AF$40,3))+('[1]Summary Data'!$W39*POWER(AF$40,2))+('[1]Summary Data'!$X39*AF$40)+'[1]Summary Data'!$Y39</f>
        <v>0.85498000000000118</v>
      </c>
      <c r="AG45" s="98">
        <f>('[1]Summary Data'!$V39*POWER(AG$40,3))+('[1]Summary Data'!$W39*POWER(AG$40,2))+('[1]Summary Data'!$X39*AG$40)+'[1]Summary Data'!$Y39</f>
        <v>0.79241999999999635</v>
      </c>
      <c r="AH45" s="98">
        <f>('[1]Summary Data'!$V39*POWER(AH$40,3))+('[1]Summary Data'!$W39*POWER(AH$40,2))+('[1]Summary Data'!$X39*AH$40)+'[1]Summary Data'!$Y39</f>
        <v>0.73528999999999556</v>
      </c>
      <c r="AI45" s="98">
        <f>('[1]Summary Data'!$V39*POWER(AI$40,3))+('[1]Summary Data'!$W39*POWER(AI$40,2))+('[1]Summary Data'!$X39*AI$40)+'[1]Summary Data'!$Y39</f>
        <v>0.67903000000000091</v>
      </c>
      <c r="AJ45" s="98">
        <f>('[1]Summary Data'!$V39*POWER(AJ$40,3))+('[1]Summary Data'!$W39*POWER(AJ$40,2))+('[1]Summary Data'!$X39*AJ$40)+'[1]Summary Data'!$Y39</f>
        <v>0.6190800000000003</v>
      </c>
      <c r="AK45" s="98">
        <f>('[1]Summary Data'!$V39*POWER(AK$40,3))+('[1]Summary Data'!$W39*POWER(AK$40,2))+('[1]Summary Data'!$X39*AK$40)+'[1]Summary Data'!$Y39</f>
        <v>0.55087999999998871</v>
      </c>
      <c r="AL45" s="101">
        <f>('[1]Summary Data'!$V39*POWER(AL$40,3))+('[1]Summary Data'!$W39*POWER(AL$40,2))+('[1]Summary Data'!$X39*AL$40)+'[1]Summary Data'!$Y39</f>
        <v>0.46986999999999668</v>
      </c>
      <c r="AM45" s="187"/>
    </row>
    <row r="46" spans="2:40" x14ac:dyDescent="0.25">
      <c r="B46" s="197"/>
      <c r="C46" s="198"/>
      <c r="D46" s="198"/>
      <c r="E46" s="199"/>
      <c r="F46" s="56">
        <f t="shared" si="4"/>
        <v>5</v>
      </c>
      <c r="G46" s="97">
        <f>('[1]Summary Data'!$V38*POWER(G$40,3))+('[1]Summary Data'!$W38*POWER(G$40,2))+('[1]Summary Data'!$X38*G$40)+'[1]Summary Data'!$Y38</f>
        <v>3.0877599999999994</v>
      </c>
      <c r="H46" s="98">
        <f>('[1]Summary Data'!$V38*POWER(H$40,3))+('[1]Summary Data'!$W38*POWER(H$40,2))+('[1]Summary Data'!$X38*H$40)+'[1]Summary Data'!$Y38</f>
        <v>1.6917800000000014</v>
      </c>
      <c r="I46" s="98">
        <f>('[1]Summary Data'!$V38*POWER(I$40,3))+('[1]Summary Data'!$W38*POWER(I$40,2))+('[1]Summary Data'!$X38*I$40)+'[1]Summary Data'!$Y38</f>
        <v>1.3161999999999985</v>
      </c>
      <c r="J46" s="98">
        <f>('[1]Summary Data'!$V38*POWER(J$40,3))+('[1]Summary Data'!$W38*POWER(J$40,2))+('[1]Summary Data'!$X38*J$40)+'[1]Summary Data'!$Y38</f>
        <v>1.0876399999999897</v>
      </c>
      <c r="K46" s="98">
        <f>('[1]Summary Data'!$V38*POWER(K$40,3))+('[1]Summary Data'!$W38*POWER(K$40,2))+('[1]Summary Data'!$X38*K$40)+'[1]Summary Data'!$Y38</f>
        <v>0.95515999999999579</v>
      </c>
      <c r="L46" s="98">
        <f>('[1]Summary Data'!$V38*POWER(L$40,3))+('[1]Summary Data'!$W38*POWER(L$40,2))+('[1]Summary Data'!$X38*L$40)+'[1]Summary Data'!$Y38</f>
        <v>0.86782000000000536</v>
      </c>
      <c r="M46" s="98">
        <f>('[1]Summary Data'!$V38*POWER(M$40,3))+('[1]Summary Data'!$W38*POWER(M$40,2))+('[1]Summary Data'!$X38*M$40)+'[1]Summary Data'!$Y38</f>
        <v>0.77468000000000004</v>
      </c>
      <c r="N46" s="99">
        <f>('[1]Summary Data'!$V38*POWER(N$40,3))+('[1]Summary Data'!$W38*POWER(N$40,2))+('[1]Summary Data'!$X38*N$40)+'[1]Summary Data'!$Y38</f>
        <v>0.62479999999999691</v>
      </c>
      <c r="O46" s="187"/>
      <c r="Q46" s="197"/>
      <c r="R46" s="198"/>
      <c r="S46" s="198"/>
      <c r="T46" s="199"/>
      <c r="U46" s="56">
        <f t="shared" si="5"/>
        <v>5</v>
      </c>
      <c r="V46" s="97">
        <f>('[1]Summary Data'!$V38*POWER(V$40,3))+('[1]Summary Data'!$W38*POWER(V$40,2))+('[1]Summary Data'!$X38*V$40)+'[1]Summary Data'!$Y38</f>
        <v>3.0877599999999994</v>
      </c>
      <c r="W46" s="98">
        <f>('[1]Summary Data'!$V38*POWER(W$40,3))+('[1]Summary Data'!$W38*POWER(W$40,2))+('[1]Summary Data'!$X38*W$40)+'[1]Summary Data'!$Y38</f>
        <v>2.6422437499999987</v>
      </c>
      <c r="X46" s="98">
        <f>('[1]Summary Data'!$V38*POWER(X$40,3))+('[1]Summary Data'!$W38*POWER(X$40,2))+('[1]Summary Data'!$X38*X$40)+'[1]Summary Data'!$Y38</f>
        <v>2.2653199999999956</v>
      </c>
      <c r="Y46" s="98">
        <f>('[1]Summary Data'!$V38*POWER(Y$40,3))+('[1]Summary Data'!$W38*POWER(Y$40,2))+('[1]Summary Data'!$X38*Y$40)+'[1]Summary Data'!$Y38</f>
        <v>1.9506212499999975</v>
      </c>
      <c r="Z46" s="98">
        <f>('[1]Summary Data'!$V38*POWER(Z$40,3))+('[1]Summary Data'!$W38*POWER(Z$40,2))+('[1]Summary Data'!$X38*Z$40)+'[1]Summary Data'!$Y38</f>
        <v>1.6917800000000014</v>
      </c>
      <c r="AA46" s="98">
        <f>('[1]Summary Data'!$V38*POWER(AA$40,3))+('[1]Summary Data'!$W38*POWER(AA$40,2))+('[1]Summary Data'!$X38*AA$40)+'[1]Summary Data'!$Y38</f>
        <v>1.4824287499999969</v>
      </c>
      <c r="AB46" s="98">
        <f>('[1]Summary Data'!$V38*POWER(AB$40,3))+('[1]Summary Data'!$W38*POWER(AB$40,2))+('[1]Summary Data'!$X38*AB$40)+'[1]Summary Data'!$Y38</f>
        <v>1.3161999999999985</v>
      </c>
      <c r="AC46" s="98">
        <f>('[1]Summary Data'!$V38*POWER(AC$40,3))+('[1]Summary Data'!$W38*POWER(AC$40,2))+('[1]Summary Data'!$X38*AC$40)+'[1]Summary Data'!$Y38</f>
        <v>1.1867262500000031</v>
      </c>
      <c r="AD46" s="100">
        <f>('[1]Summary Data'!$V38*POWER(AD$40,3))+('[1]Summary Data'!$W38*POWER(AD$40,2))+('[1]Summary Data'!$X38*AD$40)+'[1]Summary Data'!$Y38</f>
        <v>1.0876399999999897</v>
      </c>
      <c r="AE46" s="98">
        <f>('[1]Summary Data'!$V38*POWER(AE$40,3))+('[1]Summary Data'!$W38*POWER(AE$40,2))+('[1]Summary Data'!$X38*AE$40)+'[1]Summary Data'!$Y38</f>
        <v>1.0125737499999907</v>
      </c>
      <c r="AF46" s="98">
        <f>('[1]Summary Data'!$V38*POWER(AF$40,3))+('[1]Summary Data'!$W38*POWER(AF$40,2))+('[1]Summary Data'!$X38*AF$40)+'[1]Summary Data'!$Y38</f>
        <v>0.95515999999999579</v>
      </c>
      <c r="AG46" s="98">
        <f>('[1]Summary Data'!$V38*POWER(AG$40,3))+('[1]Summary Data'!$W38*POWER(AG$40,2))+('[1]Summary Data'!$X38*AG$40)+'[1]Summary Data'!$Y38</f>
        <v>0.90903124999999463</v>
      </c>
      <c r="AH46" s="98">
        <f>('[1]Summary Data'!$V38*POWER(AH$40,3))+('[1]Summary Data'!$W38*POWER(AH$40,2))+('[1]Summary Data'!$X38*AH$40)+'[1]Summary Data'!$Y38</f>
        <v>0.86782000000000536</v>
      </c>
      <c r="AI46" s="98">
        <f>('[1]Summary Data'!$V38*POWER(AI$40,3))+('[1]Summary Data'!$W38*POWER(AI$40,2))+('[1]Summary Data'!$X38*AI$40)+'[1]Summary Data'!$Y38</f>
        <v>0.8251587500000106</v>
      </c>
      <c r="AJ46" s="98">
        <f>('[1]Summary Data'!$V38*POWER(AJ$40,3))+('[1]Summary Data'!$W38*POWER(AJ$40,2))+('[1]Summary Data'!$X38*AJ$40)+'[1]Summary Data'!$Y38</f>
        <v>0.77468000000000004</v>
      </c>
      <c r="AK46" s="98">
        <f>('[1]Summary Data'!$V38*POWER(AK$40,3))+('[1]Summary Data'!$W38*POWER(AK$40,2))+('[1]Summary Data'!$X38*AK$40)+'[1]Summary Data'!$Y38</f>
        <v>0.71001625000000601</v>
      </c>
      <c r="AL46" s="101">
        <f>('[1]Summary Data'!$V38*POWER(AL$40,3))+('[1]Summary Data'!$W38*POWER(AL$40,2))+('[1]Summary Data'!$X38*AL$40)+'[1]Summary Data'!$Y38</f>
        <v>0.62479999999999691</v>
      </c>
      <c r="AM46" s="187"/>
    </row>
    <row r="47" spans="2:40" x14ac:dyDescent="0.25">
      <c r="B47" s="197"/>
      <c r="C47" s="198"/>
      <c r="D47" s="198"/>
      <c r="E47" s="199"/>
      <c r="F47" s="56">
        <f t="shared" si="4"/>
        <v>5.5</v>
      </c>
      <c r="G47" s="97">
        <f>('[1]Summary Data'!$V37*POWER(G$40,3))+('[1]Summary Data'!$W37*POWER(G$40,2))+('[1]Summary Data'!$X37*G$40)+'[1]Summary Data'!$Y37</f>
        <v>3.7274600000000078</v>
      </c>
      <c r="H47" s="98">
        <f>('[1]Summary Data'!$V37*POWER(H$40,3))+('[1]Summary Data'!$W37*POWER(H$40,2))+('[1]Summary Data'!$X37*H$40)+'[1]Summary Data'!$Y37</f>
        <v>1.8331600000000066</v>
      </c>
      <c r="I47" s="98">
        <f>('[1]Summary Data'!$V37*POWER(I$40,3))+('[1]Summary Data'!$W37*POWER(I$40,2))+('[1]Summary Data'!$X37*I$40)+'[1]Summary Data'!$Y37</f>
        <v>1.3586900000000099</v>
      </c>
      <c r="J47" s="98">
        <f>('[1]Summary Data'!$V37*POWER(J$40,3))+('[1]Summary Data'!$W37*POWER(J$40,2))+('[1]Summary Data'!$X37*J$40)+'[1]Summary Data'!$Y37</f>
        <v>1.0909400000000034</v>
      </c>
      <c r="K47" s="98">
        <f>('[1]Summary Data'!$V37*POWER(K$40,3))+('[1]Summary Data'!$W37*POWER(K$40,2))+('[1]Summary Data'!$X37*K$40)+'[1]Summary Data'!$Y37</f>
        <v>0.94861000000000217</v>
      </c>
      <c r="L47" s="98">
        <f>('[1]Summary Data'!$V37*POWER(L$40,3))+('[1]Summary Data'!$W37*POWER(L$40,2))+('[1]Summary Data'!$X37*L$40)+'[1]Summary Data'!$Y37</f>
        <v>0.85040000000000759</v>
      </c>
      <c r="M47" s="98">
        <f>('[1]Summary Data'!$V37*POWER(M$40,3))+('[1]Summary Data'!$W37*POWER(M$40,2))+('[1]Summary Data'!$X37*M$40)+'[1]Summary Data'!$Y37</f>
        <v>0.7150100000000208</v>
      </c>
      <c r="N47" s="99">
        <f>('[1]Summary Data'!$V37*POWER(N$40,3))+('[1]Summary Data'!$W37*POWER(N$40,2))+('[1]Summary Data'!$X37*N$40)+'[1]Summary Data'!$Y37</f>
        <v>0.46114000000001454</v>
      </c>
      <c r="O47" s="187"/>
      <c r="Q47" s="197"/>
      <c r="R47" s="198"/>
      <c r="S47" s="198"/>
      <c r="T47" s="199"/>
      <c r="U47" s="56">
        <f t="shared" si="5"/>
        <v>5.5</v>
      </c>
      <c r="V47" s="97">
        <f>('[1]Summary Data'!$V37*POWER(V$40,3))+('[1]Summary Data'!$W37*POWER(V$40,2))+('[1]Summary Data'!$X37*V$40)+'[1]Summary Data'!$Y37</f>
        <v>3.7274600000000078</v>
      </c>
      <c r="W47" s="98">
        <f>('[1]Summary Data'!$V37*POWER(W$40,3))+('[1]Summary Data'!$W37*POWER(W$40,2))+('[1]Summary Data'!$X37*W$40)+'[1]Summary Data'!$Y37</f>
        <v>3.1103087500000015</v>
      </c>
      <c r="X47" s="98">
        <f>('[1]Summary Data'!$V37*POWER(X$40,3))+('[1]Summary Data'!$W37*POWER(X$40,2))+('[1]Summary Data'!$X37*X$40)+'[1]Summary Data'!$Y37</f>
        <v>2.5956500000000062</v>
      </c>
      <c r="Y47" s="98">
        <f>('[1]Summary Data'!$V37*POWER(Y$40,3))+('[1]Summary Data'!$W37*POWER(Y$40,2))+('[1]Summary Data'!$X37*Y$40)+'[1]Summary Data'!$Y37</f>
        <v>2.1733212500000008</v>
      </c>
      <c r="Z47" s="98">
        <f>('[1]Summary Data'!$V37*POWER(Z$40,3))+('[1]Summary Data'!$W37*POWER(Z$40,2))+('[1]Summary Data'!$X37*Z$40)+'[1]Summary Data'!$Y37</f>
        <v>1.8331600000000066</v>
      </c>
      <c r="AA47" s="98">
        <f>('[1]Summary Data'!$V37*POWER(AA$40,3))+('[1]Summary Data'!$W37*POWER(AA$40,2))+('[1]Summary Data'!$X37*AA$40)+'[1]Summary Data'!$Y37</f>
        <v>1.5650037500000167</v>
      </c>
      <c r="AB47" s="98">
        <f>('[1]Summary Data'!$V37*POWER(AB$40,3))+('[1]Summary Data'!$W37*POWER(AB$40,2))+('[1]Summary Data'!$X37*AB$40)+'[1]Summary Data'!$Y37</f>
        <v>1.3586900000000099</v>
      </c>
      <c r="AC47" s="98">
        <f>('[1]Summary Data'!$V37*POWER(AC$40,3))+('[1]Summary Data'!$W37*POWER(AC$40,2))+('[1]Summary Data'!$X37*AC$40)+'[1]Summary Data'!$Y37</f>
        <v>1.2040562500000078</v>
      </c>
      <c r="AD47" s="100">
        <f>('[1]Summary Data'!$V37*POWER(AD$40,3))+('[1]Summary Data'!$W37*POWER(AD$40,2))+('[1]Summary Data'!$X37*AD$40)+'[1]Summary Data'!$Y37</f>
        <v>1.0909400000000034</v>
      </c>
      <c r="AE47" s="98">
        <f>('[1]Summary Data'!$V37*POWER(AE$40,3))+('[1]Summary Data'!$W37*POWER(AE$40,2))+('[1]Summary Data'!$X37*AE$40)+'[1]Summary Data'!$Y37</f>
        <v>1.0091787500000038</v>
      </c>
      <c r="AF47" s="98">
        <f>('[1]Summary Data'!$V37*POWER(AF$40,3))+('[1]Summary Data'!$W37*POWER(AF$40,2))+('[1]Summary Data'!$X37*AF$40)+'[1]Summary Data'!$Y37</f>
        <v>0.94861000000000217</v>
      </c>
      <c r="AG47" s="98">
        <f>('[1]Summary Data'!$V37*POWER(AG$40,3))+('[1]Summary Data'!$W37*POWER(AG$40,2))+('[1]Summary Data'!$X37*AG$40)+'[1]Summary Data'!$Y37</f>
        <v>0.89907125000000576</v>
      </c>
      <c r="AH47" s="98">
        <f>('[1]Summary Data'!$V37*POWER(AH$40,3))+('[1]Summary Data'!$W37*POWER(AH$40,2))+('[1]Summary Data'!$X37*AH$40)+'[1]Summary Data'!$Y37</f>
        <v>0.85040000000000759</v>
      </c>
      <c r="AI47" s="98">
        <f>('[1]Summary Data'!$V37*POWER(AI$40,3))+('[1]Summary Data'!$W37*POWER(AI$40,2))+('[1]Summary Data'!$X37*AI$40)+'[1]Summary Data'!$Y37</f>
        <v>0.79243375000000071</v>
      </c>
      <c r="AJ47" s="98">
        <f>('[1]Summary Data'!$V37*POWER(AJ$40,3))+('[1]Summary Data'!$W37*POWER(AJ$40,2))+('[1]Summary Data'!$X37*AJ$40)+'[1]Summary Data'!$Y37</f>
        <v>0.7150100000000208</v>
      </c>
      <c r="AK47" s="98">
        <f>('[1]Summary Data'!$V37*POWER(AK$40,3))+('[1]Summary Data'!$W37*POWER(AK$40,2))+('[1]Summary Data'!$X37*AK$40)+'[1]Summary Data'!$Y37</f>
        <v>0.60796625000000404</v>
      </c>
      <c r="AL47" s="101">
        <f>('[1]Summary Data'!$V37*POWER(AL$40,3))+('[1]Summary Data'!$W37*POWER(AL$40,2))+('[1]Summary Data'!$X37*AL$40)+'[1]Summary Data'!$Y37</f>
        <v>0.46114000000001454</v>
      </c>
      <c r="AM47" s="187"/>
    </row>
    <row r="48" spans="2:40" ht="15.75" thickBot="1" x14ac:dyDescent="0.3">
      <c r="B48" s="200"/>
      <c r="C48" s="201"/>
      <c r="D48" s="201"/>
      <c r="E48" s="202"/>
      <c r="F48" s="58">
        <f t="shared" si="4"/>
        <v>6</v>
      </c>
      <c r="G48" s="102">
        <f>('[1]Summary Data'!$V36*POWER(G$40,3))+('[1]Summary Data'!$W36*POWER(G$40,2))+('[1]Summary Data'!$X36*G$40)+'[1]Summary Data'!$Y36</f>
        <v>4.4145399999999952</v>
      </c>
      <c r="H48" s="103">
        <f>('[1]Summary Data'!$V36*POWER(H$40,3))+('[1]Summary Data'!$W36*POWER(H$40,2))+('[1]Summary Data'!$X36*H$40)+'[1]Summary Data'!$Y36</f>
        <v>1.9842199999999934</v>
      </c>
      <c r="I48" s="103">
        <f>('[1]Summary Data'!$V36*POWER(I$40,3))+('[1]Summary Data'!$W36*POWER(I$40,2))+('[1]Summary Data'!$X36*I$40)+'[1]Summary Data'!$Y36</f>
        <v>1.404670000000003</v>
      </c>
      <c r="J48" s="103">
        <f>('[1]Summary Data'!$V36*POWER(J$40,3))+('[1]Summary Data'!$W36*POWER(J$40,2))+('[1]Summary Data'!$X36*J$40)+'[1]Summary Data'!$Y36</f>
        <v>1.1054199999999881</v>
      </c>
      <c r="K48" s="103">
        <f>('[1]Summary Data'!$V36*POWER(K$40,3))+('[1]Summary Data'!$W36*POWER(K$40,2))+('[1]Summary Data'!$X36*K$40)+'[1]Summary Data'!$Y36</f>
        <v>0.9788899999999856</v>
      </c>
      <c r="L48" s="103">
        <f>('[1]Summary Data'!$V36*POWER(L$40,3))+('[1]Summary Data'!$W36*POWER(L$40,2))+('[1]Summary Data'!$X36*L$40)+'[1]Summary Data'!$Y36</f>
        <v>0.91749999999999687</v>
      </c>
      <c r="M48" s="103">
        <f>('[1]Summary Data'!$V36*POWER(M$40,3))+('[1]Summary Data'!$W36*POWER(M$40,2))+('[1]Summary Data'!$X36*M$40)+'[1]Summary Data'!$Y36</f>
        <v>0.813670000000009</v>
      </c>
      <c r="N48" s="104">
        <f>('[1]Summary Data'!$V36*POWER(N$40,3))+('[1]Summary Data'!$W36*POWER(N$40,2))+('[1]Summary Data'!$X36*N$40)+'[1]Summary Data'!$Y36</f>
        <v>0.55981999999999488</v>
      </c>
      <c r="O48" s="188"/>
      <c r="Q48" s="200"/>
      <c r="R48" s="201"/>
      <c r="S48" s="201"/>
      <c r="T48" s="202"/>
      <c r="U48" s="58">
        <f t="shared" si="5"/>
        <v>6</v>
      </c>
      <c r="V48" s="102">
        <f>('[1]Summary Data'!$V36*POWER(V$40,3))+('[1]Summary Data'!$W36*POWER(V$40,2))+('[1]Summary Data'!$X36*V$40)+'[1]Summary Data'!$Y36</f>
        <v>4.4145399999999952</v>
      </c>
      <c r="W48" s="103">
        <f>('[1]Summary Data'!$V36*POWER(W$40,3))+('[1]Summary Data'!$W36*POWER(W$40,2))+('[1]Summary Data'!$X36*W$40)+'[1]Summary Data'!$Y36</f>
        <v>3.6144387499999979</v>
      </c>
      <c r="X48" s="103">
        <f>('[1]Summary Data'!$V36*POWER(X$40,3))+('[1]Summary Data'!$W36*POWER(X$40,2))+('[1]Summary Data'!$X36*X$40)+'[1]Summary Data'!$Y36</f>
        <v>2.9516499999999866</v>
      </c>
      <c r="Y48" s="103">
        <f>('[1]Summary Data'!$V36*POWER(Y$40,3))+('[1]Summary Data'!$W36*POWER(Y$40,2))+('[1]Summary Data'!$X36*Y$40)+'[1]Summary Data'!$Y36</f>
        <v>2.4127262500000057</v>
      </c>
      <c r="Z48" s="103">
        <f>('[1]Summary Data'!$V36*POWER(Z$40,3))+('[1]Summary Data'!$W36*POWER(Z$40,2))+('[1]Summary Data'!$X36*Z$40)+'[1]Summary Data'!$Y36</f>
        <v>1.9842199999999934</v>
      </c>
      <c r="AA48" s="103">
        <f>('[1]Summary Data'!$V36*POWER(AA$40,3))+('[1]Summary Data'!$W36*POWER(AA$40,2))+('[1]Summary Data'!$X36*AA$40)+'[1]Summary Data'!$Y36</f>
        <v>1.6526837499999942</v>
      </c>
      <c r="AB48" s="103">
        <f>('[1]Summary Data'!$V36*POWER(AB$40,3))+('[1]Summary Data'!$W36*POWER(AB$40,2))+('[1]Summary Data'!$X36*AB$40)+'[1]Summary Data'!$Y36</f>
        <v>1.404670000000003</v>
      </c>
      <c r="AC48" s="103">
        <f>('[1]Summary Data'!$V36*POWER(AC$40,3))+('[1]Summary Data'!$W36*POWER(AC$40,2))+('[1]Summary Data'!$X36*AC$40)+'[1]Summary Data'!$Y36</f>
        <v>1.2267312499999932</v>
      </c>
      <c r="AD48" s="105">
        <f>('[1]Summary Data'!$V36*POWER(AD$40,3))+('[1]Summary Data'!$W36*POWER(AD$40,2))+('[1]Summary Data'!$X36*AD$40)+'[1]Summary Data'!$Y36</f>
        <v>1.1054199999999881</v>
      </c>
      <c r="AE48" s="103">
        <f>('[1]Summary Data'!$V36*POWER(AE$40,3))+('[1]Summary Data'!$W36*POWER(AE$40,2))+('[1]Summary Data'!$X36*AE$40)+'[1]Summary Data'!$Y36</f>
        <v>1.0272887500000039</v>
      </c>
      <c r="AF48" s="103">
        <f>('[1]Summary Data'!$V36*POWER(AF$40,3))+('[1]Summary Data'!$W36*POWER(AF$40,2))+('[1]Summary Data'!$X36*AF$40)+'[1]Summary Data'!$Y36</f>
        <v>0.9788899999999856</v>
      </c>
      <c r="AG48" s="103">
        <f>('[1]Summary Data'!$V36*POWER(AG$40,3))+('[1]Summary Data'!$W36*POWER(AG$40,2))+('[1]Summary Data'!$X36*AG$40)+'[1]Summary Data'!$Y36</f>
        <v>0.94677625000000631</v>
      </c>
      <c r="AH48" s="103">
        <f>('[1]Summary Data'!$V36*POWER(AH$40,3))+('[1]Summary Data'!$W36*POWER(AH$40,2))+('[1]Summary Data'!$X36*AH$40)+'[1]Summary Data'!$Y36</f>
        <v>0.91749999999999687</v>
      </c>
      <c r="AI48" s="103">
        <f>('[1]Summary Data'!$V36*POWER(AI$40,3))+('[1]Summary Data'!$W36*POWER(AI$40,2))+('[1]Summary Data'!$X36*AI$40)+'[1]Summary Data'!$Y36</f>
        <v>0.87761374999998765</v>
      </c>
      <c r="AJ48" s="103">
        <f>('[1]Summary Data'!$V36*POWER(AJ$40,3))+('[1]Summary Data'!$W36*POWER(AJ$40,2))+('[1]Summary Data'!$X36*AJ$40)+'[1]Summary Data'!$Y36</f>
        <v>0.813670000000009</v>
      </c>
      <c r="AK48" s="103">
        <f>('[1]Summary Data'!$V36*POWER(AK$40,3))+('[1]Summary Data'!$W36*POWER(AK$40,2))+('[1]Summary Data'!$X36*AK$40)+'[1]Summary Data'!$Y36</f>
        <v>0.71222124999999181</v>
      </c>
      <c r="AL48" s="106">
        <f>('[1]Summary Data'!$V36*POWER(AL$40,3))+('[1]Summary Data'!$W36*POWER(AL$40,2))+('[1]Summary Data'!$X36*AL$40)+'[1]Summary Data'!$Y36</f>
        <v>0.55981999999999488</v>
      </c>
      <c r="AM48" s="188"/>
    </row>
    <row r="49" spans="2:96" ht="15.75" thickBot="1" x14ac:dyDescent="0.3">
      <c r="CA49" s="43" t="s">
        <v>59</v>
      </c>
    </row>
    <row r="50" spans="2:96" ht="15.75" thickBot="1" x14ac:dyDescent="0.3">
      <c r="B50" s="203" t="s">
        <v>60</v>
      </c>
      <c r="C50" s="204"/>
      <c r="D50" s="204"/>
      <c r="E50" s="204"/>
      <c r="F50" s="169"/>
      <c r="G50" s="174" t="s">
        <v>61</v>
      </c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6"/>
      <c r="W50" s="37"/>
      <c r="CA50" s="107"/>
      <c r="CB50" s="174" t="s">
        <v>61</v>
      </c>
      <c r="CC50" s="175"/>
      <c r="CD50" s="175"/>
      <c r="CE50" s="175"/>
      <c r="CF50" s="175"/>
      <c r="CG50" s="175"/>
      <c r="CH50" s="175"/>
      <c r="CI50" s="175"/>
      <c r="CJ50" s="175"/>
      <c r="CK50" s="175"/>
      <c r="CL50" s="175"/>
      <c r="CM50" s="175"/>
      <c r="CN50" s="175"/>
      <c r="CO50" s="175"/>
      <c r="CP50" s="175"/>
      <c r="CQ50" s="176"/>
    </row>
    <row r="51" spans="2:96" ht="15.75" customHeight="1" thickBot="1" x14ac:dyDescent="0.3">
      <c r="B51" s="177" t="s">
        <v>43</v>
      </c>
      <c r="C51" s="178"/>
      <c r="D51" s="178"/>
      <c r="E51" s="179"/>
      <c r="F51" s="47" t="str">
        <f>$E$5</f>
        <v>bar</v>
      </c>
      <c r="G51" s="108">
        <f>'[1]Summary Data'!$C$149</f>
        <v>0.16</v>
      </c>
      <c r="H51" s="109">
        <f>'[1]Summary Data'!$C$148</f>
        <v>0.22</v>
      </c>
      <c r="I51" s="109">
        <f>'[1]Summary Data'!$C$147</f>
        <v>0.28000000000000003</v>
      </c>
      <c r="J51" s="109">
        <f>'[1]Summary Data'!$C$146</f>
        <v>0.34</v>
      </c>
      <c r="K51" s="109">
        <f>'[1]Summary Data'!$C$145</f>
        <v>0.4</v>
      </c>
      <c r="L51" s="109">
        <f>'[1]Summary Data'!$C$144</f>
        <v>0.46</v>
      </c>
      <c r="M51" s="109">
        <f>'[1]Summary Data'!$C$143</f>
        <v>0.52</v>
      </c>
      <c r="N51" s="109">
        <f>'[1]Summary Data'!$C$142</f>
        <v>0.57999999999999996</v>
      </c>
      <c r="O51" s="109">
        <f>'[1]Summary Data'!$C$141</f>
        <v>0.64</v>
      </c>
      <c r="P51" s="109">
        <f>'[1]Summary Data'!$C$140</f>
        <v>0.7</v>
      </c>
      <c r="Q51" s="109">
        <f>'[1]Summary Data'!$C$139</f>
        <v>0.76</v>
      </c>
      <c r="R51" s="109">
        <f>'[1]Summary Data'!$C$138</f>
        <v>0.82</v>
      </c>
      <c r="S51" s="109">
        <f>'[1]Summary Data'!$C$137</f>
        <v>0.88</v>
      </c>
      <c r="T51" s="109">
        <f>'[1]Summary Data'!$C$136</f>
        <v>0.94</v>
      </c>
      <c r="U51" s="109">
        <f>'[1]Summary Data'!$C$135</f>
        <v>1</v>
      </c>
      <c r="V51" s="110">
        <f>'[1]Summary Data'!$C$134</f>
        <v>2</v>
      </c>
      <c r="W51" s="37"/>
      <c r="CA51" s="111" t="str">
        <f t="shared" ref="CA51:CQ51" si="6">F51</f>
        <v>bar</v>
      </c>
      <c r="CB51" s="108">
        <f t="shared" si="6"/>
        <v>0.16</v>
      </c>
      <c r="CC51" s="109">
        <f t="shared" si="6"/>
        <v>0.22</v>
      </c>
      <c r="CD51" s="109">
        <f t="shared" si="6"/>
        <v>0.28000000000000003</v>
      </c>
      <c r="CE51" s="109">
        <f t="shared" si="6"/>
        <v>0.34</v>
      </c>
      <c r="CF51" s="109">
        <f t="shared" si="6"/>
        <v>0.4</v>
      </c>
      <c r="CG51" s="109">
        <f t="shared" si="6"/>
        <v>0.46</v>
      </c>
      <c r="CH51" s="109">
        <f t="shared" si="6"/>
        <v>0.52</v>
      </c>
      <c r="CI51" s="109">
        <f t="shared" si="6"/>
        <v>0.57999999999999996</v>
      </c>
      <c r="CJ51" s="109">
        <f t="shared" si="6"/>
        <v>0.64</v>
      </c>
      <c r="CK51" s="109">
        <f t="shared" si="6"/>
        <v>0.7</v>
      </c>
      <c r="CL51" s="109">
        <f t="shared" si="6"/>
        <v>0.76</v>
      </c>
      <c r="CM51" s="109">
        <f t="shared" si="6"/>
        <v>0.82</v>
      </c>
      <c r="CN51" s="109">
        <f t="shared" si="6"/>
        <v>0.88</v>
      </c>
      <c r="CO51" s="109">
        <f t="shared" si="6"/>
        <v>0.94</v>
      </c>
      <c r="CP51" s="109">
        <f t="shared" si="6"/>
        <v>1</v>
      </c>
      <c r="CQ51" s="110">
        <f t="shared" si="6"/>
        <v>2</v>
      </c>
      <c r="CR51" s="112"/>
    </row>
    <row r="52" spans="2:96" ht="15.75" thickBot="1" x14ac:dyDescent="0.3">
      <c r="B52" s="180"/>
      <c r="C52" s="181"/>
      <c r="D52" s="181"/>
      <c r="E52" s="182"/>
      <c r="F52" s="49">
        <f t="shared" ref="F52:F59" si="7">F15</f>
        <v>2.5</v>
      </c>
      <c r="G52" s="113">
        <f t="shared" ref="G52:U59" si="8">IF(CB52&gt;H52,MAX(CB52,0),H52)</f>
        <v>0.23314438207999999</v>
      </c>
      <c r="H52" s="114">
        <f t="shared" si="8"/>
        <v>0.20972966503999999</v>
      </c>
      <c r="I52" s="114">
        <f t="shared" si="8"/>
        <v>0.18515972096</v>
      </c>
      <c r="J52" s="114">
        <f t="shared" si="8"/>
        <v>0.15998759191999998</v>
      </c>
      <c r="K52" s="114">
        <f t="shared" si="8"/>
        <v>0.13476632</v>
      </c>
      <c r="L52" s="114">
        <f t="shared" si="8"/>
        <v>0.11004894728</v>
      </c>
      <c r="M52" s="114">
        <f t="shared" si="8"/>
        <v>8.6388515840000013E-2</v>
      </c>
      <c r="N52" s="114">
        <f t="shared" si="8"/>
        <v>6.4338067760000006E-2</v>
      </c>
      <c r="O52" s="114">
        <f t="shared" si="8"/>
        <v>4.4450645119999993E-2</v>
      </c>
      <c r="P52" s="114">
        <f t="shared" si="8"/>
        <v>2.7279290000000012E-2</v>
      </c>
      <c r="Q52" s="114">
        <f t="shared" si="8"/>
        <v>1.3377044480000044E-2</v>
      </c>
      <c r="R52" s="114">
        <f t="shared" si="8"/>
        <v>3.2969506400000181E-3</v>
      </c>
      <c r="S52" s="114">
        <f t="shared" si="8"/>
        <v>1.5200000000000213E-3</v>
      </c>
      <c r="T52" s="114">
        <f t="shared" si="8"/>
        <v>1.5200000000000213E-3</v>
      </c>
      <c r="U52" s="114">
        <f t="shared" si="8"/>
        <v>1.5200000000000213E-3</v>
      </c>
      <c r="V52" s="115">
        <v>0</v>
      </c>
      <c r="W52" s="179" t="s">
        <v>40</v>
      </c>
      <c r="CA52" s="116">
        <f>F52</f>
        <v>2.5</v>
      </c>
      <c r="CB52" s="113">
        <f>('[1]Summary Data'!$V119*POWER(CB$51,3))+('[1]Summary Data'!$W119*POWER(CB$51,2))+('[1]Summary Data'!$X119*CB$51)+'[1]Summary Data'!$Y119</f>
        <v>0.23314438207999999</v>
      </c>
      <c r="CC52" s="114">
        <f>('[1]Summary Data'!$V119*POWER(CC$51,3))+('[1]Summary Data'!$W119*POWER(CC$51,2))+('[1]Summary Data'!$X119*CC$51)+'[1]Summary Data'!$Y119</f>
        <v>0.20972966503999999</v>
      </c>
      <c r="CD52" s="114">
        <f>('[1]Summary Data'!$V119*POWER(CD$51,3))+('[1]Summary Data'!$W119*POWER(CD$51,2))+('[1]Summary Data'!$X119*CD$51)+'[1]Summary Data'!$Y119</f>
        <v>0.18515972096</v>
      </c>
      <c r="CE52" s="114">
        <f>('[1]Summary Data'!$V119*POWER(CE$51,3))+('[1]Summary Data'!$W119*POWER(CE$51,2))+('[1]Summary Data'!$X119*CE$51)+'[1]Summary Data'!$Y119</f>
        <v>0.15998759191999998</v>
      </c>
      <c r="CF52" s="114">
        <f>('[1]Summary Data'!$V119*POWER(CF$51,3))+('[1]Summary Data'!$W119*POWER(CF$51,2))+('[1]Summary Data'!$X119*CF$51)+'[1]Summary Data'!$Y119</f>
        <v>0.13476632</v>
      </c>
      <c r="CG52" s="114">
        <f>('[1]Summary Data'!$V119*POWER(CG$51,3))+('[1]Summary Data'!$W119*POWER(CG$51,2))+('[1]Summary Data'!$X119*CG$51)+'[1]Summary Data'!$Y119</f>
        <v>0.11004894728</v>
      </c>
      <c r="CH52" s="114">
        <f>('[1]Summary Data'!$V119*POWER(CH$51,3))+('[1]Summary Data'!$W119*POWER(CH$51,2))+('[1]Summary Data'!$X119*CH$51)+'[1]Summary Data'!$Y119</f>
        <v>8.6388515840000013E-2</v>
      </c>
      <c r="CI52" s="114">
        <f>('[1]Summary Data'!$V119*POWER(CI$51,3))+('[1]Summary Data'!$W119*POWER(CI$51,2))+('[1]Summary Data'!$X119*CI$51)+'[1]Summary Data'!$Y119</f>
        <v>6.4338067760000006E-2</v>
      </c>
      <c r="CJ52" s="114">
        <f>('[1]Summary Data'!$V119*POWER(CJ$51,3))+('[1]Summary Data'!$W119*POWER(CJ$51,2))+('[1]Summary Data'!$X119*CJ$51)+'[1]Summary Data'!$Y119</f>
        <v>4.4450645119999993E-2</v>
      </c>
      <c r="CK52" s="114">
        <f>('[1]Summary Data'!$V119*POWER(CK$51,3))+('[1]Summary Data'!$W119*POWER(CK$51,2))+('[1]Summary Data'!$X119*CK$51)+'[1]Summary Data'!$Y119</f>
        <v>2.7279290000000012E-2</v>
      </c>
      <c r="CL52" s="114">
        <f>('[1]Summary Data'!$V119*POWER(CL$51,3))+('[1]Summary Data'!$W119*POWER(CL$51,2))+('[1]Summary Data'!$X119*CL$51)+'[1]Summary Data'!$Y119</f>
        <v>1.3377044480000044E-2</v>
      </c>
      <c r="CM52" s="114">
        <f>('[1]Summary Data'!$V119*POWER(CM$51,3))+('[1]Summary Data'!$W119*POWER(CM$51,2))+('[1]Summary Data'!$X119*CM$51)+'[1]Summary Data'!$Y119</f>
        <v>3.2969506400000181E-3</v>
      </c>
      <c r="CN52" s="114">
        <f>('[1]Summary Data'!$V119*POWER(CN$51,3))+('[1]Summary Data'!$W119*POWER(CN$51,2))+('[1]Summary Data'!$X119*CN$51)+'[1]Summary Data'!$Y119</f>
        <v>-2.4079494399999457E-3</v>
      </c>
      <c r="CO52" s="114">
        <f>('[1]Summary Data'!$V119*POWER(CO$51,3))+('[1]Summary Data'!$W119*POWER(CO$51,2))+('[1]Summary Data'!$X119*CO$51)+'[1]Summary Data'!$Y119</f>
        <v>-3.1846136800000036E-3</v>
      </c>
      <c r="CP52" s="114">
        <f>('[1]Summary Data'!$V119*POWER(CP$51,3))+('[1]Summary Data'!$W119*POWER(CP$51,2))+('[1]Summary Data'!$X119*CP$51)+'[1]Summary Data'!$Y119</f>
        <v>1.5200000000000213E-3</v>
      </c>
      <c r="CQ52" s="115">
        <f>('[1]Summary Data'!$V119*POWER(CQ$51,3))+('[1]Summary Data'!$W119*POWER(CQ$51,2))+('[1]Summary Data'!$X119*CQ$51)+'[1]Summary Data'!$Y119</f>
        <v>1.39351</v>
      </c>
    </row>
    <row r="53" spans="2:96" ht="15.75" thickBot="1" x14ac:dyDescent="0.3">
      <c r="B53" s="180"/>
      <c r="C53" s="181"/>
      <c r="D53" s="181"/>
      <c r="E53" s="182"/>
      <c r="F53" s="51">
        <f t="shared" si="7"/>
        <v>3</v>
      </c>
      <c r="G53" s="92">
        <f t="shared" si="8"/>
        <v>0.28409808191999997</v>
      </c>
      <c r="H53" s="93">
        <f t="shared" si="8"/>
        <v>0.26936179895999995</v>
      </c>
      <c r="I53" s="93">
        <f t="shared" si="8"/>
        <v>0.25050991103999998</v>
      </c>
      <c r="J53" s="93">
        <f t="shared" si="8"/>
        <v>0.22833980807999998</v>
      </c>
      <c r="K53" s="93">
        <f t="shared" si="8"/>
        <v>0.20364887999999998</v>
      </c>
      <c r="L53" s="93">
        <f t="shared" si="8"/>
        <v>0.17723451671999998</v>
      </c>
      <c r="M53" s="93">
        <f t="shared" si="8"/>
        <v>0.14989410815999998</v>
      </c>
      <c r="N53" s="93">
        <f t="shared" si="8"/>
        <v>0.12242504423999997</v>
      </c>
      <c r="O53" s="93">
        <f t="shared" si="8"/>
        <v>9.5624714879999961E-2</v>
      </c>
      <c r="P53" s="93">
        <f t="shared" si="8"/>
        <v>7.0290510000000028E-2</v>
      </c>
      <c r="Q53" s="93">
        <f t="shared" si="8"/>
        <v>4.7219819520000011E-2</v>
      </c>
      <c r="R53" s="93">
        <f t="shared" si="8"/>
        <v>2.7210033359999997E-2</v>
      </c>
      <c r="S53" s="93">
        <f t="shared" si="8"/>
        <v>1.1058541440000014E-2</v>
      </c>
      <c r="T53" s="93">
        <f t="shared" si="8"/>
        <v>0</v>
      </c>
      <c r="U53" s="93">
        <f t="shared" si="8"/>
        <v>0</v>
      </c>
      <c r="V53" s="94">
        <v>0</v>
      </c>
      <c r="W53" s="182"/>
      <c r="X53" s="53" t="s">
        <v>46</v>
      </c>
      <c r="CA53" s="117">
        <f t="shared" ref="CA53:CA59" si="9">F53</f>
        <v>3</v>
      </c>
      <c r="CB53" s="92">
        <f>('[1]Summary Data'!$V118*POWER(CB$51,3))+('[1]Summary Data'!$W118*POWER(CB$51,2))+('[1]Summary Data'!$X118*CB$51)+'[1]Summary Data'!$Y118</f>
        <v>0.28409808191999997</v>
      </c>
      <c r="CC53" s="93">
        <f>('[1]Summary Data'!$V118*POWER(CC$51,3))+('[1]Summary Data'!$W118*POWER(CC$51,2))+('[1]Summary Data'!$X118*CC$51)+'[1]Summary Data'!$Y118</f>
        <v>0.26936179895999995</v>
      </c>
      <c r="CD53" s="93">
        <f>('[1]Summary Data'!$V118*POWER(CD$51,3))+('[1]Summary Data'!$W118*POWER(CD$51,2))+('[1]Summary Data'!$X118*CD$51)+'[1]Summary Data'!$Y118</f>
        <v>0.25050991103999998</v>
      </c>
      <c r="CE53" s="93">
        <f>('[1]Summary Data'!$V118*POWER(CE$51,3))+('[1]Summary Data'!$W118*POWER(CE$51,2))+('[1]Summary Data'!$X118*CE$51)+'[1]Summary Data'!$Y118</f>
        <v>0.22833980807999998</v>
      </c>
      <c r="CF53" s="93">
        <f>('[1]Summary Data'!$V118*POWER(CF$51,3))+('[1]Summary Data'!$W118*POWER(CF$51,2))+('[1]Summary Data'!$X118*CF$51)+'[1]Summary Data'!$Y118</f>
        <v>0.20364887999999998</v>
      </c>
      <c r="CG53" s="93">
        <f>('[1]Summary Data'!$V118*POWER(CG$51,3))+('[1]Summary Data'!$W118*POWER(CG$51,2))+('[1]Summary Data'!$X118*CG$51)+'[1]Summary Data'!$Y118</f>
        <v>0.17723451671999998</v>
      </c>
      <c r="CH53" s="93">
        <f>('[1]Summary Data'!$V118*POWER(CH$51,3))+('[1]Summary Data'!$W118*POWER(CH$51,2))+('[1]Summary Data'!$X118*CH$51)+'[1]Summary Data'!$Y118</f>
        <v>0.14989410815999998</v>
      </c>
      <c r="CI53" s="93">
        <f>('[1]Summary Data'!$V118*POWER(CI$51,3))+('[1]Summary Data'!$W118*POWER(CI$51,2))+('[1]Summary Data'!$X118*CI$51)+'[1]Summary Data'!$Y118</f>
        <v>0.12242504423999997</v>
      </c>
      <c r="CJ53" s="93">
        <f>('[1]Summary Data'!$V118*POWER(CJ$51,3))+('[1]Summary Data'!$W118*POWER(CJ$51,2))+('[1]Summary Data'!$X118*CJ$51)+'[1]Summary Data'!$Y118</f>
        <v>9.5624714879999961E-2</v>
      </c>
      <c r="CK53" s="93">
        <f>('[1]Summary Data'!$V118*POWER(CK$51,3))+('[1]Summary Data'!$W118*POWER(CK$51,2))+('[1]Summary Data'!$X118*CK$51)+'[1]Summary Data'!$Y118</f>
        <v>7.0290510000000028E-2</v>
      </c>
      <c r="CL53" s="93">
        <f>('[1]Summary Data'!$V118*POWER(CL$51,3))+('[1]Summary Data'!$W118*POWER(CL$51,2))+('[1]Summary Data'!$X118*CL$51)+'[1]Summary Data'!$Y118</f>
        <v>4.7219819520000011E-2</v>
      </c>
      <c r="CM53" s="93">
        <f>('[1]Summary Data'!$V118*POWER(CM$51,3))+('[1]Summary Data'!$W118*POWER(CM$51,2))+('[1]Summary Data'!$X118*CM$51)+'[1]Summary Data'!$Y118</f>
        <v>2.7210033359999997E-2</v>
      </c>
      <c r="CN53" s="93">
        <f>('[1]Summary Data'!$V118*POWER(CN$51,3))+('[1]Summary Data'!$W118*POWER(CN$51,2))+('[1]Summary Data'!$X118*CN$51)+'[1]Summary Data'!$Y118</f>
        <v>1.1058541440000014E-2</v>
      </c>
      <c r="CO53" s="93">
        <f>('[1]Summary Data'!$V118*POWER(CO$51,3))+('[1]Summary Data'!$W118*POWER(CO$51,2))+('[1]Summary Data'!$X118*CO$51)+'[1]Summary Data'!$Y118</f>
        <v>-4.372663200000737E-4</v>
      </c>
      <c r="CP53" s="93">
        <f>('[1]Summary Data'!$V118*POWER(CP$51,3))+('[1]Summary Data'!$W118*POWER(CP$51,2))+('[1]Summary Data'!$X118*CP$51)+'[1]Summary Data'!$Y118</f>
        <v>-6.4799999999999858E-3</v>
      </c>
      <c r="CQ53" s="94">
        <f>('[1]Summary Data'!$V118*POWER(CQ$51,3))+('[1]Summary Data'!$W118*POWER(CQ$51,2))+('[1]Summary Data'!$X118*CQ$51)+'[1]Summary Data'!$Y118</f>
        <v>1.4260699999999999</v>
      </c>
      <c r="CR53" s="43" t="s">
        <v>62</v>
      </c>
    </row>
    <row r="54" spans="2:96" x14ac:dyDescent="0.25">
      <c r="B54" s="180"/>
      <c r="C54" s="181"/>
      <c r="D54" s="181"/>
      <c r="E54" s="182"/>
      <c r="F54" s="54">
        <f t="shared" si="7"/>
        <v>3.5</v>
      </c>
      <c r="G54" s="97">
        <f t="shared" si="8"/>
        <v>0.31123355456000001</v>
      </c>
      <c r="H54" s="98">
        <f t="shared" si="8"/>
        <v>0.29753483528000002</v>
      </c>
      <c r="I54" s="98">
        <f t="shared" si="8"/>
        <v>0.27910508672000001</v>
      </c>
      <c r="J54" s="98">
        <f t="shared" si="8"/>
        <v>0.25677324343999997</v>
      </c>
      <c r="K54" s="98">
        <f t="shared" si="8"/>
        <v>0.23136824</v>
      </c>
      <c r="L54" s="98">
        <f t="shared" si="8"/>
        <v>0.20371901096</v>
      </c>
      <c r="M54" s="98">
        <f t="shared" si="8"/>
        <v>0.17465449087999996</v>
      </c>
      <c r="N54" s="98">
        <f t="shared" si="8"/>
        <v>0.14500361432000006</v>
      </c>
      <c r="O54" s="98">
        <f t="shared" si="8"/>
        <v>0.1155953158400001</v>
      </c>
      <c r="P54" s="98">
        <f t="shared" si="8"/>
        <v>8.7258530000000084E-2</v>
      </c>
      <c r="Q54" s="98">
        <f t="shared" si="8"/>
        <v>6.0822191360000055E-2</v>
      </c>
      <c r="R54" s="98">
        <f t="shared" si="8"/>
        <v>3.7115234480000092E-2</v>
      </c>
      <c r="S54" s="98">
        <f t="shared" si="8"/>
        <v>1.6966593920000106E-2</v>
      </c>
      <c r="T54" s="98">
        <f t="shared" si="8"/>
        <v>1.2052042400000351E-3</v>
      </c>
      <c r="U54" s="98">
        <f t="shared" si="8"/>
        <v>0</v>
      </c>
      <c r="V54" s="99">
        <v>0</v>
      </c>
      <c r="W54" s="182"/>
      <c r="CA54" s="118">
        <f t="shared" si="9"/>
        <v>3.5</v>
      </c>
      <c r="CB54" s="97">
        <f>('[1]Summary Data'!$V117*POWER(CB$51,3))+('[1]Summary Data'!$W117*POWER(CB$51,2))+('[1]Summary Data'!$X117*CB$51)+'[1]Summary Data'!$Y117</f>
        <v>0.31123355456000001</v>
      </c>
      <c r="CC54" s="98">
        <f>('[1]Summary Data'!$V117*POWER(CC$51,3))+('[1]Summary Data'!$W117*POWER(CC$51,2))+('[1]Summary Data'!$X117*CC$51)+'[1]Summary Data'!$Y117</f>
        <v>0.29753483528000002</v>
      </c>
      <c r="CD54" s="98">
        <f>('[1]Summary Data'!$V117*POWER(CD$51,3))+('[1]Summary Data'!$W117*POWER(CD$51,2))+('[1]Summary Data'!$X117*CD$51)+'[1]Summary Data'!$Y117</f>
        <v>0.27910508672000001</v>
      </c>
      <c r="CE54" s="98">
        <f>('[1]Summary Data'!$V117*POWER(CE$51,3))+('[1]Summary Data'!$W117*POWER(CE$51,2))+('[1]Summary Data'!$X117*CE$51)+'[1]Summary Data'!$Y117</f>
        <v>0.25677324343999997</v>
      </c>
      <c r="CF54" s="98">
        <f>('[1]Summary Data'!$V117*POWER(CF$51,3))+('[1]Summary Data'!$W117*POWER(CF$51,2))+('[1]Summary Data'!$X117*CF$51)+'[1]Summary Data'!$Y117</f>
        <v>0.23136824</v>
      </c>
      <c r="CG54" s="98">
        <f>('[1]Summary Data'!$V117*POWER(CG$51,3))+('[1]Summary Data'!$W117*POWER(CG$51,2))+('[1]Summary Data'!$X117*CG$51)+'[1]Summary Data'!$Y117</f>
        <v>0.20371901096</v>
      </c>
      <c r="CH54" s="98">
        <f>('[1]Summary Data'!$V117*POWER(CH$51,3))+('[1]Summary Data'!$W117*POWER(CH$51,2))+('[1]Summary Data'!$X117*CH$51)+'[1]Summary Data'!$Y117</f>
        <v>0.17465449087999996</v>
      </c>
      <c r="CI54" s="98">
        <f>('[1]Summary Data'!$V117*POWER(CI$51,3))+('[1]Summary Data'!$W117*POWER(CI$51,2))+('[1]Summary Data'!$X117*CI$51)+'[1]Summary Data'!$Y117</f>
        <v>0.14500361432000006</v>
      </c>
      <c r="CJ54" s="98">
        <f>('[1]Summary Data'!$V117*POWER(CJ$51,3))+('[1]Summary Data'!$W117*POWER(CJ$51,2))+('[1]Summary Data'!$X117*CJ$51)+'[1]Summary Data'!$Y117</f>
        <v>0.1155953158400001</v>
      </c>
      <c r="CK54" s="98">
        <f>('[1]Summary Data'!$V117*POWER(CK$51,3))+('[1]Summary Data'!$W117*POWER(CK$51,2))+('[1]Summary Data'!$X117*CK$51)+'[1]Summary Data'!$Y117</f>
        <v>8.7258530000000084E-2</v>
      </c>
      <c r="CL54" s="98">
        <f>('[1]Summary Data'!$V117*POWER(CL$51,3))+('[1]Summary Data'!$W117*POWER(CL$51,2))+('[1]Summary Data'!$X117*CL$51)+'[1]Summary Data'!$Y117</f>
        <v>6.0822191360000055E-2</v>
      </c>
      <c r="CM54" s="98">
        <f>('[1]Summary Data'!$V117*POWER(CM$51,3))+('[1]Summary Data'!$W117*POWER(CM$51,2))+('[1]Summary Data'!$X117*CM$51)+'[1]Summary Data'!$Y117</f>
        <v>3.7115234480000092E-2</v>
      </c>
      <c r="CN54" s="98">
        <f>('[1]Summary Data'!$V117*POWER(CN$51,3))+('[1]Summary Data'!$W117*POWER(CN$51,2))+('[1]Summary Data'!$X117*CN$51)+'[1]Summary Data'!$Y117</f>
        <v>1.6966593920000106E-2</v>
      </c>
      <c r="CO54" s="98">
        <f>('[1]Summary Data'!$V117*POWER(CO$51,3))+('[1]Summary Data'!$W117*POWER(CO$51,2))+('[1]Summary Data'!$X117*CO$51)+'[1]Summary Data'!$Y117</f>
        <v>1.2052042400000351E-3</v>
      </c>
      <c r="CP54" s="98">
        <f>('[1]Summary Data'!$V117*POWER(CP$51,3))+('[1]Summary Data'!$W117*POWER(CP$51,2))+('[1]Summary Data'!$X117*CP$51)+'[1]Summary Data'!$Y117</f>
        <v>-9.3399999999999039E-3</v>
      </c>
      <c r="CQ54" s="99">
        <f>('[1]Summary Data'!$V117*POWER(CQ$51,3))+('[1]Summary Data'!$W117*POWER(CQ$51,2))+('[1]Summary Data'!$X117*CQ$51)+'[1]Summary Data'!$Y117</f>
        <v>1.3421900000000004</v>
      </c>
    </row>
    <row r="55" spans="2:96" x14ac:dyDescent="0.25">
      <c r="B55" s="180"/>
      <c r="C55" s="181"/>
      <c r="D55" s="181"/>
      <c r="E55" s="182"/>
      <c r="F55" s="56">
        <f t="shared" si="7"/>
        <v>4</v>
      </c>
      <c r="G55" s="97">
        <f t="shared" si="8"/>
        <v>0.32202238975999997</v>
      </c>
      <c r="H55" s="98">
        <f t="shared" si="8"/>
        <v>0.31419540487999997</v>
      </c>
      <c r="I55" s="98">
        <f t="shared" si="8"/>
        <v>0.29980853312</v>
      </c>
      <c r="J55" s="98">
        <f t="shared" si="8"/>
        <v>0.27989055224000003</v>
      </c>
      <c r="K55" s="98">
        <f t="shared" si="8"/>
        <v>0.25547024000000002</v>
      </c>
      <c r="L55" s="98">
        <f t="shared" si="8"/>
        <v>0.22757637416000004</v>
      </c>
      <c r="M55" s="98">
        <f t="shared" si="8"/>
        <v>0.19723773248000001</v>
      </c>
      <c r="N55" s="98">
        <f t="shared" si="8"/>
        <v>0.16548309272000003</v>
      </c>
      <c r="O55" s="98">
        <f t="shared" si="8"/>
        <v>0.13334123264000003</v>
      </c>
      <c r="P55" s="98">
        <f t="shared" si="8"/>
        <v>0.10184093000000011</v>
      </c>
      <c r="Q55" s="98">
        <f t="shared" si="8"/>
        <v>7.201096256000003E-2</v>
      </c>
      <c r="R55" s="98">
        <f t="shared" si="8"/>
        <v>4.4880108080000036E-2</v>
      </c>
      <c r="S55" s="98">
        <f t="shared" si="8"/>
        <v>2.147714432000003E-2</v>
      </c>
      <c r="T55" s="98">
        <f t="shared" si="8"/>
        <v>2.830849040000083E-3</v>
      </c>
      <c r="U55" s="98">
        <f t="shared" si="8"/>
        <v>0</v>
      </c>
      <c r="V55" s="99">
        <v>0</v>
      </c>
      <c r="W55" s="182"/>
      <c r="CA55" s="119">
        <f t="shared" si="9"/>
        <v>4</v>
      </c>
      <c r="CB55" s="97">
        <f>('[1]Summary Data'!$V116*POWER(CB$51,3))+('[1]Summary Data'!$W116*POWER(CB$51,2))+('[1]Summary Data'!$X116*CB$51)+'[1]Summary Data'!$Y116</f>
        <v>0.32202238975999997</v>
      </c>
      <c r="CC55" s="98">
        <f>('[1]Summary Data'!$V116*POWER(CC$51,3))+('[1]Summary Data'!$W116*POWER(CC$51,2))+('[1]Summary Data'!$X116*CC$51)+'[1]Summary Data'!$Y116</f>
        <v>0.31419540487999997</v>
      </c>
      <c r="CD55" s="98">
        <f>('[1]Summary Data'!$V116*POWER(CD$51,3))+('[1]Summary Data'!$W116*POWER(CD$51,2))+('[1]Summary Data'!$X116*CD$51)+'[1]Summary Data'!$Y116</f>
        <v>0.29980853312</v>
      </c>
      <c r="CE55" s="98">
        <f>('[1]Summary Data'!$V116*POWER(CE$51,3))+('[1]Summary Data'!$W116*POWER(CE$51,2))+('[1]Summary Data'!$X116*CE$51)+'[1]Summary Data'!$Y116</f>
        <v>0.27989055224000003</v>
      </c>
      <c r="CF55" s="98">
        <f>('[1]Summary Data'!$V116*POWER(CF$51,3))+('[1]Summary Data'!$W116*POWER(CF$51,2))+('[1]Summary Data'!$X116*CF$51)+'[1]Summary Data'!$Y116</f>
        <v>0.25547024000000002</v>
      </c>
      <c r="CG55" s="98">
        <f>('[1]Summary Data'!$V116*POWER(CG$51,3))+('[1]Summary Data'!$W116*POWER(CG$51,2))+('[1]Summary Data'!$X116*CG$51)+'[1]Summary Data'!$Y116</f>
        <v>0.22757637416000004</v>
      </c>
      <c r="CH55" s="98">
        <f>('[1]Summary Data'!$V116*POWER(CH$51,3))+('[1]Summary Data'!$W116*POWER(CH$51,2))+('[1]Summary Data'!$X116*CH$51)+'[1]Summary Data'!$Y116</f>
        <v>0.19723773248000001</v>
      </c>
      <c r="CI55" s="98">
        <f>('[1]Summary Data'!$V116*POWER(CI$51,3))+('[1]Summary Data'!$W116*POWER(CI$51,2))+('[1]Summary Data'!$X116*CI$51)+'[1]Summary Data'!$Y116</f>
        <v>0.16548309272000003</v>
      </c>
      <c r="CJ55" s="98">
        <f>('[1]Summary Data'!$V116*POWER(CJ$51,3))+('[1]Summary Data'!$W116*POWER(CJ$51,2))+('[1]Summary Data'!$X116*CJ$51)+'[1]Summary Data'!$Y116</f>
        <v>0.13334123264000003</v>
      </c>
      <c r="CK55" s="98">
        <f>('[1]Summary Data'!$V116*POWER(CK$51,3))+('[1]Summary Data'!$W116*POWER(CK$51,2))+('[1]Summary Data'!$X116*CK$51)+'[1]Summary Data'!$Y116</f>
        <v>0.10184093000000011</v>
      </c>
      <c r="CL55" s="98">
        <f>('[1]Summary Data'!$V116*POWER(CL$51,3))+('[1]Summary Data'!$W116*POWER(CL$51,2))+('[1]Summary Data'!$X116*CL$51)+'[1]Summary Data'!$Y116</f>
        <v>7.201096256000003E-2</v>
      </c>
      <c r="CM55" s="98">
        <f>('[1]Summary Data'!$V116*POWER(CM$51,3))+('[1]Summary Data'!$W116*POWER(CM$51,2))+('[1]Summary Data'!$X116*CM$51)+'[1]Summary Data'!$Y116</f>
        <v>4.4880108080000036E-2</v>
      </c>
      <c r="CN55" s="98">
        <f>('[1]Summary Data'!$V116*POWER(CN$51,3))+('[1]Summary Data'!$W116*POWER(CN$51,2))+('[1]Summary Data'!$X116*CN$51)+'[1]Summary Data'!$Y116</f>
        <v>2.147714432000003E-2</v>
      </c>
      <c r="CO55" s="98">
        <f>('[1]Summary Data'!$V116*POWER(CO$51,3))+('[1]Summary Data'!$W116*POWER(CO$51,2))+('[1]Summary Data'!$X116*CO$51)+'[1]Summary Data'!$Y116</f>
        <v>2.830849040000083E-3</v>
      </c>
      <c r="CP55" s="98">
        <f>('[1]Summary Data'!$V116*POWER(CP$51,3))+('[1]Summary Data'!$W116*POWER(CP$51,2))+('[1]Summary Data'!$X116*CP$51)+'[1]Summary Data'!$Y116</f>
        <v>-1.0029999999999872E-2</v>
      </c>
      <c r="CQ55" s="99">
        <f>('[1]Summary Data'!$V116*POWER(CQ$51,3))+('[1]Summary Data'!$W116*POWER(CQ$51,2))+('[1]Summary Data'!$X116*CQ$51)+'[1]Summary Data'!$Y116</f>
        <v>1.5697800000000006</v>
      </c>
    </row>
    <row r="56" spans="2:96" x14ac:dyDescent="0.25">
      <c r="B56" s="180"/>
      <c r="C56" s="181"/>
      <c r="D56" s="181"/>
      <c r="E56" s="182"/>
      <c r="F56" s="56">
        <f t="shared" si="7"/>
        <v>4.5</v>
      </c>
      <c r="G56" s="97">
        <f t="shared" si="8"/>
        <v>0.34130571328000003</v>
      </c>
      <c r="H56" s="98">
        <f t="shared" si="8"/>
        <v>0.33221806264000003</v>
      </c>
      <c r="I56" s="98">
        <f t="shared" si="8"/>
        <v>0.31670047936000001</v>
      </c>
      <c r="J56" s="98">
        <f t="shared" si="8"/>
        <v>0.29574366472000002</v>
      </c>
      <c r="K56" s="98">
        <f t="shared" si="8"/>
        <v>0.27033832000000002</v>
      </c>
      <c r="L56" s="98">
        <f t="shared" si="8"/>
        <v>0.24147514648000001</v>
      </c>
      <c r="M56" s="98">
        <f t="shared" si="8"/>
        <v>0.21014484544000003</v>
      </c>
      <c r="N56" s="98">
        <f t="shared" si="8"/>
        <v>0.17733811816000006</v>
      </c>
      <c r="O56" s="98">
        <f t="shared" si="8"/>
        <v>0.14404566592000007</v>
      </c>
      <c r="P56" s="98">
        <f t="shared" si="8"/>
        <v>0.11125819000000006</v>
      </c>
      <c r="Q56" s="98">
        <f t="shared" si="8"/>
        <v>7.9966391680000137E-2</v>
      </c>
      <c r="R56" s="98">
        <f t="shared" si="8"/>
        <v>5.1160972240000158E-2</v>
      </c>
      <c r="S56" s="98">
        <f t="shared" si="8"/>
        <v>2.5832632960000157E-2</v>
      </c>
      <c r="T56" s="98">
        <f t="shared" si="8"/>
        <v>4.9720751200000302E-3</v>
      </c>
      <c r="U56" s="98">
        <f t="shared" si="8"/>
        <v>0</v>
      </c>
      <c r="V56" s="99">
        <v>0</v>
      </c>
      <c r="W56" s="182"/>
      <c r="CA56" s="119">
        <f t="shared" si="9"/>
        <v>4.5</v>
      </c>
      <c r="CB56" s="97">
        <f>('[1]Summary Data'!$V115*POWER(CB$51,3))+('[1]Summary Data'!$W115*POWER(CB$51,2))+('[1]Summary Data'!$X115*CB$51)+'[1]Summary Data'!$Y115</f>
        <v>0.34130571328000003</v>
      </c>
      <c r="CC56" s="98">
        <f>('[1]Summary Data'!$V115*POWER(CC$51,3))+('[1]Summary Data'!$W115*POWER(CC$51,2))+('[1]Summary Data'!$X115*CC$51)+'[1]Summary Data'!$Y115</f>
        <v>0.33221806264000003</v>
      </c>
      <c r="CD56" s="98">
        <f>('[1]Summary Data'!$V115*POWER(CD$51,3))+('[1]Summary Data'!$W115*POWER(CD$51,2))+('[1]Summary Data'!$X115*CD$51)+'[1]Summary Data'!$Y115</f>
        <v>0.31670047936000001</v>
      </c>
      <c r="CE56" s="98">
        <f>('[1]Summary Data'!$V115*POWER(CE$51,3))+('[1]Summary Data'!$W115*POWER(CE$51,2))+('[1]Summary Data'!$X115*CE$51)+'[1]Summary Data'!$Y115</f>
        <v>0.29574366472000002</v>
      </c>
      <c r="CF56" s="98">
        <f>('[1]Summary Data'!$V115*POWER(CF$51,3))+('[1]Summary Data'!$W115*POWER(CF$51,2))+('[1]Summary Data'!$X115*CF$51)+'[1]Summary Data'!$Y115</f>
        <v>0.27033832000000002</v>
      </c>
      <c r="CG56" s="98">
        <f>('[1]Summary Data'!$V115*POWER(CG$51,3))+('[1]Summary Data'!$W115*POWER(CG$51,2))+('[1]Summary Data'!$X115*CG$51)+'[1]Summary Data'!$Y115</f>
        <v>0.24147514648000001</v>
      </c>
      <c r="CH56" s="98">
        <f>('[1]Summary Data'!$V115*POWER(CH$51,3))+('[1]Summary Data'!$W115*POWER(CH$51,2))+('[1]Summary Data'!$X115*CH$51)+'[1]Summary Data'!$Y115</f>
        <v>0.21014484544000003</v>
      </c>
      <c r="CI56" s="98">
        <f>('[1]Summary Data'!$V115*POWER(CI$51,3))+('[1]Summary Data'!$W115*POWER(CI$51,2))+('[1]Summary Data'!$X115*CI$51)+'[1]Summary Data'!$Y115</f>
        <v>0.17733811816000006</v>
      </c>
      <c r="CJ56" s="98">
        <f>('[1]Summary Data'!$V115*POWER(CJ$51,3))+('[1]Summary Data'!$W115*POWER(CJ$51,2))+('[1]Summary Data'!$X115*CJ$51)+'[1]Summary Data'!$Y115</f>
        <v>0.14404566592000007</v>
      </c>
      <c r="CK56" s="98">
        <f>('[1]Summary Data'!$V115*POWER(CK$51,3))+('[1]Summary Data'!$W115*POWER(CK$51,2))+('[1]Summary Data'!$X115*CK$51)+'[1]Summary Data'!$Y115</f>
        <v>0.11125819000000006</v>
      </c>
      <c r="CL56" s="98">
        <f>('[1]Summary Data'!$V115*POWER(CL$51,3))+('[1]Summary Data'!$W115*POWER(CL$51,2))+('[1]Summary Data'!$X115*CL$51)+'[1]Summary Data'!$Y115</f>
        <v>7.9966391680000137E-2</v>
      </c>
      <c r="CM56" s="98">
        <f>('[1]Summary Data'!$V115*POWER(CM$51,3))+('[1]Summary Data'!$W115*POWER(CM$51,2))+('[1]Summary Data'!$X115*CM$51)+'[1]Summary Data'!$Y115</f>
        <v>5.1160972240000158E-2</v>
      </c>
      <c r="CN56" s="98">
        <f>('[1]Summary Data'!$V115*POWER(CN$51,3))+('[1]Summary Data'!$W115*POWER(CN$51,2))+('[1]Summary Data'!$X115*CN$51)+'[1]Summary Data'!$Y115</f>
        <v>2.5832632960000157E-2</v>
      </c>
      <c r="CO56" s="98">
        <f>('[1]Summary Data'!$V115*POWER(CO$51,3))+('[1]Summary Data'!$W115*POWER(CO$51,2))+('[1]Summary Data'!$X115*CO$51)+'[1]Summary Data'!$Y115</f>
        <v>4.9720751200000302E-3</v>
      </c>
      <c r="CP56" s="98">
        <f>('[1]Summary Data'!$V115*POWER(CP$51,3))+('[1]Summary Data'!$W115*POWER(CP$51,2))+('[1]Summary Data'!$X115*CP$51)+'[1]Summary Data'!$Y115</f>
        <v>-1.0429999999999884E-2</v>
      </c>
      <c r="CQ56" s="99">
        <f>('[1]Summary Data'!$V115*POWER(CQ$51,3))+('[1]Summary Data'!$W115*POWER(CQ$51,2))+('[1]Summary Data'!$X115*CQ$51)+'[1]Summary Data'!$Y115</f>
        <v>1.4440100000000007</v>
      </c>
    </row>
    <row r="57" spans="2:96" x14ac:dyDescent="0.25">
      <c r="B57" s="180"/>
      <c r="C57" s="181"/>
      <c r="D57" s="181"/>
      <c r="E57" s="182"/>
      <c r="F57" s="56">
        <f t="shared" si="7"/>
        <v>5</v>
      </c>
      <c r="G57" s="97">
        <f t="shared" si="8"/>
        <v>0.30720726080000005</v>
      </c>
      <c r="H57" s="98">
        <f t="shared" si="8"/>
        <v>0.29472073640000002</v>
      </c>
      <c r="I57" s="98">
        <f t="shared" si="8"/>
        <v>0.27715492159999999</v>
      </c>
      <c r="J57" s="98">
        <f t="shared" si="8"/>
        <v>0.25539116119999999</v>
      </c>
      <c r="K57" s="98">
        <f t="shared" si="8"/>
        <v>0.23031080000000001</v>
      </c>
      <c r="L57" s="98">
        <f t="shared" si="8"/>
        <v>0.20279518279999997</v>
      </c>
      <c r="M57" s="98">
        <f t="shared" si="8"/>
        <v>0.17372565439999998</v>
      </c>
      <c r="N57" s="98">
        <f t="shared" si="8"/>
        <v>0.14398355960000003</v>
      </c>
      <c r="O57" s="98">
        <f t="shared" si="8"/>
        <v>0.11445024320000002</v>
      </c>
      <c r="P57" s="98">
        <f t="shared" si="8"/>
        <v>8.6007050000000002E-2</v>
      </c>
      <c r="Q57" s="98">
        <f t="shared" si="8"/>
        <v>5.9535324800000122E-2</v>
      </c>
      <c r="R57" s="98">
        <f t="shared" si="8"/>
        <v>3.5916412400000097E-2</v>
      </c>
      <c r="S57" s="98">
        <f t="shared" si="8"/>
        <v>1.6031657600000082E-2</v>
      </c>
      <c r="T57" s="98">
        <f t="shared" si="8"/>
        <v>7.6240519999998257E-4</v>
      </c>
      <c r="U57" s="98">
        <f t="shared" si="8"/>
        <v>0</v>
      </c>
      <c r="V57" s="99">
        <v>0</v>
      </c>
      <c r="W57" s="182"/>
      <c r="CA57" s="119">
        <f t="shared" si="9"/>
        <v>5</v>
      </c>
      <c r="CB57" s="97">
        <f>('[1]Summary Data'!$V114*POWER(CB$51,3))+('[1]Summary Data'!$W114*POWER(CB$51,2))+('[1]Summary Data'!$X114*CB$51)+'[1]Summary Data'!$Y114</f>
        <v>0.30720726080000005</v>
      </c>
      <c r="CC57" s="98">
        <f>('[1]Summary Data'!$V114*POWER(CC$51,3))+('[1]Summary Data'!$W114*POWER(CC$51,2))+('[1]Summary Data'!$X114*CC$51)+'[1]Summary Data'!$Y114</f>
        <v>0.29472073640000002</v>
      </c>
      <c r="CD57" s="98">
        <f>('[1]Summary Data'!$V114*POWER(CD$51,3))+('[1]Summary Data'!$W114*POWER(CD$51,2))+('[1]Summary Data'!$X114*CD$51)+'[1]Summary Data'!$Y114</f>
        <v>0.27715492159999999</v>
      </c>
      <c r="CE57" s="98">
        <f>('[1]Summary Data'!$V114*POWER(CE$51,3))+('[1]Summary Data'!$W114*POWER(CE$51,2))+('[1]Summary Data'!$X114*CE$51)+'[1]Summary Data'!$Y114</f>
        <v>0.25539116119999999</v>
      </c>
      <c r="CF57" s="98">
        <f>('[1]Summary Data'!$V114*POWER(CF$51,3))+('[1]Summary Data'!$W114*POWER(CF$51,2))+('[1]Summary Data'!$X114*CF$51)+'[1]Summary Data'!$Y114</f>
        <v>0.23031080000000001</v>
      </c>
      <c r="CG57" s="98">
        <f>('[1]Summary Data'!$V114*POWER(CG$51,3))+('[1]Summary Data'!$W114*POWER(CG$51,2))+('[1]Summary Data'!$X114*CG$51)+'[1]Summary Data'!$Y114</f>
        <v>0.20279518279999997</v>
      </c>
      <c r="CH57" s="98">
        <f>('[1]Summary Data'!$V114*POWER(CH$51,3))+('[1]Summary Data'!$W114*POWER(CH$51,2))+('[1]Summary Data'!$X114*CH$51)+'[1]Summary Data'!$Y114</f>
        <v>0.17372565439999998</v>
      </c>
      <c r="CI57" s="98">
        <f>('[1]Summary Data'!$V114*POWER(CI$51,3))+('[1]Summary Data'!$W114*POWER(CI$51,2))+('[1]Summary Data'!$X114*CI$51)+'[1]Summary Data'!$Y114</f>
        <v>0.14398355960000003</v>
      </c>
      <c r="CJ57" s="98">
        <f>('[1]Summary Data'!$V114*POWER(CJ$51,3))+('[1]Summary Data'!$W114*POWER(CJ$51,2))+('[1]Summary Data'!$X114*CJ$51)+'[1]Summary Data'!$Y114</f>
        <v>0.11445024320000002</v>
      </c>
      <c r="CK57" s="98">
        <f>('[1]Summary Data'!$V114*POWER(CK$51,3))+('[1]Summary Data'!$W114*POWER(CK$51,2))+('[1]Summary Data'!$X114*CK$51)+'[1]Summary Data'!$Y114</f>
        <v>8.6007050000000002E-2</v>
      </c>
      <c r="CL57" s="98">
        <f>('[1]Summary Data'!$V114*POWER(CL$51,3))+('[1]Summary Data'!$W114*POWER(CL$51,2))+('[1]Summary Data'!$X114*CL$51)+'[1]Summary Data'!$Y114</f>
        <v>5.9535324800000122E-2</v>
      </c>
      <c r="CM57" s="98">
        <f>('[1]Summary Data'!$V114*POWER(CM$51,3))+('[1]Summary Data'!$W114*POWER(CM$51,2))+('[1]Summary Data'!$X114*CM$51)+'[1]Summary Data'!$Y114</f>
        <v>3.5916412400000097E-2</v>
      </c>
      <c r="CN57" s="98">
        <f>('[1]Summary Data'!$V114*POWER(CN$51,3))+('[1]Summary Data'!$W114*POWER(CN$51,2))+('[1]Summary Data'!$X114*CN$51)+'[1]Summary Data'!$Y114</f>
        <v>1.6031657600000082E-2</v>
      </c>
      <c r="CO57" s="98">
        <f>('[1]Summary Data'!$V114*POWER(CO$51,3))+('[1]Summary Data'!$W114*POWER(CO$51,2))+('[1]Summary Data'!$X114*CO$51)+'[1]Summary Data'!$Y114</f>
        <v>7.6240519999998257E-4</v>
      </c>
      <c r="CP57" s="98">
        <f>('[1]Summary Data'!$V114*POWER(CP$51,3))+('[1]Summary Data'!$W114*POWER(CP$51,2))+('[1]Summary Data'!$X114*CP$51)+'[1]Summary Data'!$Y114</f>
        <v>-9.0099999999999625E-3</v>
      </c>
      <c r="CQ57" s="99">
        <f>('[1]Summary Data'!$V114*POWER(CQ$51,3))+('[1]Summary Data'!$W114*POWER(CQ$51,2))+('[1]Summary Data'!$X114*CQ$51)+'[1]Summary Data'!$Y114</f>
        <v>1.4447300000000003</v>
      </c>
    </row>
    <row r="58" spans="2:96" x14ac:dyDescent="0.25">
      <c r="B58" s="180"/>
      <c r="C58" s="181"/>
      <c r="D58" s="181"/>
      <c r="E58" s="182"/>
      <c r="F58" s="56">
        <f t="shared" si="7"/>
        <v>5.5</v>
      </c>
      <c r="G58" s="97">
        <f t="shared" si="8"/>
        <v>0.38307121599999999</v>
      </c>
      <c r="H58" s="98">
        <f t="shared" si="8"/>
        <v>0.36789360999999998</v>
      </c>
      <c r="I58" s="98">
        <f t="shared" si="8"/>
        <v>0.34707289600000002</v>
      </c>
      <c r="J58" s="98">
        <f t="shared" si="8"/>
        <v>0.32151983799999995</v>
      </c>
      <c r="K58" s="98">
        <f t="shared" si="8"/>
        <v>0.29214519999999999</v>
      </c>
      <c r="L58" s="98">
        <f t="shared" si="8"/>
        <v>0.259859746</v>
      </c>
      <c r="M58" s="98">
        <f t="shared" si="8"/>
        <v>0.22557423999999998</v>
      </c>
      <c r="N58" s="98">
        <f t="shared" si="8"/>
        <v>0.19019944599999999</v>
      </c>
      <c r="O58" s="98">
        <f t="shared" si="8"/>
        <v>0.1546461280000001</v>
      </c>
      <c r="P58" s="98">
        <f t="shared" si="8"/>
        <v>0.11982504999999999</v>
      </c>
      <c r="Q58" s="98">
        <f t="shared" si="8"/>
        <v>8.6646976000000042E-2</v>
      </c>
      <c r="R58" s="98">
        <f t="shared" si="8"/>
        <v>5.6022670000000108E-2</v>
      </c>
      <c r="S58" s="98">
        <f t="shared" si="8"/>
        <v>2.8862896000000027E-2</v>
      </c>
      <c r="T58" s="98">
        <f t="shared" si="8"/>
        <v>6.0784180000000854E-3</v>
      </c>
      <c r="U58" s="98">
        <f t="shared" si="8"/>
        <v>0</v>
      </c>
      <c r="V58" s="99">
        <v>0</v>
      </c>
      <c r="W58" s="182"/>
      <c r="CA58" s="119">
        <f t="shared" si="9"/>
        <v>5.5</v>
      </c>
      <c r="CB58" s="97">
        <f>('[1]Summary Data'!$V113*POWER(CB$51,3))+('[1]Summary Data'!$W113*POWER(CB$51,2))+('[1]Summary Data'!$X113*CB$51)+'[1]Summary Data'!$Y113</f>
        <v>0.38307121599999999</v>
      </c>
      <c r="CC58" s="98">
        <f>('[1]Summary Data'!$V113*POWER(CC$51,3))+('[1]Summary Data'!$W113*POWER(CC$51,2))+('[1]Summary Data'!$X113*CC$51)+'[1]Summary Data'!$Y113</f>
        <v>0.36789360999999998</v>
      </c>
      <c r="CD58" s="98">
        <f>('[1]Summary Data'!$V113*POWER(CD$51,3))+('[1]Summary Data'!$W113*POWER(CD$51,2))+('[1]Summary Data'!$X113*CD$51)+'[1]Summary Data'!$Y113</f>
        <v>0.34707289600000002</v>
      </c>
      <c r="CE58" s="98">
        <f>('[1]Summary Data'!$V113*POWER(CE$51,3))+('[1]Summary Data'!$W113*POWER(CE$51,2))+('[1]Summary Data'!$X113*CE$51)+'[1]Summary Data'!$Y113</f>
        <v>0.32151983799999995</v>
      </c>
      <c r="CF58" s="98">
        <f>('[1]Summary Data'!$V113*POWER(CF$51,3))+('[1]Summary Data'!$W113*POWER(CF$51,2))+('[1]Summary Data'!$X113*CF$51)+'[1]Summary Data'!$Y113</f>
        <v>0.29214519999999999</v>
      </c>
      <c r="CG58" s="98">
        <f>('[1]Summary Data'!$V113*POWER(CG$51,3))+('[1]Summary Data'!$W113*POWER(CG$51,2))+('[1]Summary Data'!$X113*CG$51)+'[1]Summary Data'!$Y113</f>
        <v>0.259859746</v>
      </c>
      <c r="CH58" s="98">
        <f>('[1]Summary Data'!$V113*POWER(CH$51,3))+('[1]Summary Data'!$W113*POWER(CH$51,2))+('[1]Summary Data'!$X113*CH$51)+'[1]Summary Data'!$Y113</f>
        <v>0.22557423999999998</v>
      </c>
      <c r="CI58" s="98">
        <f>('[1]Summary Data'!$V113*POWER(CI$51,3))+('[1]Summary Data'!$W113*POWER(CI$51,2))+('[1]Summary Data'!$X113*CI$51)+'[1]Summary Data'!$Y113</f>
        <v>0.19019944599999999</v>
      </c>
      <c r="CJ58" s="98">
        <f>('[1]Summary Data'!$V113*POWER(CJ$51,3))+('[1]Summary Data'!$W113*POWER(CJ$51,2))+('[1]Summary Data'!$X113*CJ$51)+'[1]Summary Data'!$Y113</f>
        <v>0.1546461280000001</v>
      </c>
      <c r="CK58" s="98">
        <f>('[1]Summary Data'!$V113*POWER(CK$51,3))+('[1]Summary Data'!$W113*POWER(CK$51,2))+('[1]Summary Data'!$X113*CK$51)+'[1]Summary Data'!$Y113</f>
        <v>0.11982504999999999</v>
      </c>
      <c r="CL58" s="98">
        <f>('[1]Summary Data'!$V113*POWER(CL$51,3))+('[1]Summary Data'!$W113*POWER(CL$51,2))+('[1]Summary Data'!$X113*CL$51)+'[1]Summary Data'!$Y113</f>
        <v>8.6646976000000042E-2</v>
      </c>
      <c r="CM58" s="98">
        <f>('[1]Summary Data'!$V113*POWER(CM$51,3))+('[1]Summary Data'!$W113*POWER(CM$51,2))+('[1]Summary Data'!$X113*CM$51)+'[1]Summary Data'!$Y113</f>
        <v>5.6022670000000108E-2</v>
      </c>
      <c r="CN58" s="98">
        <f>('[1]Summary Data'!$V113*POWER(CN$51,3))+('[1]Summary Data'!$W113*POWER(CN$51,2))+('[1]Summary Data'!$X113*CN$51)+'[1]Summary Data'!$Y113</f>
        <v>2.8862896000000027E-2</v>
      </c>
      <c r="CO58" s="98">
        <f>('[1]Summary Data'!$V113*POWER(CO$51,3))+('[1]Summary Data'!$W113*POWER(CO$51,2))+('[1]Summary Data'!$X113*CO$51)+'[1]Summary Data'!$Y113</f>
        <v>6.0784180000000854E-3</v>
      </c>
      <c r="CP58" s="98">
        <f>('[1]Summary Data'!$V113*POWER(CP$51,3))+('[1]Summary Data'!$W113*POWER(CP$51,2))+('[1]Summary Data'!$X113*CP$51)+'[1]Summary Data'!$Y113</f>
        <v>-1.141999999999993E-2</v>
      </c>
      <c r="CQ58" s="99">
        <f>('[1]Summary Data'!$V113*POWER(CQ$51,3))+('[1]Summary Data'!$W113*POWER(CQ$51,2))+('[1]Summary Data'!$X113*CQ$51)+'[1]Summary Data'!$Y113</f>
        <v>1.3094700000000001</v>
      </c>
    </row>
    <row r="59" spans="2:96" ht="15.75" thickBot="1" x14ac:dyDescent="0.3">
      <c r="B59" s="183"/>
      <c r="C59" s="184"/>
      <c r="D59" s="184"/>
      <c r="E59" s="185"/>
      <c r="F59" s="58">
        <f t="shared" si="7"/>
        <v>6</v>
      </c>
      <c r="G59" s="102">
        <f t="shared" si="8"/>
        <v>0.34048001023999996</v>
      </c>
      <c r="H59" s="103">
        <f t="shared" si="8"/>
        <v>0.32916751711999997</v>
      </c>
      <c r="I59" s="103">
        <f t="shared" si="8"/>
        <v>0.31163041087999999</v>
      </c>
      <c r="J59" s="103">
        <f t="shared" si="8"/>
        <v>0.28889634175999995</v>
      </c>
      <c r="K59" s="103">
        <f t="shared" si="8"/>
        <v>0.26199295999999994</v>
      </c>
      <c r="L59" s="103">
        <f t="shared" si="8"/>
        <v>0.23194791583999999</v>
      </c>
      <c r="M59" s="103">
        <f t="shared" si="8"/>
        <v>0.19978885951999992</v>
      </c>
      <c r="N59" s="103">
        <f t="shared" si="8"/>
        <v>0.16654344127999995</v>
      </c>
      <c r="O59" s="103">
        <f t="shared" si="8"/>
        <v>0.13323931136</v>
      </c>
      <c r="P59" s="103">
        <f t="shared" si="8"/>
        <v>0.10090412000000007</v>
      </c>
      <c r="Q59" s="103">
        <f t="shared" si="8"/>
        <v>7.0565517440000003E-2</v>
      </c>
      <c r="R59" s="103">
        <f t="shared" si="8"/>
        <v>4.3251153920000063E-2</v>
      </c>
      <c r="S59" s="103">
        <f t="shared" si="8"/>
        <v>1.9988679680000121E-2</v>
      </c>
      <c r="T59" s="103">
        <f t="shared" si="8"/>
        <v>1.8057449600000219E-3</v>
      </c>
      <c r="U59" s="103">
        <f t="shared" si="8"/>
        <v>0</v>
      </c>
      <c r="V59" s="104">
        <v>0</v>
      </c>
      <c r="W59" s="185"/>
      <c r="CA59" s="120">
        <f t="shared" si="9"/>
        <v>6</v>
      </c>
      <c r="CB59" s="102">
        <f>('[1]Summary Data'!$V112*POWER(CB$51,3))+('[1]Summary Data'!$W112*POWER(CB$51,2))+('[1]Summary Data'!$X112*CB$51)+'[1]Summary Data'!$Y112</f>
        <v>0.34048001023999996</v>
      </c>
      <c r="CC59" s="103">
        <f>('[1]Summary Data'!$V112*POWER(CC$51,3))+('[1]Summary Data'!$W112*POWER(CC$51,2))+('[1]Summary Data'!$X112*CC$51)+'[1]Summary Data'!$Y112</f>
        <v>0.32916751711999997</v>
      </c>
      <c r="CD59" s="103">
        <f>('[1]Summary Data'!$V112*POWER(CD$51,3))+('[1]Summary Data'!$W112*POWER(CD$51,2))+('[1]Summary Data'!$X112*CD$51)+'[1]Summary Data'!$Y112</f>
        <v>0.31163041087999999</v>
      </c>
      <c r="CE59" s="103">
        <f>('[1]Summary Data'!$V112*POWER(CE$51,3))+('[1]Summary Data'!$W112*POWER(CE$51,2))+('[1]Summary Data'!$X112*CE$51)+'[1]Summary Data'!$Y112</f>
        <v>0.28889634175999995</v>
      </c>
      <c r="CF59" s="103">
        <f>('[1]Summary Data'!$V112*POWER(CF$51,3))+('[1]Summary Data'!$W112*POWER(CF$51,2))+('[1]Summary Data'!$X112*CF$51)+'[1]Summary Data'!$Y112</f>
        <v>0.26199295999999994</v>
      </c>
      <c r="CG59" s="103">
        <f>('[1]Summary Data'!$V112*POWER(CG$51,3))+('[1]Summary Data'!$W112*POWER(CG$51,2))+('[1]Summary Data'!$X112*CG$51)+'[1]Summary Data'!$Y112</f>
        <v>0.23194791583999999</v>
      </c>
      <c r="CH59" s="103">
        <f>('[1]Summary Data'!$V112*POWER(CH$51,3))+('[1]Summary Data'!$W112*POWER(CH$51,2))+('[1]Summary Data'!$X112*CH$51)+'[1]Summary Data'!$Y112</f>
        <v>0.19978885951999992</v>
      </c>
      <c r="CI59" s="103">
        <f>('[1]Summary Data'!$V112*POWER(CI$51,3))+('[1]Summary Data'!$W112*POWER(CI$51,2))+('[1]Summary Data'!$X112*CI$51)+'[1]Summary Data'!$Y112</f>
        <v>0.16654344127999995</v>
      </c>
      <c r="CJ59" s="103">
        <f>('[1]Summary Data'!$V112*POWER(CJ$51,3))+('[1]Summary Data'!$W112*POWER(CJ$51,2))+('[1]Summary Data'!$X112*CJ$51)+'[1]Summary Data'!$Y112</f>
        <v>0.13323931136</v>
      </c>
      <c r="CK59" s="103">
        <f>('[1]Summary Data'!$V112*POWER(CK$51,3))+('[1]Summary Data'!$W112*POWER(CK$51,2))+('[1]Summary Data'!$X112*CK$51)+'[1]Summary Data'!$Y112</f>
        <v>0.10090412000000007</v>
      </c>
      <c r="CL59" s="103">
        <f>('[1]Summary Data'!$V112*POWER(CL$51,3))+('[1]Summary Data'!$W112*POWER(CL$51,2))+('[1]Summary Data'!$X112*CL$51)+'[1]Summary Data'!$Y112</f>
        <v>7.0565517440000003E-2</v>
      </c>
      <c r="CM59" s="103">
        <f>('[1]Summary Data'!$V112*POWER(CM$51,3))+('[1]Summary Data'!$W112*POWER(CM$51,2))+('[1]Summary Data'!$X112*CM$51)+'[1]Summary Data'!$Y112</f>
        <v>4.3251153920000063E-2</v>
      </c>
      <c r="CN59" s="103">
        <f>('[1]Summary Data'!$V112*POWER(CN$51,3))+('[1]Summary Data'!$W112*POWER(CN$51,2))+('[1]Summary Data'!$X112*CN$51)+'[1]Summary Data'!$Y112</f>
        <v>1.9988679680000121E-2</v>
      </c>
      <c r="CO59" s="103">
        <f>('[1]Summary Data'!$V112*POWER(CO$51,3))+('[1]Summary Data'!$W112*POWER(CO$51,2))+('[1]Summary Data'!$X112*CO$51)+'[1]Summary Data'!$Y112</f>
        <v>1.8057449600000219E-3</v>
      </c>
      <c r="CP59" s="103">
        <f>('[1]Summary Data'!$V112*POWER(CP$51,3))+('[1]Summary Data'!$W112*POWER(CP$51,2))+('[1]Summary Data'!$X112*CP$51)+'[1]Summary Data'!$Y112</f>
        <v>-1.0270000000000001E-2</v>
      </c>
      <c r="CQ59" s="104">
        <f>('[1]Summary Data'!$V112*POWER(CQ$51,3))+('[1]Summary Data'!$W112*POWER(CQ$51,2))+('[1]Summary Data'!$X112*CQ$51)+'[1]Summary Data'!$Y112</f>
        <v>1.62896</v>
      </c>
    </row>
    <row r="60" spans="2:96" ht="15.75" thickBot="1" x14ac:dyDescent="0.3">
      <c r="CA60" s="43" t="s">
        <v>59</v>
      </c>
    </row>
    <row r="61" spans="2:96" ht="15.75" thickBot="1" x14ac:dyDescent="0.3">
      <c r="B61" s="203" t="s">
        <v>63</v>
      </c>
      <c r="C61" s="204"/>
      <c r="D61" s="204"/>
      <c r="E61" s="204"/>
      <c r="F61" s="169"/>
      <c r="G61" s="174" t="s">
        <v>61</v>
      </c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6"/>
      <c r="CA61" s="107"/>
      <c r="CB61" s="174" t="s">
        <v>61</v>
      </c>
      <c r="CC61" s="175"/>
      <c r="CD61" s="175"/>
      <c r="CE61" s="175"/>
      <c r="CF61" s="175"/>
      <c r="CG61" s="175"/>
      <c r="CH61" s="175"/>
      <c r="CI61" s="175"/>
      <c r="CJ61" s="175"/>
      <c r="CK61" s="175"/>
      <c r="CL61" s="175"/>
      <c r="CM61" s="175"/>
      <c r="CN61" s="175"/>
      <c r="CO61" s="175"/>
      <c r="CP61" s="175"/>
      <c r="CQ61" s="176"/>
    </row>
    <row r="62" spans="2:96" ht="15.75" customHeight="1" thickBot="1" x14ac:dyDescent="0.3">
      <c r="B62" s="177" t="s">
        <v>43</v>
      </c>
      <c r="C62" s="178"/>
      <c r="D62" s="178"/>
      <c r="E62" s="179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10">F62</f>
        <v>bar</v>
      </c>
      <c r="CB62" s="108">
        <f t="shared" si="10"/>
        <v>0.16</v>
      </c>
      <c r="CC62" s="109">
        <f t="shared" si="10"/>
        <v>0.22</v>
      </c>
      <c r="CD62" s="109">
        <f t="shared" si="10"/>
        <v>0.28000000000000003</v>
      </c>
      <c r="CE62" s="109">
        <f t="shared" si="10"/>
        <v>0.34</v>
      </c>
      <c r="CF62" s="109">
        <f t="shared" si="10"/>
        <v>0.4</v>
      </c>
      <c r="CG62" s="109">
        <f t="shared" si="10"/>
        <v>0.46</v>
      </c>
      <c r="CH62" s="109">
        <f t="shared" si="10"/>
        <v>0.52</v>
      </c>
      <c r="CI62" s="109">
        <f t="shared" si="10"/>
        <v>0.57999999999999996</v>
      </c>
      <c r="CJ62" s="109">
        <f t="shared" si="10"/>
        <v>0.64</v>
      </c>
      <c r="CK62" s="109">
        <f t="shared" si="10"/>
        <v>0.7</v>
      </c>
      <c r="CL62" s="109">
        <f t="shared" si="10"/>
        <v>0.76</v>
      </c>
      <c r="CM62" s="109">
        <f t="shared" si="10"/>
        <v>0.82</v>
      </c>
      <c r="CN62" s="109">
        <f t="shared" si="10"/>
        <v>0.88</v>
      </c>
      <c r="CO62" s="109">
        <f t="shared" si="10"/>
        <v>0.94</v>
      </c>
      <c r="CP62" s="109">
        <f t="shared" si="10"/>
        <v>1</v>
      </c>
      <c r="CQ62" s="110">
        <f t="shared" si="10"/>
        <v>2</v>
      </c>
    </row>
    <row r="63" spans="2:96" ht="15" customHeight="1" thickBot="1" x14ac:dyDescent="0.3">
      <c r="B63" s="180"/>
      <c r="C63" s="181"/>
      <c r="D63" s="181"/>
      <c r="E63" s="182"/>
      <c r="F63" s="49">
        <f t="shared" ref="F63:F70" si="11">F15</f>
        <v>2.5</v>
      </c>
      <c r="G63" s="124">
        <f t="shared" ref="G63:U70" si="12">IF(CB63&gt;H63,MAX(CB63,0),H63)</f>
        <v>223.17124615935998</v>
      </c>
      <c r="H63" s="125">
        <f t="shared" si="12"/>
        <v>193.48707251367995</v>
      </c>
      <c r="I63" s="125">
        <f t="shared" si="12"/>
        <v>169.17851837631997</v>
      </c>
      <c r="J63" s="125">
        <f t="shared" si="12"/>
        <v>149.69932935063997</v>
      </c>
      <c r="K63" s="125">
        <f t="shared" si="12"/>
        <v>134.50325103999992</v>
      </c>
      <c r="L63" s="125">
        <f t="shared" si="12"/>
        <v>123.04402904775995</v>
      </c>
      <c r="M63" s="125">
        <f t="shared" si="12"/>
        <v>114.77540897727997</v>
      </c>
      <c r="N63" s="125">
        <f t="shared" si="12"/>
        <v>109.15113643191995</v>
      </c>
      <c r="O63" s="125">
        <f t="shared" si="12"/>
        <v>105.62495701503997</v>
      </c>
      <c r="P63" s="125">
        <f t="shared" si="12"/>
        <v>103.65061632999999</v>
      </c>
      <c r="Q63" s="125">
        <f t="shared" si="12"/>
        <v>102.68185998015991</v>
      </c>
      <c r="R63" s="125">
        <f t="shared" si="12"/>
        <v>102.17243356887985</v>
      </c>
      <c r="S63" s="125">
        <f t="shared" si="12"/>
        <v>101.57608269951987</v>
      </c>
      <c r="T63" s="125">
        <f t="shared" si="12"/>
        <v>100.34655297544003</v>
      </c>
      <c r="U63" s="125">
        <f t="shared" si="12"/>
        <v>100</v>
      </c>
      <c r="V63" s="126">
        <v>100</v>
      </c>
      <c r="W63" s="186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223.17124615935998</v>
      </c>
      <c r="CC63" s="125">
        <f>('[1]Summary Data'!$V163*POWER(CC$62,3))+('[1]Summary Data'!$W163*POWER(CC$62,2))+('[1]Summary Data'!$X163*CC$62)+'[1]Summary Data'!$Y163</f>
        <v>193.48707251367995</v>
      </c>
      <c r="CD63" s="125">
        <f>('[1]Summary Data'!$V163*POWER(CD$62,3))+('[1]Summary Data'!$W163*POWER(CD$62,2))+('[1]Summary Data'!$X163*CD$62)+'[1]Summary Data'!$Y163</f>
        <v>169.17851837631997</v>
      </c>
      <c r="CE63" s="125">
        <f>('[1]Summary Data'!$V163*POWER(CE$62,3))+('[1]Summary Data'!$W163*POWER(CE$62,2))+('[1]Summary Data'!$X163*CE$62)+'[1]Summary Data'!$Y163</f>
        <v>149.69932935063997</v>
      </c>
      <c r="CF63" s="125">
        <f>('[1]Summary Data'!$V163*POWER(CF$62,3))+('[1]Summary Data'!$W163*POWER(CF$62,2))+('[1]Summary Data'!$X163*CF$62)+'[1]Summary Data'!$Y163</f>
        <v>134.50325103999992</v>
      </c>
      <c r="CG63" s="125">
        <f>('[1]Summary Data'!$V163*POWER(CG$62,3))+('[1]Summary Data'!$W163*POWER(CG$62,2))+('[1]Summary Data'!$X163*CG$62)+'[1]Summary Data'!$Y163</f>
        <v>123.04402904775995</v>
      </c>
      <c r="CH63" s="125">
        <f>('[1]Summary Data'!$V163*POWER(CH$62,3))+('[1]Summary Data'!$W163*POWER(CH$62,2))+('[1]Summary Data'!$X163*CH$62)+'[1]Summary Data'!$Y163</f>
        <v>114.77540897727997</v>
      </c>
      <c r="CI63" s="125">
        <f>('[1]Summary Data'!$V163*POWER(CI$62,3))+('[1]Summary Data'!$W163*POWER(CI$62,2))+('[1]Summary Data'!$X163*CI$62)+'[1]Summary Data'!$Y163</f>
        <v>109.15113643191995</v>
      </c>
      <c r="CJ63" s="125">
        <f>('[1]Summary Data'!$V163*POWER(CJ$62,3))+('[1]Summary Data'!$W163*POWER(CJ$62,2))+('[1]Summary Data'!$X163*CJ$62)+'[1]Summary Data'!$Y163</f>
        <v>105.62495701503997</v>
      </c>
      <c r="CK63" s="125">
        <f>('[1]Summary Data'!$V163*POWER(CK$62,3))+('[1]Summary Data'!$W163*POWER(CK$62,2))+('[1]Summary Data'!$X163*CK$62)+'[1]Summary Data'!$Y163</f>
        <v>103.65061632999999</v>
      </c>
      <c r="CL63" s="125">
        <f>('[1]Summary Data'!$V163*POWER(CL$62,3))+('[1]Summary Data'!$W163*POWER(CL$62,2))+('[1]Summary Data'!$X163*CL$62)+'[1]Summary Data'!$Y163</f>
        <v>102.68185998015991</v>
      </c>
      <c r="CM63" s="125">
        <f>('[1]Summary Data'!$V163*POWER(CM$62,3))+('[1]Summary Data'!$W163*POWER(CM$62,2))+('[1]Summary Data'!$X163*CM$62)+'[1]Summary Data'!$Y163</f>
        <v>102.17243356887985</v>
      </c>
      <c r="CN63" s="125">
        <f>('[1]Summary Data'!$V163*POWER(CN$62,3))+('[1]Summary Data'!$W163*POWER(CN$62,2))+('[1]Summary Data'!$X163*CN$62)+'[1]Summary Data'!$Y163</f>
        <v>101.57608269951987</v>
      </c>
      <c r="CO63" s="125">
        <f>('[1]Summary Data'!$V163*POWER(CO$62,3))+('[1]Summary Data'!$W163*POWER(CO$62,2))+('[1]Summary Data'!$X163*CO$62)+'[1]Summary Data'!$Y163</f>
        <v>100.34655297544003</v>
      </c>
      <c r="CP63" s="125">
        <f>('[1]Summary Data'!$V163*POWER(CP$62,3))+('[1]Summary Data'!$W163*POWER(CP$62,2))+('[1]Summary Data'!$X163*CP$62)+'[1]Summary Data'!$Y163</f>
        <v>97.93758999999983</v>
      </c>
      <c r="CQ63" s="126">
        <f>('[1]Summary Data'!$V163*POWER(CQ$62,3))+('[1]Summary Data'!$W163*POWER(CQ$62,2))+('[1]Summary Data'!$X163*CQ$62)+'[1]Summary Data'!$Y163</f>
        <v>-616.24658000000045</v>
      </c>
    </row>
    <row r="64" spans="2:96" ht="15.75" thickBot="1" x14ac:dyDescent="0.3">
      <c r="B64" s="180"/>
      <c r="C64" s="181"/>
      <c r="D64" s="181"/>
      <c r="E64" s="182"/>
      <c r="F64" s="51">
        <f t="shared" si="11"/>
        <v>3</v>
      </c>
      <c r="G64" s="127">
        <f t="shared" si="12"/>
        <v>254.0287568384</v>
      </c>
      <c r="H64" s="128">
        <f t="shared" si="12"/>
        <v>220.15410698720001</v>
      </c>
      <c r="I64" s="128">
        <f t="shared" si="12"/>
        <v>192.12135543679994</v>
      </c>
      <c r="J64" s="128">
        <f t="shared" si="12"/>
        <v>169.34100997759998</v>
      </c>
      <c r="K64" s="128">
        <f t="shared" si="12"/>
        <v>151.22357840000001</v>
      </c>
      <c r="L64" s="128">
        <f t="shared" si="12"/>
        <v>137.17956849439997</v>
      </c>
      <c r="M64" s="128">
        <f t="shared" si="12"/>
        <v>126.61948805119999</v>
      </c>
      <c r="N64" s="128">
        <f t="shared" si="12"/>
        <v>118.95384486079996</v>
      </c>
      <c r="O64" s="128">
        <f t="shared" si="12"/>
        <v>113.59314671359994</v>
      </c>
      <c r="P64" s="128">
        <f t="shared" si="12"/>
        <v>109.94790140000003</v>
      </c>
      <c r="Q64" s="128">
        <f t="shared" si="12"/>
        <v>107.42861671039992</v>
      </c>
      <c r="R64" s="128">
        <f t="shared" si="12"/>
        <v>105.44580043520006</v>
      </c>
      <c r="S64" s="128">
        <f t="shared" si="12"/>
        <v>103.40996036480004</v>
      </c>
      <c r="T64" s="128">
        <f t="shared" si="12"/>
        <v>100.73160428960006</v>
      </c>
      <c r="U64" s="128">
        <f t="shared" si="12"/>
        <v>100</v>
      </c>
      <c r="V64" s="129">
        <v>100</v>
      </c>
      <c r="W64" s="187"/>
      <c r="X64" s="53" t="s">
        <v>46</v>
      </c>
      <c r="CA64" s="117">
        <f t="shared" ref="CA64:CA70" si="13">F64</f>
        <v>3</v>
      </c>
      <c r="CB64" s="127">
        <f>('[1]Summary Data'!$V162*POWER(CB$62,3))+('[1]Summary Data'!$W162*POWER(CB$62,2))+('[1]Summary Data'!$X162*CB$62)+'[1]Summary Data'!$Y162</f>
        <v>254.0287568384</v>
      </c>
      <c r="CC64" s="128">
        <f>('[1]Summary Data'!$V162*POWER(CC$62,3))+('[1]Summary Data'!$W162*POWER(CC$62,2))+('[1]Summary Data'!$X162*CC$62)+'[1]Summary Data'!$Y162</f>
        <v>220.15410698720001</v>
      </c>
      <c r="CD64" s="128">
        <f>('[1]Summary Data'!$V162*POWER(CD$62,3))+('[1]Summary Data'!$W162*POWER(CD$62,2))+('[1]Summary Data'!$X162*CD$62)+'[1]Summary Data'!$Y162</f>
        <v>192.12135543679994</v>
      </c>
      <c r="CE64" s="128">
        <f>('[1]Summary Data'!$V162*POWER(CE$62,3))+('[1]Summary Data'!$W162*POWER(CE$62,2))+('[1]Summary Data'!$X162*CE$62)+'[1]Summary Data'!$Y162</f>
        <v>169.34100997759998</v>
      </c>
      <c r="CF64" s="128">
        <f>('[1]Summary Data'!$V162*POWER(CF$62,3))+('[1]Summary Data'!$W162*POWER(CF$62,2))+('[1]Summary Data'!$X162*CF$62)+'[1]Summary Data'!$Y162</f>
        <v>151.22357840000001</v>
      </c>
      <c r="CG64" s="128">
        <f>('[1]Summary Data'!$V162*POWER(CG$62,3))+('[1]Summary Data'!$W162*POWER(CG$62,2))+('[1]Summary Data'!$X162*CG$62)+'[1]Summary Data'!$Y162</f>
        <v>137.17956849439997</v>
      </c>
      <c r="CH64" s="128">
        <f>('[1]Summary Data'!$V162*POWER(CH$62,3))+('[1]Summary Data'!$W162*POWER(CH$62,2))+('[1]Summary Data'!$X162*CH$62)+'[1]Summary Data'!$Y162</f>
        <v>126.61948805119999</v>
      </c>
      <c r="CI64" s="128">
        <f>('[1]Summary Data'!$V162*POWER(CI$62,3))+('[1]Summary Data'!$W162*POWER(CI$62,2))+('[1]Summary Data'!$X162*CI$62)+'[1]Summary Data'!$Y162</f>
        <v>118.95384486079996</v>
      </c>
      <c r="CJ64" s="128">
        <f>('[1]Summary Data'!$V162*POWER(CJ$62,3))+('[1]Summary Data'!$W162*POWER(CJ$62,2))+('[1]Summary Data'!$X162*CJ$62)+'[1]Summary Data'!$Y162</f>
        <v>113.59314671359994</v>
      </c>
      <c r="CK64" s="128">
        <f>('[1]Summary Data'!$V162*POWER(CK$62,3))+('[1]Summary Data'!$W162*POWER(CK$62,2))+('[1]Summary Data'!$X162*CK$62)+'[1]Summary Data'!$Y162</f>
        <v>109.94790140000003</v>
      </c>
      <c r="CL64" s="128">
        <f>('[1]Summary Data'!$V162*POWER(CL$62,3))+('[1]Summary Data'!$W162*POWER(CL$62,2))+('[1]Summary Data'!$X162*CL$62)+'[1]Summary Data'!$Y162</f>
        <v>107.42861671039992</v>
      </c>
      <c r="CM64" s="128">
        <f>('[1]Summary Data'!$V162*POWER(CM$62,3))+('[1]Summary Data'!$W162*POWER(CM$62,2))+('[1]Summary Data'!$X162*CM$62)+'[1]Summary Data'!$Y162</f>
        <v>105.44580043520006</v>
      </c>
      <c r="CN64" s="128">
        <f>('[1]Summary Data'!$V162*POWER(CN$62,3))+('[1]Summary Data'!$W162*POWER(CN$62,2))+('[1]Summary Data'!$X162*CN$62)+'[1]Summary Data'!$Y162</f>
        <v>103.40996036480004</v>
      </c>
      <c r="CO64" s="128">
        <f>('[1]Summary Data'!$V162*POWER(CO$62,3))+('[1]Summary Data'!$W162*POWER(CO$62,2))+('[1]Summary Data'!$X162*CO$62)+'[1]Summary Data'!$Y162</f>
        <v>100.73160428960006</v>
      </c>
      <c r="CP64" s="128">
        <f>('[1]Summary Data'!$V162*POWER(CP$62,3))+('[1]Summary Data'!$W162*POWER(CP$62,2))+('[1]Summary Data'!$X162*CP$62)+'[1]Summary Data'!$Y162</f>
        <v>96.821240000000046</v>
      </c>
      <c r="CQ64" s="129">
        <f>('[1]Summary Data'!$V162*POWER(CQ$62,3))+('[1]Summary Data'!$W162*POWER(CQ$62,2))+('[1]Summary Data'!$X162*CQ$62)+'[1]Summary Data'!$Y162</f>
        <v>-689.73445999999967</v>
      </c>
      <c r="CR64" s="43" t="s">
        <v>62</v>
      </c>
    </row>
    <row r="65" spans="2:95" x14ac:dyDescent="0.25">
      <c r="B65" s="180"/>
      <c r="C65" s="181"/>
      <c r="D65" s="181"/>
      <c r="E65" s="182"/>
      <c r="F65" s="54">
        <f t="shared" si="11"/>
        <v>3.5</v>
      </c>
      <c r="G65" s="130">
        <f t="shared" si="12"/>
        <v>269.62940818432003</v>
      </c>
      <c r="H65" s="131">
        <f t="shared" si="12"/>
        <v>233.05377788416001</v>
      </c>
      <c r="I65" s="131">
        <f t="shared" si="12"/>
        <v>202.71667374784002</v>
      </c>
      <c r="J65" s="131">
        <f t="shared" si="12"/>
        <v>177.98913650368002</v>
      </c>
      <c r="K65" s="131">
        <f t="shared" si="12"/>
        <v>158.24220688</v>
      </c>
      <c r="L65" s="131">
        <f t="shared" si="12"/>
        <v>142.84692560511996</v>
      </c>
      <c r="M65" s="131">
        <f t="shared" si="12"/>
        <v>131.17433340736005</v>
      </c>
      <c r="N65" s="131">
        <f t="shared" si="12"/>
        <v>122.59547101504006</v>
      </c>
      <c r="O65" s="131">
        <f t="shared" si="12"/>
        <v>116.48137915647993</v>
      </c>
      <c r="P65" s="131">
        <f t="shared" si="12"/>
        <v>112.20309855999994</v>
      </c>
      <c r="Q65" s="131">
        <f t="shared" si="12"/>
        <v>109.13166995391987</v>
      </c>
      <c r="R65" s="131">
        <f t="shared" si="12"/>
        <v>106.63813406656004</v>
      </c>
      <c r="S65" s="131">
        <f t="shared" si="12"/>
        <v>104.09353162623995</v>
      </c>
      <c r="T65" s="131">
        <f t="shared" si="12"/>
        <v>100.86890336127999</v>
      </c>
      <c r="U65" s="131">
        <f t="shared" si="12"/>
        <v>100</v>
      </c>
      <c r="V65" s="132">
        <v>100</v>
      </c>
      <c r="W65" s="187"/>
      <c r="CA65" s="118">
        <f t="shared" si="13"/>
        <v>3.5</v>
      </c>
      <c r="CB65" s="130">
        <f>('[1]Summary Data'!$V161*POWER(CB$62,3))+('[1]Summary Data'!$W161*POWER(CB$62,2))+('[1]Summary Data'!$X161*CB$62)+'[1]Summary Data'!$Y161</f>
        <v>269.62940818432003</v>
      </c>
      <c r="CC65" s="131">
        <f>('[1]Summary Data'!$V161*POWER(CC$62,3))+('[1]Summary Data'!$W161*POWER(CC$62,2))+('[1]Summary Data'!$X161*CC$62)+'[1]Summary Data'!$Y161</f>
        <v>233.05377788416001</v>
      </c>
      <c r="CD65" s="131">
        <f>('[1]Summary Data'!$V161*POWER(CD$62,3))+('[1]Summary Data'!$W161*POWER(CD$62,2))+('[1]Summary Data'!$X161*CD$62)+'[1]Summary Data'!$Y161</f>
        <v>202.71667374784002</v>
      </c>
      <c r="CE65" s="131">
        <f>('[1]Summary Data'!$V161*POWER(CE$62,3))+('[1]Summary Data'!$W161*POWER(CE$62,2))+('[1]Summary Data'!$X161*CE$62)+'[1]Summary Data'!$Y161</f>
        <v>177.98913650368002</v>
      </c>
      <c r="CF65" s="131">
        <f>('[1]Summary Data'!$V161*POWER(CF$62,3))+('[1]Summary Data'!$W161*POWER(CF$62,2))+('[1]Summary Data'!$X161*CF$62)+'[1]Summary Data'!$Y161</f>
        <v>158.24220688</v>
      </c>
      <c r="CG65" s="131">
        <f>('[1]Summary Data'!$V161*POWER(CG$62,3))+('[1]Summary Data'!$W161*POWER(CG$62,2))+('[1]Summary Data'!$X161*CG$62)+'[1]Summary Data'!$Y161</f>
        <v>142.84692560511996</v>
      </c>
      <c r="CH65" s="131">
        <f>('[1]Summary Data'!$V161*POWER(CH$62,3))+('[1]Summary Data'!$W161*POWER(CH$62,2))+('[1]Summary Data'!$X161*CH$62)+'[1]Summary Data'!$Y161</f>
        <v>131.17433340736005</v>
      </c>
      <c r="CI65" s="131">
        <f>('[1]Summary Data'!$V161*POWER(CI$62,3))+('[1]Summary Data'!$W161*POWER(CI$62,2))+('[1]Summary Data'!$X161*CI$62)+'[1]Summary Data'!$Y161</f>
        <v>122.59547101504006</v>
      </c>
      <c r="CJ65" s="131">
        <f>('[1]Summary Data'!$V161*POWER(CJ$62,3))+('[1]Summary Data'!$W161*POWER(CJ$62,2))+('[1]Summary Data'!$X161*CJ$62)+'[1]Summary Data'!$Y161</f>
        <v>116.48137915647993</v>
      </c>
      <c r="CK65" s="131">
        <f>('[1]Summary Data'!$V161*POWER(CK$62,3))+('[1]Summary Data'!$W161*POWER(CK$62,2))+('[1]Summary Data'!$X161*CK$62)+'[1]Summary Data'!$Y161</f>
        <v>112.20309855999994</v>
      </c>
      <c r="CL65" s="131">
        <f>('[1]Summary Data'!$V161*POWER(CL$62,3))+('[1]Summary Data'!$W161*POWER(CL$62,2))+('[1]Summary Data'!$X161*CL$62)+'[1]Summary Data'!$Y161</f>
        <v>109.13166995391987</v>
      </c>
      <c r="CM65" s="131">
        <f>('[1]Summary Data'!$V161*POWER(CM$62,3))+('[1]Summary Data'!$W161*POWER(CM$62,2))+('[1]Summary Data'!$X161*CM$62)+'[1]Summary Data'!$Y161</f>
        <v>106.63813406656004</v>
      </c>
      <c r="CN65" s="131">
        <f>('[1]Summary Data'!$V161*POWER(CN$62,3))+('[1]Summary Data'!$W161*POWER(CN$62,2))+('[1]Summary Data'!$X161*CN$62)+'[1]Summary Data'!$Y161</f>
        <v>104.09353162623995</v>
      </c>
      <c r="CO65" s="131">
        <f>('[1]Summary Data'!$V161*POWER(CO$62,3))+('[1]Summary Data'!$W161*POWER(CO$62,2))+('[1]Summary Data'!$X161*CO$62)+'[1]Summary Data'!$Y161</f>
        <v>100.86890336127999</v>
      </c>
      <c r="CP65" s="131">
        <f>('[1]Summary Data'!$V161*POWER(CP$62,3))+('[1]Summary Data'!$W161*POWER(CP$62,2))+('[1]Summary Data'!$X161*CP$62)+'[1]Summary Data'!$Y161</f>
        <v>96.335289999999986</v>
      </c>
      <c r="CQ65" s="132">
        <f>('[1]Summary Data'!$V161*POWER(CQ$62,3))+('[1]Summary Data'!$W161*POWER(CQ$62,2))+('[1]Summary Data'!$X161*CQ$62)+'[1]Summary Data'!$Y161</f>
        <v>-748.09438000000011</v>
      </c>
    </row>
    <row r="66" spans="2:95" x14ac:dyDescent="0.25">
      <c r="B66" s="180"/>
      <c r="C66" s="181"/>
      <c r="D66" s="181"/>
      <c r="E66" s="182"/>
      <c r="F66" s="56">
        <f t="shared" si="11"/>
        <v>4</v>
      </c>
      <c r="G66" s="130">
        <f t="shared" si="12"/>
        <v>276.33856453824001</v>
      </c>
      <c r="H66" s="131">
        <f t="shared" si="12"/>
        <v>239.98282239311999</v>
      </c>
      <c r="I66" s="131">
        <f t="shared" si="12"/>
        <v>209.57353577087994</v>
      </c>
      <c r="J66" s="131">
        <f t="shared" si="12"/>
        <v>184.52875393775994</v>
      </c>
      <c r="K66" s="131">
        <f t="shared" si="12"/>
        <v>164.26652615999996</v>
      </c>
      <c r="L66" s="131">
        <f t="shared" si="12"/>
        <v>148.20490170383994</v>
      </c>
      <c r="M66" s="131">
        <f t="shared" si="12"/>
        <v>135.76192983551994</v>
      </c>
      <c r="N66" s="131">
        <f t="shared" si="12"/>
        <v>126.35565982127997</v>
      </c>
      <c r="O66" s="131">
        <f t="shared" si="12"/>
        <v>119.40414092735995</v>
      </c>
      <c r="P66" s="131">
        <f t="shared" si="12"/>
        <v>114.32542241999994</v>
      </c>
      <c r="Q66" s="131">
        <f t="shared" si="12"/>
        <v>110.53755356543991</v>
      </c>
      <c r="R66" s="131">
        <f t="shared" si="12"/>
        <v>107.45858362991993</v>
      </c>
      <c r="S66" s="131">
        <f t="shared" si="12"/>
        <v>104.50656187967985</v>
      </c>
      <c r="T66" s="131">
        <f t="shared" si="12"/>
        <v>101.09953758095998</v>
      </c>
      <c r="U66" s="131">
        <f t="shared" si="12"/>
        <v>100</v>
      </c>
      <c r="V66" s="132">
        <v>100</v>
      </c>
      <c r="W66" s="187"/>
      <c r="CA66" s="119">
        <f t="shared" si="13"/>
        <v>4</v>
      </c>
      <c r="CB66" s="130">
        <f>('[1]Summary Data'!$V160*POWER(CB$62,3))+('[1]Summary Data'!$W160*POWER(CB$62,2))+('[1]Summary Data'!$X160*CB$62)+'[1]Summary Data'!$Y160</f>
        <v>276.33856453824001</v>
      </c>
      <c r="CC66" s="131">
        <f>('[1]Summary Data'!$V160*POWER(CC$62,3))+('[1]Summary Data'!$W160*POWER(CC$62,2))+('[1]Summary Data'!$X160*CC$62)+'[1]Summary Data'!$Y160</f>
        <v>239.98282239311999</v>
      </c>
      <c r="CD66" s="131">
        <f>('[1]Summary Data'!$V160*POWER(CD$62,3))+('[1]Summary Data'!$W160*POWER(CD$62,2))+('[1]Summary Data'!$X160*CD$62)+'[1]Summary Data'!$Y160</f>
        <v>209.57353577087994</v>
      </c>
      <c r="CE66" s="131">
        <f>('[1]Summary Data'!$V160*POWER(CE$62,3))+('[1]Summary Data'!$W160*POWER(CE$62,2))+('[1]Summary Data'!$X160*CE$62)+'[1]Summary Data'!$Y160</f>
        <v>184.52875393775994</v>
      </c>
      <c r="CF66" s="131">
        <f>('[1]Summary Data'!$V160*POWER(CF$62,3))+('[1]Summary Data'!$W160*POWER(CF$62,2))+('[1]Summary Data'!$X160*CF$62)+'[1]Summary Data'!$Y160</f>
        <v>164.26652615999996</v>
      </c>
      <c r="CG66" s="131">
        <f>('[1]Summary Data'!$V160*POWER(CG$62,3))+('[1]Summary Data'!$W160*POWER(CG$62,2))+('[1]Summary Data'!$X160*CG$62)+'[1]Summary Data'!$Y160</f>
        <v>148.20490170383994</v>
      </c>
      <c r="CH66" s="131">
        <f>('[1]Summary Data'!$V160*POWER(CH$62,3))+('[1]Summary Data'!$W160*POWER(CH$62,2))+('[1]Summary Data'!$X160*CH$62)+'[1]Summary Data'!$Y160</f>
        <v>135.76192983551994</v>
      </c>
      <c r="CI66" s="131">
        <f>('[1]Summary Data'!$V160*POWER(CI$62,3))+('[1]Summary Data'!$W160*POWER(CI$62,2))+('[1]Summary Data'!$X160*CI$62)+'[1]Summary Data'!$Y160</f>
        <v>126.35565982127997</v>
      </c>
      <c r="CJ66" s="131">
        <f>('[1]Summary Data'!$V160*POWER(CJ$62,3))+('[1]Summary Data'!$W160*POWER(CJ$62,2))+('[1]Summary Data'!$X160*CJ$62)+'[1]Summary Data'!$Y160</f>
        <v>119.40414092735995</v>
      </c>
      <c r="CK66" s="131">
        <f>('[1]Summary Data'!$V160*POWER(CK$62,3))+('[1]Summary Data'!$W160*POWER(CK$62,2))+('[1]Summary Data'!$X160*CK$62)+'[1]Summary Data'!$Y160</f>
        <v>114.32542241999994</v>
      </c>
      <c r="CL66" s="131">
        <f>('[1]Summary Data'!$V160*POWER(CL$62,3))+('[1]Summary Data'!$W160*POWER(CL$62,2))+('[1]Summary Data'!$X160*CL$62)+'[1]Summary Data'!$Y160</f>
        <v>110.53755356543991</v>
      </c>
      <c r="CM66" s="131">
        <f>('[1]Summary Data'!$V160*POWER(CM$62,3))+('[1]Summary Data'!$W160*POWER(CM$62,2))+('[1]Summary Data'!$X160*CM$62)+'[1]Summary Data'!$Y160</f>
        <v>107.45858362991993</v>
      </c>
      <c r="CN66" s="131">
        <f>('[1]Summary Data'!$V160*POWER(CN$62,3))+('[1]Summary Data'!$W160*POWER(CN$62,2))+('[1]Summary Data'!$X160*CN$62)+'[1]Summary Data'!$Y160</f>
        <v>104.50656187967985</v>
      </c>
      <c r="CO66" s="131">
        <f>('[1]Summary Data'!$V160*POWER(CO$62,3))+('[1]Summary Data'!$W160*POWER(CO$62,2))+('[1]Summary Data'!$X160*CO$62)+'[1]Summary Data'!$Y160</f>
        <v>101.09953758095998</v>
      </c>
      <c r="CP66" s="131">
        <f>('[1]Summary Data'!$V160*POWER(CP$62,3))+('[1]Summary Data'!$W160*POWER(CP$62,2))+('[1]Summary Data'!$X160*CP$62)+'[1]Summary Data'!$Y160</f>
        <v>96.655559999999866</v>
      </c>
      <c r="CQ66" s="132">
        <f>('[1]Summary Data'!$V160*POWER(CQ$62,3))+('[1]Summary Data'!$W160*POWER(CQ$62,2))+('[1]Summary Data'!$X160*CQ$62)+'[1]Summary Data'!$Y160</f>
        <v>-663.16891000000055</v>
      </c>
    </row>
    <row r="67" spans="2:95" x14ac:dyDescent="0.25">
      <c r="B67" s="180"/>
      <c r="C67" s="181"/>
      <c r="D67" s="181"/>
      <c r="E67" s="182"/>
      <c r="F67" s="56">
        <f t="shared" si="11"/>
        <v>4.5</v>
      </c>
      <c r="G67" s="130">
        <f t="shared" si="12"/>
        <v>286.20751909695997</v>
      </c>
      <c r="H67" s="131">
        <f t="shared" si="12"/>
        <v>247.92040414648</v>
      </c>
      <c r="I67" s="131">
        <f t="shared" si="12"/>
        <v>215.90903791552</v>
      </c>
      <c r="J67" s="131">
        <f t="shared" si="12"/>
        <v>189.55552196103997</v>
      </c>
      <c r="K67" s="131">
        <f t="shared" si="12"/>
        <v>168.24195784</v>
      </c>
      <c r="L67" s="131">
        <f t="shared" si="12"/>
        <v>151.35044710935995</v>
      </c>
      <c r="M67" s="131">
        <f t="shared" si="12"/>
        <v>138.26309132607997</v>
      </c>
      <c r="N67" s="131">
        <f t="shared" si="12"/>
        <v>128.36199204711988</v>
      </c>
      <c r="O67" s="131">
        <f t="shared" si="12"/>
        <v>121.02925082943995</v>
      </c>
      <c r="P67" s="131">
        <f t="shared" si="12"/>
        <v>115.64696922999985</v>
      </c>
      <c r="Q67" s="131">
        <f t="shared" si="12"/>
        <v>111.59724880575993</v>
      </c>
      <c r="R67" s="131">
        <f t="shared" si="12"/>
        <v>108.26219111367982</v>
      </c>
      <c r="S67" s="131">
        <f t="shared" si="12"/>
        <v>105.02389771071989</v>
      </c>
      <c r="T67" s="131">
        <f t="shared" si="12"/>
        <v>101.26447015383997</v>
      </c>
      <c r="U67" s="131">
        <f t="shared" si="12"/>
        <v>100</v>
      </c>
      <c r="V67" s="132">
        <v>100</v>
      </c>
      <c r="W67" s="187"/>
      <c r="CA67" s="119">
        <f t="shared" si="13"/>
        <v>4.5</v>
      </c>
      <c r="CB67" s="130">
        <f>('[1]Summary Data'!$V159*POWER(CB$62,3))+('[1]Summary Data'!$W159*POWER(CB$62,2))+('[1]Summary Data'!$X159*CB$62)+'[1]Summary Data'!$Y159</f>
        <v>286.20751909695997</v>
      </c>
      <c r="CC67" s="131">
        <f>('[1]Summary Data'!$V159*POWER(CC$62,3))+('[1]Summary Data'!$W159*POWER(CC$62,2))+('[1]Summary Data'!$X159*CC$62)+'[1]Summary Data'!$Y159</f>
        <v>247.92040414648</v>
      </c>
      <c r="CD67" s="131">
        <f>('[1]Summary Data'!$V159*POWER(CD$62,3))+('[1]Summary Data'!$W159*POWER(CD$62,2))+('[1]Summary Data'!$X159*CD$62)+'[1]Summary Data'!$Y159</f>
        <v>215.90903791552</v>
      </c>
      <c r="CE67" s="131">
        <f>('[1]Summary Data'!$V159*POWER(CE$62,3))+('[1]Summary Data'!$W159*POWER(CE$62,2))+('[1]Summary Data'!$X159*CE$62)+'[1]Summary Data'!$Y159</f>
        <v>189.55552196103997</v>
      </c>
      <c r="CF67" s="131">
        <f>('[1]Summary Data'!$V159*POWER(CF$62,3))+('[1]Summary Data'!$W159*POWER(CF$62,2))+('[1]Summary Data'!$X159*CF$62)+'[1]Summary Data'!$Y159</f>
        <v>168.24195784</v>
      </c>
      <c r="CG67" s="131">
        <f>('[1]Summary Data'!$V159*POWER(CG$62,3))+('[1]Summary Data'!$W159*POWER(CG$62,2))+('[1]Summary Data'!$X159*CG$62)+'[1]Summary Data'!$Y159</f>
        <v>151.35044710935995</v>
      </c>
      <c r="CH67" s="131">
        <f>('[1]Summary Data'!$V159*POWER(CH$62,3))+('[1]Summary Data'!$W159*POWER(CH$62,2))+('[1]Summary Data'!$X159*CH$62)+'[1]Summary Data'!$Y159</f>
        <v>138.26309132607997</v>
      </c>
      <c r="CI67" s="131">
        <f>('[1]Summary Data'!$V159*POWER(CI$62,3))+('[1]Summary Data'!$W159*POWER(CI$62,2))+('[1]Summary Data'!$X159*CI$62)+'[1]Summary Data'!$Y159</f>
        <v>128.36199204711988</v>
      </c>
      <c r="CJ67" s="131">
        <f>('[1]Summary Data'!$V159*POWER(CJ$62,3))+('[1]Summary Data'!$W159*POWER(CJ$62,2))+('[1]Summary Data'!$X159*CJ$62)+'[1]Summary Data'!$Y159</f>
        <v>121.02925082943995</v>
      </c>
      <c r="CK67" s="131">
        <f>('[1]Summary Data'!$V159*POWER(CK$62,3))+('[1]Summary Data'!$W159*POWER(CK$62,2))+('[1]Summary Data'!$X159*CK$62)+'[1]Summary Data'!$Y159</f>
        <v>115.64696922999985</v>
      </c>
      <c r="CL67" s="131">
        <f>('[1]Summary Data'!$V159*POWER(CL$62,3))+('[1]Summary Data'!$W159*POWER(CL$62,2))+('[1]Summary Data'!$X159*CL$62)+'[1]Summary Data'!$Y159</f>
        <v>111.59724880575993</v>
      </c>
      <c r="CM67" s="131">
        <f>('[1]Summary Data'!$V159*POWER(CM$62,3))+('[1]Summary Data'!$W159*POWER(CM$62,2))+('[1]Summary Data'!$X159*CM$62)+'[1]Summary Data'!$Y159</f>
        <v>108.26219111367982</v>
      </c>
      <c r="CN67" s="131">
        <f>('[1]Summary Data'!$V159*POWER(CN$62,3))+('[1]Summary Data'!$W159*POWER(CN$62,2))+('[1]Summary Data'!$X159*CN$62)+'[1]Summary Data'!$Y159</f>
        <v>105.02389771071989</v>
      </c>
      <c r="CO67" s="131">
        <f>('[1]Summary Data'!$V159*POWER(CO$62,3))+('[1]Summary Data'!$W159*POWER(CO$62,2))+('[1]Summary Data'!$X159*CO$62)+'[1]Summary Data'!$Y159</f>
        <v>101.26447015383997</v>
      </c>
      <c r="CP67" s="131">
        <f>('[1]Summary Data'!$V159*POWER(CP$62,3))+('[1]Summary Data'!$W159*POWER(CP$62,2))+('[1]Summary Data'!$X159*CP$62)+'[1]Summary Data'!$Y159</f>
        <v>96.366009999999847</v>
      </c>
      <c r="CQ67" s="132">
        <f>('[1]Summary Data'!$V159*POWER(CQ$62,3))+('[1]Summary Data'!$W159*POWER(CQ$62,2))+('[1]Summary Data'!$X159*CQ$62)+'[1]Summary Data'!$Y159</f>
        <v>-718.99139000000025</v>
      </c>
    </row>
    <row r="68" spans="2:95" x14ac:dyDescent="0.25">
      <c r="B68" s="180"/>
      <c r="C68" s="181"/>
      <c r="D68" s="181"/>
      <c r="E68" s="182"/>
      <c r="F68" s="56">
        <f t="shared" si="11"/>
        <v>5</v>
      </c>
      <c r="G68" s="130">
        <f t="shared" si="12"/>
        <v>266.19019881024002</v>
      </c>
      <c r="H68" s="131">
        <f t="shared" si="12"/>
        <v>231.01372848312002</v>
      </c>
      <c r="I68" s="131">
        <f t="shared" si="12"/>
        <v>201.70603644287999</v>
      </c>
      <c r="J68" s="131">
        <f t="shared" si="12"/>
        <v>177.68718302376001</v>
      </c>
      <c r="K68" s="131">
        <f t="shared" si="12"/>
        <v>158.37722856000002</v>
      </c>
      <c r="L68" s="131">
        <f t="shared" si="12"/>
        <v>143.19623338584</v>
      </c>
      <c r="M68" s="131">
        <f t="shared" si="12"/>
        <v>131.5642578355201</v>
      </c>
      <c r="N68" s="131">
        <f t="shared" si="12"/>
        <v>122.90136224328012</v>
      </c>
      <c r="O68" s="131">
        <f t="shared" si="12"/>
        <v>116.62760694336009</v>
      </c>
      <c r="P68" s="131">
        <f t="shared" si="12"/>
        <v>112.16305227000004</v>
      </c>
      <c r="Q68" s="131">
        <f t="shared" si="12"/>
        <v>108.92775855743997</v>
      </c>
      <c r="R68" s="131">
        <f t="shared" si="12"/>
        <v>106.34178613992003</v>
      </c>
      <c r="S68" s="131">
        <f t="shared" si="12"/>
        <v>103.82519535167995</v>
      </c>
      <c r="T68" s="131">
        <f t="shared" si="12"/>
        <v>100.79804652696004</v>
      </c>
      <c r="U68" s="131">
        <f t="shared" si="12"/>
        <v>100</v>
      </c>
      <c r="V68" s="132">
        <v>100</v>
      </c>
      <c r="W68" s="187"/>
      <c r="CA68" s="119">
        <f t="shared" si="13"/>
        <v>5</v>
      </c>
      <c r="CB68" s="130">
        <f>('[1]Summary Data'!$V158*POWER(CB$62,3))+('[1]Summary Data'!$W158*POWER(CB$62,2))+('[1]Summary Data'!$X158*CB$62)+'[1]Summary Data'!$Y158</f>
        <v>266.19019881024002</v>
      </c>
      <c r="CC68" s="131">
        <f>('[1]Summary Data'!$V158*POWER(CC$62,3))+('[1]Summary Data'!$W158*POWER(CC$62,2))+('[1]Summary Data'!$X158*CC$62)+'[1]Summary Data'!$Y158</f>
        <v>231.01372848312002</v>
      </c>
      <c r="CD68" s="131">
        <f>('[1]Summary Data'!$V158*POWER(CD$62,3))+('[1]Summary Data'!$W158*POWER(CD$62,2))+('[1]Summary Data'!$X158*CD$62)+'[1]Summary Data'!$Y158</f>
        <v>201.70603644287999</v>
      </c>
      <c r="CE68" s="131">
        <f>('[1]Summary Data'!$V158*POWER(CE$62,3))+('[1]Summary Data'!$W158*POWER(CE$62,2))+('[1]Summary Data'!$X158*CE$62)+'[1]Summary Data'!$Y158</f>
        <v>177.68718302376001</v>
      </c>
      <c r="CF68" s="131">
        <f>('[1]Summary Data'!$V158*POWER(CF$62,3))+('[1]Summary Data'!$W158*POWER(CF$62,2))+('[1]Summary Data'!$X158*CF$62)+'[1]Summary Data'!$Y158</f>
        <v>158.37722856000002</v>
      </c>
      <c r="CG68" s="131">
        <f>('[1]Summary Data'!$V158*POWER(CG$62,3))+('[1]Summary Data'!$W158*POWER(CG$62,2))+('[1]Summary Data'!$X158*CG$62)+'[1]Summary Data'!$Y158</f>
        <v>143.19623338584</v>
      </c>
      <c r="CH68" s="131">
        <f>('[1]Summary Data'!$V158*POWER(CH$62,3))+('[1]Summary Data'!$W158*POWER(CH$62,2))+('[1]Summary Data'!$X158*CH$62)+'[1]Summary Data'!$Y158</f>
        <v>131.5642578355201</v>
      </c>
      <c r="CI68" s="131">
        <f>('[1]Summary Data'!$V158*POWER(CI$62,3))+('[1]Summary Data'!$W158*POWER(CI$62,2))+('[1]Summary Data'!$X158*CI$62)+'[1]Summary Data'!$Y158</f>
        <v>122.90136224328012</v>
      </c>
      <c r="CJ68" s="131">
        <f>('[1]Summary Data'!$V158*POWER(CJ$62,3))+('[1]Summary Data'!$W158*POWER(CJ$62,2))+('[1]Summary Data'!$X158*CJ$62)+'[1]Summary Data'!$Y158</f>
        <v>116.62760694336009</v>
      </c>
      <c r="CK68" s="131">
        <f>('[1]Summary Data'!$V158*POWER(CK$62,3))+('[1]Summary Data'!$W158*POWER(CK$62,2))+('[1]Summary Data'!$X158*CK$62)+'[1]Summary Data'!$Y158</f>
        <v>112.16305227000004</v>
      </c>
      <c r="CL68" s="131">
        <f>('[1]Summary Data'!$V158*POWER(CL$62,3))+('[1]Summary Data'!$W158*POWER(CL$62,2))+('[1]Summary Data'!$X158*CL$62)+'[1]Summary Data'!$Y158</f>
        <v>108.92775855743997</v>
      </c>
      <c r="CM68" s="131">
        <f>('[1]Summary Data'!$V158*POWER(CM$62,3))+('[1]Summary Data'!$W158*POWER(CM$62,2))+('[1]Summary Data'!$X158*CM$62)+'[1]Summary Data'!$Y158</f>
        <v>106.34178613992003</v>
      </c>
      <c r="CN68" s="131">
        <f>('[1]Summary Data'!$V158*POWER(CN$62,3))+('[1]Summary Data'!$W158*POWER(CN$62,2))+('[1]Summary Data'!$X158*CN$62)+'[1]Summary Data'!$Y158</f>
        <v>103.82519535167995</v>
      </c>
      <c r="CO68" s="131">
        <f>('[1]Summary Data'!$V158*POWER(CO$62,3))+('[1]Summary Data'!$W158*POWER(CO$62,2))+('[1]Summary Data'!$X158*CO$62)+'[1]Summary Data'!$Y158</f>
        <v>100.79804652696004</v>
      </c>
      <c r="CP68" s="131">
        <f>('[1]Summary Data'!$V158*POWER(CP$62,3))+('[1]Summary Data'!$W158*POWER(CP$62,2))+('[1]Summary Data'!$X158*CP$62)+'[1]Summary Data'!$Y158</f>
        <v>96.68040000000002</v>
      </c>
      <c r="CQ68" s="132">
        <f>('[1]Summary Data'!$V158*POWER(CQ$62,3))+('[1]Summary Data'!$W158*POWER(CQ$62,2))+('[1]Summary Data'!$X158*CQ$62)+'[1]Summary Data'!$Y158</f>
        <v>-663.74590999999964</v>
      </c>
    </row>
    <row r="69" spans="2:95" x14ac:dyDescent="0.25">
      <c r="B69" s="180"/>
      <c r="C69" s="181"/>
      <c r="D69" s="181"/>
      <c r="E69" s="182"/>
      <c r="F69" s="56">
        <f t="shared" si="11"/>
        <v>5.5</v>
      </c>
      <c r="G69" s="130">
        <f t="shared" si="12"/>
        <v>306.98692920960002</v>
      </c>
      <c r="H69" s="131">
        <f t="shared" si="12"/>
        <v>263.43931012079997</v>
      </c>
      <c r="I69" s="131">
        <f t="shared" si="12"/>
        <v>227.2175367072</v>
      </c>
      <c r="J69" s="131">
        <f t="shared" si="12"/>
        <v>197.58493224239999</v>
      </c>
      <c r="K69" s="131">
        <f t="shared" si="12"/>
        <v>173.80482000000001</v>
      </c>
      <c r="L69" s="131">
        <f t="shared" si="12"/>
        <v>155.14052325359995</v>
      </c>
      <c r="M69" s="131">
        <f t="shared" si="12"/>
        <v>140.8553652768</v>
      </c>
      <c r="N69" s="131">
        <f t="shared" si="12"/>
        <v>130.21266934319999</v>
      </c>
      <c r="O69" s="131">
        <f t="shared" si="12"/>
        <v>122.47575872639993</v>
      </c>
      <c r="P69" s="131">
        <f t="shared" si="12"/>
        <v>116.90795669999994</v>
      </c>
      <c r="Q69" s="131">
        <f t="shared" si="12"/>
        <v>112.77258653759992</v>
      </c>
      <c r="R69" s="131">
        <f t="shared" si="12"/>
        <v>109.33297151279993</v>
      </c>
      <c r="S69" s="131">
        <f t="shared" si="12"/>
        <v>105.85243489919986</v>
      </c>
      <c r="T69" s="131">
        <f t="shared" si="12"/>
        <v>101.59429997039996</v>
      </c>
      <c r="U69" s="131">
        <f t="shared" si="12"/>
        <v>100</v>
      </c>
      <c r="V69" s="132">
        <v>100</v>
      </c>
      <c r="W69" s="187"/>
      <c r="CA69" s="119">
        <f t="shared" si="13"/>
        <v>5.5</v>
      </c>
      <c r="CB69" s="130">
        <f>('[1]Summary Data'!$V157*POWER(CB$62,3))+('[1]Summary Data'!$W157*POWER(CB$62,2))+('[1]Summary Data'!$X157*CB$62)+'[1]Summary Data'!$Y157</f>
        <v>306.98692920960002</v>
      </c>
      <c r="CC69" s="131">
        <f>('[1]Summary Data'!$V157*POWER(CC$62,3))+('[1]Summary Data'!$W157*POWER(CC$62,2))+('[1]Summary Data'!$X157*CC$62)+'[1]Summary Data'!$Y157</f>
        <v>263.43931012079997</v>
      </c>
      <c r="CD69" s="131">
        <f>('[1]Summary Data'!$V157*POWER(CD$62,3))+('[1]Summary Data'!$W157*POWER(CD$62,2))+('[1]Summary Data'!$X157*CD$62)+'[1]Summary Data'!$Y157</f>
        <v>227.2175367072</v>
      </c>
      <c r="CE69" s="131">
        <f>('[1]Summary Data'!$V157*POWER(CE$62,3))+('[1]Summary Data'!$W157*POWER(CE$62,2))+('[1]Summary Data'!$X157*CE$62)+'[1]Summary Data'!$Y157</f>
        <v>197.58493224239999</v>
      </c>
      <c r="CF69" s="131">
        <f>('[1]Summary Data'!$V157*POWER(CF$62,3))+('[1]Summary Data'!$W157*POWER(CF$62,2))+('[1]Summary Data'!$X157*CF$62)+'[1]Summary Data'!$Y157</f>
        <v>173.80482000000001</v>
      </c>
      <c r="CG69" s="131">
        <f>('[1]Summary Data'!$V157*POWER(CG$62,3))+('[1]Summary Data'!$W157*POWER(CG$62,2))+('[1]Summary Data'!$X157*CG$62)+'[1]Summary Data'!$Y157</f>
        <v>155.14052325359995</v>
      </c>
      <c r="CH69" s="131">
        <f>('[1]Summary Data'!$V157*POWER(CH$62,3))+('[1]Summary Data'!$W157*POWER(CH$62,2))+('[1]Summary Data'!$X157*CH$62)+'[1]Summary Data'!$Y157</f>
        <v>140.8553652768</v>
      </c>
      <c r="CI69" s="131">
        <f>('[1]Summary Data'!$V157*POWER(CI$62,3))+('[1]Summary Data'!$W157*POWER(CI$62,2))+('[1]Summary Data'!$X157*CI$62)+'[1]Summary Data'!$Y157</f>
        <v>130.21266934319999</v>
      </c>
      <c r="CJ69" s="131">
        <f>('[1]Summary Data'!$V157*POWER(CJ$62,3))+('[1]Summary Data'!$W157*POWER(CJ$62,2))+('[1]Summary Data'!$X157*CJ$62)+'[1]Summary Data'!$Y157</f>
        <v>122.47575872639993</v>
      </c>
      <c r="CK69" s="131">
        <f>('[1]Summary Data'!$V157*POWER(CK$62,3))+('[1]Summary Data'!$W157*POWER(CK$62,2))+('[1]Summary Data'!$X157*CK$62)+'[1]Summary Data'!$Y157</f>
        <v>116.90795669999994</v>
      </c>
      <c r="CL69" s="131">
        <f>('[1]Summary Data'!$V157*POWER(CL$62,3))+('[1]Summary Data'!$W157*POWER(CL$62,2))+('[1]Summary Data'!$X157*CL$62)+'[1]Summary Data'!$Y157</f>
        <v>112.77258653759992</v>
      </c>
      <c r="CM69" s="131">
        <f>('[1]Summary Data'!$V157*POWER(CM$62,3))+('[1]Summary Data'!$W157*POWER(CM$62,2))+('[1]Summary Data'!$X157*CM$62)+'[1]Summary Data'!$Y157</f>
        <v>109.33297151279993</v>
      </c>
      <c r="CN69" s="131">
        <f>('[1]Summary Data'!$V157*POWER(CN$62,3))+('[1]Summary Data'!$W157*POWER(CN$62,2))+('[1]Summary Data'!$X157*CN$62)+'[1]Summary Data'!$Y157</f>
        <v>105.85243489919986</v>
      </c>
      <c r="CO69" s="131">
        <f>('[1]Summary Data'!$V157*POWER(CO$62,3))+('[1]Summary Data'!$W157*POWER(CO$62,2))+('[1]Summary Data'!$X157*CO$62)+'[1]Summary Data'!$Y157</f>
        <v>101.59429997039996</v>
      </c>
      <c r="CP69" s="131">
        <f>('[1]Summary Data'!$V157*POWER(CP$62,3))+('[1]Summary Data'!$W157*POWER(CP$62,2))+('[1]Summary Data'!$X157*CP$62)+'[1]Summary Data'!$Y157</f>
        <v>95.821889999999883</v>
      </c>
      <c r="CQ69" s="132">
        <f>('[1]Summary Data'!$V157*POWER(CQ$62,3))+('[1]Summary Data'!$W157*POWER(CQ$62,2))+('[1]Summary Data'!$X157*CQ$62)+'[1]Summary Data'!$Y157</f>
        <v>-898.1521400000006</v>
      </c>
    </row>
    <row r="70" spans="2:95" ht="15.75" thickBot="1" x14ac:dyDescent="0.3">
      <c r="B70" s="183"/>
      <c r="C70" s="184"/>
      <c r="D70" s="184"/>
      <c r="E70" s="185"/>
      <c r="F70" s="58">
        <f t="shared" si="11"/>
        <v>6</v>
      </c>
      <c r="G70" s="133">
        <f t="shared" si="12"/>
        <v>285.88006343424001</v>
      </c>
      <c r="H70" s="134">
        <f t="shared" si="12"/>
        <v>246.91857903912</v>
      </c>
      <c r="I70" s="134">
        <f t="shared" si="12"/>
        <v>214.42305021888001</v>
      </c>
      <c r="J70" s="134">
        <f t="shared" si="12"/>
        <v>187.75446238776001</v>
      </c>
      <c r="K70" s="134">
        <f t="shared" si="12"/>
        <v>166.27380096000007</v>
      </c>
      <c r="L70" s="134">
        <f t="shared" si="12"/>
        <v>149.34205134984006</v>
      </c>
      <c r="M70" s="134">
        <f t="shared" si="12"/>
        <v>136.32019897152009</v>
      </c>
      <c r="N70" s="134">
        <f t="shared" si="12"/>
        <v>126.56922923928011</v>
      </c>
      <c r="O70" s="134">
        <f t="shared" si="12"/>
        <v>119.45012756736008</v>
      </c>
      <c r="P70" s="134">
        <f t="shared" si="12"/>
        <v>114.32387937000016</v>
      </c>
      <c r="Q70" s="134">
        <f t="shared" si="12"/>
        <v>110.55147006144006</v>
      </c>
      <c r="R70" s="134">
        <f t="shared" si="12"/>
        <v>107.49388505592009</v>
      </c>
      <c r="S70" s="134">
        <f t="shared" si="12"/>
        <v>104.51210976768022</v>
      </c>
      <c r="T70" s="134">
        <f t="shared" si="12"/>
        <v>100.96712961096006</v>
      </c>
      <c r="U70" s="134">
        <f t="shared" si="12"/>
        <v>100</v>
      </c>
      <c r="V70" s="135">
        <v>100</v>
      </c>
      <c r="W70" s="188"/>
      <c r="CA70" s="120">
        <f t="shared" si="13"/>
        <v>6</v>
      </c>
      <c r="CB70" s="133">
        <f>('[1]Summary Data'!$V156*POWER(CB$62,3))+('[1]Summary Data'!$W156*POWER(CB$62,2))+('[1]Summary Data'!$X156*CB$62)+'[1]Summary Data'!$Y156</f>
        <v>285.88006343424001</v>
      </c>
      <c r="CC70" s="134">
        <f>('[1]Summary Data'!$V156*POWER(CC$62,3))+('[1]Summary Data'!$W156*POWER(CC$62,2))+('[1]Summary Data'!$X156*CC$62)+'[1]Summary Data'!$Y156</f>
        <v>246.91857903912</v>
      </c>
      <c r="CD70" s="134">
        <f>('[1]Summary Data'!$V156*POWER(CD$62,3))+('[1]Summary Data'!$W156*POWER(CD$62,2))+('[1]Summary Data'!$X156*CD$62)+'[1]Summary Data'!$Y156</f>
        <v>214.42305021888001</v>
      </c>
      <c r="CE70" s="134">
        <f>('[1]Summary Data'!$V156*POWER(CE$62,3))+('[1]Summary Data'!$W156*POWER(CE$62,2))+('[1]Summary Data'!$X156*CE$62)+'[1]Summary Data'!$Y156</f>
        <v>187.75446238776001</v>
      </c>
      <c r="CF70" s="134">
        <f>('[1]Summary Data'!$V156*POWER(CF$62,3))+('[1]Summary Data'!$W156*POWER(CF$62,2))+('[1]Summary Data'!$X156*CF$62)+'[1]Summary Data'!$Y156</f>
        <v>166.27380096000007</v>
      </c>
      <c r="CG70" s="134">
        <f>('[1]Summary Data'!$V156*POWER(CG$62,3))+('[1]Summary Data'!$W156*POWER(CG$62,2))+('[1]Summary Data'!$X156*CG$62)+'[1]Summary Data'!$Y156</f>
        <v>149.34205134984006</v>
      </c>
      <c r="CH70" s="134">
        <f>('[1]Summary Data'!$V156*POWER(CH$62,3))+('[1]Summary Data'!$W156*POWER(CH$62,2))+('[1]Summary Data'!$X156*CH$62)+'[1]Summary Data'!$Y156</f>
        <v>136.32019897152009</v>
      </c>
      <c r="CI70" s="134">
        <f>('[1]Summary Data'!$V156*POWER(CI$62,3))+('[1]Summary Data'!$W156*POWER(CI$62,2))+('[1]Summary Data'!$X156*CI$62)+'[1]Summary Data'!$Y156</f>
        <v>126.56922923928011</v>
      </c>
      <c r="CJ70" s="134">
        <f>('[1]Summary Data'!$V156*POWER(CJ$62,3))+('[1]Summary Data'!$W156*POWER(CJ$62,2))+('[1]Summary Data'!$X156*CJ$62)+'[1]Summary Data'!$Y156</f>
        <v>119.45012756736008</v>
      </c>
      <c r="CK70" s="134">
        <f>('[1]Summary Data'!$V156*POWER(CK$62,3))+('[1]Summary Data'!$W156*POWER(CK$62,2))+('[1]Summary Data'!$X156*CK$62)+'[1]Summary Data'!$Y156</f>
        <v>114.32387937000016</v>
      </c>
      <c r="CL70" s="134">
        <f>('[1]Summary Data'!$V156*POWER(CL$62,3))+('[1]Summary Data'!$W156*POWER(CL$62,2))+('[1]Summary Data'!$X156*CL$62)+'[1]Summary Data'!$Y156</f>
        <v>110.55147006144006</v>
      </c>
      <c r="CM70" s="134">
        <f>('[1]Summary Data'!$V156*POWER(CM$62,3))+('[1]Summary Data'!$W156*POWER(CM$62,2))+('[1]Summary Data'!$X156*CM$62)+'[1]Summary Data'!$Y156</f>
        <v>107.49388505592009</v>
      </c>
      <c r="CN70" s="134">
        <f>('[1]Summary Data'!$V156*POWER(CN$62,3))+('[1]Summary Data'!$W156*POWER(CN$62,2))+('[1]Summary Data'!$X156*CN$62)+'[1]Summary Data'!$Y156</f>
        <v>104.51210976768022</v>
      </c>
      <c r="CO70" s="134">
        <f>('[1]Summary Data'!$V156*POWER(CO$62,3))+('[1]Summary Data'!$W156*POWER(CO$62,2))+('[1]Summary Data'!$X156*CO$62)+'[1]Summary Data'!$Y156</f>
        <v>100.96712961096006</v>
      </c>
      <c r="CP70" s="134">
        <f>('[1]Summary Data'!$V156*POWER(CP$62,3))+('[1]Summary Data'!$W156*POWER(CP$62,2))+('[1]Summary Data'!$X156*CP$62)+'[1]Summary Data'!$Y156</f>
        <v>96.219930000000147</v>
      </c>
      <c r="CQ70" s="135">
        <f>('[1]Summary Data'!$V156*POWER(CQ$62,3))+('[1]Summary Data'!$W156*POWER(CQ$62,2))+('[1]Summary Data'!$X156*CQ$62)+'[1]Summary Data'!$Y156</f>
        <v>-745.26239999999916</v>
      </c>
    </row>
    <row r="71" spans="2:95" ht="15.75" thickBot="1" x14ac:dyDescent="0.3"/>
    <row r="72" spans="2:95" ht="15.75" thickBot="1" x14ac:dyDescent="0.3">
      <c r="B72" s="167" t="s">
        <v>65</v>
      </c>
      <c r="C72" s="168"/>
      <c r="D72" s="168"/>
      <c r="E72" s="168"/>
      <c r="F72" s="168"/>
      <c r="G72" s="168"/>
      <c r="H72" s="169"/>
    </row>
    <row r="73" spans="2:95" ht="15.75" thickBot="1" x14ac:dyDescent="0.3">
      <c r="B73" s="136">
        <v>4000</v>
      </c>
      <c r="C73" s="46" t="s">
        <v>66</v>
      </c>
    </row>
    <row r="74" spans="2:95" x14ac:dyDescent="0.25">
      <c r="I74" s="43"/>
    </row>
  </sheetData>
  <sheetProtection password="C163" sheet="1" objects="1" scenarios="1"/>
  <mergeCells count="33">
    <mergeCell ref="B62:E70"/>
    <mergeCell ref="W63:W70"/>
    <mergeCell ref="B72:H72"/>
    <mergeCell ref="CB50:CQ50"/>
    <mergeCell ref="B51:E59"/>
    <mergeCell ref="W52:W59"/>
    <mergeCell ref="B61:F61"/>
    <mergeCell ref="G61:V61"/>
    <mergeCell ref="CB61:CQ61"/>
    <mergeCell ref="B40:E48"/>
    <mergeCell ref="Q40:T48"/>
    <mergeCell ref="O41:O48"/>
    <mergeCell ref="AM41:AM48"/>
    <mergeCell ref="B50:F50"/>
    <mergeCell ref="G50:V50"/>
    <mergeCell ref="V39:AL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Q39:U39"/>
    <mergeCell ref="B10:H10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1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I74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13" width="9.140625" style="7" hidden="1" customWidth="1"/>
    <col min="114" max="16384" width="9.140625" style="7"/>
  </cols>
  <sheetData>
    <row r="1" spans="1:27" ht="27" thickBot="1" x14ac:dyDescent="0.4">
      <c r="A1" s="161" t="str">
        <f ca="1">MID(CELL("filename",A1),FIND("]",CELL("filename",A1))+1,255)</f>
        <v>LINK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409.41899999999998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409.41899999999998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27" ht="15.75" thickBot="1" x14ac:dyDescent="0.3"/>
    <row r="7" spans="1:27" ht="15.75" thickBot="1" x14ac:dyDescent="0.3">
      <c r="B7" s="167" t="s">
        <v>39</v>
      </c>
      <c r="C7" s="168"/>
      <c r="D7" s="169"/>
    </row>
    <row r="8" spans="1:27" ht="15.75" thickBot="1" x14ac:dyDescent="0.3">
      <c r="B8" s="45">
        <f>MIN(G51:V51)</f>
        <v>0</v>
      </c>
      <c r="C8" s="46" t="s">
        <v>40</v>
      </c>
    </row>
    <row r="9" spans="1:27" ht="15.75" thickBot="1" x14ac:dyDescent="0.3"/>
    <row r="10" spans="1:27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27" ht="15.75" thickBot="1" x14ac:dyDescent="0.3">
      <c r="B11" s="45">
        <f>MAX(G51:V51)</f>
        <v>1.875</v>
      </c>
      <c r="C11" s="46" t="s">
        <v>40</v>
      </c>
    </row>
    <row r="12" spans="1:27" ht="15.75" thickBot="1" x14ac:dyDescent="0.3">
      <c r="I12" s="43"/>
    </row>
    <row r="13" spans="1:27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27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27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434.24345</v>
      </c>
      <c r="H15" s="186" t="s">
        <v>45</v>
      </c>
      <c r="I15" s="37"/>
      <c r="K15" s="37"/>
    </row>
    <row r="16" spans="1:27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470.83184999999992</v>
      </c>
      <c r="H16" s="187"/>
      <c r="I16" s="53" t="s">
        <v>46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511.14739999999995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542.43084999999996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575.15985000000001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617.99389999999994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621.63134999999988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677.8939499999999</v>
      </c>
      <c r="H22" s="188"/>
    </row>
    <row r="23" spans="2:17" ht="15.75" thickBot="1" x14ac:dyDescent="0.3"/>
    <row r="24" spans="2:17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17" ht="15.75" customHeight="1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67" t="s">
        <v>52</v>
      </c>
      <c r="C28" s="168"/>
      <c r="D28" s="168"/>
      <c r="E28" s="168"/>
      <c r="F28" s="169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17" ht="15.75" customHeight="1" x14ac:dyDescent="0.25">
      <c r="B30" s="180"/>
      <c r="C30" s="181"/>
      <c r="D30" s="181"/>
      <c r="E30" s="18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80"/>
      <c r="C31" s="181"/>
      <c r="D31" s="181"/>
      <c r="E31" s="18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 x14ac:dyDescent="0.25">
      <c r="B32" s="180"/>
      <c r="C32" s="181"/>
      <c r="D32" s="181"/>
      <c r="E32" s="182"/>
      <c r="F32" s="81">
        <f t="shared" si="2"/>
        <v>3.5</v>
      </c>
      <c r="G32" s="80">
        <f t="shared" si="3"/>
        <v>0.92582009977255153</v>
      </c>
    </row>
    <row r="33" spans="2:18" x14ac:dyDescent="0.25">
      <c r="B33" s="180"/>
      <c r="C33" s="181"/>
      <c r="D33" s="181"/>
      <c r="E33" s="182"/>
      <c r="F33" s="79">
        <f t="shared" si="2"/>
        <v>4</v>
      </c>
      <c r="G33" s="80">
        <f t="shared" si="3"/>
        <v>0.8660254037844386</v>
      </c>
    </row>
    <row r="34" spans="2:18" x14ac:dyDescent="0.25">
      <c r="B34" s="180"/>
      <c r="C34" s="181"/>
      <c r="D34" s="181"/>
      <c r="E34" s="182"/>
      <c r="F34" s="79">
        <f t="shared" si="2"/>
        <v>4.5</v>
      </c>
      <c r="G34" s="80">
        <f t="shared" si="3"/>
        <v>0.81649658092772603</v>
      </c>
    </row>
    <row r="35" spans="2:18" x14ac:dyDescent="0.25">
      <c r="B35" s="180"/>
      <c r="C35" s="181"/>
      <c r="D35" s="181"/>
      <c r="E35" s="182"/>
      <c r="F35" s="79">
        <f t="shared" si="2"/>
        <v>5</v>
      </c>
      <c r="G35" s="80">
        <f t="shared" si="3"/>
        <v>0.7745966692414834</v>
      </c>
    </row>
    <row r="36" spans="2:18" x14ac:dyDescent="0.25">
      <c r="B36" s="180"/>
      <c r="C36" s="181"/>
      <c r="D36" s="181"/>
      <c r="E36" s="182"/>
      <c r="F36" s="79">
        <f t="shared" si="2"/>
        <v>5.5</v>
      </c>
      <c r="G36" s="80">
        <f t="shared" si="3"/>
        <v>0.7385489458759964</v>
      </c>
    </row>
    <row r="37" spans="2:18" ht="15.75" thickBot="1" x14ac:dyDescent="0.3">
      <c r="B37" s="183"/>
      <c r="C37" s="184"/>
      <c r="D37" s="184"/>
      <c r="E37" s="185"/>
      <c r="F37" s="82">
        <f t="shared" si="2"/>
        <v>6</v>
      </c>
      <c r="G37" s="83">
        <f t="shared" si="3"/>
        <v>0.70710678118654757</v>
      </c>
    </row>
    <row r="38" spans="2:18" ht="15.75" thickBot="1" x14ac:dyDescent="0.3"/>
    <row r="39" spans="2:18" ht="15.75" thickBot="1" x14ac:dyDescent="0.3">
      <c r="B39" s="167" t="s">
        <v>55</v>
      </c>
      <c r="C39" s="168"/>
      <c r="D39" s="168"/>
      <c r="E39" s="168"/>
      <c r="F39" s="169"/>
      <c r="G39" s="174" t="s">
        <v>68</v>
      </c>
      <c r="H39" s="175"/>
      <c r="I39" s="175"/>
      <c r="J39" s="175"/>
      <c r="K39" s="175"/>
      <c r="L39" s="175"/>
      <c r="M39" s="175"/>
      <c r="N39" s="175"/>
      <c r="O39" s="175"/>
      <c r="P39" s="176"/>
    </row>
    <row r="40" spans="2:18" ht="15.75" customHeight="1" thickBot="1" x14ac:dyDescent="0.3">
      <c r="B40" s="194" t="s">
        <v>58</v>
      </c>
      <c r="C40" s="195"/>
      <c r="D40" s="195"/>
      <c r="E40" s="196"/>
      <c r="F40" s="47" t="str">
        <f>$E$5</f>
        <v>bar</v>
      </c>
      <c r="G40" s="84">
        <v>6</v>
      </c>
      <c r="H40" s="85">
        <v>7</v>
      </c>
      <c r="I40" s="85">
        <v>8</v>
      </c>
      <c r="J40" s="85">
        <v>9</v>
      </c>
      <c r="K40" s="85">
        <v>10</v>
      </c>
      <c r="L40" s="85">
        <v>11</v>
      </c>
      <c r="M40" s="85">
        <v>12</v>
      </c>
      <c r="N40" s="85">
        <v>13</v>
      </c>
      <c r="O40" s="85">
        <v>14</v>
      </c>
      <c r="P40" s="86">
        <v>15</v>
      </c>
    </row>
    <row r="41" spans="2:18" ht="15.75" thickBot="1" x14ac:dyDescent="0.3">
      <c r="B41" s="197"/>
      <c r="C41" s="198"/>
      <c r="D41" s="198"/>
      <c r="E41" s="199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3.143349999999999</v>
      </c>
      <c r="H41" s="88">
        <f>('[1]Summary Data'!$V43*POWER(H$40,3))+('[1]Summary Data'!$W43*POWER(H$40,2))+('[1]Summary Data'!$X43*H$40)+'[1]Summary Data'!$Y43</f>
        <v>2.5648099999999978</v>
      </c>
      <c r="I41" s="88">
        <f>('[1]Summary Data'!$V43*POWER(I$40,3))+('[1]Summary Data'!$W43*POWER(I$40,2))+('[1]Summary Data'!$X43*I$40)+'[1]Summary Data'!$Y43</f>
        <v>2.0902499999999975</v>
      </c>
      <c r="J41" s="88">
        <f>('[1]Summary Data'!$V43*POWER(J$40,3))+('[1]Summary Data'!$W43*POWER(J$40,2))+('[1]Summary Data'!$X43*J$40)+'[1]Summary Data'!$Y43</f>
        <v>1.7075499999999986</v>
      </c>
      <c r="K41" s="88">
        <f>('[1]Summary Data'!$V43*POWER(K$40,3))+('[1]Summary Data'!$W43*POWER(K$40,2))+('[1]Summary Data'!$X43*K$40)+'[1]Summary Data'!$Y43</f>
        <v>1.4045899999999971</v>
      </c>
      <c r="L41" s="88">
        <f>('[1]Summary Data'!$V43*POWER(L$40,3))+('[1]Summary Data'!$W43*POWER(L$40,2))+('[1]Summary Data'!$X43*L$40)+'[1]Summary Data'!$Y43</f>
        <v>1.1692499999999963</v>
      </c>
      <c r="M41" s="88">
        <f>('[1]Summary Data'!$V43*POWER(M$40,3))+('[1]Summary Data'!$W43*POWER(M$40,2))+('[1]Summary Data'!$X43*M$40)+'[1]Summary Data'!$Y43</f>
        <v>0.98940999999999768</v>
      </c>
      <c r="N41" s="88">
        <f>('[1]Summary Data'!$V43*POWER(N$40,3))+('[1]Summary Data'!$W43*POWER(N$40,2))+('[1]Summary Data'!$X43*N$40)+'[1]Summary Data'!$Y43</f>
        <v>0.8529499999999981</v>
      </c>
      <c r="O41" s="88">
        <f>('[1]Summary Data'!$V43*POWER(O$40,3))+('[1]Summary Data'!$W43*POWER(O$40,2))+('[1]Summary Data'!$X43*O$40)+'[1]Summary Data'!$Y43</f>
        <v>0.74774999999999459</v>
      </c>
      <c r="P41" s="89">
        <f>('[1]Summary Data'!$V43*POWER(P$40,3))+('[1]Summary Data'!$W43*POWER(P$40,2))+('[1]Summary Data'!$X43*P$40)+'[1]Summary Data'!$Y43</f>
        <v>0.66168999999999834</v>
      </c>
      <c r="Q41" s="186" t="s">
        <v>40</v>
      </c>
    </row>
    <row r="42" spans="2:18" ht="15.75" thickBot="1" x14ac:dyDescent="0.3">
      <c r="B42" s="197"/>
      <c r="C42" s="198"/>
      <c r="D42" s="198"/>
      <c r="E42" s="199"/>
      <c r="F42" s="51">
        <f t="shared" si="4"/>
        <v>3</v>
      </c>
      <c r="G42" s="92">
        <f>('[1]Summary Data'!$V42*POWER(G$40,3))+('[1]Summary Data'!$W42*POWER(G$40,2))+('[1]Summary Data'!$X42*G$40)+'[1]Summary Data'!$Y42</f>
        <v>3.4270800000000001</v>
      </c>
      <c r="H42" s="93">
        <f>('[1]Summary Data'!$V42*POWER(H$40,3))+('[1]Summary Data'!$W42*POWER(H$40,2))+('[1]Summary Data'!$X42*H$40)+'[1]Summary Data'!$Y42</f>
        <v>2.7171299999999974</v>
      </c>
      <c r="I42" s="93">
        <f>('[1]Summary Data'!$V42*POWER(I$40,3))+('[1]Summary Data'!$W42*POWER(I$40,2))+('[1]Summary Data'!$X42*I$40)+'[1]Summary Data'!$Y42</f>
        <v>2.1551799999999997</v>
      </c>
      <c r="J42" s="93">
        <f>('[1]Summary Data'!$V42*POWER(J$40,3))+('[1]Summary Data'!$W42*POWER(J$40,2))+('[1]Summary Data'!$X42*J$40)+'[1]Summary Data'!$Y42</f>
        <v>1.7206499999999973</v>
      </c>
      <c r="K42" s="93">
        <f>('[1]Summary Data'!$V42*POWER(K$40,3))+('[1]Summary Data'!$W42*POWER(K$40,2))+('[1]Summary Data'!$X42*K$40)+'[1]Summary Data'!$Y42</f>
        <v>1.3929600000000004</v>
      </c>
      <c r="L42" s="93">
        <f>('[1]Summary Data'!$V42*POWER(L$40,3))+('[1]Summary Data'!$W42*POWER(L$40,2))+('[1]Summary Data'!$X42*L$40)+'[1]Summary Data'!$Y42</f>
        <v>1.1515299999999975</v>
      </c>
      <c r="M42" s="93">
        <f>('[1]Summary Data'!$V42*POWER(M$40,3))+('[1]Summary Data'!$W42*POWER(M$40,2))+('[1]Summary Data'!$X42*M$40)+'[1]Summary Data'!$Y42</f>
        <v>0.97577999999999854</v>
      </c>
      <c r="N42" s="93">
        <f>('[1]Summary Data'!$V42*POWER(N$40,3))+('[1]Summary Data'!$W42*POWER(N$40,2))+('[1]Summary Data'!$X42*N$40)+'[1]Summary Data'!$Y42</f>
        <v>0.84513000000000105</v>
      </c>
      <c r="O42" s="93">
        <f>('[1]Summary Data'!$V42*POWER(O$40,3))+('[1]Summary Data'!$W42*POWER(O$40,2))+('[1]Summary Data'!$X42*O$40)+'[1]Summary Data'!$Y42</f>
        <v>0.73899999999999366</v>
      </c>
      <c r="P42" s="94">
        <f>('[1]Summary Data'!$V42*POWER(P$40,3))+('[1]Summary Data'!$W42*POWER(P$40,2))+('[1]Summary Data'!$X42*P$40)+'[1]Summary Data'!$Y42</f>
        <v>0.63680999999999699</v>
      </c>
      <c r="Q42" s="187"/>
      <c r="R42" s="53" t="s">
        <v>46</v>
      </c>
    </row>
    <row r="43" spans="2:18" x14ac:dyDescent="0.25">
      <c r="B43" s="197"/>
      <c r="C43" s="198"/>
      <c r="D43" s="198"/>
      <c r="E43" s="199"/>
      <c r="F43" s="54">
        <f t="shared" si="4"/>
        <v>3.5</v>
      </c>
      <c r="G43" s="97">
        <f>('[1]Summary Data'!$V41*POWER(G$40,3))+('[1]Summary Data'!$W41*POWER(G$40,2))+('[1]Summary Data'!$X41*G$40)+'[1]Summary Data'!$Y41</f>
        <v>3.7230299999999996</v>
      </c>
      <c r="H43" s="98">
        <f>('[1]Summary Data'!$V41*POWER(H$40,3))+('[1]Summary Data'!$W41*POWER(H$40,2))+('[1]Summary Data'!$X41*H$40)+'[1]Summary Data'!$Y41</f>
        <v>2.9458800000000007</v>
      </c>
      <c r="I43" s="98">
        <f>('[1]Summary Data'!$V41*POWER(I$40,3))+('[1]Summary Data'!$W41*POWER(I$40,2))+('[1]Summary Data'!$X41*I$40)+'[1]Summary Data'!$Y41</f>
        <v>2.3236100000000004</v>
      </c>
      <c r="J43" s="98">
        <f>('[1]Summary Data'!$V41*POWER(J$40,3))+('[1]Summary Data'!$W41*POWER(J$40,2))+('[1]Summary Data'!$X41*J$40)+'[1]Summary Data'!$Y41</f>
        <v>1.8362399999999983</v>
      </c>
      <c r="K43" s="98">
        <f>('[1]Summary Data'!$V41*POWER(K$40,3))+('[1]Summary Data'!$W41*POWER(K$40,2))+('[1]Summary Data'!$X41*K$40)+'[1]Summary Data'!$Y41</f>
        <v>1.4637900000000013</v>
      </c>
      <c r="L43" s="98">
        <f>('[1]Summary Data'!$V41*POWER(L$40,3))+('[1]Summary Data'!$W41*POWER(L$40,2))+('[1]Summary Data'!$X41*L$40)+'[1]Summary Data'!$Y41</f>
        <v>1.1862799999999982</v>
      </c>
      <c r="M43" s="98">
        <f>('[1]Summary Data'!$V41*POWER(M$40,3))+('[1]Summary Data'!$W41*POWER(M$40,2))+('[1]Summary Data'!$X41*M$40)+'[1]Summary Data'!$Y41</f>
        <v>0.98372999999999955</v>
      </c>
      <c r="N43" s="98">
        <f>('[1]Summary Data'!$V41*POWER(N$40,3))+('[1]Summary Data'!$W41*POWER(N$40,2))+('[1]Summary Data'!$X41*N$40)+'[1]Summary Data'!$Y41</f>
        <v>0.83616000000000135</v>
      </c>
      <c r="O43" s="98">
        <f>('[1]Summary Data'!$V41*POWER(O$40,3))+('[1]Summary Data'!$W41*POWER(O$40,2))+('[1]Summary Data'!$X41*O$40)+'[1]Summary Data'!$Y41</f>
        <v>0.72358999999999973</v>
      </c>
      <c r="P43" s="99">
        <f>('[1]Summary Data'!$V41*POWER(P$40,3))+('[1]Summary Data'!$W41*POWER(P$40,2))+('[1]Summary Data'!$X41*P$40)+'[1]Summary Data'!$Y41</f>
        <v>0.62604000000000148</v>
      </c>
      <c r="Q43" s="187"/>
    </row>
    <row r="44" spans="2:18" x14ac:dyDescent="0.25">
      <c r="B44" s="197"/>
      <c r="C44" s="198"/>
      <c r="D44" s="198"/>
      <c r="E44" s="199"/>
      <c r="F44" s="56">
        <f t="shared" si="4"/>
        <v>4</v>
      </c>
      <c r="G44" s="97">
        <f>('[1]Summary Data'!$V40*POWER(G$40,3))+('[1]Summary Data'!$W40*POWER(G$40,2))+('[1]Summary Data'!$X40*G$40)+'[1]Summary Data'!$Y40</f>
        <v>4.1718299999999999</v>
      </c>
      <c r="H44" s="98">
        <f>('[1]Summary Data'!$V40*POWER(H$40,3))+('[1]Summary Data'!$W40*POWER(H$40,2))+('[1]Summary Data'!$X40*H$40)+'[1]Summary Data'!$Y40</f>
        <v>3.2305500000000027</v>
      </c>
      <c r="I44" s="98">
        <f>('[1]Summary Data'!$V40*POWER(I$40,3))+('[1]Summary Data'!$W40*POWER(I$40,2))+('[1]Summary Data'!$X40*I$40)+'[1]Summary Data'!$Y40</f>
        <v>2.489650000000001</v>
      </c>
      <c r="J44" s="98">
        <f>('[1]Summary Data'!$V40*POWER(J$40,3))+('[1]Summary Data'!$W40*POWER(J$40,2))+('[1]Summary Data'!$X40*J$40)+'[1]Summary Data'!$Y40</f>
        <v>1.9218899999999977</v>
      </c>
      <c r="K44" s="98">
        <f>('[1]Summary Data'!$V40*POWER(K$40,3))+('[1]Summary Data'!$W40*POWER(K$40,2))+('[1]Summary Data'!$X40*K$40)+'[1]Summary Data'!$Y40</f>
        <v>1.5000300000000024</v>
      </c>
      <c r="L44" s="98">
        <f>('[1]Summary Data'!$V40*POWER(L$40,3))+('[1]Summary Data'!$W40*POWER(L$40,2))+('[1]Summary Data'!$X40*L$40)+'[1]Summary Data'!$Y40</f>
        <v>1.1968300000000021</v>
      </c>
      <c r="M44" s="98">
        <f>('[1]Summary Data'!$V40*POWER(M$40,3))+('[1]Summary Data'!$W40*POWER(M$40,2))+('[1]Summary Data'!$X40*M$40)+'[1]Summary Data'!$Y40</f>
        <v>0.98504999999999754</v>
      </c>
      <c r="N44" s="98">
        <f>('[1]Summary Data'!$V40*POWER(N$40,3))+('[1]Summary Data'!$W40*POWER(N$40,2))+('[1]Summary Data'!$X40*N$40)+'[1]Summary Data'!$Y40</f>
        <v>0.83744999999999692</v>
      </c>
      <c r="O44" s="98">
        <f>('[1]Summary Data'!$V40*POWER(O$40,3))+('[1]Summary Data'!$W40*POWER(O$40,2))+('[1]Summary Data'!$X40*O$40)+'[1]Summary Data'!$Y40</f>
        <v>0.72679000000000471</v>
      </c>
      <c r="P44" s="99">
        <f>('[1]Summary Data'!$V40*POWER(P$40,3))+('[1]Summary Data'!$W40*POWER(P$40,2))+('[1]Summary Data'!$X40*P$40)+'[1]Summary Data'!$Y40</f>
        <v>0.62583000000000411</v>
      </c>
      <c r="Q44" s="187"/>
    </row>
    <row r="45" spans="2:18" x14ac:dyDescent="0.25">
      <c r="B45" s="197"/>
      <c r="C45" s="198"/>
      <c r="D45" s="198"/>
      <c r="E45" s="199"/>
      <c r="F45" s="56">
        <f t="shared" si="4"/>
        <v>4.5</v>
      </c>
      <c r="G45" s="97">
        <f>('[1]Summary Data'!$V39*POWER(G$40,3))+('[1]Summary Data'!$W39*POWER(G$40,2))+('[1]Summary Data'!$X39*G$40)+'[1]Summary Data'!$Y39</f>
        <v>4.8545699999999989</v>
      </c>
      <c r="H45" s="98">
        <f>('[1]Summary Data'!$V39*POWER(H$40,3))+('[1]Summary Data'!$W39*POWER(H$40,2))+('[1]Summary Data'!$X39*H$40)+'[1]Summary Data'!$Y39</f>
        <v>3.6890799999999988</v>
      </c>
      <c r="I45" s="98">
        <f>('[1]Summary Data'!$V39*POWER(I$40,3))+('[1]Summary Data'!$W39*POWER(I$40,2))+('[1]Summary Data'!$X39*I$40)+'[1]Summary Data'!$Y39</f>
        <v>2.782429999999998</v>
      </c>
      <c r="J45" s="98">
        <f>('[1]Summary Data'!$V39*POWER(J$40,3))+('[1]Summary Data'!$W39*POWER(J$40,2))+('[1]Summary Data'!$X39*J$40)+'[1]Summary Data'!$Y39</f>
        <v>2.0981400000000008</v>
      </c>
      <c r="K45" s="98">
        <f>('[1]Summary Data'!$V39*POWER(K$40,3))+('[1]Summary Data'!$W39*POWER(K$40,2))+('[1]Summary Data'!$X39*K$40)+'[1]Summary Data'!$Y39</f>
        <v>1.5997300000000045</v>
      </c>
      <c r="L45" s="98">
        <f>('[1]Summary Data'!$V39*POWER(L$40,3))+('[1]Summary Data'!$W39*POWER(L$40,2))+('[1]Summary Data'!$X39*L$40)+'[1]Summary Data'!$Y39</f>
        <v>1.2507199999999976</v>
      </c>
      <c r="M45" s="98">
        <f>('[1]Summary Data'!$V39*POWER(M$40,3))+('[1]Summary Data'!$W39*POWER(M$40,2))+('[1]Summary Data'!$X39*M$40)+'[1]Summary Data'!$Y39</f>
        <v>1.0146300000000004</v>
      </c>
      <c r="N45" s="98">
        <f>('[1]Summary Data'!$V39*POWER(N$40,3))+('[1]Summary Data'!$W39*POWER(N$40,2))+('[1]Summary Data'!$X39*N$40)+'[1]Summary Data'!$Y39</f>
        <v>0.85498000000000118</v>
      </c>
      <c r="O45" s="98">
        <f>('[1]Summary Data'!$V39*POWER(O$40,3))+('[1]Summary Data'!$W39*POWER(O$40,2))+('[1]Summary Data'!$X39*O$40)+'[1]Summary Data'!$Y39</f>
        <v>0.73528999999999556</v>
      </c>
      <c r="P45" s="99">
        <f>('[1]Summary Data'!$V39*POWER(P$40,3))+('[1]Summary Data'!$W39*POWER(P$40,2))+('[1]Summary Data'!$X39*P$40)+'[1]Summary Data'!$Y39</f>
        <v>0.6190800000000003</v>
      </c>
      <c r="Q45" s="187"/>
    </row>
    <row r="46" spans="2:18" x14ac:dyDescent="0.25">
      <c r="B46" s="197"/>
      <c r="C46" s="198"/>
      <c r="D46" s="198"/>
      <c r="E46" s="199"/>
      <c r="F46" s="56">
        <f t="shared" si="4"/>
        <v>5</v>
      </c>
      <c r="G46" s="97">
        <f>('[1]Summary Data'!$V38*POWER(G$40,3))+('[1]Summary Data'!$W38*POWER(G$40,2))+('[1]Summary Data'!$X38*G$40)+'[1]Summary Data'!$Y38</f>
        <v>5.6830999999999996</v>
      </c>
      <c r="H46" s="98">
        <f>('[1]Summary Data'!$V38*POWER(H$40,3))+('[1]Summary Data'!$W38*POWER(H$40,2))+('[1]Summary Data'!$X38*H$40)+'[1]Summary Data'!$Y38</f>
        <v>4.2100400000000029</v>
      </c>
      <c r="I46" s="98">
        <f>('[1]Summary Data'!$V38*POWER(I$40,3))+('[1]Summary Data'!$W38*POWER(I$40,2))+('[1]Summary Data'!$X38*I$40)+'[1]Summary Data'!$Y38</f>
        <v>3.0877599999999994</v>
      </c>
      <c r="J46" s="98">
        <f>('[1]Summary Data'!$V38*POWER(J$40,3))+('[1]Summary Data'!$W38*POWER(J$40,2))+('[1]Summary Data'!$X38*J$40)+'[1]Summary Data'!$Y38</f>
        <v>2.2653199999999956</v>
      </c>
      <c r="K46" s="98">
        <f>('[1]Summary Data'!$V38*POWER(K$40,3))+('[1]Summary Data'!$W38*POWER(K$40,2))+('[1]Summary Data'!$X38*K$40)+'[1]Summary Data'!$Y38</f>
        <v>1.6917800000000014</v>
      </c>
      <c r="L46" s="98">
        <f>('[1]Summary Data'!$V38*POWER(L$40,3))+('[1]Summary Data'!$W38*POWER(L$40,2))+('[1]Summary Data'!$X38*L$40)+'[1]Summary Data'!$Y38</f>
        <v>1.3161999999999985</v>
      </c>
      <c r="M46" s="98">
        <f>('[1]Summary Data'!$V38*POWER(M$40,3))+('[1]Summary Data'!$W38*POWER(M$40,2))+('[1]Summary Data'!$X38*M$40)+'[1]Summary Data'!$Y38</f>
        <v>1.0876399999999897</v>
      </c>
      <c r="N46" s="98">
        <f>('[1]Summary Data'!$V38*POWER(N$40,3))+('[1]Summary Data'!$W38*POWER(N$40,2))+('[1]Summary Data'!$X38*N$40)+'[1]Summary Data'!$Y38</f>
        <v>0.95515999999999579</v>
      </c>
      <c r="O46" s="98">
        <f>('[1]Summary Data'!$V38*POWER(O$40,3))+('[1]Summary Data'!$W38*POWER(O$40,2))+('[1]Summary Data'!$X38*O$40)+'[1]Summary Data'!$Y38</f>
        <v>0.86782000000000536</v>
      </c>
      <c r="P46" s="99">
        <f>('[1]Summary Data'!$V38*POWER(P$40,3))+('[1]Summary Data'!$W38*POWER(P$40,2))+('[1]Summary Data'!$X38*P$40)+'[1]Summary Data'!$Y38</f>
        <v>0.77468000000000004</v>
      </c>
      <c r="Q46" s="187"/>
    </row>
    <row r="47" spans="2:18" x14ac:dyDescent="0.25">
      <c r="B47" s="197"/>
      <c r="C47" s="198"/>
      <c r="D47" s="198"/>
      <c r="E47" s="199"/>
      <c r="F47" s="56">
        <f t="shared" si="4"/>
        <v>5.5</v>
      </c>
      <c r="G47" s="97">
        <f>('[1]Summary Data'!$V37*POWER(G$40,3))+('[1]Summary Data'!$W37*POWER(G$40,2))+('[1]Summary Data'!$X37*G$40)+'[1]Summary Data'!$Y37</f>
        <v>7.4242400000000011</v>
      </c>
      <c r="H47" s="98">
        <f>('[1]Summary Data'!$V37*POWER(H$40,3))+('[1]Summary Data'!$W37*POWER(H$40,2))+('[1]Summary Data'!$X37*H$40)+'[1]Summary Data'!$Y37</f>
        <v>5.3098900000000064</v>
      </c>
      <c r="I47" s="98">
        <f>('[1]Summary Data'!$V37*POWER(I$40,3))+('[1]Summary Data'!$W37*POWER(I$40,2))+('[1]Summary Data'!$X37*I$40)+'[1]Summary Data'!$Y37</f>
        <v>3.7274600000000078</v>
      </c>
      <c r="J47" s="98">
        <f>('[1]Summary Data'!$V37*POWER(J$40,3))+('[1]Summary Data'!$W37*POWER(J$40,2))+('[1]Summary Data'!$X37*J$40)+'[1]Summary Data'!$Y37</f>
        <v>2.5956500000000062</v>
      </c>
      <c r="K47" s="98">
        <f>('[1]Summary Data'!$V37*POWER(K$40,3))+('[1]Summary Data'!$W37*POWER(K$40,2))+('[1]Summary Data'!$X37*K$40)+'[1]Summary Data'!$Y37</f>
        <v>1.8331600000000066</v>
      </c>
      <c r="L47" s="98">
        <f>('[1]Summary Data'!$V37*POWER(L$40,3))+('[1]Summary Data'!$W37*POWER(L$40,2))+('[1]Summary Data'!$X37*L$40)+'[1]Summary Data'!$Y37</f>
        <v>1.3586900000000099</v>
      </c>
      <c r="M47" s="98">
        <f>('[1]Summary Data'!$V37*POWER(M$40,3))+('[1]Summary Data'!$W37*POWER(M$40,2))+('[1]Summary Data'!$X37*M$40)+'[1]Summary Data'!$Y37</f>
        <v>1.0909400000000034</v>
      </c>
      <c r="N47" s="98">
        <f>('[1]Summary Data'!$V37*POWER(N$40,3))+('[1]Summary Data'!$W37*POWER(N$40,2))+('[1]Summary Data'!$X37*N$40)+'[1]Summary Data'!$Y37</f>
        <v>0.94861000000000217</v>
      </c>
      <c r="O47" s="98">
        <f>('[1]Summary Data'!$V37*POWER(O$40,3))+('[1]Summary Data'!$W37*POWER(O$40,2))+('[1]Summary Data'!$X37*O$40)+'[1]Summary Data'!$Y37</f>
        <v>0.85040000000000759</v>
      </c>
      <c r="P47" s="99">
        <f>('[1]Summary Data'!$V37*POWER(P$40,3))+('[1]Summary Data'!$W37*POWER(P$40,2))+('[1]Summary Data'!$X37*P$40)+'[1]Summary Data'!$Y37</f>
        <v>0.7150100000000208</v>
      </c>
      <c r="Q47" s="187"/>
    </row>
    <row r="48" spans="2:18" ht="15.75" thickBot="1" x14ac:dyDescent="0.3">
      <c r="B48" s="200"/>
      <c r="C48" s="201"/>
      <c r="D48" s="201"/>
      <c r="E48" s="202"/>
      <c r="F48" s="58">
        <f t="shared" si="4"/>
        <v>6</v>
      </c>
      <c r="G48" s="102">
        <f>('[1]Summary Data'!$V36*POWER(G$40,3))+('[1]Summary Data'!$W36*POWER(G$40,2))+('[1]Summary Data'!$X36*G$40)+'[1]Summary Data'!$Y36</f>
        <v>9.25701999999999</v>
      </c>
      <c r="H48" s="103">
        <f>('[1]Summary Data'!$V36*POWER(H$40,3))+('[1]Summary Data'!$W36*POWER(H$40,2))+('[1]Summary Data'!$X36*H$40)+'[1]Summary Data'!$Y36</f>
        <v>6.4804699999999968</v>
      </c>
      <c r="I48" s="103">
        <f>('[1]Summary Data'!$V36*POWER(I$40,3))+('[1]Summary Data'!$W36*POWER(I$40,2))+('[1]Summary Data'!$X36*I$40)+'[1]Summary Data'!$Y36</f>
        <v>4.4145399999999952</v>
      </c>
      <c r="J48" s="103">
        <f>('[1]Summary Data'!$V36*POWER(J$40,3))+('[1]Summary Data'!$W36*POWER(J$40,2))+('[1]Summary Data'!$X36*J$40)+'[1]Summary Data'!$Y36</f>
        <v>2.9516499999999866</v>
      </c>
      <c r="K48" s="103">
        <f>('[1]Summary Data'!$V36*POWER(K$40,3))+('[1]Summary Data'!$W36*POWER(K$40,2))+('[1]Summary Data'!$X36*K$40)+'[1]Summary Data'!$Y36</f>
        <v>1.9842199999999934</v>
      </c>
      <c r="L48" s="103">
        <f>('[1]Summary Data'!$V36*POWER(L$40,3))+('[1]Summary Data'!$W36*POWER(L$40,2))+('[1]Summary Data'!$X36*L$40)+'[1]Summary Data'!$Y36</f>
        <v>1.404670000000003</v>
      </c>
      <c r="M48" s="103">
        <f>('[1]Summary Data'!$V36*POWER(M$40,3))+('[1]Summary Data'!$W36*POWER(M$40,2))+('[1]Summary Data'!$X36*M$40)+'[1]Summary Data'!$Y36</f>
        <v>1.1054199999999881</v>
      </c>
      <c r="N48" s="103">
        <f>('[1]Summary Data'!$V36*POWER(N$40,3))+('[1]Summary Data'!$W36*POWER(N$40,2))+('[1]Summary Data'!$X36*N$40)+'[1]Summary Data'!$Y36</f>
        <v>0.9788899999999856</v>
      </c>
      <c r="O48" s="103">
        <f>('[1]Summary Data'!$V36*POWER(O$40,3))+('[1]Summary Data'!$W36*POWER(O$40,2))+('[1]Summary Data'!$X36*O$40)+'[1]Summary Data'!$Y36</f>
        <v>0.91749999999999687</v>
      </c>
      <c r="P48" s="104">
        <f>('[1]Summary Data'!$V36*POWER(P$40,3))+('[1]Summary Data'!$W36*POWER(P$40,2))+('[1]Summary Data'!$X36*P$40)+'[1]Summary Data'!$Y36</f>
        <v>0.813670000000009</v>
      </c>
      <c r="Q48" s="188"/>
    </row>
    <row r="49" spans="2:113" ht="15.75" thickBot="1" x14ac:dyDescent="0.3">
      <c r="CA49" s="43" t="s">
        <v>59</v>
      </c>
    </row>
    <row r="50" spans="2:113" ht="15.75" thickBot="1" x14ac:dyDescent="0.3">
      <c r="B50" s="203" t="s">
        <v>60</v>
      </c>
      <c r="C50" s="204"/>
      <c r="D50" s="204"/>
      <c r="E50" s="204"/>
      <c r="F50" s="169"/>
      <c r="G50" s="174" t="s">
        <v>61</v>
      </c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6"/>
      <c r="W50" s="174" t="s">
        <v>61</v>
      </c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6"/>
      <c r="CA50" s="138"/>
      <c r="CB50" s="174" t="s">
        <v>61</v>
      </c>
      <c r="CC50" s="175"/>
      <c r="CD50" s="175"/>
      <c r="CE50" s="175"/>
      <c r="CF50" s="175"/>
      <c r="CG50" s="175"/>
      <c r="CH50" s="175"/>
      <c r="CI50" s="175"/>
      <c r="CJ50" s="175"/>
      <c r="CK50" s="175"/>
      <c r="CL50" s="175"/>
      <c r="CM50" s="175"/>
      <c r="CN50" s="175"/>
      <c r="CO50" s="175"/>
      <c r="CP50" s="175"/>
      <c r="CQ50" s="176"/>
      <c r="CR50" s="174" t="s">
        <v>61</v>
      </c>
      <c r="CS50" s="175"/>
      <c r="CT50" s="175"/>
      <c r="CU50" s="175"/>
      <c r="CV50" s="175"/>
      <c r="CW50" s="175"/>
      <c r="CX50" s="175"/>
      <c r="CY50" s="175"/>
      <c r="CZ50" s="175"/>
      <c r="DA50" s="175"/>
      <c r="DB50" s="175"/>
      <c r="DC50" s="175"/>
      <c r="DD50" s="175"/>
      <c r="DE50" s="175"/>
      <c r="DF50" s="175"/>
      <c r="DG50" s="176"/>
    </row>
    <row r="51" spans="2:113" ht="15.75" customHeight="1" thickBot="1" x14ac:dyDescent="0.3">
      <c r="B51" s="177" t="s">
        <v>43</v>
      </c>
      <c r="C51" s="178"/>
      <c r="D51" s="178"/>
      <c r="E51" s="179"/>
      <c r="F51" s="47" t="str">
        <f>$E$5</f>
        <v>bar</v>
      </c>
      <c r="G51" s="121">
        <v>0</v>
      </c>
      <c r="H51" s="122">
        <f>G51+0.125</f>
        <v>0.125</v>
      </c>
      <c r="I51" s="122">
        <f t="shared" ref="I51:AM51" si="5">H51+0.125</f>
        <v>0.25</v>
      </c>
      <c r="J51" s="122">
        <f t="shared" si="5"/>
        <v>0.375</v>
      </c>
      <c r="K51" s="122">
        <f t="shared" si="5"/>
        <v>0.5</v>
      </c>
      <c r="L51" s="122">
        <f t="shared" si="5"/>
        <v>0.625</v>
      </c>
      <c r="M51" s="122">
        <f t="shared" si="5"/>
        <v>0.75</v>
      </c>
      <c r="N51" s="122">
        <f t="shared" si="5"/>
        <v>0.875</v>
      </c>
      <c r="O51" s="122">
        <f t="shared" si="5"/>
        <v>1</v>
      </c>
      <c r="P51" s="122">
        <f t="shared" si="5"/>
        <v>1.125</v>
      </c>
      <c r="Q51" s="122">
        <f t="shared" si="5"/>
        <v>1.25</v>
      </c>
      <c r="R51" s="122">
        <f t="shared" si="5"/>
        <v>1.375</v>
      </c>
      <c r="S51" s="122">
        <f t="shared" si="5"/>
        <v>1.5</v>
      </c>
      <c r="T51" s="122">
        <f t="shared" si="5"/>
        <v>1.625</v>
      </c>
      <c r="U51" s="122">
        <f t="shared" si="5"/>
        <v>1.75</v>
      </c>
      <c r="V51" s="123">
        <f t="shared" si="5"/>
        <v>1.875</v>
      </c>
      <c r="W51" s="139">
        <f t="shared" si="5"/>
        <v>2</v>
      </c>
      <c r="X51" s="122">
        <f t="shared" si="5"/>
        <v>2.125</v>
      </c>
      <c r="Y51" s="122">
        <f t="shared" si="5"/>
        <v>2.25</v>
      </c>
      <c r="Z51" s="122">
        <f t="shared" si="5"/>
        <v>2.375</v>
      </c>
      <c r="AA51" s="122">
        <f t="shared" si="5"/>
        <v>2.5</v>
      </c>
      <c r="AB51" s="122">
        <f t="shared" si="5"/>
        <v>2.625</v>
      </c>
      <c r="AC51" s="122">
        <f t="shared" si="5"/>
        <v>2.75</v>
      </c>
      <c r="AD51" s="122">
        <f t="shared" si="5"/>
        <v>2.875</v>
      </c>
      <c r="AE51" s="122">
        <f t="shared" si="5"/>
        <v>3</v>
      </c>
      <c r="AF51" s="122">
        <f t="shared" si="5"/>
        <v>3.125</v>
      </c>
      <c r="AG51" s="122">
        <f t="shared" si="5"/>
        <v>3.25</v>
      </c>
      <c r="AH51" s="122">
        <f t="shared" si="5"/>
        <v>3.375</v>
      </c>
      <c r="AI51" s="122">
        <f t="shared" si="5"/>
        <v>3.5</v>
      </c>
      <c r="AJ51" s="122">
        <f t="shared" si="5"/>
        <v>3.625</v>
      </c>
      <c r="AK51" s="122">
        <f t="shared" si="5"/>
        <v>3.75</v>
      </c>
      <c r="AL51" s="122">
        <f t="shared" si="5"/>
        <v>3.875</v>
      </c>
      <c r="AM51" s="123">
        <f t="shared" si="5"/>
        <v>4</v>
      </c>
      <c r="CA51" s="111" t="s">
        <v>32</v>
      </c>
      <c r="CB51" s="121">
        <v>0</v>
      </c>
      <c r="CC51" s="122">
        <f>CB51+0.125</f>
        <v>0.125</v>
      </c>
      <c r="CD51" s="122">
        <f t="shared" ref="CD51:DG51" si="6">CC51+0.125</f>
        <v>0.25</v>
      </c>
      <c r="CE51" s="122">
        <f t="shared" si="6"/>
        <v>0.375</v>
      </c>
      <c r="CF51" s="122">
        <f t="shared" si="6"/>
        <v>0.5</v>
      </c>
      <c r="CG51" s="122">
        <f t="shared" si="6"/>
        <v>0.625</v>
      </c>
      <c r="CH51" s="122">
        <f t="shared" si="6"/>
        <v>0.75</v>
      </c>
      <c r="CI51" s="122">
        <f t="shared" si="6"/>
        <v>0.875</v>
      </c>
      <c r="CJ51" s="122">
        <f t="shared" si="6"/>
        <v>1</v>
      </c>
      <c r="CK51" s="122">
        <f t="shared" si="6"/>
        <v>1.125</v>
      </c>
      <c r="CL51" s="122">
        <f t="shared" si="6"/>
        <v>1.25</v>
      </c>
      <c r="CM51" s="122">
        <f t="shared" si="6"/>
        <v>1.375</v>
      </c>
      <c r="CN51" s="122">
        <f t="shared" si="6"/>
        <v>1.5</v>
      </c>
      <c r="CO51" s="122">
        <f t="shared" si="6"/>
        <v>1.625</v>
      </c>
      <c r="CP51" s="122">
        <f t="shared" si="6"/>
        <v>1.75</v>
      </c>
      <c r="CQ51" s="123">
        <f t="shared" si="6"/>
        <v>1.875</v>
      </c>
      <c r="CR51" s="139">
        <f t="shared" si="6"/>
        <v>2</v>
      </c>
      <c r="CS51" s="122">
        <f t="shared" si="6"/>
        <v>2.125</v>
      </c>
      <c r="CT51" s="122">
        <f t="shared" si="6"/>
        <v>2.25</v>
      </c>
      <c r="CU51" s="122">
        <f t="shared" si="6"/>
        <v>2.375</v>
      </c>
      <c r="CV51" s="122">
        <f t="shared" si="6"/>
        <v>2.5</v>
      </c>
      <c r="CW51" s="122">
        <f t="shared" si="6"/>
        <v>2.625</v>
      </c>
      <c r="CX51" s="122">
        <f t="shared" si="6"/>
        <v>2.75</v>
      </c>
      <c r="CY51" s="122">
        <f t="shared" si="6"/>
        <v>2.875</v>
      </c>
      <c r="CZ51" s="122">
        <f t="shared" si="6"/>
        <v>3</v>
      </c>
      <c r="DA51" s="122">
        <f t="shared" si="6"/>
        <v>3.125</v>
      </c>
      <c r="DB51" s="122">
        <f t="shared" si="6"/>
        <v>3.25</v>
      </c>
      <c r="DC51" s="122">
        <f t="shared" si="6"/>
        <v>3.375</v>
      </c>
      <c r="DD51" s="122">
        <f t="shared" si="6"/>
        <v>3.5</v>
      </c>
      <c r="DE51" s="122">
        <f t="shared" si="6"/>
        <v>3.625</v>
      </c>
      <c r="DF51" s="122">
        <f t="shared" si="6"/>
        <v>3.75</v>
      </c>
      <c r="DG51" s="123">
        <f t="shared" si="6"/>
        <v>3.875</v>
      </c>
    </row>
    <row r="52" spans="2:113" ht="15.75" thickBot="1" x14ac:dyDescent="0.3">
      <c r="B52" s="180"/>
      <c r="C52" s="181"/>
      <c r="D52" s="181"/>
      <c r="E52" s="182"/>
      <c r="F52" s="49">
        <f t="shared" ref="F52:F59" si="7">F15</f>
        <v>2.5</v>
      </c>
      <c r="G52" s="113">
        <f t="shared" ref="G52:O59" si="8">IF(CB52&gt;H52,MAX(CB52,0),H52)</f>
        <v>0.28572999999999998</v>
      </c>
      <c r="H52" s="114">
        <f t="shared" si="8"/>
        <v>0.24604955078124999</v>
      </c>
      <c r="I52" s="114">
        <f t="shared" si="8"/>
        <v>0.19755453125</v>
      </c>
      <c r="J52" s="114">
        <f t="shared" si="8"/>
        <v>0.14524568359375001</v>
      </c>
      <c r="K52" s="114">
        <f t="shared" si="8"/>
        <v>9.4123750000000006E-2</v>
      </c>
      <c r="L52" s="114">
        <f t="shared" si="8"/>
        <v>4.9189472656250011E-2</v>
      </c>
      <c r="M52" s="114">
        <f t="shared" si="8"/>
        <v>1.544359375000004E-2</v>
      </c>
      <c r="N52" s="114">
        <f t="shared" si="8"/>
        <v>1.5200000000000213E-3</v>
      </c>
      <c r="O52" s="114">
        <f t="shared" si="8"/>
        <v>1.5200000000000213E-3</v>
      </c>
      <c r="P52" s="114">
        <v>0</v>
      </c>
      <c r="Q52" s="114">
        <v>0</v>
      </c>
      <c r="R52" s="114">
        <v>0</v>
      </c>
      <c r="S52" s="114">
        <v>0</v>
      </c>
      <c r="T52" s="114">
        <v>0</v>
      </c>
      <c r="U52" s="114">
        <v>0</v>
      </c>
      <c r="V52" s="115">
        <v>0</v>
      </c>
      <c r="W52" s="113">
        <v>0</v>
      </c>
      <c r="X52" s="114">
        <v>0</v>
      </c>
      <c r="Y52" s="114">
        <v>0</v>
      </c>
      <c r="Z52" s="114">
        <v>0</v>
      </c>
      <c r="AA52" s="114">
        <v>0</v>
      </c>
      <c r="AB52" s="114">
        <v>0</v>
      </c>
      <c r="AC52" s="114">
        <v>0</v>
      </c>
      <c r="AD52" s="114">
        <v>0</v>
      </c>
      <c r="AE52" s="114">
        <v>0</v>
      </c>
      <c r="AF52" s="114">
        <v>0</v>
      </c>
      <c r="AG52" s="114">
        <v>0</v>
      </c>
      <c r="AH52" s="114">
        <v>0</v>
      </c>
      <c r="AI52" s="114">
        <v>0</v>
      </c>
      <c r="AJ52" s="114">
        <v>0</v>
      </c>
      <c r="AK52" s="114">
        <v>0</v>
      </c>
      <c r="AL52" s="114">
        <v>0</v>
      </c>
      <c r="AM52" s="115">
        <v>0</v>
      </c>
      <c r="AN52" s="186" t="s">
        <v>40</v>
      </c>
      <c r="CA52" s="140">
        <f>F52</f>
        <v>2.5</v>
      </c>
      <c r="CB52" s="113">
        <f>('[1]Summary Data'!$V119*POWER(CB$51,3))+('[1]Summary Data'!$W119*POWER(CB$51,2))+('[1]Summary Data'!$X119*CB$51)+'[1]Summary Data'!$Y119</f>
        <v>0.28572999999999998</v>
      </c>
      <c r="CC52" s="114">
        <f>('[1]Summary Data'!$V119*POWER(CC$51,3))+('[1]Summary Data'!$W119*POWER(CC$51,2))+('[1]Summary Data'!$X119*CC$51)+'[1]Summary Data'!$Y119</f>
        <v>0.24604955078124999</v>
      </c>
      <c r="CD52" s="114">
        <f>('[1]Summary Data'!$V119*POWER(CD$51,3))+('[1]Summary Data'!$W119*POWER(CD$51,2))+('[1]Summary Data'!$X119*CD$51)+'[1]Summary Data'!$Y119</f>
        <v>0.19755453125</v>
      </c>
      <c r="CE52" s="114">
        <f>('[1]Summary Data'!$V119*POWER(CE$51,3))+('[1]Summary Data'!$W119*POWER(CE$51,2))+('[1]Summary Data'!$X119*CE$51)+'[1]Summary Data'!$Y119</f>
        <v>0.14524568359375001</v>
      </c>
      <c r="CF52" s="114">
        <f>('[1]Summary Data'!$V119*POWER(CF$51,3))+('[1]Summary Data'!$W119*POWER(CF$51,2))+('[1]Summary Data'!$X119*CF$51)+'[1]Summary Data'!$Y119</f>
        <v>9.4123750000000006E-2</v>
      </c>
      <c r="CG52" s="114">
        <f>('[1]Summary Data'!$V119*POWER(CG$51,3))+('[1]Summary Data'!$W119*POWER(CG$51,2))+('[1]Summary Data'!$X119*CG$51)+'[1]Summary Data'!$Y119</f>
        <v>4.9189472656250011E-2</v>
      </c>
      <c r="CH52" s="114">
        <f>('[1]Summary Data'!$V119*POWER(CH$51,3))+('[1]Summary Data'!$W119*POWER(CH$51,2))+('[1]Summary Data'!$X119*CH$51)+'[1]Summary Data'!$Y119</f>
        <v>1.544359375000004E-2</v>
      </c>
      <c r="CI52" s="114">
        <f>('[1]Summary Data'!$V119*POWER(CI$51,3))+('[1]Summary Data'!$W119*POWER(CI$51,2))+('[1]Summary Data'!$X119*CI$51)+'[1]Summary Data'!$Y119</f>
        <v>-2.1131445312499442E-3</v>
      </c>
      <c r="CJ52" s="114">
        <f>('[1]Summary Data'!$V119*POWER(CJ$51,3))+('[1]Summary Data'!$W119*POWER(CJ$51,2))+('[1]Summary Data'!$X119*CJ$51)+'[1]Summary Data'!$Y119</f>
        <v>1.5200000000000213E-3</v>
      </c>
      <c r="CK52" s="114">
        <f>('[1]Summary Data'!$V119*POWER(CK$51,3))+('[1]Summary Data'!$W119*POWER(CK$51,2))+('[1]Summary Data'!$X119*CK$51)+'[1]Summary Data'!$Y119</f>
        <v>3.134376953125001E-2</v>
      </c>
      <c r="CL52" s="114">
        <f>('[1]Summary Data'!$V119*POWER(CL$51,3))+('[1]Summary Data'!$W119*POWER(CL$51,2))+('[1]Summary Data'!$X119*CL$51)+'[1]Summary Data'!$Y119</f>
        <v>9.2358906250000095E-2</v>
      </c>
      <c r="CM52" s="114">
        <f>('[1]Summary Data'!$V119*POWER(CM$51,3))+('[1]Summary Data'!$W119*POWER(CM$51,2))+('[1]Summary Data'!$X119*CM$51)+'[1]Summary Data'!$Y119</f>
        <v>0.18956615234375002</v>
      </c>
      <c r="CN52" s="114">
        <f>('[1]Summary Data'!$V119*POWER(CN$51,3))+('[1]Summary Data'!$W119*POWER(CN$51,2))+('[1]Summary Data'!$X119*CN$51)+'[1]Summary Data'!$Y119</f>
        <v>0.32796625000000018</v>
      </c>
      <c r="CO52" s="114">
        <f>('[1]Summary Data'!$V119*POWER(CO$51,3))+('[1]Summary Data'!$W119*POWER(CO$51,2))+('[1]Summary Data'!$X119*CO$51)+'[1]Summary Data'!$Y119</f>
        <v>0.51255994140624994</v>
      </c>
      <c r="CP52" s="114">
        <f>('[1]Summary Data'!$V119*POWER(CP$51,3))+('[1]Summary Data'!$W119*POWER(CP$51,2))+('[1]Summary Data'!$X119*CP$51)+'[1]Summary Data'!$Y119</f>
        <v>0.74834796875000031</v>
      </c>
      <c r="CQ52" s="115">
        <f>('[1]Summary Data'!$V119*POWER(CQ$51,3))+('[1]Summary Data'!$W119*POWER(CQ$51,2))+('[1]Summary Data'!$X119*CQ$51)+'[1]Summary Data'!$Y119</f>
        <v>1.0403310742187499</v>
      </c>
      <c r="CR52" s="115">
        <f>('[1]Summary Data'!$V119*POWER(CR$51,3))+('[1]Summary Data'!$W119*POWER(CR$51,2))+('[1]Summary Data'!$X119*CR$51)+'[1]Summary Data'!$Y119</f>
        <v>1.39351</v>
      </c>
      <c r="CS52" s="115">
        <f>('[1]Summary Data'!$V119*POWER(CS$51,3))+('[1]Summary Data'!$W119*POWER(CS$51,2))+('[1]Summary Data'!$X119*CS$51)+'[1]Summary Data'!$Y119</f>
        <v>1.81288548828125</v>
      </c>
      <c r="CT52" s="115">
        <f>('[1]Summary Data'!$V119*POWER(CT$51,3))+('[1]Summary Data'!$W119*POWER(CT$51,2))+('[1]Summary Data'!$X119*CT$51)+'[1]Summary Data'!$Y119</f>
        <v>2.3034582812500002</v>
      </c>
      <c r="CU52" s="115">
        <f>('[1]Summary Data'!$V119*POWER(CU$51,3))+('[1]Summary Data'!$W119*POWER(CU$51,2))+('[1]Summary Data'!$X119*CU$51)+'[1]Summary Data'!$Y119</f>
        <v>2.8702291210937498</v>
      </c>
      <c r="CV52" s="115">
        <f>('[1]Summary Data'!$V119*POWER(CV$51,3))+('[1]Summary Data'!$W119*POWER(CV$51,2))+('[1]Summary Data'!$X119*CV$51)+'[1]Summary Data'!$Y119</f>
        <v>3.5181987500000007</v>
      </c>
      <c r="CW52" s="115">
        <f>('[1]Summary Data'!$V119*POWER(CW$51,3))+('[1]Summary Data'!$W119*POWER(CW$51,2))+('[1]Summary Data'!$X119*CW$51)+'[1]Summary Data'!$Y119</f>
        <v>4.2523679101562504</v>
      </c>
      <c r="CX52" s="115">
        <f>('[1]Summary Data'!$V119*POWER(CX$51,3))+('[1]Summary Data'!$W119*POWER(CX$51,2))+('[1]Summary Data'!$X119*CX$51)+'[1]Summary Data'!$Y119</f>
        <v>5.0777373437500009</v>
      </c>
      <c r="CY52" s="115">
        <f>('[1]Summary Data'!$V119*POWER(CY$51,3))+('[1]Summary Data'!$W119*POWER(CY$51,2))+('[1]Summary Data'!$X119*CY$51)+'[1]Summary Data'!$Y119</f>
        <v>5.9993077929687502</v>
      </c>
      <c r="CZ52" s="115">
        <f>('[1]Summary Data'!$V119*POWER(CZ$51,3))+('[1]Summary Data'!$W119*POWER(CZ$51,2))+('[1]Summary Data'!$X119*CZ$51)+'[1]Summary Data'!$Y119</f>
        <v>7.0220800000000017</v>
      </c>
      <c r="DA52" s="115">
        <f>('[1]Summary Data'!$V119*POWER(DA$51,3))+('[1]Summary Data'!$W119*POWER(DA$51,2))+('[1]Summary Data'!$X119*DA$51)+'[1]Summary Data'!$Y119</f>
        <v>8.1510547070312498</v>
      </c>
      <c r="DB52" s="115">
        <f>('[1]Summary Data'!$V119*POWER(DB$51,3))+('[1]Summary Data'!$W119*POWER(DB$51,2))+('[1]Summary Data'!$X119*DB$51)+'[1]Summary Data'!$Y119</f>
        <v>9.3912326562499988</v>
      </c>
      <c r="DC52" s="115">
        <f>('[1]Summary Data'!$V119*POWER(DC$51,3))+('[1]Summary Data'!$W119*POWER(DC$51,2))+('[1]Summary Data'!$X119*DC$51)+'[1]Summary Data'!$Y119</f>
        <v>10.747614589843751</v>
      </c>
      <c r="DD52" s="115">
        <f>('[1]Summary Data'!$V119*POWER(DD$51,3))+('[1]Summary Data'!$W119*POWER(DD$51,2))+('[1]Summary Data'!$X119*DD$51)+'[1]Summary Data'!$Y119</f>
        <v>12.225201250000001</v>
      </c>
      <c r="DE52" s="115">
        <f>('[1]Summary Data'!$V119*POWER(DE$51,3))+('[1]Summary Data'!$W119*POWER(DE$51,2))+('[1]Summary Data'!$X119*DE$51)+'[1]Summary Data'!$Y119</f>
        <v>13.828993378906251</v>
      </c>
      <c r="DF52" s="115">
        <f>('[1]Summary Data'!$V119*POWER(DF$51,3))+('[1]Summary Data'!$W119*POWER(DF$51,2))+('[1]Summary Data'!$X119*DF$51)+'[1]Summary Data'!$Y119</f>
        <v>15.56399171875</v>
      </c>
      <c r="DG52" s="115">
        <f>('[1]Summary Data'!$V119*POWER(DG$51,3))+('[1]Summary Data'!$W119*POWER(DG$51,2))+('[1]Summary Data'!$X119*DG$51)+'[1]Summary Data'!$Y119</f>
        <v>17.435197011718753</v>
      </c>
      <c r="DH52" s="186" t="s">
        <v>40</v>
      </c>
    </row>
    <row r="53" spans="2:113" ht="15.75" thickBot="1" x14ac:dyDescent="0.3">
      <c r="B53" s="180"/>
      <c r="C53" s="181"/>
      <c r="D53" s="181"/>
      <c r="E53" s="182"/>
      <c r="F53" s="51">
        <f t="shared" si="7"/>
        <v>3</v>
      </c>
      <c r="G53" s="92">
        <f t="shared" si="8"/>
        <v>0.29720999999999997</v>
      </c>
      <c r="H53" s="93">
        <f t="shared" si="8"/>
        <v>0.29047654296874997</v>
      </c>
      <c r="I53" s="93">
        <f t="shared" si="8"/>
        <v>0.26040046875</v>
      </c>
      <c r="J53" s="93">
        <f t="shared" si="8"/>
        <v>0.21419197265625001</v>
      </c>
      <c r="K53" s="93">
        <f t="shared" si="8"/>
        <v>0.15906124999999999</v>
      </c>
      <c r="L53" s="93">
        <f t="shared" si="8"/>
        <v>0.10221849609375</v>
      </c>
      <c r="M53" s="93">
        <f t="shared" si="8"/>
        <v>5.0873906250000017E-2</v>
      </c>
      <c r="N53" s="93">
        <f t="shared" si="8"/>
        <v>1.2237675781249957E-2</v>
      </c>
      <c r="O53" s="93">
        <f t="shared" si="8"/>
        <v>0</v>
      </c>
      <c r="P53" s="93">
        <v>0</v>
      </c>
      <c r="Q53" s="93">
        <v>0</v>
      </c>
      <c r="R53" s="93">
        <v>0</v>
      </c>
      <c r="S53" s="93">
        <v>0</v>
      </c>
      <c r="T53" s="93">
        <v>0</v>
      </c>
      <c r="U53" s="93">
        <v>0</v>
      </c>
      <c r="V53" s="94">
        <v>0</v>
      </c>
      <c r="W53" s="92">
        <v>0</v>
      </c>
      <c r="X53" s="93">
        <v>0</v>
      </c>
      <c r="Y53" s="93">
        <v>0</v>
      </c>
      <c r="Z53" s="93">
        <v>0</v>
      </c>
      <c r="AA53" s="93">
        <v>0</v>
      </c>
      <c r="AB53" s="93">
        <v>0</v>
      </c>
      <c r="AC53" s="93">
        <v>0</v>
      </c>
      <c r="AD53" s="93">
        <v>0</v>
      </c>
      <c r="AE53" s="93">
        <v>0</v>
      </c>
      <c r="AF53" s="93">
        <v>0</v>
      </c>
      <c r="AG53" s="93">
        <v>0</v>
      </c>
      <c r="AH53" s="93">
        <v>0</v>
      </c>
      <c r="AI53" s="93">
        <v>0</v>
      </c>
      <c r="AJ53" s="93">
        <v>0</v>
      </c>
      <c r="AK53" s="93">
        <v>0</v>
      </c>
      <c r="AL53" s="93">
        <v>0</v>
      </c>
      <c r="AM53" s="94">
        <v>0</v>
      </c>
      <c r="AN53" s="187"/>
      <c r="AO53" s="53" t="s">
        <v>46</v>
      </c>
      <c r="AP53" s="43"/>
      <c r="AQ53" s="43"/>
      <c r="AR53" s="43"/>
      <c r="AS53" s="43"/>
      <c r="AU53" s="43"/>
      <c r="AV53" s="43"/>
      <c r="AW53" s="43"/>
      <c r="AX53" s="43"/>
      <c r="AZ53" s="43"/>
      <c r="BA53" s="43"/>
      <c r="BB53" s="43"/>
      <c r="BC53" s="43"/>
      <c r="BE53" s="43"/>
      <c r="BF53" s="43"/>
      <c r="BG53" s="43"/>
      <c r="BH53" s="43"/>
      <c r="BJ53" s="43"/>
      <c r="BK53" s="43"/>
      <c r="BL53" s="43"/>
      <c r="BM53" s="43"/>
      <c r="BO53" s="43"/>
      <c r="BP53" s="43"/>
      <c r="BQ53" s="43"/>
      <c r="BR53" s="43"/>
      <c r="BT53" s="43"/>
      <c r="BU53" s="43"/>
      <c r="BV53" s="43"/>
      <c r="BW53" s="43"/>
      <c r="BY53" s="43"/>
      <c r="BZ53" s="43"/>
      <c r="CA53" s="141">
        <f t="shared" ref="CA53:CA59" si="9">F53</f>
        <v>3</v>
      </c>
      <c r="CB53" s="92">
        <f>('[1]Summary Data'!$V118*POWER(CB$51,3))+('[1]Summary Data'!$W118*POWER(CB$51,2))+('[1]Summary Data'!$X118*CB$51)+'[1]Summary Data'!$Y118</f>
        <v>0.29720999999999997</v>
      </c>
      <c r="CC53" s="93">
        <f>('[1]Summary Data'!$V118*POWER(CC$51,3))+('[1]Summary Data'!$W118*POWER(CC$51,2))+('[1]Summary Data'!$X118*CC$51)+'[1]Summary Data'!$Y118</f>
        <v>0.29047654296874997</v>
      </c>
      <c r="CD53" s="93">
        <f>('[1]Summary Data'!$V118*POWER(CD$51,3))+('[1]Summary Data'!$W118*POWER(CD$51,2))+('[1]Summary Data'!$X118*CD$51)+'[1]Summary Data'!$Y118</f>
        <v>0.26040046875</v>
      </c>
      <c r="CE53" s="93">
        <f>('[1]Summary Data'!$V118*POWER(CE$51,3))+('[1]Summary Data'!$W118*POWER(CE$51,2))+('[1]Summary Data'!$X118*CE$51)+'[1]Summary Data'!$Y118</f>
        <v>0.21419197265625001</v>
      </c>
      <c r="CF53" s="93">
        <f>('[1]Summary Data'!$V118*POWER(CF$51,3))+('[1]Summary Data'!$W118*POWER(CF$51,2))+('[1]Summary Data'!$X118*CF$51)+'[1]Summary Data'!$Y118</f>
        <v>0.15906124999999999</v>
      </c>
      <c r="CG53" s="93">
        <f>('[1]Summary Data'!$V118*POWER(CG$51,3))+('[1]Summary Data'!$W118*POWER(CG$51,2))+('[1]Summary Data'!$X118*CG$51)+'[1]Summary Data'!$Y118</f>
        <v>0.10221849609375</v>
      </c>
      <c r="CH53" s="93">
        <f>('[1]Summary Data'!$V118*POWER(CH$51,3))+('[1]Summary Data'!$W118*POWER(CH$51,2))+('[1]Summary Data'!$X118*CH$51)+'[1]Summary Data'!$Y118</f>
        <v>5.0873906250000017E-2</v>
      </c>
      <c r="CI53" s="93">
        <f>('[1]Summary Data'!$V118*POWER(CI$51,3))+('[1]Summary Data'!$W118*POWER(CI$51,2))+('[1]Summary Data'!$X118*CI$51)+'[1]Summary Data'!$Y118</f>
        <v>1.2237675781249957E-2</v>
      </c>
      <c r="CJ53" s="93">
        <f>('[1]Summary Data'!$V118*POWER(CJ$51,3))+('[1]Summary Data'!$W118*POWER(CJ$51,2))+('[1]Summary Data'!$X118*CJ$51)+'[1]Summary Data'!$Y118</f>
        <v>-6.4799999999999858E-3</v>
      </c>
      <c r="CK53" s="93">
        <f>('[1]Summary Data'!$V118*POWER(CK$51,3))+('[1]Summary Data'!$W118*POWER(CK$51,2))+('[1]Summary Data'!$X118*CK$51)+'[1]Summary Data'!$Y118</f>
        <v>1.9310742187501617E-3</v>
      </c>
      <c r="CL53" s="93">
        <f>('[1]Summary Data'!$V118*POWER(CL$51,3))+('[1]Summary Data'!$W118*POWER(CL$51,2))+('[1]Summary Data'!$X118*CL$51)+'[1]Summary Data'!$Y118</f>
        <v>4.4681093750000067E-2</v>
      </c>
      <c r="CM53" s="93">
        <f>('[1]Summary Data'!$V118*POWER(CM$51,3))+('[1]Summary Data'!$W118*POWER(CM$51,2))+('[1]Summary Data'!$X118*CM$51)+'[1]Summary Data'!$Y118</f>
        <v>0.12898025390624995</v>
      </c>
      <c r="CN53" s="93">
        <f>('[1]Summary Data'!$V118*POWER(CN$51,3))+('[1]Summary Data'!$W118*POWER(CN$51,2))+('[1]Summary Data'!$X118*CN$51)+'[1]Summary Data'!$Y118</f>
        <v>0.26203875000000004</v>
      </c>
      <c r="CO53" s="93">
        <f>('[1]Summary Data'!$V118*POWER(CO$51,3))+('[1]Summary Data'!$W118*POWER(CO$51,2))+('[1]Summary Data'!$X118*CO$51)+'[1]Summary Data'!$Y118</f>
        <v>0.45106677734375034</v>
      </c>
      <c r="CP53" s="93">
        <f>('[1]Summary Data'!$V118*POWER(CP$51,3))+('[1]Summary Data'!$W118*POWER(CP$51,2))+('[1]Summary Data'!$X118*CP$51)+'[1]Summary Data'!$Y118</f>
        <v>0.70327453124999995</v>
      </c>
      <c r="CQ53" s="94">
        <f>('[1]Summary Data'!$V118*POWER(CQ$51,3))+('[1]Summary Data'!$W118*POWER(CQ$51,2))+('[1]Summary Data'!$X118*CQ$51)+'[1]Summary Data'!$Y118</f>
        <v>1.0258722070312505</v>
      </c>
      <c r="CR53" s="94">
        <f>('[1]Summary Data'!$V118*POWER(CR$51,3))+('[1]Summary Data'!$W118*POWER(CR$51,2))+('[1]Summary Data'!$X118*CR$51)+'[1]Summary Data'!$Y118</f>
        <v>1.4260699999999999</v>
      </c>
      <c r="CS53" s="94">
        <f>('[1]Summary Data'!$V118*POWER(CS$51,3))+('[1]Summary Data'!$W118*POWER(CS$51,2))+('[1]Summary Data'!$X118*CS$51)+'[1]Summary Data'!$Y118</f>
        <v>1.9110781054687493</v>
      </c>
      <c r="CT53" s="94">
        <f>('[1]Summary Data'!$V118*POWER(CT$51,3))+('[1]Summary Data'!$W118*POWER(CT$51,2))+('[1]Summary Data'!$X118*CT$51)+'[1]Summary Data'!$Y118</f>
        <v>2.488106718750001</v>
      </c>
      <c r="CU53" s="94">
        <f>('[1]Summary Data'!$V118*POWER(CU$51,3))+('[1]Summary Data'!$W118*POWER(CU$51,2))+('[1]Summary Data'!$X118*CU$51)+'[1]Summary Data'!$Y118</f>
        <v>3.1643660351562497</v>
      </c>
      <c r="CV53" s="94">
        <f>('[1]Summary Data'!$V118*POWER(CV$51,3))+('[1]Summary Data'!$W118*POWER(CV$51,2))+('[1]Summary Data'!$X118*CV$51)+'[1]Summary Data'!$Y118</f>
        <v>3.9470662499999998</v>
      </c>
      <c r="CW53" s="94">
        <f>('[1]Summary Data'!$V118*POWER(CW$51,3))+('[1]Summary Data'!$W118*POWER(CW$51,2))+('[1]Summary Data'!$X118*CW$51)+'[1]Summary Data'!$Y118</f>
        <v>4.8434175585937513</v>
      </c>
      <c r="CX53" s="94">
        <f>('[1]Summary Data'!$V118*POWER(CX$51,3))+('[1]Summary Data'!$W118*POWER(CX$51,2))+('[1]Summary Data'!$X118*CX$51)+'[1]Summary Data'!$Y118</f>
        <v>5.8606301562499992</v>
      </c>
      <c r="CY53" s="94">
        <f>('[1]Summary Data'!$V118*POWER(CY$51,3))+('[1]Summary Data'!$W118*POWER(CY$51,2))+('[1]Summary Data'!$X118*CY$51)+'[1]Summary Data'!$Y118</f>
        <v>7.0059142382812514</v>
      </c>
      <c r="CZ53" s="94">
        <f>('[1]Summary Data'!$V118*POWER(CZ$51,3))+('[1]Summary Data'!$W118*POWER(CZ$51,2))+('[1]Summary Data'!$X118*CZ$51)+'[1]Summary Data'!$Y118</f>
        <v>8.2864799999999992</v>
      </c>
      <c r="DA53" s="94">
        <f>('[1]Summary Data'!$V118*POWER(DA$51,3))+('[1]Summary Data'!$W118*POWER(DA$51,2))+('[1]Summary Data'!$X118*DA$51)+'[1]Summary Data'!$Y118</f>
        <v>9.7095376367187498</v>
      </c>
      <c r="DB53" s="94">
        <f>('[1]Summary Data'!$V118*POWER(DB$51,3))+('[1]Summary Data'!$W118*POWER(DB$51,2))+('[1]Summary Data'!$X118*DB$51)+'[1]Summary Data'!$Y118</f>
        <v>11.282297343750001</v>
      </c>
      <c r="DC53" s="94">
        <f>('[1]Summary Data'!$V118*POWER(DC$51,3))+('[1]Summary Data'!$W118*POWER(DC$51,2))+('[1]Summary Data'!$X118*DC$51)+'[1]Summary Data'!$Y118</f>
        <v>13.011969316406249</v>
      </c>
      <c r="DD53" s="94">
        <f>('[1]Summary Data'!$V118*POWER(DD$51,3))+('[1]Summary Data'!$W118*POWER(DD$51,2))+('[1]Summary Data'!$X118*DD$51)+'[1]Summary Data'!$Y118</f>
        <v>14.90576375</v>
      </c>
      <c r="DE53" s="94">
        <f>('[1]Summary Data'!$V118*POWER(DE$51,3))+('[1]Summary Data'!$W118*POWER(DE$51,2))+('[1]Summary Data'!$X118*DE$51)+'[1]Summary Data'!$Y118</f>
        <v>16.970890839843747</v>
      </c>
      <c r="DF53" s="94">
        <f>('[1]Summary Data'!$V118*POWER(DF$51,3))+('[1]Summary Data'!$W118*POWER(DF$51,2))+('[1]Summary Data'!$X118*DF$51)+'[1]Summary Data'!$Y118</f>
        <v>19.214560781250004</v>
      </c>
      <c r="DG53" s="94">
        <f>('[1]Summary Data'!$V118*POWER(DG$51,3))+('[1]Summary Data'!$W118*POWER(DG$51,2))+('[1]Summary Data'!$X118*DG$51)+'[1]Summary Data'!$Y118</f>
        <v>21.643983769531246</v>
      </c>
      <c r="DH53" s="187"/>
      <c r="DI53" s="43" t="s">
        <v>62</v>
      </c>
    </row>
    <row r="54" spans="2:113" x14ac:dyDescent="0.25">
      <c r="B54" s="180"/>
      <c r="C54" s="181"/>
      <c r="D54" s="181"/>
      <c r="E54" s="182"/>
      <c r="F54" s="54">
        <f t="shared" si="7"/>
        <v>3.5</v>
      </c>
      <c r="G54" s="97">
        <f t="shared" si="8"/>
        <v>0.31833</v>
      </c>
      <c r="H54" s="98">
        <f t="shared" si="8"/>
        <v>0.31671001953125</v>
      </c>
      <c r="I54" s="98">
        <f t="shared" si="8"/>
        <v>0.28885953125000002</v>
      </c>
      <c r="J54" s="98">
        <f t="shared" si="8"/>
        <v>0.24227396484375002</v>
      </c>
      <c r="K54" s="98">
        <f t="shared" si="8"/>
        <v>0.18444875000000002</v>
      </c>
      <c r="L54" s="98">
        <f t="shared" si="8"/>
        <v>0.12287931640625002</v>
      </c>
      <c r="M54" s="98">
        <f t="shared" si="8"/>
        <v>6.5061093750000132E-2</v>
      </c>
      <c r="N54" s="98">
        <f t="shared" si="8"/>
        <v>1.8489511718750018E-2</v>
      </c>
      <c r="O54" s="98">
        <f t="shared" si="8"/>
        <v>0</v>
      </c>
      <c r="P54" s="98">
        <v>0</v>
      </c>
      <c r="Q54" s="98">
        <v>0</v>
      </c>
      <c r="R54" s="98">
        <v>0</v>
      </c>
      <c r="S54" s="98">
        <v>0</v>
      </c>
      <c r="T54" s="98">
        <v>0</v>
      </c>
      <c r="U54" s="98">
        <v>0</v>
      </c>
      <c r="V54" s="99">
        <v>0</v>
      </c>
      <c r="W54" s="97">
        <v>0</v>
      </c>
      <c r="X54" s="98">
        <v>0</v>
      </c>
      <c r="Y54" s="98">
        <v>0</v>
      </c>
      <c r="Z54" s="98">
        <v>0</v>
      </c>
      <c r="AA54" s="98">
        <v>0</v>
      </c>
      <c r="AB54" s="98">
        <v>0</v>
      </c>
      <c r="AC54" s="98">
        <v>0</v>
      </c>
      <c r="AD54" s="98">
        <v>0</v>
      </c>
      <c r="AE54" s="98">
        <v>0</v>
      </c>
      <c r="AF54" s="98">
        <v>0</v>
      </c>
      <c r="AG54" s="98">
        <v>0</v>
      </c>
      <c r="AH54" s="98">
        <v>0</v>
      </c>
      <c r="AI54" s="98">
        <v>0</v>
      </c>
      <c r="AJ54" s="98">
        <v>0</v>
      </c>
      <c r="AK54" s="98">
        <v>0</v>
      </c>
      <c r="AL54" s="98">
        <v>0</v>
      </c>
      <c r="AM54" s="99">
        <v>0</v>
      </c>
      <c r="AN54" s="187"/>
      <c r="CA54" s="142">
        <f t="shared" si="9"/>
        <v>3.5</v>
      </c>
      <c r="CB54" s="97">
        <f>('[1]Summary Data'!$V117*POWER(CB$51,3))+('[1]Summary Data'!$W117*POWER(CB$51,2))+('[1]Summary Data'!$X117*CB$51)+'[1]Summary Data'!$Y117</f>
        <v>0.31833</v>
      </c>
      <c r="CC54" s="98">
        <f>('[1]Summary Data'!$V117*POWER(CC$51,3))+('[1]Summary Data'!$W117*POWER(CC$51,2))+('[1]Summary Data'!$X117*CC$51)+'[1]Summary Data'!$Y117</f>
        <v>0.31671001953125</v>
      </c>
      <c r="CD54" s="98">
        <f>('[1]Summary Data'!$V117*POWER(CD$51,3))+('[1]Summary Data'!$W117*POWER(CD$51,2))+('[1]Summary Data'!$X117*CD$51)+'[1]Summary Data'!$Y117</f>
        <v>0.28885953125000002</v>
      </c>
      <c r="CE54" s="98">
        <f>('[1]Summary Data'!$V117*POWER(CE$51,3))+('[1]Summary Data'!$W117*POWER(CE$51,2))+('[1]Summary Data'!$X117*CE$51)+'[1]Summary Data'!$Y117</f>
        <v>0.24227396484375002</v>
      </c>
      <c r="CF54" s="98">
        <f>('[1]Summary Data'!$V117*POWER(CF$51,3))+('[1]Summary Data'!$W117*POWER(CF$51,2))+('[1]Summary Data'!$X117*CF$51)+'[1]Summary Data'!$Y117</f>
        <v>0.18444875000000002</v>
      </c>
      <c r="CG54" s="98">
        <f>('[1]Summary Data'!$V117*POWER(CG$51,3))+('[1]Summary Data'!$W117*POWER(CG$51,2))+('[1]Summary Data'!$X117*CG$51)+'[1]Summary Data'!$Y117</f>
        <v>0.12287931640625002</v>
      </c>
      <c r="CH54" s="98">
        <f>('[1]Summary Data'!$V117*POWER(CH$51,3))+('[1]Summary Data'!$W117*POWER(CH$51,2))+('[1]Summary Data'!$X117*CH$51)+'[1]Summary Data'!$Y117</f>
        <v>6.5061093750000132E-2</v>
      </c>
      <c r="CI54" s="98">
        <f>('[1]Summary Data'!$V117*POWER(CI$51,3))+('[1]Summary Data'!$W117*POWER(CI$51,2))+('[1]Summary Data'!$X117*CI$51)+'[1]Summary Data'!$Y117</f>
        <v>1.8489511718750018E-2</v>
      </c>
      <c r="CJ54" s="98">
        <f>('[1]Summary Data'!$V117*POWER(CJ$51,3))+('[1]Summary Data'!$W117*POWER(CJ$51,2))+('[1]Summary Data'!$X117*CJ$51)+'[1]Summary Data'!$Y117</f>
        <v>-9.3399999999999039E-3</v>
      </c>
      <c r="CK54" s="98">
        <f>('[1]Summary Data'!$V117*POWER(CK$51,3))+('[1]Summary Data'!$W117*POWER(CK$51,2))+('[1]Summary Data'!$X117*CK$51)+'[1]Summary Data'!$Y117</f>
        <v>-1.0932011718749801E-2</v>
      </c>
      <c r="CL54" s="98">
        <f>('[1]Summary Data'!$V117*POWER(CL$51,3))+('[1]Summary Data'!$W117*POWER(CL$51,2))+('[1]Summary Data'!$X117*CL$51)+'[1]Summary Data'!$Y117</f>
        <v>2.1208906250000215E-2</v>
      </c>
      <c r="CM54" s="98">
        <f>('[1]Summary Data'!$V117*POWER(CM$51,3))+('[1]Summary Data'!$W117*POWER(CM$51,2))+('[1]Summary Data'!$X117*CM$51)+'[1]Summary Data'!$Y117</f>
        <v>9.457818359375017E-2</v>
      </c>
      <c r="CN54" s="98">
        <f>('[1]Summary Data'!$V117*POWER(CN$51,3))+('[1]Summary Data'!$W117*POWER(CN$51,2))+('[1]Summary Data'!$X117*CN$51)+'[1]Summary Data'!$Y117</f>
        <v>0.21667125000000065</v>
      </c>
      <c r="CO54" s="98">
        <f>('[1]Summary Data'!$V117*POWER(CO$51,3))+('[1]Summary Data'!$W117*POWER(CO$51,2))+('[1]Summary Data'!$X117*CO$51)+'[1]Summary Data'!$Y117</f>
        <v>0.3949835351562504</v>
      </c>
      <c r="CP54" s="98">
        <f>('[1]Summary Data'!$V117*POWER(CP$51,3))+('[1]Summary Data'!$W117*POWER(CP$51,2))+('[1]Summary Data'!$X117*CP$51)+'[1]Summary Data'!$Y117</f>
        <v>0.63701046875000022</v>
      </c>
      <c r="CQ54" s="99">
        <f>('[1]Summary Data'!$V117*POWER(CQ$51,3))+('[1]Summary Data'!$W117*POWER(CQ$51,2))+('[1]Summary Data'!$X117*CQ$51)+'[1]Summary Data'!$Y117</f>
        <v>0.95024748046875063</v>
      </c>
      <c r="CR54" s="99">
        <f>('[1]Summary Data'!$V117*POWER(CR$51,3))+('[1]Summary Data'!$W117*POWER(CR$51,2))+('[1]Summary Data'!$X117*CR$51)+'[1]Summary Data'!$Y117</f>
        <v>1.3421900000000004</v>
      </c>
      <c r="CS54" s="99">
        <f>('[1]Summary Data'!$V117*POWER(CS$51,3))+('[1]Summary Data'!$W117*POWER(CS$51,2))+('[1]Summary Data'!$X117*CS$51)+'[1]Summary Data'!$Y117</f>
        <v>1.8203334570312499</v>
      </c>
      <c r="CT54" s="99">
        <f>('[1]Summary Data'!$V117*POWER(CT$51,3))+('[1]Summary Data'!$W117*POWER(CT$51,2))+('[1]Summary Data'!$X117*CT$51)+'[1]Summary Data'!$Y117</f>
        <v>2.3921732812500007</v>
      </c>
      <c r="CU54" s="99">
        <f>('[1]Summary Data'!$V117*POWER(CU$51,3))+('[1]Summary Data'!$W117*POWER(CU$51,2))+('[1]Summary Data'!$X117*CU$51)+'[1]Summary Data'!$Y117</f>
        <v>3.0652049023437513</v>
      </c>
      <c r="CV54" s="99">
        <f>('[1]Summary Data'!$V117*POWER(CV$51,3))+('[1]Summary Data'!$W117*POWER(CV$51,2))+('[1]Summary Data'!$X117*CV$51)+'[1]Summary Data'!$Y117</f>
        <v>3.8469237500000011</v>
      </c>
      <c r="CW54" s="99">
        <f>('[1]Summary Data'!$V117*POWER(CW$51,3))+('[1]Summary Data'!$W117*POWER(CW$51,2))+('[1]Summary Data'!$X117*CW$51)+'[1]Summary Data'!$Y117</f>
        <v>4.7448252539062512</v>
      </c>
      <c r="CX54" s="99">
        <f>('[1]Summary Data'!$V117*POWER(CX$51,3))+('[1]Summary Data'!$W117*POWER(CX$51,2))+('[1]Summary Data'!$X117*CX$51)+'[1]Summary Data'!$Y117</f>
        <v>5.7664048437500011</v>
      </c>
      <c r="CY54" s="99">
        <f>('[1]Summary Data'!$V117*POWER(CY$51,3))+('[1]Summary Data'!$W117*POWER(CY$51,2))+('[1]Summary Data'!$X117*CY$51)+'[1]Summary Data'!$Y117</f>
        <v>6.91915794921875</v>
      </c>
      <c r="CZ54" s="99">
        <f>('[1]Summary Data'!$V117*POWER(CZ$51,3))+('[1]Summary Data'!$W117*POWER(CZ$51,2))+('[1]Summary Data'!$X117*CZ$51)+'[1]Summary Data'!$Y117</f>
        <v>8.2105800000000038</v>
      </c>
      <c r="DA54" s="99">
        <f>('[1]Summary Data'!$V117*POWER(DA$51,3))+('[1]Summary Data'!$W117*POWER(DA$51,2))+('[1]Summary Data'!$X117*DA$51)+'[1]Summary Data'!$Y117</f>
        <v>9.6481664257812501</v>
      </c>
      <c r="DB54" s="99">
        <f>('[1]Summary Data'!$V117*POWER(DB$51,3))+('[1]Summary Data'!$W117*POWER(DB$51,2))+('[1]Summary Data'!$X117*DB$51)+'[1]Summary Data'!$Y117</f>
        <v>11.239412656250002</v>
      </c>
      <c r="DC54" s="99">
        <f>('[1]Summary Data'!$V117*POWER(DC$51,3))+('[1]Summary Data'!$W117*POWER(DC$51,2))+('[1]Summary Data'!$X117*DC$51)+'[1]Summary Data'!$Y117</f>
        <v>12.99181412109375</v>
      </c>
      <c r="DD54" s="99">
        <f>('[1]Summary Data'!$V117*POWER(DD$51,3))+('[1]Summary Data'!$W117*POWER(DD$51,2))+('[1]Summary Data'!$X117*DD$51)+'[1]Summary Data'!$Y117</f>
        <v>14.912866250000002</v>
      </c>
      <c r="DE54" s="99">
        <f>('[1]Summary Data'!$V117*POWER(DE$51,3))+('[1]Summary Data'!$W117*POWER(DE$51,2))+('[1]Summary Data'!$X117*DE$51)+'[1]Summary Data'!$Y117</f>
        <v>17.010064472656254</v>
      </c>
      <c r="DF54" s="99">
        <f>('[1]Summary Data'!$V117*POWER(DF$51,3))+('[1]Summary Data'!$W117*POWER(DF$51,2))+('[1]Summary Data'!$X117*DF$51)+'[1]Summary Data'!$Y117</f>
        <v>19.290904218750004</v>
      </c>
      <c r="DG54" s="99">
        <f>('[1]Summary Data'!$V117*POWER(DG$51,3))+('[1]Summary Data'!$W117*POWER(DG$51,2))+('[1]Summary Data'!$X117*DG$51)+'[1]Summary Data'!$Y117</f>
        <v>21.762880917968751</v>
      </c>
      <c r="DH54" s="187"/>
    </row>
    <row r="55" spans="2:113" x14ac:dyDescent="0.25">
      <c r="B55" s="180"/>
      <c r="C55" s="181"/>
      <c r="D55" s="181"/>
      <c r="E55" s="182"/>
      <c r="F55" s="56">
        <f t="shared" si="7"/>
        <v>4</v>
      </c>
      <c r="G55" s="97">
        <f t="shared" si="8"/>
        <v>0.32314962890624999</v>
      </c>
      <c r="H55" s="98">
        <f t="shared" si="8"/>
        <v>0.32314962890624999</v>
      </c>
      <c r="I55" s="98">
        <f t="shared" si="8"/>
        <v>0.30775765625000001</v>
      </c>
      <c r="J55" s="98">
        <f t="shared" si="8"/>
        <v>0.26612654296875005</v>
      </c>
      <c r="K55" s="98">
        <f t="shared" si="8"/>
        <v>0.20755875000000004</v>
      </c>
      <c r="L55" s="98">
        <f t="shared" si="8"/>
        <v>0.14135673828125009</v>
      </c>
      <c r="M55" s="98">
        <f t="shared" si="8"/>
        <v>7.6822968750000054E-2</v>
      </c>
      <c r="N55" s="98">
        <f t="shared" si="8"/>
        <v>2.3259902343750083E-2</v>
      </c>
      <c r="O55" s="98">
        <f t="shared" si="8"/>
        <v>0</v>
      </c>
      <c r="P55" s="98">
        <v>0</v>
      </c>
      <c r="Q55" s="98">
        <v>0</v>
      </c>
      <c r="R55" s="98">
        <v>0</v>
      </c>
      <c r="S55" s="98">
        <v>0</v>
      </c>
      <c r="T55" s="98">
        <v>0</v>
      </c>
      <c r="U55" s="98">
        <v>0</v>
      </c>
      <c r="V55" s="99">
        <v>0</v>
      </c>
      <c r="W55" s="97">
        <v>0</v>
      </c>
      <c r="X55" s="98">
        <v>0</v>
      </c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8">
        <v>0</v>
      </c>
      <c r="AE55" s="98">
        <v>0</v>
      </c>
      <c r="AF55" s="98">
        <v>0</v>
      </c>
      <c r="AG55" s="98">
        <v>0</v>
      </c>
      <c r="AH55" s="98">
        <v>0</v>
      </c>
      <c r="AI55" s="98">
        <v>0</v>
      </c>
      <c r="AJ55" s="98">
        <v>0</v>
      </c>
      <c r="AK55" s="98">
        <v>0</v>
      </c>
      <c r="AL55" s="98">
        <v>0</v>
      </c>
      <c r="AM55" s="99">
        <v>0</v>
      </c>
      <c r="AN55" s="187"/>
      <c r="CA55" s="143">
        <f t="shared" si="9"/>
        <v>4</v>
      </c>
      <c r="CB55" s="97">
        <f>('[1]Summary Data'!$V116*POWER(CB$51,3))+('[1]Summary Data'!$W116*POWER(CB$51,2))+('[1]Summary Data'!$X116*CB$51)+'[1]Summary Data'!$Y116</f>
        <v>0.30299999999999999</v>
      </c>
      <c r="CC55" s="98">
        <f>('[1]Summary Data'!$V116*POWER(CC$51,3))+('[1]Summary Data'!$W116*POWER(CC$51,2))+('[1]Summary Data'!$X116*CC$51)+'[1]Summary Data'!$Y116</f>
        <v>0.32314962890624999</v>
      </c>
      <c r="CD55" s="98">
        <f>('[1]Summary Data'!$V116*POWER(CD$51,3))+('[1]Summary Data'!$W116*POWER(CD$51,2))+('[1]Summary Data'!$X116*CD$51)+'[1]Summary Data'!$Y116</f>
        <v>0.30775765625000001</v>
      </c>
      <c r="CE55" s="98">
        <f>('[1]Summary Data'!$V116*POWER(CE$51,3))+('[1]Summary Data'!$W116*POWER(CE$51,2))+('[1]Summary Data'!$X116*CE$51)+'[1]Summary Data'!$Y116</f>
        <v>0.26612654296875005</v>
      </c>
      <c r="CF55" s="98">
        <f>('[1]Summary Data'!$V116*POWER(CF$51,3))+('[1]Summary Data'!$W116*POWER(CF$51,2))+('[1]Summary Data'!$X116*CF$51)+'[1]Summary Data'!$Y116</f>
        <v>0.20755875000000004</v>
      </c>
      <c r="CG55" s="98">
        <f>('[1]Summary Data'!$V116*POWER(CG$51,3))+('[1]Summary Data'!$W116*POWER(CG$51,2))+('[1]Summary Data'!$X116*CG$51)+'[1]Summary Data'!$Y116</f>
        <v>0.14135673828125009</v>
      </c>
      <c r="CH55" s="98">
        <f>('[1]Summary Data'!$V116*POWER(CH$51,3))+('[1]Summary Data'!$W116*POWER(CH$51,2))+('[1]Summary Data'!$X116*CH$51)+'[1]Summary Data'!$Y116</f>
        <v>7.6822968750000054E-2</v>
      </c>
      <c r="CI55" s="98">
        <f>('[1]Summary Data'!$V116*POWER(CI$51,3))+('[1]Summary Data'!$W116*POWER(CI$51,2))+('[1]Summary Data'!$X116*CI$51)+'[1]Summary Data'!$Y116</f>
        <v>2.3259902343750083E-2</v>
      </c>
      <c r="CJ55" s="98">
        <f>('[1]Summary Data'!$V116*POWER(CJ$51,3))+('[1]Summary Data'!$W116*POWER(CJ$51,2))+('[1]Summary Data'!$X116*CJ$51)+'[1]Summary Data'!$Y116</f>
        <v>-1.0029999999999872E-2</v>
      </c>
      <c r="CK55" s="98">
        <f>('[1]Summary Data'!$V116*POWER(CK$51,3))+('[1]Summary Data'!$W116*POWER(CK$51,2))+('[1]Summary Data'!$X116*CK$51)+'[1]Summary Data'!$Y116</f>
        <v>-1.3744277343749722E-2</v>
      </c>
      <c r="CL55" s="98">
        <f>('[1]Summary Data'!$V116*POWER(CL$51,3))+('[1]Summary Data'!$W116*POWER(CL$51,2))+('[1]Summary Data'!$X116*CL$51)+'[1]Summary Data'!$Y116</f>
        <v>2.1419531250000512E-2</v>
      </c>
      <c r="CM55" s="98">
        <f>('[1]Summary Data'!$V116*POWER(CM$51,3))+('[1]Summary Data'!$W116*POWER(CM$51,2))+('[1]Summary Data'!$X116*CM$51)+'[1]Summary Data'!$Y116</f>
        <v>0.10476388671875059</v>
      </c>
      <c r="CN55" s="98">
        <f>('[1]Summary Data'!$V116*POWER(CN$51,3))+('[1]Summary Data'!$W116*POWER(CN$51,2))+('[1]Summary Data'!$X116*CN$51)+'[1]Summary Data'!$Y116</f>
        <v>0.24559125000000032</v>
      </c>
      <c r="CO55" s="98">
        <f>('[1]Summary Data'!$V116*POWER(CO$51,3))+('[1]Summary Data'!$W116*POWER(CO$51,2))+('[1]Summary Data'!$X116*CO$51)+'[1]Summary Data'!$Y116</f>
        <v>0.45320408203125012</v>
      </c>
      <c r="CP55" s="98">
        <f>('[1]Summary Data'!$V116*POWER(CP$51,3))+('[1]Summary Data'!$W116*POWER(CP$51,2))+('[1]Summary Data'!$X116*CP$51)+'[1]Summary Data'!$Y116</f>
        <v>0.73690484375000054</v>
      </c>
      <c r="CQ55" s="99">
        <f>('[1]Summary Data'!$V116*POWER(CQ$51,3))+('[1]Summary Data'!$W116*POWER(CQ$51,2))+('[1]Summary Data'!$X116*CQ$51)+'[1]Summary Data'!$Y116</f>
        <v>1.1059959960937498</v>
      </c>
      <c r="CR55" s="99">
        <f>('[1]Summary Data'!$V116*POWER(CR$51,3))+('[1]Summary Data'!$W116*POWER(CR$51,2))+('[1]Summary Data'!$X116*CR$51)+'[1]Summary Data'!$Y116</f>
        <v>1.5697800000000006</v>
      </c>
      <c r="CS55" s="99">
        <f>('[1]Summary Data'!$V116*POWER(CS$51,3))+('[1]Summary Data'!$W116*POWER(CS$51,2))+('[1]Summary Data'!$X116*CS$51)+'[1]Summary Data'!$Y116</f>
        <v>2.137559316406251</v>
      </c>
      <c r="CT55" s="99">
        <f>('[1]Summary Data'!$V116*POWER(CT$51,3))+('[1]Summary Data'!$W116*POWER(CT$51,2))+('[1]Summary Data'!$X116*CT$51)+'[1]Summary Data'!$Y116</f>
        <v>2.8186364062500013</v>
      </c>
      <c r="CU55" s="99">
        <f>('[1]Summary Data'!$V116*POWER(CU$51,3))+('[1]Summary Data'!$W116*POWER(CU$51,2))+('[1]Summary Data'!$X116*CU$51)+'[1]Summary Data'!$Y116</f>
        <v>3.6223137304687514</v>
      </c>
      <c r="CV55" s="99">
        <f>('[1]Summary Data'!$V116*POWER(CV$51,3))+('[1]Summary Data'!$W116*POWER(CV$51,2))+('[1]Summary Data'!$X116*CV$51)+'[1]Summary Data'!$Y116</f>
        <v>4.5578937500000025</v>
      </c>
      <c r="CW55" s="99">
        <f>('[1]Summary Data'!$V116*POWER(CW$51,3))+('[1]Summary Data'!$W116*POWER(CW$51,2))+('[1]Summary Data'!$X116*CW$51)+'[1]Summary Data'!$Y116</f>
        <v>5.6346789257812508</v>
      </c>
      <c r="CX55" s="99">
        <f>('[1]Summary Data'!$V116*POWER(CX$51,3))+('[1]Summary Data'!$W116*POWER(CX$51,2))+('[1]Summary Data'!$X116*CX$51)+'[1]Summary Data'!$Y116</f>
        <v>6.8619717187500031</v>
      </c>
      <c r="CY55" s="99">
        <f>('[1]Summary Data'!$V116*POWER(CY$51,3))+('[1]Summary Data'!$W116*POWER(CY$51,2))+('[1]Summary Data'!$X116*CY$51)+'[1]Summary Data'!$Y116</f>
        <v>8.2490745898437527</v>
      </c>
      <c r="CZ55" s="99">
        <f>('[1]Summary Data'!$V116*POWER(CZ$51,3))+('[1]Summary Data'!$W116*POWER(CZ$51,2))+('[1]Summary Data'!$X116*CZ$51)+'[1]Summary Data'!$Y116</f>
        <v>9.8052900000000029</v>
      </c>
      <c r="DA55" s="99">
        <f>('[1]Summary Data'!$V116*POWER(DA$51,3))+('[1]Summary Data'!$W116*POWER(DA$51,2))+('[1]Summary Data'!$X116*DA$51)+'[1]Summary Data'!$Y116</f>
        <v>11.539920410156252</v>
      </c>
      <c r="DB55" s="99">
        <f>('[1]Summary Data'!$V116*POWER(DB$51,3))+('[1]Summary Data'!$W116*POWER(DB$51,2))+('[1]Summary Data'!$X116*DB$51)+'[1]Summary Data'!$Y116</f>
        <v>13.462268281250001</v>
      </c>
      <c r="DC55" s="99">
        <f>('[1]Summary Data'!$V116*POWER(DC$51,3))+('[1]Summary Data'!$W116*POWER(DC$51,2))+('[1]Summary Data'!$X116*DC$51)+'[1]Summary Data'!$Y116</f>
        <v>15.58163607421875</v>
      </c>
      <c r="DD55" s="99">
        <f>('[1]Summary Data'!$V116*POWER(DD$51,3))+('[1]Summary Data'!$W116*POWER(DD$51,2))+('[1]Summary Data'!$X116*DD$51)+'[1]Summary Data'!$Y116</f>
        <v>17.907326250000004</v>
      </c>
      <c r="DE55" s="99">
        <f>('[1]Summary Data'!$V116*POWER(DE$51,3))+('[1]Summary Data'!$W116*POWER(DE$51,2))+('[1]Summary Data'!$X116*DE$51)+'[1]Summary Data'!$Y116</f>
        <v>20.448641269531254</v>
      </c>
      <c r="DF55" s="99">
        <f>('[1]Summary Data'!$V116*POWER(DF$51,3))+('[1]Summary Data'!$W116*POWER(DF$51,2))+('[1]Summary Data'!$X116*DF$51)+'[1]Summary Data'!$Y116</f>
        <v>23.214883593749999</v>
      </c>
      <c r="DG55" s="99">
        <f>('[1]Summary Data'!$V116*POWER(DG$51,3))+('[1]Summary Data'!$W116*POWER(DG$51,2))+('[1]Summary Data'!$X116*DG$51)+'[1]Summary Data'!$Y116</f>
        <v>26.215355683593753</v>
      </c>
      <c r="DH55" s="187"/>
    </row>
    <row r="56" spans="2:113" x14ac:dyDescent="0.25">
      <c r="B56" s="180"/>
      <c r="C56" s="181"/>
      <c r="D56" s="181"/>
      <c r="E56" s="182"/>
      <c r="F56" s="56">
        <f t="shared" si="7"/>
        <v>4.5</v>
      </c>
      <c r="G56" s="97">
        <f t="shared" si="8"/>
        <v>0.34324349609375004</v>
      </c>
      <c r="H56" s="98">
        <f t="shared" si="8"/>
        <v>0.34324349609375004</v>
      </c>
      <c r="I56" s="98">
        <f t="shared" si="8"/>
        <v>0.32520109375000006</v>
      </c>
      <c r="J56" s="98">
        <f t="shared" si="8"/>
        <v>0.28140095703125001</v>
      </c>
      <c r="K56" s="98">
        <f t="shared" si="8"/>
        <v>0.22080125000000003</v>
      </c>
      <c r="L56" s="98">
        <f t="shared" si="8"/>
        <v>0.15236013671875004</v>
      </c>
      <c r="M56" s="98">
        <f t="shared" si="8"/>
        <v>8.5035781250000053E-2</v>
      </c>
      <c r="N56" s="98">
        <f t="shared" si="8"/>
        <v>2.7786347656250099E-2</v>
      </c>
      <c r="O56" s="98">
        <f t="shared" si="8"/>
        <v>0</v>
      </c>
      <c r="P56" s="98">
        <v>0</v>
      </c>
      <c r="Q56" s="98">
        <v>0</v>
      </c>
      <c r="R56" s="98">
        <v>0</v>
      </c>
      <c r="S56" s="98">
        <v>0</v>
      </c>
      <c r="T56" s="98">
        <v>0</v>
      </c>
      <c r="U56" s="98">
        <v>0</v>
      </c>
      <c r="V56" s="99">
        <v>0</v>
      </c>
      <c r="W56" s="97">
        <v>0</v>
      </c>
      <c r="X56" s="98">
        <v>0</v>
      </c>
      <c r="Y56" s="98">
        <v>0</v>
      </c>
      <c r="Z56" s="98">
        <v>0</v>
      </c>
      <c r="AA56" s="98">
        <v>0</v>
      </c>
      <c r="AB56" s="98">
        <v>0</v>
      </c>
      <c r="AC56" s="98">
        <v>0</v>
      </c>
      <c r="AD56" s="98">
        <v>0</v>
      </c>
      <c r="AE56" s="98">
        <v>0</v>
      </c>
      <c r="AF56" s="98">
        <v>0</v>
      </c>
      <c r="AG56" s="98">
        <v>0</v>
      </c>
      <c r="AH56" s="98">
        <v>0</v>
      </c>
      <c r="AI56" s="98">
        <v>0</v>
      </c>
      <c r="AJ56" s="98">
        <v>0</v>
      </c>
      <c r="AK56" s="98">
        <v>0</v>
      </c>
      <c r="AL56" s="98">
        <v>0</v>
      </c>
      <c r="AM56" s="99">
        <v>0</v>
      </c>
      <c r="AN56" s="187"/>
      <c r="CA56" s="143">
        <f t="shared" si="9"/>
        <v>4.5</v>
      </c>
      <c r="CB56" s="97">
        <f>('[1]Summary Data'!$V115*POWER(CB$51,3))+('[1]Summary Data'!$W115*POWER(CB$51,2))+('[1]Summary Data'!$X115*CB$51)+'[1]Summary Data'!$Y115</f>
        <v>0.32657000000000003</v>
      </c>
      <c r="CC56" s="98">
        <f>('[1]Summary Data'!$V115*POWER(CC$51,3))+('[1]Summary Data'!$W115*POWER(CC$51,2))+('[1]Summary Data'!$X115*CC$51)+'[1]Summary Data'!$Y115</f>
        <v>0.34324349609375004</v>
      </c>
      <c r="CD56" s="98">
        <f>('[1]Summary Data'!$V115*POWER(CD$51,3))+('[1]Summary Data'!$W115*POWER(CD$51,2))+('[1]Summary Data'!$X115*CD$51)+'[1]Summary Data'!$Y115</f>
        <v>0.32520109375000006</v>
      </c>
      <c r="CE56" s="98">
        <f>('[1]Summary Data'!$V115*POWER(CE$51,3))+('[1]Summary Data'!$W115*POWER(CE$51,2))+('[1]Summary Data'!$X115*CE$51)+'[1]Summary Data'!$Y115</f>
        <v>0.28140095703125001</v>
      </c>
      <c r="CF56" s="98">
        <f>('[1]Summary Data'!$V115*POWER(CF$51,3))+('[1]Summary Data'!$W115*POWER(CF$51,2))+('[1]Summary Data'!$X115*CF$51)+'[1]Summary Data'!$Y115</f>
        <v>0.22080125000000003</v>
      </c>
      <c r="CG56" s="98">
        <f>('[1]Summary Data'!$V115*POWER(CG$51,3))+('[1]Summary Data'!$W115*POWER(CG$51,2))+('[1]Summary Data'!$X115*CG$51)+'[1]Summary Data'!$Y115</f>
        <v>0.15236013671875004</v>
      </c>
      <c r="CH56" s="98">
        <f>('[1]Summary Data'!$V115*POWER(CH$51,3))+('[1]Summary Data'!$W115*POWER(CH$51,2))+('[1]Summary Data'!$X115*CH$51)+'[1]Summary Data'!$Y115</f>
        <v>8.5035781250000053E-2</v>
      </c>
      <c r="CI56" s="98">
        <f>('[1]Summary Data'!$V115*POWER(CI$51,3))+('[1]Summary Data'!$W115*POWER(CI$51,2))+('[1]Summary Data'!$X115*CI$51)+'[1]Summary Data'!$Y115</f>
        <v>2.7786347656250099E-2</v>
      </c>
      <c r="CJ56" s="98">
        <f>('[1]Summary Data'!$V115*POWER(CJ$51,3))+('[1]Summary Data'!$W115*POWER(CJ$51,2))+('[1]Summary Data'!$X115*CJ$51)+'[1]Summary Data'!$Y115</f>
        <v>-1.0429999999999884E-2</v>
      </c>
      <c r="CK56" s="98">
        <f>('[1]Summary Data'!$V115*POWER(CK$51,3))+('[1]Summary Data'!$W115*POWER(CK$51,2))+('[1]Summary Data'!$X115*CK$51)+'[1]Summary Data'!$Y115</f>
        <v>-2.0655097656249843E-2</v>
      </c>
      <c r="CL56" s="98">
        <f>('[1]Summary Data'!$V115*POWER(CL$51,3))+('[1]Summary Data'!$W115*POWER(CL$51,2))+('[1]Summary Data'!$X115*CL$51)+'[1]Summary Data'!$Y115</f>
        <v>6.0692187500001049E-3</v>
      </c>
      <c r="CM56" s="98">
        <f>('[1]Summary Data'!$V115*POWER(CM$51,3))+('[1]Summary Data'!$W115*POWER(CM$51,2))+('[1]Summary Data'!$X115*CM$51)+'[1]Summary Data'!$Y115</f>
        <v>7.8701113281250457E-2</v>
      </c>
      <c r="CN56" s="98">
        <f>('[1]Summary Data'!$V115*POWER(CN$51,3))+('[1]Summary Data'!$W115*POWER(CN$51,2))+('[1]Summary Data'!$X115*CN$51)+'[1]Summary Data'!$Y115</f>
        <v>0.20619875000000021</v>
      </c>
      <c r="CO56" s="98">
        <f>('[1]Summary Data'!$V115*POWER(CO$51,3))+('[1]Summary Data'!$W115*POWER(CO$51,2))+('[1]Summary Data'!$X115*CO$51)+'[1]Summary Data'!$Y115</f>
        <v>0.39752029296875036</v>
      </c>
      <c r="CP56" s="98">
        <f>('[1]Summary Data'!$V115*POWER(CP$51,3))+('[1]Summary Data'!$W115*POWER(CP$51,2))+('[1]Summary Data'!$X115*CP$51)+'[1]Summary Data'!$Y115</f>
        <v>0.66162390625000045</v>
      </c>
      <c r="CQ56" s="99">
        <f>('[1]Summary Data'!$V115*POWER(CQ$51,3))+('[1]Summary Data'!$W115*POWER(CQ$51,2))+('[1]Summary Data'!$X115*CQ$51)+'[1]Summary Data'!$Y115</f>
        <v>1.0074677539062507</v>
      </c>
      <c r="CR56" s="99">
        <f>('[1]Summary Data'!$V115*POWER(CR$51,3))+('[1]Summary Data'!$W115*POWER(CR$51,2))+('[1]Summary Data'!$X115*CR$51)+'[1]Summary Data'!$Y115</f>
        <v>1.4440100000000007</v>
      </c>
      <c r="CS56" s="99">
        <f>('[1]Summary Data'!$V115*POWER(CS$51,3))+('[1]Summary Data'!$W115*POWER(CS$51,2))+('[1]Summary Data'!$X115*CS$51)+'[1]Summary Data'!$Y115</f>
        <v>1.9802088085937513</v>
      </c>
      <c r="CT56" s="99">
        <f>('[1]Summary Data'!$V115*POWER(CT$51,3))+('[1]Summary Data'!$W115*POWER(CT$51,2))+('[1]Summary Data'!$X115*CT$51)+'[1]Summary Data'!$Y115</f>
        <v>2.6250223437500013</v>
      </c>
      <c r="CU56" s="99">
        <f>('[1]Summary Data'!$V115*POWER(CU$51,3))+('[1]Summary Data'!$W115*POWER(CU$51,2))+('[1]Summary Data'!$X115*CU$51)+'[1]Summary Data'!$Y115</f>
        <v>3.3874087695312509</v>
      </c>
      <c r="CV56" s="99">
        <f>('[1]Summary Data'!$V115*POWER(CV$51,3))+('[1]Summary Data'!$W115*POWER(CV$51,2))+('[1]Summary Data'!$X115*CV$51)+'[1]Summary Data'!$Y115</f>
        <v>4.2763262500000012</v>
      </c>
      <c r="CW56" s="99">
        <f>('[1]Summary Data'!$V115*POWER(CW$51,3))+('[1]Summary Data'!$W115*POWER(CW$51,2))+('[1]Summary Data'!$X115*CW$51)+'[1]Summary Data'!$Y115</f>
        <v>5.3007329492187516</v>
      </c>
      <c r="CX56" s="99">
        <f>('[1]Summary Data'!$V115*POWER(CX$51,3))+('[1]Summary Data'!$W115*POWER(CX$51,2))+('[1]Summary Data'!$X115*CX$51)+'[1]Summary Data'!$Y115</f>
        <v>6.4695870312500023</v>
      </c>
      <c r="CY56" s="99">
        <f>('[1]Summary Data'!$V115*POWER(CY$51,3))+('[1]Summary Data'!$W115*POWER(CY$51,2))+('[1]Summary Data'!$X115*CY$51)+'[1]Summary Data'!$Y115</f>
        <v>7.7918466601562519</v>
      </c>
      <c r="CZ56" s="99">
        <f>('[1]Summary Data'!$V115*POWER(CZ$51,3))+('[1]Summary Data'!$W115*POWER(CZ$51,2))+('[1]Summary Data'!$X115*CZ$51)+'[1]Summary Data'!$Y115</f>
        <v>9.2764700000000015</v>
      </c>
      <c r="DA56" s="99">
        <f>('[1]Summary Data'!$V115*POWER(DA$51,3))+('[1]Summary Data'!$W115*POWER(DA$51,2))+('[1]Summary Data'!$X115*DA$51)+'[1]Summary Data'!$Y115</f>
        <v>10.932415214843751</v>
      </c>
      <c r="DB56" s="99">
        <f>('[1]Summary Data'!$V115*POWER(DB$51,3))+('[1]Summary Data'!$W115*POWER(DB$51,2))+('[1]Summary Data'!$X115*DB$51)+'[1]Summary Data'!$Y115</f>
        <v>12.768640468750002</v>
      </c>
      <c r="DC56" s="99">
        <f>('[1]Summary Data'!$V115*POWER(DC$51,3))+('[1]Summary Data'!$W115*POWER(DC$51,2))+('[1]Summary Data'!$X115*DC$51)+'[1]Summary Data'!$Y115</f>
        <v>14.794103925781251</v>
      </c>
      <c r="DD56" s="99">
        <f>('[1]Summary Data'!$V115*POWER(DD$51,3))+('[1]Summary Data'!$W115*POWER(DD$51,2))+('[1]Summary Data'!$X115*DD$51)+'[1]Summary Data'!$Y115</f>
        <v>17.017763750000004</v>
      </c>
      <c r="DE56" s="99">
        <f>('[1]Summary Data'!$V115*POWER(DE$51,3))+('[1]Summary Data'!$W115*POWER(DE$51,2))+('[1]Summary Data'!$X115*DE$51)+'[1]Summary Data'!$Y115</f>
        <v>19.448578105468755</v>
      </c>
      <c r="DF56" s="99">
        <f>('[1]Summary Data'!$V115*POWER(DF$51,3))+('[1]Summary Data'!$W115*POWER(DF$51,2))+('[1]Summary Data'!$X115*DF$51)+'[1]Summary Data'!$Y115</f>
        <v>22.095505156250002</v>
      </c>
      <c r="DG56" s="99">
        <f>('[1]Summary Data'!$V115*POWER(DG$51,3))+('[1]Summary Data'!$W115*POWER(DG$51,2))+('[1]Summary Data'!$X115*DG$51)+'[1]Summary Data'!$Y115</f>
        <v>24.967503066406255</v>
      </c>
      <c r="DH56" s="187"/>
    </row>
    <row r="57" spans="2:113" x14ac:dyDescent="0.25">
      <c r="B57" s="180"/>
      <c r="C57" s="181"/>
      <c r="D57" s="181"/>
      <c r="E57" s="182"/>
      <c r="F57" s="56">
        <f t="shared" si="7"/>
        <v>5</v>
      </c>
      <c r="G57" s="97">
        <f t="shared" si="8"/>
        <v>0.31179494140625003</v>
      </c>
      <c r="H57" s="98">
        <f t="shared" si="8"/>
        <v>0.31179494140625003</v>
      </c>
      <c r="I57" s="98">
        <f t="shared" si="8"/>
        <v>0.28651765625000003</v>
      </c>
      <c r="J57" s="98">
        <f t="shared" si="8"/>
        <v>0.24110748046875002</v>
      </c>
      <c r="K57" s="98">
        <f t="shared" si="8"/>
        <v>0.18353375000000002</v>
      </c>
      <c r="L57" s="98">
        <f t="shared" si="8"/>
        <v>0.12176580078125007</v>
      </c>
      <c r="M57" s="98">
        <f t="shared" si="8"/>
        <v>6.3772968750000047E-2</v>
      </c>
      <c r="N57" s="98">
        <f t="shared" si="8"/>
        <v>1.7524589843749994E-2</v>
      </c>
      <c r="O57" s="98">
        <f t="shared" si="8"/>
        <v>0</v>
      </c>
      <c r="P57" s="98">
        <v>0</v>
      </c>
      <c r="Q57" s="98">
        <v>0</v>
      </c>
      <c r="R57" s="98">
        <v>0</v>
      </c>
      <c r="S57" s="98">
        <v>0</v>
      </c>
      <c r="T57" s="98">
        <v>0</v>
      </c>
      <c r="U57" s="98">
        <v>0</v>
      </c>
      <c r="V57" s="99">
        <v>0</v>
      </c>
      <c r="W57" s="97">
        <v>0</v>
      </c>
      <c r="X57" s="98">
        <v>0</v>
      </c>
      <c r="Y57" s="98">
        <v>0</v>
      </c>
      <c r="Z57" s="98">
        <v>0</v>
      </c>
      <c r="AA57" s="98">
        <v>0</v>
      </c>
      <c r="AB57" s="98">
        <v>0</v>
      </c>
      <c r="AC57" s="98">
        <v>0</v>
      </c>
      <c r="AD57" s="98">
        <v>0</v>
      </c>
      <c r="AE57" s="98">
        <v>0</v>
      </c>
      <c r="AF57" s="98">
        <v>0</v>
      </c>
      <c r="AG57" s="98">
        <v>0</v>
      </c>
      <c r="AH57" s="98">
        <v>0</v>
      </c>
      <c r="AI57" s="98">
        <v>0</v>
      </c>
      <c r="AJ57" s="98">
        <v>0</v>
      </c>
      <c r="AK57" s="98">
        <v>0</v>
      </c>
      <c r="AL57" s="98">
        <v>0</v>
      </c>
      <c r="AM57" s="99">
        <v>0</v>
      </c>
      <c r="AN57" s="187"/>
      <c r="CA57" s="143">
        <f t="shared" si="9"/>
        <v>5</v>
      </c>
      <c r="CB57" s="97">
        <f>('[1]Summary Data'!$V114*POWER(CB$51,3))+('[1]Summary Data'!$W114*POWER(CB$51,2))+('[1]Summary Data'!$X114*CB$51)+'[1]Summary Data'!$Y114</f>
        <v>0.30897000000000002</v>
      </c>
      <c r="CC57" s="98">
        <f>('[1]Summary Data'!$V114*POWER(CC$51,3))+('[1]Summary Data'!$W114*POWER(CC$51,2))+('[1]Summary Data'!$X114*CC$51)+'[1]Summary Data'!$Y114</f>
        <v>0.31179494140625003</v>
      </c>
      <c r="CD57" s="98">
        <f>('[1]Summary Data'!$V114*POWER(CD$51,3))+('[1]Summary Data'!$W114*POWER(CD$51,2))+('[1]Summary Data'!$X114*CD$51)+'[1]Summary Data'!$Y114</f>
        <v>0.28651765625000003</v>
      </c>
      <c r="CE57" s="98">
        <f>('[1]Summary Data'!$V114*POWER(CE$51,3))+('[1]Summary Data'!$W114*POWER(CE$51,2))+('[1]Summary Data'!$X114*CE$51)+'[1]Summary Data'!$Y114</f>
        <v>0.24110748046875002</v>
      </c>
      <c r="CF57" s="98">
        <f>('[1]Summary Data'!$V114*POWER(CF$51,3))+('[1]Summary Data'!$W114*POWER(CF$51,2))+('[1]Summary Data'!$X114*CF$51)+'[1]Summary Data'!$Y114</f>
        <v>0.18353375000000002</v>
      </c>
      <c r="CG57" s="98">
        <f>('[1]Summary Data'!$V114*POWER(CG$51,3))+('[1]Summary Data'!$W114*POWER(CG$51,2))+('[1]Summary Data'!$X114*CG$51)+'[1]Summary Data'!$Y114</f>
        <v>0.12176580078125007</v>
      </c>
      <c r="CH57" s="98">
        <f>('[1]Summary Data'!$V114*POWER(CH$51,3))+('[1]Summary Data'!$W114*POWER(CH$51,2))+('[1]Summary Data'!$X114*CH$51)+'[1]Summary Data'!$Y114</f>
        <v>6.3772968750000047E-2</v>
      </c>
      <c r="CI57" s="98">
        <f>('[1]Summary Data'!$V114*POWER(CI$51,3))+('[1]Summary Data'!$W114*POWER(CI$51,2))+('[1]Summary Data'!$X114*CI$51)+'[1]Summary Data'!$Y114</f>
        <v>1.7524589843749994E-2</v>
      </c>
      <c r="CJ57" s="98">
        <f>('[1]Summary Data'!$V114*POWER(CJ$51,3))+('[1]Summary Data'!$W114*POWER(CJ$51,2))+('[1]Summary Data'!$X114*CJ$51)+'[1]Summary Data'!$Y114</f>
        <v>-9.0099999999999625E-3</v>
      </c>
      <c r="CK57" s="98">
        <f>('[1]Summary Data'!$V114*POWER(CK$51,3))+('[1]Summary Data'!$W114*POWER(CK$51,2))+('[1]Summary Data'!$X114*CK$51)+'[1]Summary Data'!$Y114</f>
        <v>-7.861464843749888E-3</v>
      </c>
      <c r="CL57" s="98">
        <f>('[1]Summary Data'!$V114*POWER(CL$51,3))+('[1]Summary Data'!$W114*POWER(CL$51,2))+('[1]Summary Data'!$X114*CL$51)+'[1]Summary Data'!$Y114</f>
        <v>2.893953125000015E-2</v>
      </c>
      <c r="CM57" s="98">
        <f>('[1]Summary Data'!$V114*POWER(CM$51,3))+('[1]Summary Data'!$W114*POWER(CM$51,2))+('[1]Summary Data'!$X114*CM$51)+'[1]Summary Data'!$Y114</f>
        <v>0.10936232421874995</v>
      </c>
      <c r="CN57" s="98">
        <f>('[1]Summary Data'!$V114*POWER(CN$51,3))+('[1]Summary Data'!$W114*POWER(CN$51,2))+('[1]Summary Data'!$X114*CN$51)+'[1]Summary Data'!$Y114</f>
        <v>0.24137625000000026</v>
      </c>
      <c r="CO57" s="98">
        <f>('[1]Summary Data'!$V114*POWER(CO$51,3))+('[1]Summary Data'!$W114*POWER(CO$51,2))+('[1]Summary Data'!$X114*CO$51)+'[1]Summary Data'!$Y114</f>
        <v>0.43295064453124987</v>
      </c>
      <c r="CP57" s="98">
        <f>('[1]Summary Data'!$V114*POWER(CP$51,3))+('[1]Summary Data'!$W114*POWER(CP$51,2))+('[1]Summary Data'!$X114*CP$51)+'[1]Summary Data'!$Y114</f>
        <v>0.69205484375000004</v>
      </c>
      <c r="CQ57" s="99">
        <f>('[1]Summary Data'!$V114*POWER(CQ$51,3))+('[1]Summary Data'!$W114*POWER(CQ$51,2))+('[1]Summary Data'!$X114*CQ$51)+'[1]Summary Data'!$Y114</f>
        <v>1.0266581835937501</v>
      </c>
      <c r="CR57" s="99">
        <f>('[1]Summary Data'!$V114*POWER(CR$51,3))+('[1]Summary Data'!$W114*POWER(CR$51,2))+('[1]Summary Data'!$X114*CR$51)+'[1]Summary Data'!$Y114</f>
        <v>1.4447300000000003</v>
      </c>
      <c r="CS57" s="99">
        <f>('[1]Summary Data'!$V114*POWER(CS$51,3))+('[1]Summary Data'!$W114*POWER(CS$51,2))+('[1]Summary Data'!$X114*CS$51)+'[1]Summary Data'!$Y114</f>
        <v>1.95423962890625</v>
      </c>
      <c r="CT57" s="99">
        <f>('[1]Summary Data'!$V114*POWER(CT$51,3))+('[1]Summary Data'!$W114*POWER(CT$51,2))+('[1]Summary Data'!$X114*CT$51)+'[1]Summary Data'!$Y114</f>
        <v>2.5631564062500005</v>
      </c>
      <c r="CU57" s="99">
        <f>('[1]Summary Data'!$V114*POWER(CU$51,3))+('[1]Summary Data'!$W114*POWER(CU$51,2))+('[1]Summary Data'!$X114*CU$51)+'[1]Summary Data'!$Y114</f>
        <v>3.2794496679687501</v>
      </c>
      <c r="CV57" s="99">
        <f>('[1]Summary Data'!$V114*POWER(CV$51,3))+('[1]Summary Data'!$W114*POWER(CV$51,2))+('[1]Summary Data'!$X114*CV$51)+'[1]Summary Data'!$Y114</f>
        <v>4.1110887500000013</v>
      </c>
      <c r="CW57" s="99">
        <f>('[1]Summary Data'!$V114*POWER(CW$51,3))+('[1]Summary Data'!$W114*POWER(CW$51,2))+('[1]Summary Data'!$X114*CW$51)+'[1]Summary Data'!$Y114</f>
        <v>5.0660429882812519</v>
      </c>
      <c r="CX57" s="99">
        <f>('[1]Summary Data'!$V114*POWER(CX$51,3))+('[1]Summary Data'!$W114*POWER(CX$51,2))+('[1]Summary Data'!$X114*CX$51)+'[1]Summary Data'!$Y114</f>
        <v>6.1522817187500003</v>
      </c>
      <c r="CY57" s="99">
        <f>('[1]Summary Data'!$V114*POWER(CY$51,3))+('[1]Summary Data'!$W114*POWER(CY$51,2))+('[1]Summary Data'!$X114*CY$51)+'[1]Summary Data'!$Y114</f>
        <v>7.3777742773437502</v>
      </c>
      <c r="CZ57" s="99">
        <f>('[1]Summary Data'!$V114*POWER(CZ$51,3))+('[1]Summary Data'!$W114*POWER(CZ$51,2))+('[1]Summary Data'!$X114*CZ$51)+'[1]Summary Data'!$Y114</f>
        <v>8.7504900000000028</v>
      </c>
      <c r="DA57" s="99">
        <f>('[1]Summary Data'!$V114*POWER(DA$51,3))+('[1]Summary Data'!$W114*POWER(DA$51,2))+('[1]Summary Data'!$X114*DA$51)+'[1]Summary Data'!$Y114</f>
        <v>10.27839822265625</v>
      </c>
      <c r="DB57" s="99">
        <f>('[1]Summary Data'!$V114*POWER(DB$51,3))+('[1]Summary Data'!$W114*POWER(DB$51,2))+('[1]Summary Data'!$X114*DB$51)+'[1]Summary Data'!$Y114</f>
        <v>11.96946828125</v>
      </c>
      <c r="DC57" s="99">
        <f>('[1]Summary Data'!$V114*POWER(DC$51,3))+('[1]Summary Data'!$W114*POWER(DC$51,2))+('[1]Summary Data'!$X114*DC$51)+'[1]Summary Data'!$Y114</f>
        <v>13.831669511718751</v>
      </c>
      <c r="DD57" s="99">
        <f>('[1]Summary Data'!$V114*POWER(DD$51,3))+('[1]Summary Data'!$W114*POWER(DD$51,2))+('[1]Summary Data'!$X114*DD$51)+'[1]Summary Data'!$Y114</f>
        <v>15.872971250000003</v>
      </c>
      <c r="DE57" s="99">
        <f>('[1]Summary Data'!$V114*POWER(DE$51,3))+('[1]Summary Data'!$W114*POWER(DE$51,2))+('[1]Summary Data'!$X114*DE$51)+'[1]Summary Data'!$Y114</f>
        <v>18.10134283203125</v>
      </c>
      <c r="DF57" s="99">
        <f>('[1]Summary Data'!$V114*POWER(DF$51,3))+('[1]Summary Data'!$W114*POWER(DF$51,2))+('[1]Summary Data'!$X114*DF$51)+'[1]Summary Data'!$Y114</f>
        <v>20.524753593750003</v>
      </c>
      <c r="DG57" s="99">
        <f>('[1]Summary Data'!$V114*POWER(DG$51,3))+('[1]Summary Data'!$W114*POWER(DG$51,2))+('[1]Summary Data'!$X114*DG$51)+'[1]Summary Data'!$Y114</f>
        <v>23.151172871093756</v>
      </c>
      <c r="DH57" s="187"/>
    </row>
    <row r="58" spans="2:113" x14ac:dyDescent="0.25">
      <c r="B58" s="180"/>
      <c r="C58" s="181"/>
      <c r="D58" s="181"/>
      <c r="E58" s="182"/>
      <c r="F58" s="56">
        <f t="shared" si="7"/>
        <v>5.5</v>
      </c>
      <c r="G58" s="97">
        <f t="shared" si="8"/>
        <v>0.38902999999999999</v>
      </c>
      <c r="H58" s="98">
        <f t="shared" si="8"/>
        <v>0.38895662109375001</v>
      </c>
      <c r="I58" s="98">
        <f t="shared" si="8"/>
        <v>0.35813171874999999</v>
      </c>
      <c r="J58" s="98">
        <f t="shared" si="8"/>
        <v>0.30479064453125004</v>
      </c>
      <c r="K58" s="98">
        <f t="shared" si="8"/>
        <v>0.23716875000000001</v>
      </c>
      <c r="L58" s="98">
        <f t="shared" si="8"/>
        <v>0.16350138671875</v>
      </c>
      <c r="M58" s="98">
        <f t="shared" si="8"/>
        <v>9.2023906250000065E-2</v>
      </c>
      <c r="N58" s="98">
        <f t="shared" si="8"/>
        <v>3.0971660156250025E-2</v>
      </c>
      <c r="O58" s="98">
        <f t="shared" si="8"/>
        <v>0</v>
      </c>
      <c r="P58" s="98">
        <v>0</v>
      </c>
      <c r="Q58" s="98">
        <v>0</v>
      </c>
      <c r="R58" s="98">
        <v>0</v>
      </c>
      <c r="S58" s="98">
        <v>0</v>
      </c>
      <c r="T58" s="98">
        <v>0</v>
      </c>
      <c r="U58" s="98">
        <v>0</v>
      </c>
      <c r="V58" s="99">
        <v>0</v>
      </c>
      <c r="W58" s="97">
        <v>0</v>
      </c>
      <c r="X58" s="98">
        <v>0</v>
      </c>
      <c r="Y58" s="98">
        <v>0</v>
      </c>
      <c r="Z58" s="98">
        <v>0</v>
      </c>
      <c r="AA58" s="98">
        <v>0</v>
      </c>
      <c r="AB58" s="98">
        <v>0</v>
      </c>
      <c r="AC58" s="98">
        <v>0</v>
      </c>
      <c r="AD58" s="98">
        <v>0</v>
      </c>
      <c r="AE58" s="98">
        <v>0</v>
      </c>
      <c r="AF58" s="98">
        <v>0</v>
      </c>
      <c r="AG58" s="98">
        <v>0</v>
      </c>
      <c r="AH58" s="98">
        <v>0</v>
      </c>
      <c r="AI58" s="98">
        <v>0</v>
      </c>
      <c r="AJ58" s="98">
        <v>0</v>
      </c>
      <c r="AK58" s="98">
        <v>0</v>
      </c>
      <c r="AL58" s="98">
        <v>0</v>
      </c>
      <c r="AM58" s="99">
        <v>0</v>
      </c>
      <c r="AN58" s="187"/>
      <c r="CA58" s="143">
        <f t="shared" si="9"/>
        <v>5.5</v>
      </c>
      <c r="CB58" s="97">
        <f>('[1]Summary Data'!$V113*POWER(CB$51,3))+('[1]Summary Data'!$W113*POWER(CB$51,2))+('[1]Summary Data'!$X113*CB$51)+'[1]Summary Data'!$Y113</f>
        <v>0.38902999999999999</v>
      </c>
      <c r="CC58" s="98">
        <f>('[1]Summary Data'!$V113*POWER(CC$51,3))+('[1]Summary Data'!$W113*POWER(CC$51,2))+('[1]Summary Data'!$X113*CC$51)+'[1]Summary Data'!$Y113</f>
        <v>0.38895662109375001</v>
      </c>
      <c r="CD58" s="98">
        <f>('[1]Summary Data'!$V113*POWER(CD$51,3))+('[1]Summary Data'!$W113*POWER(CD$51,2))+('[1]Summary Data'!$X113*CD$51)+'[1]Summary Data'!$Y113</f>
        <v>0.35813171874999999</v>
      </c>
      <c r="CE58" s="98">
        <f>('[1]Summary Data'!$V113*POWER(CE$51,3))+('[1]Summary Data'!$W113*POWER(CE$51,2))+('[1]Summary Data'!$X113*CE$51)+'[1]Summary Data'!$Y113</f>
        <v>0.30479064453125004</v>
      </c>
      <c r="CF58" s="98">
        <f>('[1]Summary Data'!$V113*POWER(CF$51,3))+('[1]Summary Data'!$W113*POWER(CF$51,2))+('[1]Summary Data'!$X113*CF$51)+'[1]Summary Data'!$Y113</f>
        <v>0.23716875000000001</v>
      </c>
      <c r="CG58" s="98">
        <f>('[1]Summary Data'!$V113*POWER(CG$51,3))+('[1]Summary Data'!$W113*POWER(CG$51,2))+('[1]Summary Data'!$X113*CG$51)+'[1]Summary Data'!$Y113</f>
        <v>0.16350138671875</v>
      </c>
      <c r="CH58" s="98">
        <f>('[1]Summary Data'!$V113*POWER(CH$51,3))+('[1]Summary Data'!$W113*POWER(CH$51,2))+('[1]Summary Data'!$X113*CH$51)+'[1]Summary Data'!$Y113</f>
        <v>9.2023906250000065E-2</v>
      </c>
      <c r="CI58" s="98">
        <f>('[1]Summary Data'!$V113*POWER(CI$51,3))+('[1]Summary Data'!$W113*POWER(CI$51,2))+('[1]Summary Data'!$X113*CI$51)+'[1]Summary Data'!$Y113</f>
        <v>3.0971660156250025E-2</v>
      </c>
      <c r="CJ58" s="98">
        <f>('[1]Summary Data'!$V113*POWER(CJ$51,3))+('[1]Summary Data'!$W113*POWER(CJ$51,2))+('[1]Summary Data'!$X113*CJ$51)+'[1]Summary Data'!$Y113</f>
        <v>-1.141999999999993E-2</v>
      </c>
      <c r="CK58" s="98">
        <f>('[1]Summary Data'!$V113*POWER(CK$51,3))+('[1]Summary Data'!$W113*POWER(CK$51,2))+('[1]Summary Data'!$X113*CK$51)+'[1]Summary Data'!$Y113</f>
        <v>-2.6915722656249919E-2</v>
      </c>
      <c r="CL58" s="98">
        <f>('[1]Summary Data'!$V113*POWER(CL$51,3))+('[1]Summary Data'!$W113*POWER(CL$51,2))+('[1]Summary Data'!$X113*CL$51)+'[1]Summary Data'!$Y113</f>
        <v>-7.2801562499999473E-3</v>
      </c>
      <c r="CM58" s="98">
        <f>('[1]Summary Data'!$V113*POWER(CM$51,3))+('[1]Summary Data'!$W113*POWER(CM$51,2))+('[1]Summary Data'!$X113*CM$51)+'[1]Summary Data'!$Y113</f>
        <v>5.5722050781250032E-2</v>
      </c>
      <c r="CN58" s="98">
        <f>('[1]Summary Data'!$V113*POWER(CN$51,3))+('[1]Summary Data'!$W113*POWER(CN$51,2))+('[1]Summary Data'!$X113*CN$51)+'[1]Summary Data'!$Y113</f>
        <v>0.1703262500000001</v>
      </c>
      <c r="CO58" s="98">
        <f>('[1]Summary Data'!$V113*POWER(CO$51,3))+('[1]Summary Data'!$W113*POWER(CO$51,2))+('[1]Summary Data'!$X113*CO$51)+'[1]Summary Data'!$Y113</f>
        <v>0.34476779296875015</v>
      </c>
      <c r="CP58" s="98">
        <f>('[1]Summary Data'!$V113*POWER(CP$51,3))+('[1]Summary Data'!$W113*POWER(CP$51,2))+('[1]Summary Data'!$X113*CP$51)+'[1]Summary Data'!$Y113</f>
        <v>0.58728203125000011</v>
      </c>
      <c r="CQ58" s="99">
        <f>('[1]Summary Data'!$V113*POWER(CQ$51,3))+('[1]Summary Data'!$W113*POWER(CQ$51,2))+('[1]Summary Data'!$X113*CQ$51)+'[1]Summary Data'!$Y113</f>
        <v>0.90610431640625044</v>
      </c>
      <c r="CR58" s="99">
        <f>('[1]Summary Data'!$V113*POWER(CR$51,3))+('[1]Summary Data'!$W113*POWER(CR$51,2))+('[1]Summary Data'!$X113*CR$51)+'[1]Summary Data'!$Y113</f>
        <v>1.3094700000000001</v>
      </c>
      <c r="CS58" s="99">
        <f>('[1]Summary Data'!$V113*POWER(CS$51,3))+('[1]Summary Data'!$W113*POWER(CS$51,2))+('[1]Summary Data'!$X113*CS$51)+'[1]Summary Data'!$Y113</f>
        <v>1.8056144335937501</v>
      </c>
      <c r="CT58" s="99">
        <f>('[1]Summary Data'!$V113*POWER(CT$51,3))+('[1]Summary Data'!$W113*POWER(CT$51,2))+('[1]Summary Data'!$X113*CT$51)+'[1]Summary Data'!$Y113</f>
        <v>2.4027729687500003</v>
      </c>
      <c r="CU58" s="99">
        <f>('[1]Summary Data'!$V113*POWER(CU$51,3))+('[1]Summary Data'!$W113*POWER(CU$51,2))+('[1]Summary Data'!$X113*CU$51)+'[1]Summary Data'!$Y113</f>
        <v>3.109180957031251</v>
      </c>
      <c r="CV58" s="99">
        <f>('[1]Summary Data'!$V113*POWER(CV$51,3))+('[1]Summary Data'!$W113*POWER(CV$51,2))+('[1]Summary Data'!$X113*CV$51)+'[1]Summary Data'!$Y113</f>
        <v>3.9330737500000001</v>
      </c>
      <c r="CW58" s="99">
        <f>('[1]Summary Data'!$V113*POWER(CW$51,3))+('[1]Summary Data'!$W113*POWER(CW$51,2))+('[1]Summary Data'!$X113*CW$51)+'[1]Summary Data'!$Y113</f>
        <v>4.8826866992187492</v>
      </c>
      <c r="CX58" s="99">
        <f>('[1]Summary Data'!$V113*POWER(CX$51,3))+('[1]Summary Data'!$W113*POWER(CX$51,2))+('[1]Summary Data'!$X113*CX$51)+'[1]Summary Data'!$Y113</f>
        <v>5.9662551562499999</v>
      </c>
      <c r="CY58" s="99">
        <f>('[1]Summary Data'!$V113*POWER(CY$51,3))+('[1]Summary Data'!$W113*POWER(CY$51,2))+('[1]Summary Data'!$X113*CY$51)+'[1]Summary Data'!$Y113</f>
        <v>7.1920144726562505</v>
      </c>
      <c r="CZ58" s="99">
        <f>('[1]Summary Data'!$V113*POWER(CZ$51,3))+('[1]Summary Data'!$W113*POWER(CZ$51,2))+('[1]Summary Data'!$X113*CZ$51)+'[1]Summary Data'!$Y113</f>
        <v>8.5681999999999992</v>
      </c>
      <c r="DA58" s="99">
        <f>('[1]Summary Data'!$V113*POWER(DA$51,3))+('[1]Summary Data'!$W113*POWER(DA$51,2))+('[1]Summary Data'!$X113*DA$51)+'[1]Summary Data'!$Y113</f>
        <v>10.10304708984375</v>
      </c>
      <c r="DB58" s="99">
        <f>('[1]Summary Data'!$V113*POWER(DB$51,3))+('[1]Summary Data'!$W113*POWER(DB$51,2))+('[1]Summary Data'!$X113*DB$51)+'[1]Summary Data'!$Y113</f>
        <v>11.80479109375</v>
      </c>
      <c r="DC58" s="99">
        <f>('[1]Summary Data'!$V113*POWER(DC$51,3))+('[1]Summary Data'!$W113*POWER(DC$51,2))+('[1]Summary Data'!$X113*DC$51)+'[1]Summary Data'!$Y113</f>
        <v>13.68166736328125</v>
      </c>
      <c r="DD58" s="99">
        <f>('[1]Summary Data'!$V113*POWER(DD$51,3))+('[1]Summary Data'!$W113*POWER(DD$51,2))+('[1]Summary Data'!$X113*DD$51)+'[1]Summary Data'!$Y113</f>
        <v>15.741911250000001</v>
      </c>
      <c r="DE58" s="99">
        <f>('[1]Summary Data'!$V113*POWER(DE$51,3))+('[1]Summary Data'!$W113*POWER(DE$51,2))+('[1]Summary Data'!$X113*DE$51)+'[1]Summary Data'!$Y113</f>
        <v>17.993758105468743</v>
      </c>
      <c r="DF58" s="99">
        <f>('[1]Summary Data'!$V113*POWER(DF$51,3))+('[1]Summary Data'!$W113*POWER(DF$51,2))+('[1]Summary Data'!$X113*DF$51)+'[1]Summary Data'!$Y113</f>
        <v>20.44544328125</v>
      </c>
      <c r="DG58" s="99">
        <f>('[1]Summary Data'!$V113*POWER(DG$51,3))+('[1]Summary Data'!$W113*POWER(DG$51,2))+('[1]Summary Data'!$X113*DG$51)+'[1]Summary Data'!$Y113</f>
        <v>23.105202128906249</v>
      </c>
      <c r="DH58" s="187"/>
    </row>
    <row r="59" spans="2:113" ht="15.75" thickBot="1" x14ac:dyDescent="0.3">
      <c r="B59" s="183"/>
      <c r="C59" s="184"/>
      <c r="D59" s="184"/>
      <c r="E59" s="185"/>
      <c r="F59" s="58">
        <f t="shared" si="7"/>
        <v>6</v>
      </c>
      <c r="G59" s="102">
        <f t="shared" si="8"/>
        <v>0.34379574218749998</v>
      </c>
      <c r="H59" s="103">
        <f t="shared" si="8"/>
        <v>0.34379574218749998</v>
      </c>
      <c r="I59" s="103">
        <f t="shared" si="8"/>
        <v>0.32111281249999996</v>
      </c>
      <c r="J59" s="103">
        <f t="shared" si="8"/>
        <v>0.27364347656249999</v>
      </c>
      <c r="K59" s="103">
        <f t="shared" si="8"/>
        <v>0.21067999999999998</v>
      </c>
      <c r="L59" s="103">
        <f t="shared" si="8"/>
        <v>0.14151464843749995</v>
      </c>
      <c r="M59" s="103">
        <f t="shared" si="8"/>
        <v>7.5439687500000019E-2</v>
      </c>
      <c r="N59" s="103">
        <f t="shared" si="8"/>
        <v>2.1747382812499938E-2</v>
      </c>
      <c r="O59" s="103">
        <f t="shared" si="8"/>
        <v>0</v>
      </c>
      <c r="P59" s="103">
        <v>0</v>
      </c>
      <c r="Q59" s="103">
        <v>0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102">
        <v>0</v>
      </c>
      <c r="X59" s="103">
        <v>0</v>
      </c>
      <c r="Y59" s="103">
        <v>0</v>
      </c>
      <c r="Z59" s="103">
        <v>0</v>
      </c>
      <c r="AA59" s="103">
        <v>0</v>
      </c>
      <c r="AB59" s="103">
        <v>0</v>
      </c>
      <c r="AC59" s="103">
        <v>0</v>
      </c>
      <c r="AD59" s="103">
        <v>0</v>
      </c>
      <c r="AE59" s="103">
        <v>0</v>
      </c>
      <c r="AF59" s="103">
        <v>0</v>
      </c>
      <c r="AG59" s="103">
        <v>0</v>
      </c>
      <c r="AH59" s="103">
        <v>0</v>
      </c>
      <c r="AI59" s="103">
        <v>0</v>
      </c>
      <c r="AJ59" s="103">
        <v>0</v>
      </c>
      <c r="AK59" s="103">
        <v>0</v>
      </c>
      <c r="AL59" s="103">
        <v>0</v>
      </c>
      <c r="AM59" s="104">
        <v>0</v>
      </c>
      <c r="AN59" s="188"/>
      <c r="CA59" s="144">
        <f t="shared" si="9"/>
        <v>6</v>
      </c>
      <c r="CB59" s="102">
        <f>('[1]Summary Data'!$V112*POWER(CB$51,3))+('[1]Summary Data'!$W112*POWER(CB$51,2))+('[1]Summary Data'!$X112*CB$51)+'[1]Summary Data'!$Y112</f>
        <v>0.33239999999999997</v>
      </c>
      <c r="CC59" s="103">
        <f>('[1]Summary Data'!$V112*POWER(CC$51,3))+('[1]Summary Data'!$W112*POWER(CC$51,2))+('[1]Summary Data'!$X112*CC$51)+'[1]Summary Data'!$Y112</f>
        <v>0.34379574218749998</v>
      </c>
      <c r="CD59" s="103">
        <f>('[1]Summary Data'!$V112*POWER(CD$51,3))+('[1]Summary Data'!$W112*POWER(CD$51,2))+('[1]Summary Data'!$X112*CD$51)+'[1]Summary Data'!$Y112</f>
        <v>0.32111281249999996</v>
      </c>
      <c r="CE59" s="103">
        <f>('[1]Summary Data'!$V112*POWER(CE$51,3))+('[1]Summary Data'!$W112*POWER(CE$51,2))+('[1]Summary Data'!$X112*CE$51)+'[1]Summary Data'!$Y112</f>
        <v>0.27364347656249999</v>
      </c>
      <c r="CF59" s="103">
        <f>('[1]Summary Data'!$V112*POWER(CF$51,3))+('[1]Summary Data'!$W112*POWER(CF$51,2))+('[1]Summary Data'!$X112*CF$51)+'[1]Summary Data'!$Y112</f>
        <v>0.21067999999999998</v>
      </c>
      <c r="CG59" s="103">
        <f>('[1]Summary Data'!$V112*POWER(CG$51,3))+('[1]Summary Data'!$W112*POWER(CG$51,2))+('[1]Summary Data'!$X112*CG$51)+'[1]Summary Data'!$Y112</f>
        <v>0.14151464843749995</v>
      </c>
      <c r="CH59" s="103">
        <f>('[1]Summary Data'!$V112*POWER(CH$51,3))+('[1]Summary Data'!$W112*POWER(CH$51,2))+('[1]Summary Data'!$X112*CH$51)+'[1]Summary Data'!$Y112</f>
        <v>7.5439687500000019E-2</v>
      </c>
      <c r="CI59" s="103">
        <f>('[1]Summary Data'!$V112*POWER(CI$51,3))+('[1]Summary Data'!$W112*POWER(CI$51,2))+('[1]Summary Data'!$X112*CI$51)+'[1]Summary Data'!$Y112</f>
        <v>2.1747382812499938E-2</v>
      </c>
      <c r="CJ59" s="103">
        <f>('[1]Summary Data'!$V112*POWER(CJ$51,3))+('[1]Summary Data'!$W112*POWER(CJ$51,2))+('[1]Summary Data'!$X112*CJ$51)+'[1]Summary Data'!$Y112</f>
        <v>-1.0270000000000001E-2</v>
      </c>
      <c r="CK59" s="103">
        <f>('[1]Summary Data'!$V112*POWER(CK$51,3))+('[1]Summary Data'!$W112*POWER(CK$51,2))+('[1]Summary Data'!$X112*CK$51)+'[1]Summary Data'!$Y112</f>
        <v>-1.1320195312499892E-2</v>
      </c>
      <c r="CL59" s="103">
        <f>('[1]Summary Data'!$V112*POWER(CL$51,3))+('[1]Summary Data'!$W112*POWER(CL$51,2))+('[1]Summary Data'!$X112*CL$51)+'[1]Summary Data'!$Y112</f>
        <v>2.7889062499999728E-2</v>
      </c>
      <c r="CM59" s="103">
        <f>('[1]Summary Data'!$V112*POWER(CM$51,3))+('[1]Summary Data'!$W112*POWER(CM$51,2))+('[1]Summary Data'!$X112*CM$51)+'[1]Summary Data'!$Y112</f>
        <v>0.11665003906249993</v>
      </c>
      <c r="CN59" s="103">
        <f>('[1]Summary Data'!$V112*POWER(CN$51,3))+('[1]Summary Data'!$W112*POWER(CN$51,2))+('[1]Summary Data'!$X112*CN$51)+'[1]Summary Data'!$Y112</f>
        <v>0.26425500000000007</v>
      </c>
      <c r="CO59" s="103">
        <f>('[1]Summary Data'!$V112*POWER(CO$51,3))+('[1]Summary Data'!$W112*POWER(CO$51,2))+('[1]Summary Data'!$X112*CO$51)+'[1]Summary Data'!$Y112</f>
        <v>0.47999621093749995</v>
      </c>
      <c r="CP59" s="103">
        <f>('[1]Summary Data'!$V112*POWER(CP$51,3))+('[1]Summary Data'!$W112*POWER(CP$51,2))+('[1]Summary Data'!$X112*CP$51)+'[1]Summary Data'!$Y112</f>
        <v>0.77316593749999973</v>
      </c>
      <c r="CQ59" s="104">
        <f>('[1]Summary Data'!$V112*POWER(CQ$51,3))+('[1]Summary Data'!$W112*POWER(CQ$51,2))+('[1]Summary Data'!$X112*CQ$51)+'[1]Summary Data'!$Y112</f>
        <v>1.1530564453125007</v>
      </c>
      <c r="CR59" s="104">
        <f>('[1]Summary Data'!$V112*POWER(CR$51,3))+('[1]Summary Data'!$W112*POWER(CR$51,2))+('[1]Summary Data'!$X112*CR$51)+'[1]Summary Data'!$Y112</f>
        <v>1.62896</v>
      </c>
      <c r="CS59" s="104">
        <f>('[1]Summary Data'!$V112*POWER(CS$51,3))+('[1]Summary Data'!$W112*POWER(CS$51,2))+('[1]Summary Data'!$X112*CS$51)+'[1]Summary Data'!$Y112</f>
        <v>2.2101688671874995</v>
      </c>
      <c r="CT59" s="104">
        <f>('[1]Summary Data'!$V112*POWER(CT$51,3))+('[1]Summary Data'!$W112*POWER(CT$51,2))+('[1]Summary Data'!$X112*CT$51)+'[1]Summary Data'!$Y112</f>
        <v>2.9059753125000007</v>
      </c>
      <c r="CU59" s="104">
        <f>('[1]Summary Data'!$V112*POWER(CU$51,3))+('[1]Summary Data'!$W112*POWER(CU$51,2))+('[1]Summary Data'!$X112*CU$51)+'[1]Summary Data'!$Y112</f>
        <v>3.7256716015625004</v>
      </c>
      <c r="CV59" s="104">
        <f>('[1]Summary Data'!$V112*POWER(CV$51,3))+('[1]Summary Data'!$W112*POWER(CV$51,2))+('[1]Summary Data'!$X112*CV$51)+'[1]Summary Data'!$Y112</f>
        <v>4.6785499999999987</v>
      </c>
      <c r="CW59" s="104">
        <f>('[1]Summary Data'!$V112*POWER(CW$51,3))+('[1]Summary Data'!$W112*POWER(CW$51,2))+('[1]Summary Data'!$X112*CW$51)+'[1]Summary Data'!$Y112</f>
        <v>5.7739027734375004</v>
      </c>
      <c r="CX59" s="104">
        <f>('[1]Summary Data'!$V112*POWER(CX$51,3))+('[1]Summary Data'!$W112*POWER(CX$51,2))+('[1]Summary Data'!$X112*CX$51)+'[1]Summary Data'!$Y112</f>
        <v>7.021022187499999</v>
      </c>
      <c r="CY59" s="104">
        <f>('[1]Summary Data'!$V112*POWER(CY$51,3))+('[1]Summary Data'!$W112*POWER(CY$51,2))+('[1]Summary Data'!$X112*CY$51)+'[1]Summary Data'!$Y112</f>
        <v>8.4292005078124994</v>
      </c>
      <c r="CZ59" s="104">
        <f>('[1]Summary Data'!$V112*POWER(CZ$51,3))+('[1]Summary Data'!$W112*POWER(CZ$51,2))+('[1]Summary Data'!$X112*CZ$51)+'[1]Summary Data'!$Y112</f>
        <v>10.007729999999999</v>
      </c>
      <c r="DA59" s="104">
        <f>('[1]Summary Data'!$V112*POWER(DA$51,3))+('[1]Summary Data'!$W112*POWER(DA$51,2))+('[1]Summary Data'!$X112*DA$51)+'[1]Summary Data'!$Y112</f>
        <v>11.765902929687501</v>
      </c>
      <c r="DB59" s="104">
        <f>('[1]Summary Data'!$V112*POWER(DB$51,3))+('[1]Summary Data'!$W112*POWER(DB$51,2))+('[1]Summary Data'!$X112*DB$51)+'[1]Summary Data'!$Y112</f>
        <v>13.7130115625</v>
      </c>
      <c r="DC59" s="104">
        <f>('[1]Summary Data'!$V112*POWER(DC$51,3))+('[1]Summary Data'!$W112*POWER(DC$51,2))+('[1]Summary Data'!$X112*DC$51)+'[1]Summary Data'!$Y112</f>
        <v>15.8583481640625</v>
      </c>
      <c r="DD59" s="104">
        <f>('[1]Summary Data'!$V112*POWER(DD$51,3))+('[1]Summary Data'!$W112*POWER(DD$51,2))+('[1]Summary Data'!$X112*DD$51)+'[1]Summary Data'!$Y112</f>
        <v>18.211204999999996</v>
      </c>
      <c r="DE59" s="104">
        <f>('[1]Summary Data'!$V112*POWER(DE$51,3))+('[1]Summary Data'!$W112*POWER(DE$51,2))+('[1]Summary Data'!$X112*DE$51)+'[1]Summary Data'!$Y112</f>
        <v>20.780874335937501</v>
      </c>
      <c r="DF59" s="104">
        <f>('[1]Summary Data'!$V112*POWER(DF$51,3))+('[1]Summary Data'!$W112*POWER(DF$51,2))+('[1]Summary Data'!$X112*DF$51)+'[1]Summary Data'!$Y112</f>
        <v>23.576648437500005</v>
      </c>
      <c r="DG59" s="104">
        <f>('[1]Summary Data'!$V112*POWER(DG$51,3))+('[1]Summary Data'!$W112*POWER(DG$51,2))+('[1]Summary Data'!$X112*DG$51)+'[1]Summary Data'!$Y112</f>
        <v>26.6078195703125</v>
      </c>
      <c r="DH59" s="188"/>
    </row>
    <row r="74" spans="9:9" x14ac:dyDescent="0.25">
      <c r="I74" s="43"/>
    </row>
  </sheetData>
  <sheetProtection password="C163" sheet="1" objects="1" scenarios="1"/>
  <mergeCells count="26">
    <mergeCell ref="DH52:DH59"/>
    <mergeCell ref="B50:F50"/>
    <mergeCell ref="G50:V50"/>
    <mergeCell ref="W50:AM50"/>
    <mergeCell ref="CB50:CQ50"/>
    <mergeCell ref="CR50:DG50"/>
    <mergeCell ref="B51:E59"/>
    <mergeCell ref="AN52:AN59"/>
    <mergeCell ref="Q41:Q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P39"/>
    <mergeCell ref="B40:E48"/>
    <mergeCell ref="B10:H10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2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34" fitToHeight="2" orientation="landscape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Q70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 x14ac:dyDescent="0.4">
      <c r="A1" s="161" t="str">
        <f ca="1">MID(CELL("filename",A1),FIND("]",CELL("filename",A1))+1,255)</f>
        <v>Nissan GTR EcuTek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409.41899999999998</v>
      </c>
      <c r="T1" s="163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409.41899999999998</v>
      </c>
      <c r="T2" s="41" t="s">
        <v>28</v>
      </c>
    </row>
    <row r="3" spans="1:81" x14ac:dyDescent="0.25">
      <c r="A3" s="8" t="s">
        <v>1</v>
      </c>
      <c r="B3" s="7" t="str">
        <f>[1]Versions!C4</f>
        <v>19.02.28</v>
      </c>
    </row>
    <row r="4" spans="1:81" ht="15.75" thickBot="1" x14ac:dyDescent="0.3"/>
    <row r="5" spans="1:81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0.87</v>
      </c>
    </row>
    <row r="6" spans="1:81" ht="15.75" thickBot="1" x14ac:dyDescent="0.3"/>
    <row r="7" spans="1:81" ht="15.75" thickBot="1" x14ac:dyDescent="0.3">
      <c r="B7" s="167" t="s">
        <v>39</v>
      </c>
      <c r="C7" s="168"/>
      <c r="D7" s="169"/>
    </row>
    <row r="8" spans="1:81" ht="15.75" thickBot="1" x14ac:dyDescent="0.3">
      <c r="B8" s="45">
        <f>MIN(G62:V62)</f>
        <v>0.16</v>
      </c>
      <c r="C8" s="46" t="s">
        <v>40</v>
      </c>
    </row>
    <row r="9" spans="1:81" ht="15.75" thickBot="1" x14ac:dyDescent="0.3"/>
    <row r="10" spans="1:81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81" ht="15.75" thickBot="1" x14ac:dyDescent="0.3">
      <c r="B11" s="45">
        <f>MAX(G62:V62)</f>
        <v>2</v>
      </c>
      <c r="C11" s="46" t="s">
        <v>40</v>
      </c>
    </row>
    <row r="12" spans="1:81" ht="15.75" thickBot="1" x14ac:dyDescent="0.3">
      <c r="I12" s="43"/>
    </row>
    <row r="13" spans="1:81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81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81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377.79180150000002</v>
      </c>
      <c r="H15" s="186" t="s">
        <v>45</v>
      </c>
      <c r="I15" s="37"/>
      <c r="K15" s="37"/>
    </row>
    <row r="16" spans="1:81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409.6237094999999</v>
      </c>
      <c r="H16" s="187"/>
      <c r="I16" s="53" t="s">
        <v>46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444.69823799999995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471.91483949999997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500.38906950000001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537.65469299999995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540.81927449999989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589.76773649999996</v>
      </c>
      <c r="H22" s="188"/>
    </row>
    <row r="23" spans="2:17" ht="15.75" thickBot="1" x14ac:dyDescent="0.3"/>
    <row r="24" spans="2:17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17" ht="15.75" customHeight="1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67" t="s">
        <v>52</v>
      </c>
      <c r="C28" s="168"/>
      <c r="D28" s="168"/>
      <c r="E28" s="168"/>
      <c r="F28" s="169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17" ht="15.75" customHeight="1" x14ac:dyDescent="0.25">
      <c r="B30" s="180"/>
      <c r="C30" s="181"/>
      <c r="D30" s="181"/>
      <c r="E30" s="18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80"/>
      <c r="C31" s="181"/>
      <c r="D31" s="181"/>
      <c r="E31" s="18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 x14ac:dyDescent="0.25">
      <c r="B32" s="180"/>
      <c r="C32" s="181"/>
      <c r="D32" s="181"/>
      <c r="E32" s="182"/>
      <c r="F32" s="81">
        <f t="shared" si="2"/>
        <v>3.5</v>
      </c>
      <c r="G32" s="80">
        <f t="shared" si="3"/>
        <v>0.92582009977255153</v>
      </c>
    </row>
    <row r="33" spans="2:16" x14ac:dyDescent="0.25">
      <c r="B33" s="180"/>
      <c r="C33" s="181"/>
      <c r="D33" s="181"/>
      <c r="E33" s="182"/>
      <c r="F33" s="79">
        <f t="shared" si="2"/>
        <v>4</v>
      </c>
      <c r="G33" s="80">
        <f t="shared" si="3"/>
        <v>0.8660254037844386</v>
      </c>
    </row>
    <row r="34" spans="2:16" x14ac:dyDescent="0.25">
      <c r="B34" s="180"/>
      <c r="C34" s="181"/>
      <c r="D34" s="181"/>
      <c r="E34" s="182"/>
      <c r="F34" s="79">
        <f t="shared" si="2"/>
        <v>4.5</v>
      </c>
      <c r="G34" s="80">
        <f t="shared" si="3"/>
        <v>0.81649658092772603</v>
      </c>
    </row>
    <row r="35" spans="2:16" x14ac:dyDescent="0.25">
      <c r="B35" s="180"/>
      <c r="C35" s="181"/>
      <c r="D35" s="181"/>
      <c r="E35" s="182"/>
      <c r="F35" s="79">
        <f t="shared" si="2"/>
        <v>5</v>
      </c>
      <c r="G35" s="80">
        <f t="shared" si="3"/>
        <v>0.7745966692414834</v>
      </c>
    </row>
    <row r="36" spans="2:16" x14ac:dyDescent="0.25">
      <c r="B36" s="180"/>
      <c r="C36" s="181"/>
      <c r="D36" s="181"/>
      <c r="E36" s="182"/>
      <c r="F36" s="79">
        <f t="shared" si="2"/>
        <v>5.5</v>
      </c>
      <c r="G36" s="80">
        <f t="shared" si="3"/>
        <v>0.7385489458759964</v>
      </c>
    </row>
    <row r="37" spans="2:16" ht="15.75" thickBot="1" x14ac:dyDescent="0.3">
      <c r="B37" s="183"/>
      <c r="C37" s="184"/>
      <c r="D37" s="184"/>
      <c r="E37" s="185"/>
      <c r="F37" s="82">
        <f t="shared" si="2"/>
        <v>6</v>
      </c>
      <c r="G37" s="83">
        <f t="shared" si="3"/>
        <v>0.70710678118654757</v>
      </c>
    </row>
    <row r="38" spans="2:16" ht="15.75" thickBot="1" x14ac:dyDescent="0.3"/>
    <row r="39" spans="2:16" ht="15.75" thickBot="1" x14ac:dyDescent="0.3">
      <c r="B39" s="167" t="s">
        <v>55</v>
      </c>
      <c r="C39" s="168"/>
      <c r="D39" s="168"/>
      <c r="E39" s="168"/>
      <c r="F39" s="169"/>
      <c r="G39" s="174" t="s">
        <v>68</v>
      </c>
      <c r="H39" s="175"/>
      <c r="I39" s="175"/>
      <c r="J39" s="175"/>
      <c r="K39" s="175"/>
      <c r="L39" s="175"/>
      <c r="M39" s="175"/>
      <c r="N39" s="176"/>
    </row>
    <row r="40" spans="2:16" ht="15.75" customHeight="1" thickBot="1" x14ac:dyDescent="0.3">
      <c r="B40" s="194" t="s">
        <v>58</v>
      </c>
      <c r="C40" s="195"/>
      <c r="D40" s="195"/>
      <c r="E40" s="196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 x14ac:dyDescent="0.3">
      <c r="B41" s="197"/>
      <c r="C41" s="198"/>
      <c r="D41" s="198"/>
      <c r="E41" s="199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2.0902499999999975</v>
      </c>
      <c r="H41" s="88">
        <f>('[1]Summary Data'!$V43*POWER(H$40,3))+('[1]Summary Data'!$W43*POWER(H$40,2))+('[1]Summary Data'!$X43*H$40)+'[1]Summary Data'!$Y43</f>
        <v>1.4045899999999971</v>
      </c>
      <c r="I41" s="88">
        <f>('[1]Summary Data'!$V43*POWER(I$40,3))+('[1]Summary Data'!$W43*POWER(I$40,2))+('[1]Summary Data'!$X43*I$40)+'[1]Summary Data'!$Y43</f>
        <v>1.1692499999999963</v>
      </c>
      <c r="J41" s="88">
        <f>('[1]Summary Data'!$V43*POWER(J$40,3))+('[1]Summary Data'!$W43*POWER(J$40,2))+('[1]Summary Data'!$X43*J$40)+'[1]Summary Data'!$Y43</f>
        <v>0.98940999999999768</v>
      </c>
      <c r="K41" s="88">
        <f>('[1]Summary Data'!$V43*POWER(K$40,3))+('[1]Summary Data'!$W43*POWER(K$40,2))+('[1]Summary Data'!$X43*K$40)+'[1]Summary Data'!$Y43</f>
        <v>0.8529499999999981</v>
      </c>
      <c r="L41" s="88">
        <f>('[1]Summary Data'!$V43*POWER(L$40,3))+('[1]Summary Data'!$W43*POWER(L$40,2))+('[1]Summary Data'!$X43*L$40)+'[1]Summary Data'!$Y43</f>
        <v>0.74774999999999459</v>
      </c>
      <c r="M41" s="88">
        <f>('[1]Summary Data'!$V43*POWER(M$40,3))+('[1]Summary Data'!$W43*POWER(M$40,2))+('[1]Summary Data'!$X43*M$40)+'[1]Summary Data'!$Y43</f>
        <v>0.66168999999999834</v>
      </c>
      <c r="N41" s="89">
        <f>('[1]Summary Data'!$V43*POWER(N$40,3))+('[1]Summary Data'!$W43*POWER(N$40,2))+('[1]Summary Data'!$X43*N$40)+'[1]Summary Data'!$Y43</f>
        <v>0.58264999999999567</v>
      </c>
      <c r="O41" s="186" t="s">
        <v>40</v>
      </c>
    </row>
    <row r="42" spans="2:16" ht="15.75" thickBot="1" x14ac:dyDescent="0.3">
      <c r="B42" s="197"/>
      <c r="C42" s="198"/>
      <c r="D42" s="198"/>
      <c r="E42" s="199"/>
      <c r="F42" s="51">
        <f t="shared" si="4"/>
        <v>3</v>
      </c>
      <c r="G42" s="92">
        <f>('[1]Summary Data'!$V42*POWER(G$40,3))+('[1]Summary Data'!$W42*POWER(G$40,2))+('[1]Summary Data'!$X42*G$40)+'[1]Summary Data'!$Y42</f>
        <v>2.1551799999999997</v>
      </c>
      <c r="H42" s="93">
        <f>('[1]Summary Data'!$V42*POWER(H$40,3))+('[1]Summary Data'!$W42*POWER(H$40,2))+('[1]Summary Data'!$X42*H$40)+'[1]Summary Data'!$Y42</f>
        <v>1.3929600000000004</v>
      </c>
      <c r="I42" s="93">
        <f>('[1]Summary Data'!$V42*POWER(I$40,3))+('[1]Summary Data'!$W42*POWER(I$40,2))+('[1]Summary Data'!$X42*I$40)+'[1]Summary Data'!$Y42</f>
        <v>1.1515299999999975</v>
      </c>
      <c r="J42" s="93">
        <f>('[1]Summary Data'!$V42*POWER(J$40,3))+('[1]Summary Data'!$W42*POWER(J$40,2))+('[1]Summary Data'!$X42*J$40)+'[1]Summary Data'!$Y42</f>
        <v>0.97577999999999854</v>
      </c>
      <c r="K42" s="93">
        <f>('[1]Summary Data'!$V42*POWER(K$40,3))+('[1]Summary Data'!$W42*POWER(K$40,2))+('[1]Summary Data'!$X42*K$40)+'[1]Summary Data'!$Y42</f>
        <v>0.84513000000000105</v>
      </c>
      <c r="L42" s="93">
        <f>('[1]Summary Data'!$V42*POWER(L$40,3))+('[1]Summary Data'!$W42*POWER(L$40,2))+('[1]Summary Data'!$X42*L$40)+'[1]Summary Data'!$Y42</f>
        <v>0.73899999999999366</v>
      </c>
      <c r="M42" s="93">
        <f>('[1]Summary Data'!$V42*POWER(M$40,3))+('[1]Summary Data'!$W42*POWER(M$40,2))+('[1]Summary Data'!$X42*M$40)+'[1]Summary Data'!$Y42</f>
        <v>0.63680999999999699</v>
      </c>
      <c r="N42" s="94">
        <f>('[1]Summary Data'!$V42*POWER(N$40,3))+('[1]Summary Data'!$W42*POWER(N$40,2))+('[1]Summary Data'!$X42*N$40)+'[1]Summary Data'!$Y42</f>
        <v>0.51797999999999789</v>
      </c>
      <c r="O42" s="187"/>
      <c r="P42" s="53" t="s">
        <v>46</v>
      </c>
    </row>
    <row r="43" spans="2:16" x14ac:dyDescent="0.25">
      <c r="B43" s="197"/>
      <c r="C43" s="198"/>
      <c r="D43" s="198"/>
      <c r="E43" s="199"/>
      <c r="F43" s="54">
        <f t="shared" si="4"/>
        <v>3.5</v>
      </c>
      <c r="G43" s="97">
        <f>('[1]Summary Data'!$V41*POWER(G$40,3))+('[1]Summary Data'!$W41*POWER(G$40,2))+('[1]Summary Data'!$X41*G$40)+'[1]Summary Data'!$Y41</f>
        <v>2.3236100000000004</v>
      </c>
      <c r="H43" s="98">
        <f>('[1]Summary Data'!$V41*POWER(H$40,3))+('[1]Summary Data'!$W41*POWER(H$40,2))+('[1]Summary Data'!$X41*H$40)+'[1]Summary Data'!$Y41</f>
        <v>1.4637900000000013</v>
      </c>
      <c r="I43" s="98">
        <f>('[1]Summary Data'!$V41*POWER(I$40,3))+('[1]Summary Data'!$W41*POWER(I$40,2))+('[1]Summary Data'!$X41*I$40)+'[1]Summary Data'!$Y41</f>
        <v>1.1862799999999982</v>
      </c>
      <c r="J43" s="98">
        <f>('[1]Summary Data'!$V41*POWER(J$40,3))+('[1]Summary Data'!$W41*POWER(J$40,2))+('[1]Summary Data'!$X41*J$40)+'[1]Summary Data'!$Y41</f>
        <v>0.98372999999999955</v>
      </c>
      <c r="K43" s="98">
        <f>('[1]Summary Data'!$V41*POWER(K$40,3))+('[1]Summary Data'!$W41*POWER(K$40,2))+('[1]Summary Data'!$X41*K$40)+'[1]Summary Data'!$Y41</f>
        <v>0.83616000000000135</v>
      </c>
      <c r="L43" s="98">
        <f>('[1]Summary Data'!$V41*POWER(L$40,3))+('[1]Summary Data'!$W41*POWER(L$40,2))+('[1]Summary Data'!$X41*L$40)+'[1]Summary Data'!$Y41</f>
        <v>0.72358999999999973</v>
      </c>
      <c r="M43" s="98">
        <f>('[1]Summary Data'!$V41*POWER(M$40,3))+('[1]Summary Data'!$W41*POWER(M$40,2))+('[1]Summary Data'!$X41*M$40)+'[1]Summary Data'!$Y41</f>
        <v>0.62604000000000148</v>
      </c>
      <c r="N43" s="99">
        <f>('[1]Summary Data'!$V41*POWER(N$40,3))+('[1]Summary Data'!$W41*POWER(N$40,2))+('[1]Summary Data'!$X41*N$40)+'[1]Summary Data'!$Y41</f>
        <v>0.52353000000000272</v>
      </c>
      <c r="O43" s="187"/>
    </row>
    <row r="44" spans="2:16" x14ac:dyDescent="0.25">
      <c r="B44" s="197"/>
      <c r="C44" s="198"/>
      <c r="D44" s="198"/>
      <c r="E44" s="199"/>
      <c r="F44" s="56">
        <f t="shared" si="4"/>
        <v>4</v>
      </c>
      <c r="G44" s="97">
        <f>('[1]Summary Data'!$V40*POWER(G$40,3))+('[1]Summary Data'!$W40*POWER(G$40,2))+('[1]Summary Data'!$X40*G$40)+'[1]Summary Data'!$Y40</f>
        <v>2.489650000000001</v>
      </c>
      <c r="H44" s="98">
        <f>('[1]Summary Data'!$V40*POWER(H$40,3))+('[1]Summary Data'!$W40*POWER(H$40,2))+('[1]Summary Data'!$X40*H$40)+'[1]Summary Data'!$Y40</f>
        <v>1.5000300000000024</v>
      </c>
      <c r="I44" s="98">
        <f>('[1]Summary Data'!$V40*POWER(I$40,3))+('[1]Summary Data'!$W40*POWER(I$40,2))+('[1]Summary Data'!$X40*I$40)+'[1]Summary Data'!$Y40</f>
        <v>1.1968300000000021</v>
      </c>
      <c r="J44" s="98">
        <f>('[1]Summary Data'!$V40*POWER(J$40,3))+('[1]Summary Data'!$W40*POWER(J$40,2))+('[1]Summary Data'!$X40*J$40)+'[1]Summary Data'!$Y40</f>
        <v>0.98504999999999754</v>
      </c>
      <c r="K44" s="98">
        <f>('[1]Summary Data'!$V40*POWER(K$40,3))+('[1]Summary Data'!$W40*POWER(K$40,2))+('[1]Summary Data'!$X40*K$40)+'[1]Summary Data'!$Y40</f>
        <v>0.83744999999999692</v>
      </c>
      <c r="L44" s="98">
        <f>('[1]Summary Data'!$V40*POWER(L$40,3))+('[1]Summary Data'!$W40*POWER(L$40,2))+('[1]Summary Data'!$X40*L$40)+'[1]Summary Data'!$Y40</f>
        <v>0.72679000000000471</v>
      </c>
      <c r="M44" s="98">
        <f>('[1]Summary Data'!$V40*POWER(M$40,3))+('[1]Summary Data'!$W40*POWER(M$40,2))+('[1]Summary Data'!$X40*M$40)+'[1]Summary Data'!$Y40</f>
        <v>0.62583000000000411</v>
      </c>
      <c r="N44" s="99">
        <f>('[1]Summary Data'!$V40*POWER(N$40,3))+('[1]Summary Data'!$W40*POWER(N$40,2))+('[1]Summary Data'!$X40*N$40)+'[1]Summary Data'!$Y40</f>
        <v>0.50733000000000317</v>
      </c>
      <c r="O44" s="187"/>
    </row>
    <row r="45" spans="2:16" x14ac:dyDescent="0.25">
      <c r="B45" s="197"/>
      <c r="C45" s="198"/>
      <c r="D45" s="198"/>
      <c r="E45" s="199"/>
      <c r="F45" s="56">
        <f t="shared" si="4"/>
        <v>4.5</v>
      </c>
      <c r="G45" s="97">
        <f>('[1]Summary Data'!$V39*POWER(G$40,3))+('[1]Summary Data'!$W39*POWER(G$40,2))+('[1]Summary Data'!$X39*G$40)+'[1]Summary Data'!$Y39</f>
        <v>2.782429999999998</v>
      </c>
      <c r="H45" s="98">
        <f>('[1]Summary Data'!$V39*POWER(H$40,3))+('[1]Summary Data'!$W39*POWER(H$40,2))+('[1]Summary Data'!$X39*H$40)+'[1]Summary Data'!$Y39</f>
        <v>1.5997300000000045</v>
      </c>
      <c r="I45" s="98">
        <f>('[1]Summary Data'!$V39*POWER(I$40,3))+('[1]Summary Data'!$W39*POWER(I$40,2))+('[1]Summary Data'!$X39*I$40)+'[1]Summary Data'!$Y39</f>
        <v>1.2507199999999976</v>
      </c>
      <c r="J45" s="98">
        <f>('[1]Summary Data'!$V39*POWER(J$40,3))+('[1]Summary Data'!$W39*POWER(J$40,2))+('[1]Summary Data'!$X39*J$40)+'[1]Summary Data'!$Y39</f>
        <v>1.0146300000000004</v>
      </c>
      <c r="K45" s="98">
        <f>('[1]Summary Data'!$V39*POWER(K$40,3))+('[1]Summary Data'!$W39*POWER(K$40,2))+('[1]Summary Data'!$X39*K$40)+'[1]Summary Data'!$Y39</f>
        <v>0.85498000000000118</v>
      </c>
      <c r="L45" s="98">
        <f>('[1]Summary Data'!$V39*POWER(L$40,3))+('[1]Summary Data'!$W39*POWER(L$40,2))+('[1]Summary Data'!$X39*L$40)+'[1]Summary Data'!$Y39</f>
        <v>0.73528999999999556</v>
      </c>
      <c r="M45" s="98">
        <f>('[1]Summary Data'!$V39*POWER(M$40,3))+('[1]Summary Data'!$W39*POWER(M$40,2))+('[1]Summary Data'!$X39*M$40)+'[1]Summary Data'!$Y39</f>
        <v>0.6190800000000003</v>
      </c>
      <c r="N45" s="99">
        <f>('[1]Summary Data'!$V39*POWER(N$40,3))+('[1]Summary Data'!$W39*POWER(N$40,2))+('[1]Summary Data'!$X39*N$40)+'[1]Summary Data'!$Y39</f>
        <v>0.46986999999999668</v>
      </c>
      <c r="O45" s="187"/>
    </row>
    <row r="46" spans="2:16" x14ac:dyDescent="0.25">
      <c r="B46" s="197"/>
      <c r="C46" s="198"/>
      <c r="D46" s="198"/>
      <c r="E46" s="199"/>
      <c r="F46" s="56">
        <f t="shared" si="4"/>
        <v>5</v>
      </c>
      <c r="G46" s="97">
        <f>('[1]Summary Data'!$V38*POWER(G$40,3))+('[1]Summary Data'!$W38*POWER(G$40,2))+('[1]Summary Data'!$X38*G$40)+'[1]Summary Data'!$Y38</f>
        <v>3.0877599999999994</v>
      </c>
      <c r="H46" s="98">
        <f>('[1]Summary Data'!$V38*POWER(H$40,3))+('[1]Summary Data'!$W38*POWER(H$40,2))+('[1]Summary Data'!$X38*H$40)+'[1]Summary Data'!$Y38</f>
        <v>1.6917800000000014</v>
      </c>
      <c r="I46" s="98">
        <f>('[1]Summary Data'!$V38*POWER(I$40,3))+('[1]Summary Data'!$W38*POWER(I$40,2))+('[1]Summary Data'!$X38*I$40)+'[1]Summary Data'!$Y38</f>
        <v>1.3161999999999985</v>
      </c>
      <c r="J46" s="98">
        <f>('[1]Summary Data'!$V38*POWER(J$40,3))+('[1]Summary Data'!$W38*POWER(J$40,2))+('[1]Summary Data'!$X38*J$40)+'[1]Summary Data'!$Y38</f>
        <v>1.0876399999999897</v>
      </c>
      <c r="K46" s="98">
        <f>('[1]Summary Data'!$V38*POWER(K$40,3))+('[1]Summary Data'!$W38*POWER(K$40,2))+('[1]Summary Data'!$X38*K$40)+'[1]Summary Data'!$Y38</f>
        <v>0.95515999999999579</v>
      </c>
      <c r="L46" s="98">
        <f>('[1]Summary Data'!$V38*POWER(L$40,3))+('[1]Summary Data'!$W38*POWER(L$40,2))+('[1]Summary Data'!$X38*L$40)+'[1]Summary Data'!$Y38</f>
        <v>0.86782000000000536</v>
      </c>
      <c r="M46" s="98">
        <f>('[1]Summary Data'!$V38*POWER(M$40,3))+('[1]Summary Data'!$W38*POWER(M$40,2))+('[1]Summary Data'!$X38*M$40)+'[1]Summary Data'!$Y38</f>
        <v>0.77468000000000004</v>
      </c>
      <c r="N46" s="99">
        <f>('[1]Summary Data'!$V38*POWER(N$40,3))+('[1]Summary Data'!$W38*POWER(N$40,2))+('[1]Summary Data'!$X38*N$40)+'[1]Summary Data'!$Y38</f>
        <v>0.62479999999999691</v>
      </c>
      <c r="O46" s="187"/>
    </row>
    <row r="47" spans="2:16" x14ac:dyDescent="0.25">
      <c r="B47" s="197"/>
      <c r="C47" s="198"/>
      <c r="D47" s="198"/>
      <c r="E47" s="199"/>
      <c r="F47" s="56">
        <f t="shared" si="4"/>
        <v>5.5</v>
      </c>
      <c r="G47" s="97">
        <f>('[1]Summary Data'!$V37*POWER(G$40,3))+('[1]Summary Data'!$W37*POWER(G$40,2))+('[1]Summary Data'!$X37*G$40)+'[1]Summary Data'!$Y37</f>
        <v>3.7274600000000078</v>
      </c>
      <c r="H47" s="98">
        <f>('[1]Summary Data'!$V37*POWER(H$40,3))+('[1]Summary Data'!$W37*POWER(H$40,2))+('[1]Summary Data'!$X37*H$40)+'[1]Summary Data'!$Y37</f>
        <v>1.8331600000000066</v>
      </c>
      <c r="I47" s="98">
        <f>('[1]Summary Data'!$V37*POWER(I$40,3))+('[1]Summary Data'!$W37*POWER(I$40,2))+('[1]Summary Data'!$X37*I$40)+'[1]Summary Data'!$Y37</f>
        <v>1.3586900000000099</v>
      </c>
      <c r="J47" s="98">
        <f>('[1]Summary Data'!$V37*POWER(J$40,3))+('[1]Summary Data'!$W37*POWER(J$40,2))+('[1]Summary Data'!$X37*J$40)+'[1]Summary Data'!$Y37</f>
        <v>1.0909400000000034</v>
      </c>
      <c r="K47" s="98">
        <f>('[1]Summary Data'!$V37*POWER(K$40,3))+('[1]Summary Data'!$W37*POWER(K$40,2))+('[1]Summary Data'!$X37*K$40)+'[1]Summary Data'!$Y37</f>
        <v>0.94861000000000217</v>
      </c>
      <c r="L47" s="98">
        <f>('[1]Summary Data'!$V37*POWER(L$40,3))+('[1]Summary Data'!$W37*POWER(L$40,2))+('[1]Summary Data'!$X37*L$40)+'[1]Summary Data'!$Y37</f>
        <v>0.85040000000000759</v>
      </c>
      <c r="M47" s="98">
        <f>('[1]Summary Data'!$V37*POWER(M$40,3))+('[1]Summary Data'!$W37*POWER(M$40,2))+('[1]Summary Data'!$X37*M$40)+'[1]Summary Data'!$Y37</f>
        <v>0.7150100000000208</v>
      </c>
      <c r="N47" s="99">
        <f>('[1]Summary Data'!$V37*POWER(N$40,3))+('[1]Summary Data'!$W37*POWER(N$40,2))+('[1]Summary Data'!$X37*N$40)+'[1]Summary Data'!$Y37</f>
        <v>0.46114000000001454</v>
      </c>
      <c r="O47" s="187"/>
    </row>
    <row r="48" spans="2:16" ht="15.75" thickBot="1" x14ac:dyDescent="0.3">
      <c r="B48" s="200"/>
      <c r="C48" s="201"/>
      <c r="D48" s="201"/>
      <c r="E48" s="202"/>
      <c r="F48" s="58">
        <f t="shared" si="4"/>
        <v>6</v>
      </c>
      <c r="G48" s="102">
        <f>('[1]Summary Data'!$V36*POWER(G$40,3))+('[1]Summary Data'!$W36*POWER(G$40,2))+('[1]Summary Data'!$X36*G$40)+'[1]Summary Data'!$Y36</f>
        <v>4.4145399999999952</v>
      </c>
      <c r="H48" s="103">
        <f>('[1]Summary Data'!$V36*POWER(H$40,3))+('[1]Summary Data'!$W36*POWER(H$40,2))+('[1]Summary Data'!$X36*H$40)+'[1]Summary Data'!$Y36</f>
        <v>1.9842199999999934</v>
      </c>
      <c r="I48" s="103">
        <f>('[1]Summary Data'!$V36*POWER(I$40,3))+('[1]Summary Data'!$W36*POWER(I$40,2))+('[1]Summary Data'!$X36*I$40)+'[1]Summary Data'!$Y36</f>
        <v>1.404670000000003</v>
      </c>
      <c r="J48" s="103">
        <f>('[1]Summary Data'!$V36*POWER(J$40,3))+('[1]Summary Data'!$W36*POWER(J$40,2))+('[1]Summary Data'!$X36*J$40)+'[1]Summary Data'!$Y36</f>
        <v>1.1054199999999881</v>
      </c>
      <c r="K48" s="103">
        <f>('[1]Summary Data'!$V36*POWER(K$40,3))+('[1]Summary Data'!$W36*POWER(K$40,2))+('[1]Summary Data'!$X36*K$40)+'[1]Summary Data'!$Y36</f>
        <v>0.9788899999999856</v>
      </c>
      <c r="L48" s="103">
        <f>('[1]Summary Data'!$V36*POWER(L$40,3))+('[1]Summary Data'!$W36*POWER(L$40,2))+('[1]Summary Data'!$X36*L$40)+'[1]Summary Data'!$Y36</f>
        <v>0.91749999999999687</v>
      </c>
      <c r="M48" s="103">
        <f>('[1]Summary Data'!$V36*POWER(M$40,3))+('[1]Summary Data'!$W36*POWER(M$40,2))+('[1]Summary Data'!$X36*M$40)+'[1]Summary Data'!$Y36</f>
        <v>0.813670000000009</v>
      </c>
      <c r="N48" s="104">
        <f>('[1]Summary Data'!$V36*POWER(N$40,3))+('[1]Summary Data'!$W36*POWER(N$40,2))+('[1]Summary Data'!$X36*N$40)+'[1]Summary Data'!$Y36</f>
        <v>0.55981999999999488</v>
      </c>
      <c r="O48" s="188"/>
    </row>
    <row r="60" spans="2:95" ht="15.75" thickBot="1" x14ac:dyDescent="0.3">
      <c r="CA60" s="43" t="s">
        <v>59</v>
      </c>
    </row>
    <row r="61" spans="2:95" ht="15.75" thickBot="1" x14ac:dyDescent="0.3">
      <c r="B61" s="203" t="s">
        <v>63</v>
      </c>
      <c r="C61" s="204"/>
      <c r="D61" s="204"/>
      <c r="E61" s="204"/>
      <c r="F61" s="169"/>
      <c r="G61" s="174" t="s">
        <v>61</v>
      </c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6"/>
      <c r="CA61" s="107"/>
      <c r="CB61" s="174" t="s">
        <v>61</v>
      </c>
      <c r="CC61" s="175"/>
      <c r="CD61" s="175"/>
      <c r="CE61" s="175"/>
      <c r="CF61" s="175"/>
      <c r="CG61" s="175"/>
      <c r="CH61" s="175"/>
      <c r="CI61" s="175"/>
      <c r="CJ61" s="175"/>
      <c r="CK61" s="175"/>
      <c r="CL61" s="175"/>
      <c r="CM61" s="175"/>
      <c r="CN61" s="175"/>
      <c r="CO61" s="175"/>
      <c r="CP61" s="175"/>
      <c r="CQ61" s="176"/>
    </row>
    <row r="62" spans="2:95" ht="15.75" customHeight="1" thickBot="1" x14ac:dyDescent="0.3">
      <c r="B62" s="177" t="s">
        <v>43</v>
      </c>
      <c r="C62" s="178"/>
      <c r="D62" s="178"/>
      <c r="E62" s="179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5">F62</f>
        <v>bar</v>
      </c>
      <c r="CB62" s="108">
        <f t="shared" si="5"/>
        <v>0.16</v>
      </c>
      <c r="CC62" s="109">
        <f t="shared" si="5"/>
        <v>0.22</v>
      </c>
      <c r="CD62" s="109">
        <f t="shared" si="5"/>
        <v>0.28000000000000003</v>
      </c>
      <c r="CE62" s="109">
        <f t="shared" si="5"/>
        <v>0.34</v>
      </c>
      <c r="CF62" s="109">
        <f t="shared" si="5"/>
        <v>0.4</v>
      </c>
      <c r="CG62" s="109">
        <f t="shared" si="5"/>
        <v>0.46</v>
      </c>
      <c r="CH62" s="109">
        <f t="shared" si="5"/>
        <v>0.52</v>
      </c>
      <c r="CI62" s="109">
        <f t="shared" si="5"/>
        <v>0.57999999999999996</v>
      </c>
      <c r="CJ62" s="109">
        <f t="shared" si="5"/>
        <v>0.64</v>
      </c>
      <c r="CK62" s="109">
        <f t="shared" si="5"/>
        <v>0.7</v>
      </c>
      <c r="CL62" s="109">
        <f t="shared" si="5"/>
        <v>0.76</v>
      </c>
      <c r="CM62" s="109">
        <f t="shared" si="5"/>
        <v>0.82</v>
      </c>
      <c r="CN62" s="109">
        <f t="shared" si="5"/>
        <v>0.88</v>
      </c>
      <c r="CO62" s="109">
        <f t="shared" si="5"/>
        <v>0.94</v>
      </c>
      <c r="CP62" s="109">
        <f t="shared" si="5"/>
        <v>1</v>
      </c>
      <c r="CQ62" s="110">
        <f t="shared" si="5"/>
        <v>2</v>
      </c>
    </row>
    <row r="63" spans="2:95" ht="15" customHeight="1" thickBot="1" x14ac:dyDescent="0.3">
      <c r="B63" s="180"/>
      <c r="C63" s="181"/>
      <c r="D63" s="181"/>
      <c r="E63" s="182"/>
      <c r="F63" s="49">
        <f t="shared" ref="F63:F70" si="6">F15</f>
        <v>2.5</v>
      </c>
      <c r="G63" s="124">
        <f t="shared" ref="G63:U70" si="7">IF(CB63&gt;H63,MAX(CB63,0),H63)</f>
        <v>223.17124615935998</v>
      </c>
      <c r="H63" s="125">
        <f t="shared" si="7"/>
        <v>193.48707251367995</v>
      </c>
      <c r="I63" s="125">
        <f t="shared" si="7"/>
        <v>169.17851837631997</v>
      </c>
      <c r="J63" s="125">
        <f t="shared" si="7"/>
        <v>149.69932935063997</v>
      </c>
      <c r="K63" s="125">
        <f t="shared" si="7"/>
        <v>134.50325103999992</v>
      </c>
      <c r="L63" s="125">
        <f t="shared" si="7"/>
        <v>123.04402904775995</v>
      </c>
      <c r="M63" s="125">
        <f t="shared" si="7"/>
        <v>114.77540897727997</v>
      </c>
      <c r="N63" s="125">
        <f t="shared" si="7"/>
        <v>109.15113643191995</v>
      </c>
      <c r="O63" s="125">
        <f t="shared" si="7"/>
        <v>105.62495701503997</v>
      </c>
      <c r="P63" s="125">
        <f t="shared" si="7"/>
        <v>103.65061632999999</v>
      </c>
      <c r="Q63" s="125">
        <f t="shared" si="7"/>
        <v>102.68185998015991</v>
      </c>
      <c r="R63" s="125">
        <f t="shared" si="7"/>
        <v>102.17243356887985</v>
      </c>
      <c r="S63" s="125">
        <f t="shared" si="7"/>
        <v>101.57608269951987</v>
      </c>
      <c r="T63" s="125">
        <f t="shared" si="7"/>
        <v>100.34655297544003</v>
      </c>
      <c r="U63" s="125">
        <f t="shared" si="7"/>
        <v>100</v>
      </c>
      <c r="V63" s="126">
        <v>100</v>
      </c>
      <c r="W63" s="186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223.17124615935998</v>
      </c>
      <c r="CC63" s="125">
        <f>('[1]Summary Data'!$V163*POWER(CC$62,3))+('[1]Summary Data'!$W163*POWER(CC$62,2))+('[1]Summary Data'!$X163*CC$62)+'[1]Summary Data'!$Y163</f>
        <v>193.48707251367995</v>
      </c>
      <c r="CD63" s="125">
        <f>('[1]Summary Data'!$V163*POWER(CD$62,3))+('[1]Summary Data'!$W163*POWER(CD$62,2))+('[1]Summary Data'!$X163*CD$62)+'[1]Summary Data'!$Y163</f>
        <v>169.17851837631997</v>
      </c>
      <c r="CE63" s="125">
        <f>('[1]Summary Data'!$V163*POWER(CE$62,3))+('[1]Summary Data'!$W163*POWER(CE$62,2))+('[1]Summary Data'!$X163*CE$62)+'[1]Summary Data'!$Y163</f>
        <v>149.69932935063997</v>
      </c>
      <c r="CF63" s="125">
        <f>('[1]Summary Data'!$V163*POWER(CF$62,3))+('[1]Summary Data'!$W163*POWER(CF$62,2))+('[1]Summary Data'!$X163*CF$62)+'[1]Summary Data'!$Y163</f>
        <v>134.50325103999992</v>
      </c>
      <c r="CG63" s="125">
        <f>('[1]Summary Data'!$V163*POWER(CG$62,3))+('[1]Summary Data'!$W163*POWER(CG$62,2))+('[1]Summary Data'!$X163*CG$62)+'[1]Summary Data'!$Y163</f>
        <v>123.04402904775995</v>
      </c>
      <c r="CH63" s="125">
        <f>('[1]Summary Data'!$V163*POWER(CH$62,3))+('[1]Summary Data'!$W163*POWER(CH$62,2))+('[1]Summary Data'!$X163*CH$62)+'[1]Summary Data'!$Y163</f>
        <v>114.77540897727997</v>
      </c>
      <c r="CI63" s="125">
        <f>('[1]Summary Data'!$V163*POWER(CI$62,3))+('[1]Summary Data'!$W163*POWER(CI$62,2))+('[1]Summary Data'!$X163*CI$62)+'[1]Summary Data'!$Y163</f>
        <v>109.15113643191995</v>
      </c>
      <c r="CJ63" s="125">
        <f>('[1]Summary Data'!$V163*POWER(CJ$62,3))+('[1]Summary Data'!$W163*POWER(CJ$62,2))+('[1]Summary Data'!$X163*CJ$62)+'[1]Summary Data'!$Y163</f>
        <v>105.62495701503997</v>
      </c>
      <c r="CK63" s="125">
        <f>('[1]Summary Data'!$V163*POWER(CK$62,3))+('[1]Summary Data'!$W163*POWER(CK$62,2))+('[1]Summary Data'!$X163*CK$62)+'[1]Summary Data'!$Y163</f>
        <v>103.65061632999999</v>
      </c>
      <c r="CL63" s="125">
        <f>('[1]Summary Data'!$V163*POWER(CL$62,3))+('[1]Summary Data'!$W163*POWER(CL$62,2))+('[1]Summary Data'!$X163*CL$62)+'[1]Summary Data'!$Y163</f>
        <v>102.68185998015991</v>
      </c>
      <c r="CM63" s="125">
        <f>('[1]Summary Data'!$V163*POWER(CM$62,3))+('[1]Summary Data'!$W163*POWER(CM$62,2))+('[1]Summary Data'!$X163*CM$62)+'[1]Summary Data'!$Y163</f>
        <v>102.17243356887985</v>
      </c>
      <c r="CN63" s="125">
        <f>('[1]Summary Data'!$V163*POWER(CN$62,3))+('[1]Summary Data'!$W163*POWER(CN$62,2))+('[1]Summary Data'!$X163*CN$62)+'[1]Summary Data'!$Y163</f>
        <v>101.57608269951987</v>
      </c>
      <c r="CO63" s="125">
        <f>('[1]Summary Data'!$V163*POWER(CO$62,3))+('[1]Summary Data'!$W163*POWER(CO$62,2))+('[1]Summary Data'!$X163*CO$62)+'[1]Summary Data'!$Y163</f>
        <v>100.34655297544003</v>
      </c>
      <c r="CP63" s="125">
        <f>('[1]Summary Data'!$V163*POWER(CP$62,3))+('[1]Summary Data'!$W163*POWER(CP$62,2))+('[1]Summary Data'!$X163*CP$62)+'[1]Summary Data'!$Y163</f>
        <v>97.93758999999983</v>
      </c>
      <c r="CQ63" s="126">
        <f>('[1]Summary Data'!$V163*POWER(CQ$62,3))+('[1]Summary Data'!$W163*POWER(CQ$62,2))+('[1]Summary Data'!$X163*CQ$62)+'[1]Summary Data'!$Y163</f>
        <v>-616.24658000000045</v>
      </c>
    </row>
    <row r="64" spans="2:95" ht="15.75" thickBot="1" x14ac:dyDescent="0.3">
      <c r="B64" s="180"/>
      <c r="C64" s="181"/>
      <c r="D64" s="181"/>
      <c r="E64" s="182"/>
      <c r="F64" s="51">
        <f t="shared" si="6"/>
        <v>3</v>
      </c>
      <c r="G64" s="127">
        <f t="shared" si="7"/>
        <v>254.0287568384</v>
      </c>
      <c r="H64" s="128">
        <f t="shared" si="7"/>
        <v>220.15410698720001</v>
      </c>
      <c r="I64" s="128">
        <f t="shared" si="7"/>
        <v>192.12135543679994</v>
      </c>
      <c r="J64" s="128">
        <f t="shared" si="7"/>
        <v>169.34100997759998</v>
      </c>
      <c r="K64" s="128">
        <f t="shared" si="7"/>
        <v>151.22357840000001</v>
      </c>
      <c r="L64" s="128">
        <f t="shared" si="7"/>
        <v>137.17956849439997</v>
      </c>
      <c r="M64" s="128">
        <f t="shared" si="7"/>
        <v>126.61948805119999</v>
      </c>
      <c r="N64" s="128">
        <f t="shared" si="7"/>
        <v>118.95384486079996</v>
      </c>
      <c r="O64" s="128">
        <f t="shared" si="7"/>
        <v>113.59314671359994</v>
      </c>
      <c r="P64" s="128">
        <f t="shared" si="7"/>
        <v>109.94790140000003</v>
      </c>
      <c r="Q64" s="128">
        <f t="shared" si="7"/>
        <v>107.42861671039992</v>
      </c>
      <c r="R64" s="128">
        <f t="shared" si="7"/>
        <v>105.44580043520006</v>
      </c>
      <c r="S64" s="128">
        <f t="shared" si="7"/>
        <v>103.40996036480004</v>
      </c>
      <c r="T64" s="128">
        <f t="shared" si="7"/>
        <v>100.73160428960006</v>
      </c>
      <c r="U64" s="128">
        <f t="shared" si="7"/>
        <v>100</v>
      </c>
      <c r="V64" s="129">
        <v>100</v>
      </c>
      <c r="W64" s="187"/>
      <c r="X64" s="53" t="s">
        <v>46</v>
      </c>
      <c r="CA64" s="117">
        <f t="shared" ref="CA64:CA70" si="8">F64</f>
        <v>3</v>
      </c>
      <c r="CB64" s="127">
        <f>('[1]Summary Data'!$V162*POWER(CB$62,3))+('[1]Summary Data'!$W162*POWER(CB$62,2))+('[1]Summary Data'!$X162*CB$62)+'[1]Summary Data'!$Y162</f>
        <v>254.0287568384</v>
      </c>
      <c r="CC64" s="128">
        <f>('[1]Summary Data'!$V162*POWER(CC$62,3))+('[1]Summary Data'!$W162*POWER(CC$62,2))+('[1]Summary Data'!$X162*CC$62)+'[1]Summary Data'!$Y162</f>
        <v>220.15410698720001</v>
      </c>
      <c r="CD64" s="128">
        <f>('[1]Summary Data'!$V162*POWER(CD$62,3))+('[1]Summary Data'!$W162*POWER(CD$62,2))+('[1]Summary Data'!$X162*CD$62)+'[1]Summary Data'!$Y162</f>
        <v>192.12135543679994</v>
      </c>
      <c r="CE64" s="128">
        <f>('[1]Summary Data'!$V162*POWER(CE$62,3))+('[1]Summary Data'!$W162*POWER(CE$62,2))+('[1]Summary Data'!$X162*CE$62)+'[1]Summary Data'!$Y162</f>
        <v>169.34100997759998</v>
      </c>
      <c r="CF64" s="128">
        <f>('[1]Summary Data'!$V162*POWER(CF$62,3))+('[1]Summary Data'!$W162*POWER(CF$62,2))+('[1]Summary Data'!$X162*CF$62)+'[1]Summary Data'!$Y162</f>
        <v>151.22357840000001</v>
      </c>
      <c r="CG64" s="128">
        <f>('[1]Summary Data'!$V162*POWER(CG$62,3))+('[1]Summary Data'!$W162*POWER(CG$62,2))+('[1]Summary Data'!$X162*CG$62)+'[1]Summary Data'!$Y162</f>
        <v>137.17956849439997</v>
      </c>
      <c r="CH64" s="128">
        <f>('[1]Summary Data'!$V162*POWER(CH$62,3))+('[1]Summary Data'!$W162*POWER(CH$62,2))+('[1]Summary Data'!$X162*CH$62)+'[1]Summary Data'!$Y162</f>
        <v>126.61948805119999</v>
      </c>
      <c r="CI64" s="128">
        <f>('[1]Summary Data'!$V162*POWER(CI$62,3))+('[1]Summary Data'!$W162*POWER(CI$62,2))+('[1]Summary Data'!$X162*CI$62)+'[1]Summary Data'!$Y162</f>
        <v>118.95384486079996</v>
      </c>
      <c r="CJ64" s="128">
        <f>('[1]Summary Data'!$V162*POWER(CJ$62,3))+('[1]Summary Data'!$W162*POWER(CJ$62,2))+('[1]Summary Data'!$X162*CJ$62)+'[1]Summary Data'!$Y162</f>
        <v>113.59314671359994</v>
      </c>
      <c r="CK64" s="128">
        <f>('[1]Summary Data'!$V162*POWER(CK$62,3))+('[1]Summary Data'!$W162*POWER(CK$62,2))+('[1]Summary Data'!$X162*CK$62)+'[1]Summary Data'!$Y162</f>
        <v>109.94790140000003</v>
      </c>
      <c r="CL64" s="128">
        <f>('[1]Summary Data'!$V162*POWER(CL$62,3))+('[1]Summary Data'!$W162*POWER(CL$62,2))+('[1]Summary Data'!$X162*CL$62)+'[1]Summary Data'!$Y162</f>
        <v>107.42861671039992</v>
      </c>
      <c r="CM64" s="128">
        <f>('[1]Summary Data'!$V162*POWER(CM$62,3))+('[1]Summary Data'!$W162*POWER(CM$62,2))+('[1]Summary Data'!$X162*CM$62)+'[1]Summary Data'!$Y162</f>
        <v>105.44580043520006</v>
      </c>
      <c r="CN64" s="128">
        <f>('[1]Summary Data'!$V162*POWER(CN$62,3))+('[1]Summary Data'!$W162*POWER(CN$62,2))+('[1]Summary Data'!$X162*CN$62)+'[1]Summary Data'!$Y162</f>
        <v>103.40996036480004</v>
      </c>
      <c r="CO64" s="128">
        <f>('[1]Summary Data'!$V162*POWER(CO$62,3))+('[1]Summary Data'!$W162*POWER(CO$62,2))+('[1]Summary Data'!$X162*CO$62)+'[1]Summary Data'!$Y162</f>
        <v>100.73160428960006</v>
      </c>
      <c r="CP64" s="128">
        <f>('[1]Summary Data'!$V162*POWER(CP$62,3))+('[1]Summary Data'!$W162*POWER(CP$62,2))+('[1]Summary Data'!$X162*CP$62)+'[1]Summary Data'!$Y162</f>
        <v>96.821240000000046</v>
      </c>
      <c r="CQ64" s="129">
        <f>('[1]Summary Data'!$V162*POWER(CQ$62,3))+('[1]Summary Data'!$W162*POWER(CQ$62,2))+('[1]Summary Data'!$X162*CQ$62)+'[1]Summary Data'!$Y162</f>
        <v>-689.73445999999967</v>
      </c>
    </row>
    <row r="65" spans="2:95" x14ac:dyDescent="0.25">
      <c r="B65" s="180"/>
      <c r="C65" s="181"/>
      <c r="D65" s="181"/>
      <c r="E65" s="182"/>
      <c r="F65" s="54">
        <f t="shared" si="6"/>
        <v>3.5</v>
      </c>
      <c r="G65" s="130">
        <f t="shared" si="7"/>
        <v>269.62940818432003</v>
      </c>
      <c r="H65" s="131">
        <f t="shared" si="7"/>
        <v>233.05377788416001</v>
      </c>
      <c r="I65" s="131">
        <f t="shared" si="7"/>
        <v>202.71667374784002</v>
      </c>
      <c r="J65" s="131">
        <f t="shared" si="7"/>
        <v>177.98913650368002</v>
      </c>
      <c r="K65" s="131">
        <f t="shared" si="7"/>
        <v>158.24220688</v>
      </c>
      <c r="L65" s="131">
        <f t="shared" si="7"/>
        <v>142.84692560511996</v>
      </c>
      <c r="M65" s="131">
        <f t="shared" si="7"/>
        <v>131.17433340736005</v>
      </c>
      <c r="N65" s="131">
        <f t="shared" si="7"/>
        <v>122.59547101504006</v>
      </c>
      <c r="O65" s="131">
        <f t="shared" si="7"/>
        <v>116.48137915647993</v>
      </c>
      <c r="P65" s="131">
        <f t="shared" si="7"/>
        <v>112.20309855999994</v>
      </c>
      <c r="Q65" s="131">
        <f t="shared" si="7"/>
        <v>109.13166995391987</v>
      </c>
      <c r="R65" s="131">
        <f t="shared" si="7"/>
        <v>106.63813406656004</v>
      </c>
      <c r="S65" s="131">
        <f t="shared" si="7"/>
        <v>104.09353162623995</v>
      </c>
      <c r="T65" s="131">
        <f t="shared" si="7"/>
        <v>100.86890336127999</v>
      </c>
      <c r="U65" s="131">
        <f t="shared" si="7"/>
        <v>100</v>
      </c>
      <c r="V65" s="132">
        <v>100</v>
      </c>
      <c r="W65" s="187"/>
      <c r="CA65" s="118">
        <f t="shared" si="8"/>
        <v>3.5</v>
      </c>
      <c r="CB65" s="130">
        <f>('[1]Summary Data'!$V161*POWER(CB$62,3))+('[1]Summary Data'!$W161*POWER(CB$62,2))+('[1]Summary Data'!$X161*CB$62)+'[1]Summary Data'!$Y161</f>
        <v>269.62940818432003</v>
      </c>
      <c r="CC65" s="131">
        <f>('[1]Summary Data'!$V161*POWER(CC$62,3))+('[1]Summary Data'!$W161*POWER(CC$62,2))+('[1]Summary Data'!$X161*CC$62)+'[1]Summary Data'!$Y161</f>
        <v>233.05377788416001</v>
      </c>
      <c r="CD65" s="131">
        <f>('[1]Summary Data'!$V161*POWER(CD$62,3))+('[1]Summary Data'!$W161*POWER(CD$62,2))+('[1]Summary Data'!$X161*CD$62)+'[1]Summary Data'!$Y161</f>
        <v>202.71667374784002</v>
      </c>
      <c r="CE65" s="131">
        <f>('[1]Summary Data'!$V161*POWER(CE$62,3))+('[1]Summary Data'!$W161*POWER(CE$62,2))+('[1]Summary Data'!$X161*CE$62)+'[1]Summary Data'!$Y161</f>
        <v>177.98913650368002</v>
      </c>
      <c r="CF65" s="131">
        <f>('[1]Summary Data'!$V161*POWER(CF$62,3))+('[1]Summary Data'!$W161*POWER(CF$62,2))+('[1]Summary Data'!$X161*CF$62)+'[1]Summary Data'!$Y161</f>
        <v>158.24220688</v>
      </c>
      <c r="CG65" s="131">
        <f>('[1]Summary Data'!$V161*POWER(CG$62,3))+('[1]Summary Data'!$W161*POWER(CG$62,2))+('[1]Summary Data'!$X161*CG$62)+'[1]Summary Data'!$Y161</f>
        <v>142.84692560511996</v>
      </c>
      <c r="CH65" s="131">
        <f>('[1]Summary Data'!$V161*POWER(CH$62,3))+('[1]Summary Data'!$W161*POWER(CH$62,2))+('[1]Summary Data'!$X161*CH$62)+'[1]Summary Data'!$Y161</f>
        <v>131.17433340736005</v>
      </c>
      <c r="CI65" s="131">
        <f>('[1]Summary Data'!$V161*POWER(CI$62,3))+('[1]Summary Data'!$W161*POWER(CI$62,2))+('[1]Summary Data'!$X161*CI$62)+'[1]Summary Data'!$Y161</f>
        <v>122.59547101504006</v>
      </c>
      <c r="CJ65" s="131">
        <f>('[1]Summary Data'!$V161*POWER(CJ$62,3))+('[1]Summary Data'!$W161*POWER(CJ$62,2))+('[1]Summary Data'!$X161*CJ$62)+'[1]Summary Data'!$Y161</f>
        <v>116.48137915647993</v>
      </c>
      <c r="CK65" s="131">
        <f>('[1]Summary Data'!$V161*POWER(CK$62,3))+('[1]Summary Data'!$W161*POWER(CK$62,2))+('[1]Summary Data'!$X161*CK$62)+'[1]Summary Data'!$Y161</f>
        <v>112.20309855999994</v>
      </c>
      <c r="CL65" s="131">
        <f>('[1]Summary Data'!$V161*POWER(CL$62,3))+('[1]Summary Data'!$W161*POWER(CL$62,2))+('[1]Summary Data'!$X161*CL$62)+'[1]Summary Data'!$Y161</f>
        <v>109.13166995391987</v>
      </c>
      <c r="CM65" s="131">
        <f>('[1]Summary Data'!$V161*POWER(CM$62,3))+('[1]Summary Data'!$W161*POWER(CM$62,2))+('[1]Summary Data'!$X161*CM$62)+'[1]Summary Data'!$Y161</f>
        <v>106.63813406656004</v>
      </c>
      <c r="CN65" s="131">
        <f>('[1]Summary Data'!$V161*POWER(CN$62,3))+('[1]Summary Data'!$W161*POWER(CN$62,2))+('[1]Summary Data'!$X161*CN$62)+'[1]Summary Data'!$Y161</f>
        <v>104.09353162623995</v>
      </c>
      <c r="CO65" s="131">
        <f>('[1]Summary Data'!$V161*POWER(CO$62,3))+('[1]Summary Data'!$W161*POWER(CO$62,2))+('[1]Summary Data'!$X161*CO$62)+'[1]Summary Data'!$Y161</f>
        <v>100.86890336127999</v>
      </c>
      <c r="CP65" s="131">
        <f>('[1]Summary Data'!$V161*POWER(CP$62,3))+('[1]Summary Data'!$W161*POWER(CP$62,2))+('[1]Summary Data'!$X161*CP$62)+'[1]Summary Data'!$Y161</f>
        <v>96.335289999999986</v>
      </c>
      <c r="CQ65" s="132">
        <f>('[1]Summary Data'!$V161*POWER(CQ$62,3))+('[1]Summary Data'!$W161*POWER(CQ$62,2))+('[1]Summary Data'!$X161*CQ$62)+'[1]Summary Data'!$Y161</f>
        <v>-748.09438000000011</v>
      </c>
    </row>
    <row r="66" spans="2:95" x14ac:dyDescent="0.25">
      <c r="B66" s="180"/>
      <c r="C66" s="181"/>
      <c r="D66" s="181"/>
      <c r="E66" s="182"/>
      <c r="F66" s="56">
        <f t="shared" si="6"/>
        <v>4</v>
      </c>
      <c r="G66" s="130">
        <f t="shared" si="7"/>
        <v>276.33856453824001</v>
      </c>
      <c r="H66" s="131">
        <f t="shared" si="7"/>
        <v>239.98282239311999</v>
      </c>
      <c r="I66" s="131">
        <f t="shared" si="7"/>
        <v>209.57353577087994</v>
      </c>
      <c r="J66" s="131">
        <f t="shared" si="7"/>
        <v>184.52875393775994</v>
      </c>
      <c r="K66" s="131">
        <f t="shared" si="7"/>
        <v>164.26652615999996</v>
      </c>
      <c r="L66" s="131">
        <f t="shared" si="7"/>
        <v>148.20490170383994</v>
      </c>
      <c r="M66" s="131">
        <f t="shared" si="7"/>
        <v>135.76192983551994</v>
      </c>
      <c r="N66" s="131">
        <f t="shared" si="7"/>
        <v>126.35565982127997</v>
      </c>
      <c r="O66" s="131">
        <f t="shared" si="7"/>
        <v>119.40414092735995</v>
      </c>
      <c r="P66" s="131">
        <f t="shared" si="7"/>
        <v>114.32542241999994</v>
      </c>
      <c r="Q66" s="131">
        <f t="shared" si="7"/>
        <v>110.53755356543991</v>
      </c>
      <c r="R66" s="131">
        <f t="shared" si="7"/>
        <v>107.45858362991993</v>
      </c>
      <c r="S66" s="131">
        <f t="shared" si="7"/>
        <v>104.50656187967985</v>
      </c>
      <c r="T66" s="131">
        <f t="shared" si="7"/>
        <v>101.09953758095998</v>
      </c>
      <c r="U66" s="131">
        <f t="shared" si="7"/>
        <v>100</v>
      </c>
      <c r="V66" s="132">
        <v>100</v>
      </c>
      <c r="W66" s="187"/>
      <c r="CA66" s="119">
        <f t="shared" si="8"/>
        <v>4</v>
      </c>
      <c r="CB66" s="130">
        <f>('[1]Summary Data'!$V160*POWER(CB$62,3))+('[1]Summary Data'!$W160*POWER(CB$62,2))+('[1]Summary Data'!$X160*CB$62)+'[1]Summary Data'!$Y160</f>
        <v>276.33856453824001</v>
      </c>
      <c r="CC66" s="131">
        <f>('[1]Summary Data'!$V160*POWER(CC$62,3))+('[1]Summary Data'!$W160*POWER(CC$62,2))+('[1]Summary Data'!$X160*CC$62)+'[1]Summary Data'!$Y160</f>
        <v>239.98282239311999</v>
      </c>
      <c r="CD66" s="131">
        <f>('[1]Summary Data'!$V160*POWER(CD$62,3))+('[1]Summary Data'!$W160*POWER(CD$62,2))+('[1]Summary Data'!$X160*CD$62)+'[1]Summary Data'!$Y160</f>
        <v>209.57353577087994</v>
      </c>
      <c r="CE66" s="131">
        <f>('[1]Summary Data'!$V160*POWER(CE$62,3))+('[1]Summary Data'!$W160*POWER(CE$62,2))+('[1]Summary Data'!$X160*CE$62)+'[1]Summary Data'!$Y160</f>
        <v>184.52875393775994</v>
      </c>
      <c r="CF66" s="131">
        <f>('[1]Summary Data'!$V160*POWER(CF$62,3))+('[1]Summary Data'!$W160*POWER(CF$62,2))+('[1]Summary Data'!$X160*CF$62)+'[1]Summary Data'!$Y160</f>
        <v>164.26652615999996</v>
      </c>
      <c r="CG66" s="131">
        <f>('[1]Summary Data'!$V160*POWER(CG$62,3))+('[1]Summary Data'!$W160*POWER(CG$62,2))+('[1]Summary Data'!$X160*CG$62)+'[1]Summary Data'!$Y160</f>
        <v>148.20490170383994</v>
      </c>
      <c r="CH66" s="131">
        <f>('[1]Summary Data'!$V160*POWER(CH$62,3))+('[1]Summary Data'!$W160*POWER(CH$62,2))+('[1]Summary Data'!$X160*CH$62)+'[1]Summary Data'!$Y160</f>
        <v>135.76192983551994</v>
      </c>
      <c r="CI66" s="131">
        <f>('[1]Summary Data'!$V160*POWER(CI$62,3))+('[1]Summary Data'!$W160*POWER(CI$62,2))+('[1]Summary Data'!$X160*CI$62)+'[1]Summary Data'!$Y160</f>
        <v>126.35565982127997</v>
      </c>
      <c r="CJ66" s="131">
        <f>('[1]Summary Data'!$V160*POWER(CJ$62,3))+('[1]Summary Data'!$W160*POWER(CJ$62,2))+('[1]Summary Data'!$X160*CJ$62)+'[1]Summary Data'!$Y160</f>
        <v>119.40414092735995</v>
      </c>
      <c r="CK66" s="131">
        <f>('[1]Summary Data'!$V160*POWER(CK$62,3))+('[1]Summary Data'!$W160*POWER(CK$62,2))+('[1]Summary Data'!$X160*CK$62)+'[1]Summary Data'!$Y160</f>
        <v>114.32542241999994</v>
      </c>
      <c r="CL66" s="131">
        <f>('[1]Summary Data'!$V160*POWER(CL$62,3))+('[1]Summary Data'!$W160*POWER(CL$62,2))+('[1]Summary Data'!$X160*CL$62)+'[1]Summary Data'!$Y160</f>
        <v>110.53755356543991</v>
      </c>
      <c r="CM66" s="131">
        <f>('[1]Summary Data'!$V160*POWER(CM$62,3))+('[1]Summary Data'!$W160*POWER(CM$62,2))+('[1]Summary Data'!$X160*CM$62)+'[1]Summary Data'!$Y160</f>
        <v>107.45858362991993</v>
      </c>
      <c r="CN66" s="131">
        <f>('[1]Summary Data'!$V160*POWER(CN$62,3))+('[1]Summary Data'!$W160*POWER(CN$62,2))+('[1]Summary Data'!$X160*CN$62)+'[1]Summary Data'!$Y160</f>
        <v>104.50656187967985</v>
      </c>
      <c r="CO66" s="131">
        <f>('[1]Summary Data'!$V160*POWER(CO$62,3))+('[1]Summary Data'!$W160*POWER(CO$62,2))+('[1]Summary Data'!$X160*CO$62)+'[1]Summary Data'!$Y160</f>
        <v>101.09953758095998</v>
      </c>
      <c r="CP66" s="131">
        <f>('[1]Summary Data'!$V160*POWER(CP$62,3))+('[1]Summary Data'!$W160*POWER(CP$62,2))+('[1]Summary Data'!$X160*CP$62)+'[1]Summary Data'!$Y160</f>
        <v>96.655559999999866</v>
      </c>
      <c r="CQ66" s="132">
        <f>('[1]Summary Data'!$V160*POWER(CQ$62,3))+('[1]Summary Data'!$W160*POWER(CQ$62,2))+('[1]Summary Data'!$X160*CQ$62)+'[1]Summary Data'!$Y160</f>
        <v>-663.16891000000055</v>
      </c>
    </row>
    <row r="67" spans="2:95" x14ac:dyDescent="0.25">
      <c r="B67" s="180"/>
      <c r="C67" s="181"/>
      <c r="D67" s="181"/>
      <c r="E67" s="182"/>
      <c r="F67" s="56">
        <f t="shared" si="6"/>
        <v>4.5</v>
      </c>
      <c r="G67" s="130">
        <f t="shared" si="7"/>
        <v>286.20751909695997</v>
      </c>
      <c r="H67" s="131">
        <f t="shared" si="7"/>
        <v>247.92040414648</v>
      </c>
      <c r="I67" s="131">
        <f t="shared" si="7"/>
        <v>215.90903791552</v>
      </c>
      <c r="J67" s="131">
        <f t="shared" si="7"/>
        <v>189.55552196103997</v>
      </c>
      <c r="K67" s="131">
        <f t="shared" si="7"/>
        <v>168.24195784</v>
      </c>
      <c r="L67" s="131">
        <f t="shared" si="7"/>
        <v>151.35044710935995</v>
      </c>
      <c r="M67" s="131">
        <f t="shared" si="7"/>
        <v>138.26309132607997</v>
      </c>
      <c r="N67" s="131">
        <f t="shared" si="7"/>
        <v>128.36199204711988</v>
      </c>
      <c r="O67" s="131">
        <f t="shared" si="7"/>
        <v>121.02925082943995</v>
      </c>
      <c r="P67" s="131">
        <f t="shared" si="7"/>
        <v>115.64696922999985</v>
      </c>
      <c r="Q67" s="131">
        <f t="shared" si="7"/>
        <v>111.59724880575993</v>
      </c>
      <c r="R67" s="131">
        <f t="shared" si="7"/>
        <v>108.26219111367982</v>
      </c>
      <c r="S67" s="131">
        <f t="shared" si="7"/>
        <v>105.02389771071989</v>
      </c>
      <c r="T67" s="131">
        <f t="shared" si="7"/>
        <v>101.26447015383997</v>
      </c>
      <c r="U67" s="131">
        <f t="shared" si="7"/>
        <v>100</v>
      </c>
      <c r="V67" s="132">
        <v>100</v>
      </c>
      <c r="W67" s="187"/>
      <c r="CA67" s="119">
        <f t="shared" si="8"/>
        <v>4.5</v>
      </c>
      <c r="CB67" s="130">
        <f>('[1]Summary Data'!$V159*POWER(CB$62,3))+('[1]Summary Data'!$W159*POWER(CB$62,2))+('[1]Summary Data'!$X159*CB$62)+'[1]Summary Data'!$Y159</f>
        <v>286.20751909695997</v>
      </c>
      <c r="CC67" s="131">
        <f>('[1]Summary Data'!$V159*POWER(CC$62,3))+('[1]Summary Data'!$W159*POWER(CC$62,2))+('[1]Summary Data'!$X159*CC$62)+'[1]Summary Data'!$Y159</f>
        <v>247.92040414648</v>
      </c>
      <c r="CD67" s="131">
        <f>('[1]Summary Data'!$V159*POWER(CD$62,3))+('[1]Summary Data'!$W159*POWER(CD$62,2))+('[1]Summary Data'!$X159*CD$62)+'[1]Summary Data'!$Y159</f>
        <v>215.90903791552</v>
      </c>
      <c r="CE67" s="131">
        <f>('[1]Summary Data'!$V159*POWER(CE$62,3))+('[1]Summary Data'!$W159*POWER(CE$62,2))+('[1]Summary Data'!$X159*CE$62)+'[1]Summary Data'!$Y159</f>
        <v>189.55552196103997</v>
      </c>
      <c r="CF67" s="131">
        <f>('[1]Summary Data'!$V159*POWER(CF$62,3))+('[1]Summary Data'!$W159*POWER(CF$62,2))+('[1]Summary Data'!$X159*CF$62)+'[1]Summary Data'!$Y159</f>
        <v>168.24195784</v>
      </c>
      <c r="CG67" s="131">
        <f>('[1]Summary Data'!$V159*POWER(CG$62,3))+('[1]Summary Data'!$W159*POWER(CG$62,2))+('[1]Summary Data'!$X159*CG$62)+'[1]Summary Data'!$Y159</f>
        <v>151.35044710935995</v>
      </c>
      <c r="CH67" s="131">
        <f>('[1]Summary Data'!$V159*POWER(CH$62,3))+('[1]Summary Data'!$W159*POWER(CH$62,2))+('[1]Summary Data'!$X159*CH$62)+'[1]Summary Data'!$Y159</f>
        <v>138.26309132607997</v>
      </c>
      <c r="CI67" s="131">
        <f>('[1]Summary Data'!$V159*POWER(CI$62,3))+('[1]Summary Data'!$W159*POWER(CI$62,2))+('[1]Summary Data'!$X159*CI$62)+'[1]Summary Data'!$Y159</f>
        <v>128.36199204711988</v>
      </c>
      <c r="CJ67" s="131">
        <f>('[1]Summary Data'!$V159*POWER(CJ$62,3))+('[1]Summary Data'!$W159*POWER(CJ$62,2))+('[1]Summary Data'!$X159*CJ$62)+'[1]Summary Data'!$Y159</f>
        <v>121.02925082943995</v>
      </c>
      <c r="CK67" s="131">
        <f>('[1]Summary Data'!$V159*POWER(CK$62,3))+('[1]Summary Data'!$W159*POWER(CK$62,2))+('[1]Summary Data'!$X159*CK$62)+'[1]Summary Data'!$Y159</f>
        <v>115.64696922999985</v>
      </c>
      <c r="CL67" s="131">
        <f>('[1]Summary Data'!$V159*POWER(CL$62,3))+('[1]Summary Data'!$W159*POWER(CL$62,2))+('[1]Summary Data'!$X159*CL$62)+'[1]Summary Data'!$Y159</f>
        <v>111.59724880575993</v>
      </c>
      <c r="CM67" s="131">
        <f>('[1]Summary Data'!$V159*POWER(CM$62,3))+('[1]Summary Data'!$W159*POWER(CM$62,2))+('[1]Summary Data'!$X159*CM$62)+'[1]Summary Data'!$Y159</f>
        <v>108.26219111367982</v>
      </c>
      <c r="CN67" s="131">
        <f>('[1]Summary Data'!$V159*POWER(CN$62,3))+('[1]Summary Data'!$W159*POWER(CN$62,2))+('[1]Summary Data'!$X159*CN$62)+'[1]Summary Data'!$Y159</f>
        <v>105.02389771071989</v>
      </c>
      <c r="CO67" s="131">
        <f>('[1]Summary Data'!$V159*POWER(CO$62,3))+('[1]Summary Data'!$W159*POWER(CO$62,2))+('[1]Summary Data'!$X159*CO$62)+'[1]Summary Data'!$Y159</f>
        <v>101.26447015383997</v>
      </c>
      <c r="CP67" s="131">
        <f>('[1]Summary Data'!$V159*POWER(CP$62,3))+('[1]Summary Data'!$W159*POWER(CP$62,2))+('[1]Summary Data'!$X159*CP$62)+'[1]Summary Data'!$Y159</f>
        <v>96.366009999999847</v>
      </c>
      <c r="CQ67" s="132">
        <f>('[1]Summary Data'!$V159*POWER(CQ$62,3))+('[1]Summary Data'!$W159*POWER(CQ$62,2))+('[1]Summary Data'!$X159*CQ$62)+'[1]Summary Data'!$Y159</f>
        <v>-718.99139000000025</v>
      </c>
    </row>
    <row r="68" spans="2:95" x14ac:dyDescent="0.25">
      <c r="B68" s="180"/>
      <c r="C68" s="181"/>
      <c r="D68" s="181"/>
      <c r="E68" s="182"/>
      <c r="F68" s="56">
        <f t="shared" si="6"/>
        <v>5</v>
      </c>
      <c r="G68" s="130">
        <f t="shared" si="7"/>
        <v>266.19019881024002</v>
      </c>
      <c r="H68" s="131">
        <f t="shared" si="7"/>
        <v>231.01372848312002</v>
      </c>
      <c r="I68" s="131">
        <f t="shared" si="7"/>
        <v>201.70603644287999</v>
      </c>
      <c r="J68" s="131">
        <f t="shared" si="7"/>
        <v>177.68718302376001</v>
      </c>
      <c r="K68" s="131">
        <f t="shared" si="7"/>
        <v>158.37722856000002</v>
      </c>
      <c r="L68" s="131">
        <f t="shared" si="7"/>
        <v>143.19623338584</v>
      </c>
      <c r="M68" s="131">
        <f t="shared" si="7"/>
        <v>131.5642578355201</v>
      </c>
      <c r="N68" s="131">
        <f t="shared" si="7"/>
        <v>122.90136224328012</v>
      </c>
      <c r="O68" s="131">
        <f t="shared" si="7"/>
        <v>116.62760694336009</v>
      </c>
      <c r="P68" s="131">
        <f t="shared" si="7"/>
        <v>112.16305227000004</v>
      </c>
      <c r="Q68" s="131">
        <f t="shared" si="7"/>
        <v>108.92775855743997</v>
      </c>
      <c r="R68" s="131">
        <f t="shared" si="7"/>
        <v>106.34178613992003</v>
      </c>
      <c r="S68" s="131">
        <f t="shared" si="7"/>
        <v>103.82519535167995</v>
      </c>
      <c r="T68" s="131">
        <f t="shared" si="7"/>
        <v>100.79804652696004</v>
      </c>
      <c r="U68" s="131">
        <f t="shared" si="7"/>
        <v>100</v>
      </c>
      <c r="V68" s="132">
        <v>100</v>
      </c>
      <c r="W68" s="187"/>
      <c r="CA68" s="119">
        <f t="shared" si="8"/>
        <v>5</v>
      </c>
      <c r="CB68" s="130">
        <f>('[1]Summary Data'!$V158*POWER(CB$62,3))+('[1]Summary Data'!$W158*POWER(CB$62,2))+('[1]Summary Data'!$X158*CB$62)+'[1]Summary Data'!$Y158</f>
        <v>266.19019881024002</v>
      </c>
      <c r="CC68" s="131">
        <f>('[1]Summary Data'!$V158*POWER(CC$62,3))+('[1]Summary Data'!$W158*POWER(CC$62,2))+('[1]Summary Data'!$X158*CC$62)+'[1]Summary Data'!$Y158</f>
        <v>231.01372848312002</v>
      </c>
      <c r="CD68" s="131">
        <f>('[1]Summary Data'!$V158*POWER(CD$62,3))+('[1]Summary Data'!$W158*POWER(CD$62,2))+('[1]Summary Data'!$X158*CD$62)+'[1]Summary Data'!$Y158</f>
        <v>201.70603644287999</v>
      </c>
      <c r="CE68" s="131">
        <f>('[1]Summary Data'!$V158*POWER(CE$62,3))+('[1]Summary Data'!$W158*POWER(CE$62,2))+('[1]Summary Data'!$X158*CE$62)+'[1]Summary Data'!$Y158</f>
        <v>177.68718302376001</v>
      </c>
      <c r="CF68" s="131">
        <f>('[1]Summary Data'!$V158*POWER(CF$62,3))+('[1]Summary Data'!$W158*POWER(CF$62,2))+('[1]Summary Data'!$X158*CF$62)+'[1]Summary Data'!$Y158</f>
        <v>158.37722856000002</v>
      </c>
      <c r="CG68" s="131">
        <f>('[1]Summary Data'!$V158*POWER(CG$62,3))+('[1]Summary Data'!$W158*POWER(CG$62,2))+('[1]Summary Data'!$X158*CG$62)+'[1]Summary Data'!$Y158</f>
        <v>143.19623338584</v>
      </c>
      <c r="CH68" s="131">
        <f>('[1]Summary Data'!$V158*POWER(CH$62,3))+('[1]Summary Data'!$W158*POWER(CH$62,2))+('[1]Summary Data'!$X158*CH$62)+'[1]Summary Data'!$Y158</f>
        <v>131.5642578355201</v>
      </c>
      <c r="CI68" s="131">
        <f>('[1]Summary Data'!$V158*POWER(CI$62,3))+('[1]Summary Data'!$W158*POWER(CI$62,2))+('[1]Summary Data'!$X158*CI$62)+'[1]Summary Data'!$Y158</f>
        <v>122.90136224328012</v>
      </c>
      <c r="CJ68" s="131">
        <f>('[1]Summary Data'!$V158*POWER(CJ$62,3))+('[1]Summary Data'!$W158*POWER(CJ$62,2))+('[1]Summary Data'!$X158*CJ$62)+'[1]Summary Data'!$Y158</f>
        <v>116.62760694336009</v>
      </c>
      <c r="CK68" s="131">
        <f>('[1]Summary Data'!$V158*POWER(CK$62,3))+('[1]Summary Data'!$W158*POWER(CK$62,2))+('[1]Summary Data'!$X158*CK$62)+'[1]Summary Data'!$Y158</f>
        <v>112.16305227000004</v>
      </c>
      <c r="CL68" s="131">
        <f>('[1]Summary Data'!$V158*POWER(CL$62,3))+('[1]Summary Data'!$W158*POWER(CL$62,2))+('[1]Summary Data'!$X158*CL$62)+'[1]Summary Data'!$Y158</f>
        <v>108.92775855743997</v>
      </c>
      <c r="CM68" s="131">
        <f>('[1]Summary Data'!$V158*POWER(CM$62,3))+('[1]Summary Data'!$W158*POWER(CM$62,2))+('[1]Summary Data'!$X158*CM$62)+'[1]Summary Data'!$Y158</f>
        <v>106.34178613992003</v>
      </c>
      <c r="CN68" s="131">
        <f>('[1]Summary Data'!$V158*POWER(CN$62,3))+('[1]Summary Data'!$W158*POWER(CN$62,2))+('[1]Summary Data'!$X158*CN$62)+'[1]Summary Data'!$Y158</f>
        <v>103.82519535167995</v>
      </c>
      <c r="CO68" s="131">
        <f>('[1]Summary Data'!$V158*POWER(CO$62,3))+('[1]Summary Data'!$W158*POWER(CO$62,2))+('[1]Summary Data'!$X158*CO$62)+'[1]Summary Data'!$Y158</f>
        <v>100.79804652696004</v>
      </c>
      <c r="CP68" s="131">
        <f>('[1]Summary Data'!$V158*POWER(CP$62,3))+('[1]Summary Data'!$W158*POWER(CP$62,2))+('[1]Summary Data'!$X158*CP$62)+'[1]Summary Data'!$Y158</f>
        <v>96.68040000000002</v>
      </c>
      <c r="CQ68" s="132">
        <f>('[1]Summary Data'!$V158*POWER(CQ$62,3))+('[1]Summary Data'!$W158*POWER(CQ$62,2))+('[1]Summary Data'!$X158*CQ$62)+'[1]Summary Data'!$Y158</f>
        <v>-663.74590999999964</v>
      </c>
    </row>
    <row r="69" spans="2:95" x14ac:dyDescent="0.25">
      <c r="B69" s="180"/>
      <c r="C69" s="181"/>
      <c r="D69" s="181"/>
      <c r="E69" s="182"/>
      <c r="F69" s="56">
        <f t="shared" si="6"/>
        <v>5.5</v>
      </c>
      <c r="G69" s="130">
        <f t="shared" si="7"/>
        <v>306.98692920960002</v>
      </c>
      <c r="H69" s="131">
        <f t="shared" si="7"/>
        <v>263.43931012079997</v>
      </c>
      <c r="I69" s="131">
        <f t="shared" si="7"/>
        <v>227.2175367072</v>
      </c>
      <c r="J69" s="131">
        <f t="shared" si="7"/>
        <v>197.58493224239999</v>
      </c>
      <c r="K69" s="131">
        <f t="shared" si="7"/>
        <v>173.80482000000001</v>
      </c>
      <c r="L69" s="131">
        <f t="shared" si="7"/>
        <v>155.14052325359995</v>
      </c>
      <c r="M69" s="131">
        <f t="shared" si="7"/>
        <v>140.8553652768</v>
      </c>
      <c r="N69" s="131">
        <f t="shared" si="7"/>
        <v>130.21266934319999</v>
      </c>
      <c r="O69" s="131">
        <f t="shared" si="7"/>
        <v>122.47575872639993</v>
      </c>
      <c r="P69" s="131">
        <f t="shared" si="7"/>
        <v>116.90795669999994</v>
      </c>
      <c r="Q69" s="131">
        <f t="shared" si="7"/>
        <v>112.77258653759992</v>
      </c>
      <c r="R69" s="131">
        <f t="shared" si="7"/>
        <v>109.33297151279993</v>
      </c>
      <c r="S69" s="131">
        <f t="shared" si="7"/>
        <v>105.85243489919986</v>
      </c>
      <c r="T69" s="131">
        <f t="shared" si="7"/>
        <v>101.59429997039996</v>
      </c>
      <c r="U69" s="131">
        <f t="shared" si="7"/>
        <v>100</v>
      </c>
      <c r="V69" s="132">
        <v>100</v>
      </c>
      <c r="W69" s="187"/>
      <c r="CA69" s="119">
        <f t="shared" si="8"/>
        <v>5.5</v>
      </c>
      <c r="CB69" s="130">
        <f>('[1]Summary Data'!$V157*POWER(CB$62,3))+('[1]Summary Data'!$W157*POWER(CB$62,2))+('[1]Summary Data'!$X157*CB$62)+'[1]Summary Data'!$Y157</f>
        <v>306.98692920960002</v>
      </c>
      <c r="CC69" s="131">
        <f>('[1]Summary Data'!$V157*POWER(CC$62,3))+('[1]Summary Data'!$W157*POWER(CC$62,2))+('[1]Summary Data'!$X157*CC$62)+'[1]Summary Data'!$Y157</f>
        <v>263.43931012079997</v>
      </c>
      <c r="CD69" s="131">
        <f>('[1]Summary Data'!$V157*POWER(CD$62,3))+('[1]Summary Data'!$W157*POWER(CD$62,2))+('[1]Summary Data'!$X157*CD$62)+'[1]Summary Data'!$Y157</f>
        <v>227.2175367072</v>
      </c>
      <c r="CE69" s="131">
        <f>('[1]Summary Data'!$V157*POWER(CE$62,3))+('[1]Summary Data'!$W157*POWER(CE$62,2))+('[1]Summary Data'!$X157*CE$62)+'[1]Summary Data'!$Y157</f>
        <v>197.58493224239999</v>
      </c>
      <c r="CF69" s="131">
        <f>('[1]Summary Data'!$V157*POWER(CF$62,3))+('[1]Summary Data'!$W157*POWER(CF$62,2))+('[1]Summary Data'!$X157*CF$62)+'[1]Summary Data'!$Y157</f>
        <v>173.80482000000001</v>
      </c>
      <c r="CG69" s="131">
        <f>('[1]Summary Data'!$V157*POWER(CG$62,3))+('[1]Summary Data'!$W157*POWER(CG$62,2))+('[1]Summary Data'!$X157*CG$62)+'[1]Summary Data'!$Y157</f>
        <v>155.14052325359995</v>
      </c>
      <c r="CH69" s="131">
        <f>('[1]Summary Data'!$V157*POWER(CH$62,3))+('[1]Summary Data'!$W157*POWER(CH$62,2))+('[1]Summary Data'!$X157*CH$62)+'[1]Summary Data'!$Y157</f>
        <v>140.8553652768</v>
      </c>
      <c r="CI69" s="131">
        <f>('[1]Summary Data'!$V157*POWER(CI$62,3))+('[1]Summary Data'!$W157*POWER(CI$62,2))+('[1]Summary Data'!$X157*CI$62)+'[1]Summary Data'!$Y157</f>
        <v>130.21266934319999</v>
      </c>
      <c r="CJ69" s="131">
        <f>('[1]Summary Data'!$V157*POWER(CJ$62,3))+('[1]Summary Data'!$W157*POWER(CJ$62,2))+('[1]Summary Data'!$X157*CJ$62)+'[1]Summary Data'!$Y157</f>
        <v>122.47575872639993</v>
      </c>
      <c r="CK69" s="131">
        <f>('[1]Summary Data'!$V157*POWER(CK$62,3))+('[1]Summary Data'!$W157*POWER(CK$62,2))+('[1]Summary Data'!$X157*CK$62)+'[1]Summary Data'!$Y157</f>
        <v>116.90795669999994</v>
      </c>
      <c r="CL69" s="131">
        <f>('[1]Summary Data'!$V157*POWER(CL$62,3))+('[1]Summary Data'!$W157*POWER(CL$62,2))+('[1]Summary Data'!$X157*CL$62)+'[1]Summary Data'!$Y157</f>
        <v>112.77258653759992</v>
      </c>
      <c r="CM69" s="131">
        <f>('[1]Summary Data'!$V157*POWER(CM$62,3))+('[1]Summary Data'!$W157*POWER(CM$62,2))+('[1]Summary Data'!$X157*CM$62)+'[1]Summary Data'!$Y157</f>
        <v>109.33297151279993</v>
      </c>
      <c r="CN69" s="131">
        <f>('[1]Summary Data'!$V157*POWER(CN$62,3))+('[1]Summary Data'!$W157*POWER(CN$62,2))+('[1]Summary Data'!$X157*CN$62)+'[1]Summary Data'!$Y157</f>
        <v>105.85243489919986</v>
      </c>
      <c r="CO69" s="131">
        <f>('[1]Summary Data'!$V157*POWER(CO$62,3))+('[1]Summary Data'!$W157*POWER(CO$62,2))+('[1]Summary Data'!$X157*CO$62)+'[1]Summary Data'!$Y157</f>
        <v>101.59429997039996</v>
      </c>
      <c r="CP69" s="131">
        <f>('[1]Summary Data'!$V157*POWER(CP$62,3))+('[1]Summary Data'!$W157*POWER(CP$62,2))+('[1]Summary Data'!$X157*CP$62)+'[1]Summary Data'!$Y157</f>
        <v>95.821889999999883</v>
      </c>
      <c r="CQ69" s="132">
        <f>('[1]Summary Data'!$V157*POWER(CQ$62,3))+('[1]Summary Data'!$W157*POWER(CQ$62,2))+('[1]Summary Data'!$X157*CQ$62)+'[1]Summary Data'!$Y157</f>
        <v>-898.1521400000006</v>
      </c>
    </row>
    <row r="70" spans="2:95" ht="15.75" thickBot="1" x14ac:dyDescent="0.3">
      <c r="B70" s="183"/>
      <c r="C70" s="184"/>
      <c r="D70" s="184"/>
      <c r="E70" s="185"/>
      <c r="F70" s="58">
        <f t="shared" si="6"/>
        <v>6</v>
      </c>
      <c r="G70" s="133">
        <f t="shared" si="7"/>
        <v>285.88006343424001</v>
      </c>
      <c r="H70" s="134">
        <f t="shared" si="7"/>
        <v>246.91857903912</v>
      </c>
      <c r="I70" s="134">
        <f t="shared" si="7"/>
        <v>214.42305021888001</v>
      </c>
      <c r="J70" s="134">
        <f t="shared" si="7"/>
        <v>187.75446238776001</v>
      </c>
      <c r="K70" s="134">
        <f t="shared" si="7"/>
        <v>166.27380096000007</v>
      </c>
      <c r="L70" s="134">
        <f t="shared" si="7"/>
        <v>149.34205134984006</v>
      </c>
      <c r="M70" s="134">
        <f t="shared" si="7"/>
        <v>136.32019897152009</v>
      </c>
      <c r="N70" s="134">
        <f t="shared" si="7"/>
        <v>126.56922923928011</v>
      </c>
      <c r="O70" s="134">
        <f t="shared" si="7"/>
        <v>119.45012756736008</v>
      </c>
      <c r="P70" s="134">
        <f t="shared" si="7"/>
        <v>114.32387937000016</v>
      </c>
      <c r="Q70" s="134">
        <f t="shared" si="7"/>
        <v>110.55147006144006</v>
      </c>
      <c r="R70" s="134">
        <f t="shared" si="7"/>
        <v>107.49388505592009</v>
      </c>
      <c r="S70" s="134">
        <f t="shared" si="7"/>
        <v>104.51210976768022</v>
      </c>
      <c r="T70" s="134">
        <f t="shared" si="7"/>
        <v>100.96712961096006</v>
      </c>
      <c r="U70" s="134">
        <f t="shared" si="7"/>
        <v>100</v>
      </c>
      <c r="V70" s="135">
        <v>100</v>
      </c>
      <c r="W70" s="188"/>
      <c r="CA70" s="120">
        <f t="shared" si="8"/>
        <v>6</v>
      </c>
      <c r="CB70" s="133">
        <f>('[1]Summary Data'!$V156*POWER(CB$62,3))+('[1]Summary Data'!$W156*POWER(CB$62,2))+('[1]Summary Data'!$X156*CB$62)+'[1]Summary Data'!$Y156</f>
        <v>285.88006343424001</v>
      </c>
      <c r="CC70" s="134">
        <f>('[1]Summary Data'!$V156*POWER(CC$62,3))+('[1]Summary Data'!$W156*POWER(CC$62,2))+('[1]Summary Data'!$X156*CC$62)+'[1]Summary Data'!$Y156</f>
        <v>246.91857903912</v>
      </c>
      <c r="CD70" s="134">
        <f>('[1]Summary Data'!$V156*POWER(CD$62,3))+('[1]Summary Data'!$W156*POWER(CD$62,2))+('[1]Summary Data'!$X156*CD$62)+'[1]Summary Data'!$Y156</f>
        <v>214.42305021888001</v>
      </c>
      <c r="CE70" s="134">
        <f>('[1]Summary Data'!$V156*POWER(CE$62,3))+('[1]Summary Data'!$W156*POWER(CE$62,2))+('[1]Summary Data'!$X156*CE$62)+'[1]Summary Data'!$Y156</f>
        <v>187.75446238776001</v>
      </c>
      <c r="CF70" s="134">
        <f>('[1]Summary Data'!$V156*POWER(CF$62,3))+('[1]Summary Data'!$W156*POWER(CF$62,2))+('[1]Summary Data'!$X156*CF$62)+'[1]Summary Data'!$Y156</f>
        <v>166.27380096000007</v>
      </c>
      <c r="CG70" s="134">
        <f>('[1]Summary Data'!$V156*POWER(CG$62,3))+('[1]Summary Data'!$W156*POWER(CG$62,2))+('[1]Summary Data'!$X156*CG$62)+'[1]Summary Data'!$Y156</f>
        <v>149.34205134984006</v>
      </c>
      <c r="CH70" s="134">
        <f>('[1]Summary Data'!$V156*POWER(CH$62,3))+('[1]Summary Data'!$W156*POWER(CH$62,2))+('[1]Summary Data'!$X156*CH$62)+'[1]Summary Data'!$Y156</f>
        <v>136.32019897152009</v>
      </c>
      <c r="CI70" s="134">
        <f>('[1]Summary Data'!$V156*POWER(CI$62,3))+('[1]Summary Data'!$W156*POWER(CI$62,2))+('[1]Summary Data'!$X156*CI$62)+'[1]Summary Data'!$Y156</f>
        <v>126.56922923928011</v>
      </c>
      <c r="CJ70" s="134">
        <f>('[1]Summary Data'!$V156*POWER(CJ$62,3))+('[1]Summary Data'!$W156*POWER(CJ$62,2))+('[1]Summary Data'!$X156*CJ$62)+'[1]Summary Data'!$Y156</f>
        <v>119.45012756736008</v>
      </c>
      <c r="CK70" s="134">
        <f>('[1]Summary Data'!$V156*POWER(CK$62,3))+('[1]Summary Data'!$W156*POWER(CK$62,2))+('[1]Summary Data'!$X156*CK$62)+'[1]Summary Data'!$Y156</f>
        <v>114.32387937000016</v>
      </c>
      <c r="CL70" s="134">
        <f>('[1]Summary Data'!$V156*POWER(CL$62,3))+('[1]Summary Data'!$W156*POWER(CL$62,2))+('[1]Summary Data'!$X156*CL$62)+'[1]Summary Data'!$Y156</f>
        <v>110.55147006144006</v>
      </c>
      <c r="CM70" s="134">
        <f>('[1]Summary Data'!$V156*POWER(CM$62,3))+('[1]Summary Data'!$W156*POWER(CM$62,2))+('[1]Summary Data'!$X156*CM$62)+'[1]Summary Data'!$Y156</f>
        <v>107.49388505592009</v>
      </c>
      <c r="CN70" s="134">
        <f>('[1]Summary Data'!$V156*POWER(CN$62,3))+('[1]Summary Data'!$W156*POWER(CN$62,2))+('[1]Summary Data'!$X156*CN$62)+'[1]Summary Data'!$Y156</f>
        <v>104.51210976768022</v>
      </c>
      <c r="CO70" s="134">
        <f>('[1]Summary Data'!$V156*POWER(CO$62,3))+('[1]Summary Data'!$W156*POWER(CO$62,2))+('[1]Summary Data'!$X156*CO$62)+'[1]Summary Data'!$Y156</f>
        <v>100.96712961096006</v>
      </c>
      <c r="CP70" s="134">
        <f>('[1]Summary Data'!$V156*POWER(CP$62,3))+('[1]Summary Data'!$W156*POWER(CP$62,2))+('[1]Summary Data'!$X156*CP$62)+'[1]Summary Data'!$Y156</f>
        <v>96.219930000000147</v>
      </c>
      <c r="CQ70" s="135">
        <f>('[1]Summary Data'!$V156*POWER(CQ$62,3))+('[1]Summary Data'!$W156*POWER(CQ$62,2))+('[1]Summary Data'!$X156*CQ$62)+'[1]Summary Data'!$Y156</f>
        <v>-745.26239999999916</v>
      </c>
    </row>
  </sheetData>
  <sheetProtection password="C163" sheet="1" objects="1" scenarios="1"/>
  <mergeCells count="23">
    <mergeCell ref="B61:F61"/>
    <mergeCell ref="G61:V61"/>
    <mergeCell ref="CB61:CQ61"/>
    <mergeCell ref="B62:E70"/>
    <mergeCell ref="W63:W70"/>
    <mergeCell ref="O41:O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B40:E48"/>
    <mergeCell ref="B10:H10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3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Q70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 x14ac:dyDescent="0.4">
      <c r="A1" s="161" t="str">
        <f ca="1">MID(CELL("filename",A1),FIND("]",CELL("filename",A1))+1,255)</f>
        <v>Nissan GTR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409.41899999999998</v>
      </c>
      <c r="T1" s="163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409.41899999999998</v>
      </c>
      <c r="T2" s="41" t="s">
        <v>28</v>
      </c>
    </row>
    <row r="3" spans="1:81" x14ac:dyDescent="0.25">
      <c r="A3" s="8" t="s">
        <v>1</v>
      </c>
      <c r="B3" s="7" t="str">
        <f>[1]Versions!C4</f>
        <v>19.02.28</v>
      </c>
    </row>
    <row r="4" spans="1:81" ht="15.75" thickBot="1" x14ac:dyDescent="0.3"/>
    <row r="5" spans="1:81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81" ht="15.75" thickBot="1" x14ac:dyDescent="0.3"/>
    <row r="7" spans="1:81" ht="15.75" thickBot="1" x14ac:dyDescent="0.3">
      <c r="B7" s="167" t="s">
        <v>39</v>
      </c>
      <c r="C7" s="168"/>
      <c r="D7" s="169"/>
    </row>
    <row r="8" spans="1:81" ht="15.75" thickBot="1" x14ac:dyDescent="0.3">
      <c r="B8" s="45">
        <f>MIN(G62:V62)</f>
        <v>0.16</v>
      </c>
      <c r="C8" s="46" t="s">
        <v>40</v>
      </c>
    </row>
    <row r="9" spans="1:81" ht="15.75" thickBot="1" x14ac:dyDescent="0.3"/>
    <row r="10" spans="1:81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81" ht="15.75" thickBot="1" x14ac:dyDescent="0.3">
      <c r="B11" s="45">
        <f>MAX(G62:V62)</f>
        <v>2</v>
      </c>
      <c r="C11" s="46" t="s">
        <v>40</v>
      </c>
    </row>
    <row r="12" spans="1:81" ht="15.75" thickBot="1" x14ac:dyDescent="0.3">
      <c r="I12" s="43"/>
    </row>
    <row r="13" spans="1:81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81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81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434.24345</v>
      </c>
      <c r="H15" s="186" t="s">
        <v>45</v>
      </c>
      <c r="I15" s="37"/>
      <c r="K15" s="37"/>
    </row>
    <row r="16" spans="1:81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470.83184999999992</v>
      </c>
      <c r="H16" s="187"/>
      <c r="I16" s="53" t="s">
        <v>46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511.14739999999995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542.43084999999996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575.15985000000001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617.99389999999994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621.63134999999988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677.8939499999999</v>
      </c>
      <c r="H22" s="188"/>
    </row>
    <row r="23" spans="2:17" ht="15.75" thickBot="1" x14ac:dyDescent="0.3"/>
    <row r="24" spans="2:17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17" ht="15.75" customHeight="1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x14ac:dyDescent="0.25">
      <c r="K27" s="74" t="s">
        <v>51</v>
      </c>
    </row>
    <row r="28" spans="2:17" x14ac:dyDescent="0.25">
      <c r="B28" s="43"/>
      <c r="C28" s="43"/>
      <c r="D28" s="43"/>
      <c r="E28" s="43"/>
      <c r="F28" s="43"/>
      <c r="G28" s="43"/>
      <c r="I28" s="43"/>
      <c r="K28" s="146" t="s">
        <v>69</v>
      </c>
    </row>
    <row r="30" spans="2:17" ht="15.75" customHeight="1" x14ac:dyDescent="0.25">
      <c r="B30" s="37"/>
      <c r="C30" s="37"/>
      <c r="D30" s="37"/>
      <c r="E30" s="37"/>
      <c r="F30" s="37"/>
      <c r="G30" s="37"/>
      <c r="H30" s="37"/>
      <c r="I30" s="37"/>
      <c r="K30" s="37"/>
    </row>
    <row r="31" spans="2:17" x14ac:dyDescent="0.25">
      <c r="B31" s="43"/>
      <c r="C31" s="43"/>
      <c r="D31" s="43"/>
      <c r="E31" s="43"/>
      <c r="F31" s="43"/>
      <c r="G31" s="43"/>
      <c r="H31" s="43"/>
      <c r="I31" s="43"/>
    </row>
    <row r="38" spans="2:16" ht="15.75" thickBot="1" x14ac:dyDescent="0.3"/>
    <row r="39" spans="2:16" ht="15.75" thickBot="1" x14ac:dyDescent="0.3">
      <c r="B39" s="167" t="s">
        <v>55</v>
      </c>
      <c r="C39" s="168"/>
      <c r="D39" s="168"/>
      <c r="E39" s="168"/>
      <c r="F39" s="169"/>
      <c r="G39" s="174" t="s">
        <v>68</v>
      </c>
      <c r="H39" s="175"/>
      <c r="I39" s="175"/>
      <c r="J39" s="175"/>
      <c r="K39" s="175"/>
      <c r="L39" s="175"/>
      <c r="M39" s="175"/>
      <c r="N39" s="176"/>
    </row>
    <row r="40" spans="2:16" ht="15.75" customHeight="1" thickBot="1" x14ac:dyDescent="0.3">
      <c r="B40" s="194" t="s">
        <v>58</v>
      </c>
      <c r="C40" s="195"/>
      <c r="D40" s="195"/>
      <c r="E40" s="196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 x14ac:dyDescent="0.3">
      <c r="B41" s="197"/>
      <c r="C41" s="198"/>
      <c r="D41" s="198"/>
      <c r="E41" s="199"/>
      <c r="F41" s="49">
        <f t="shared" ref="F41:F48" si="2">F15</f>
        <v>2.5</v>
      </c>
      <c r="G41" s="87">
        <f>('[1]Summary Data'!$V43*POWER(G$40,3))+('[1]Summary Data'!$W43*POWER(G$40,2))+('[1]Summary Data'!$X43*G$40)+'[1]Summary Data'!$Y43</f>
        <v>2.0902499999999975</v>
      </c>
      <c r="H41" s="88">
        <f>('[1]Summary Data'!$V43*POWER(H$40,3))+('[1]Summary Data'!$W43*POWER(H$40,2))+('[1]Summary Data'!$X43*H$40)+'[1]Summary Data'!$Y43</f>
        <v>1.4045899999999971</v>
      </c>
      <c r="I41" s="88">
        <f>('[1]Summary Data'!$V43*POWER(I$40,3))+('[1]Summary Data'!$W43*POWER(I$40,2))+('[1]Summary Data'!$X43*I$40)+'[1]Summary Data'!$Y43</f>
        <v>1.1692499999999963</v>
      </c>
      <c r="J41" s="88">
        <f>('[1]Summary Data'!$V43*POWER(J$40,3))+('[1]Summary Data'!$W43*POWER(J$40,2))+('[1]Summary Data'!$X43*J$40)+'[1]Summary Data'!$Y43</f>
        <v>0.98940999999999768</v>
      </c>
      <c r="K41" s="88">
        <f>('[1]Summary Data'!$V43*POWER(K$40,3))+('[1]Summary Data'!$W43*POWER(K$40,2))+('[1]Summary Data'!$X43*K$40)+'[1]Summary Data'!$Y43</f>
        <v>0.8529499999999981</v>
      </c>
      <c r="L41" s="88">
        <f>('[1]Summary Data'!$V43*POWER(L$40,3))+('[1]Summary Data'!$W43*POWER(L$40,2))+('[1]Summary Data'!$X43*L$40)+'[1]Summary Data'!$Y43</f>
        <v>0.74774999999999459</v>
      </c>
      <c r="M41" s="88">
        <f>('[1]Summary Data'!$V43*POWER(M$40,3))+('[1]Summary Data'!$W43*POWER(M$40,2))+('[1]Summary Data'!$X43*M$40)+'[1]Summary Data'!$Y43</f>
        <v>0.66168999999999834</v>
      </c>
      <c r="N41" s="89">
        <f>('[1]Summary Data'!$V43*POWER(N$40,3))+('[1]Summary Data'!$W43*POWER(N$40,2))+('[1]Summary Data'!$X43*N$40)+'[1]Summary Data'!$Y43</f>
        <v>0.58264999999999567</v>
      </c>
      <c r="O41" s="186" t="s">
        <v>40</v>
      </c>
    </row>
    <row r="42" spans="2:16" ht="15.75" thickBot="1" x14ac:dyDescent="0.3">
      <c r="B42" s="197"/>
      <c r="C42" s="198"/>
      <c r="D42" s="198"/>
      <c r="E42" s="199"/>
      <c r="F42" s="51">
        <f t="shared" si="2"/>
        <v>3</v>
      </c>
      <c r="G42" s="92">
        <f>('[1]Summary Data'!$V42*POWER(G$40,3))+('[1]Summary Data'!$W42*POWER(G$40,2))+('[1]Summary Data'!$X42*G$40)+'[1]Summary Data'!$Y42</f>
        <v>2.1551799999999997</v>
      </c>
      <c r="H42" s="93">
        <f>('[1]Summary Data'!$V42*POWER(H$40,3))+('[1]Summary Data'!$W42*POWER(H$40,2))+('[1]Summary Data'!$X42*H$40)+'[1]Summary Data'!$Y42</f>
        <v>1.3929600000000004</v>
      </c>
      <c r="I42" s="93">
        <f>('[1]Summary Data'!$V42*POWER(I$40,3))+('[1]Summary Data'!$W42*POWER(I$40,2))+('[1]Summary Data'!$X42*I$40)+'[1]Summary Data'!$Y42</f>
        <v>1.1515299999999975</v>
      </c>
      <c r="J42" s="93">
        <f>('[1]Summary Data'!$V42*POWER(J$40,3))+('[1]Summary Data'!$W42*POWER(J$40,2))+('[1]Summary Data'!$X42*J$40)+'[1]Summary Data'!$Y42</f>
        <v>0.97577999999999854</v>
      </c>
      <c r="K42" s="93">
        <f>('[1]Summary Data'!$V42*POWER(K$40,3))+('[1]Summary Data'!$W42*POWER(K$40,2))+('[1]Summary Data'!$X42*K$40)+'[1]Summary Data'!$Y42</f>
        <v>0.84513000000000105</v>
      </c>
      <c r="L42" s="93">
        <f>('[1]Summary Data'!$V42*POWER(L$40,3))+('[1]Summary Data'!$W42*POWER(L$40,2))+('[1]Summary Data'!$X42*L$40)+'[1]Summary Data'!$Y42</f>
        <v>0.73899999999999366</v>
      </c>
      <c r="M42" s="93">
        <f>('[1]Summary Data'!$V42*POWER(M$40,3))+('[1]Summary Data'!$W42*POWER(M$40,2))+('[1]Summary Data'!$X42*M$40)+'[1]Summary Data'!$Y42</f>
        <v>0.63680999999999699</v>
      </c>
      <c r="N42" s="94">
        <f>('[1]Summary Data'!$V42*POWER(N$40,3))+('[1]Summary Data'!$W42*POWER(N$40,2))+('[1]Summary Data'!$X42*N$40)+'[1]Summary Data'!$Y42</f>
        <v>0.51797999999999789</v>
      </c>
      <c r="O42" s="187"/>
      <c r="P42" s="53" t="s">
        <v>46</v>
      </c>
    </row>
    <row r="43" spans="2:16" x14ac:dyDescent="0.25">
      <c r="B43" s="197"/>
      <c r="C43" s="198"/>
      <c r="D43" s="198"/>
      <c r="E43" s="199"/>
      <c r="F43" s="54">
        <f t="shared" si="2"/>
        <v>3.5</v>
      </c>
      <c r="G43" s="97">
        <f>('[1]Summary Data'!$V41*POWER(G$40,3))+('[1]Summary Data'!$W41*POWER(G$40,2))+('[1]Summary Data'!$X41*G$40)+'[1]Summary Data'!$Y41</f>
        <v>2.3236100000000004</v>
      </c>
      <c r="H43" s="98">
        <f>('[1]Summary Data'!$V41*POWER(H$40,3))+('[1]Summary Data'!$W41*POWER(H$40,2))+('[1]Summary Data'!$X41*H$40)+'[1]Summary Data'!$Y41</f>
        <v>1.4637900000000013</v>
      </c>
      <c r="I43" s="98">
        <f>('[1]Summary Data'!$V41*POWER(I$40,3))+('[1]Summary Data'!$W41*POWER(I$40,2))+('[1]Summary Data'!$X41*I$40)+'[1]Summary Data'!$Y41</f>
        <v>1.1862799999999982</v>
      </c>
      <c r="J43" s="98">
        <f>('[1]Summary Data'!$V41*POWER(J$40,3))+('[1]Summary Data'!$W41*POWER(J$40,2))+('[1]Summary Data'!$X41*J$40)+'[1]Summary Data'!$Y41</f>
        <v>0.98372999999999955</v>
      </c>
      <c r="K43" s="98">
        <f>('[1]Summary Data'!$V41*POWER(K$40,3))+('[1]Summary Data'!$W41*POWER(K$40,2))+('[1]Summary Data'!$X41*K$40)+'[1]Summary Data'!$Y41</f>
        <v>0.83616000000000135</v>
      </c>
      <c r="L43" s="98">
        <f>('[1]Summary Data'!$V41*POWER(L$40,3))+('[1]Summary Data'!$W41*POWER(L$40,2))+('[1]Summary Data'!$X41*L$40)+'[1]Summary Data'!$Y41</f>
        <v>0.72358999999999973</v>
      </c>
      <c r="M43" s="98">
        <f>('[1]Summary Data'!$V41*POWER(M$40,3))+('[1]Summary Data'!$W41*POWER(M$40,2))+('[1]Summary Data'!$X41*M$40)+'[1]Summary Data'!$Y41</f>
        <v>0.62604000000000148</v>
      </c>
      <c r="N43" s="99">
        <f>('[1]Summary Data'!$V41*POWER(N$40,3))+('[1]Summary Data'!$W41*POWER(N$40,2))+('[1]Summary Data'!$X41*N$40)+'[1]Summary Data'!$Y41</f>
        <v>0.52353000000000272</v>
      </c>
      <c r="O43" s="187"/>
    </row>
    <row r="44" spans="2:16" x14ac:dyDescent="0.25">
      <c r="B44" s="197"/>
      <c r="C44" s="198"/>
      <c r="D44" s="198"/>
      <c r="E44" s="199"/>
      <c r="F44" s="56">
        <f t="shared" si="2"/>
        <v>4</v>
      </c>
      <c r="G44" s="97">
        <f>('[1]Summary Data'!$V40*POWER(G$40,3))+('[1]Summary Data'!$W40*POWER(G$40,2))+('[1]Summary Data'!$X40*G$40)+'[1]Summary Data'!$Y40</f>
        <v>2.489650000000001</v>
      </c>
      <c r="H44" s="98">
        <f>('[1]Summary Data'!$V40*POWER(H$40,3))+('[1]Summary Data'!$W40*POWER(H$40,2))+('[1]Summary Data'!$X40*H$40)+'[1]Summary Data'!$Y40</f>
        <v>1.5000300000000024</v>
      </c>
      <c r="I44" s="98">
        <f>('[1]Summary Data'!$V40*POWER(I$40,3))+('[1]Summary Data'!$W40*POWER(I$40,2))+('[1]Summary Data'!$X40*I$40)+'[1]Summary Data'!$Y40</f>
        <v>1.1968300000000021</v>
      </c>
      <c r="J44" s="98">
        <f>('[1]Summary Data'!$V40*POWER(J$40,3))+('[1]Summary Data'!$W40*POWER(J$40,2))+('[1]Summary Data'!$X40*J$40)+'[1]Summary Data'!$Y40</f>
        <v>0.98504999999999754</v>
      </c>
      <c r="K44" s="98">
        <f>('[1]Summary Data'!$V40*POWER(K$40,3))+('[1]Summary Data'!$W40*POWER(K$40,2))+('[1]Summary Data'!$X40*K$40)+'[1]Summary Data'!$Y40</f>
        <v>0.83744999999999692</v>
      </c>
      <c r="L44" s="98">
        <f>('[1]Summary Data'!$V40*POWER(L$40,3))+('[1]Summary Data'!$W40*POWER(L$40,2))+('[1]Summary Data'!$X40*L$40)+'[1]Summary Data'!$Y40</f>
        <v>0.72679000000000471</v>
      </c>
      <c r="M44" s="98">
        <f>('[1]Summary Data'!$V40*POWER(M$40,3))+('[1]Summary Data'!$W40*POWER(M$40,2))+('[1]Summary Data'!$X40*M$40)+'[1]Summary Data'!$Y40</f>
        <v>0.62583000000000411</v>
      </c>
      <c r="N44" s="99">
        <f>('[1]Summary Data'!$V40*POWER(N$40,3))+('[1]Summary Data'!$W40*POWER(N$40,2))+('[1]Summary Data'!$X40*N$40)+'[1]Summary Data'!$Y40</f>
        <v>0.50733000000000317</v>
      </c>
      <c r="O44" s="187"/>
    </row>
    <row r="45" spans="2:16" x14ac:dyDescent="0.25">
      <c r="B45" s="197"/>
      <c r="C45" s="198"/>
      <c r="D45" s="198"/>
      <c r="E45" s="199"/>
      <c r="F45" s="56">
        <f t="shared" si="2"/>
        <v>4.5</v>
      </c>
      <c r="G45" s="97">
        <f>('[1]Summary Data'!$V39*POWER(G$40,3))+('[1]Summary Data'!$W39*POWER(G$40,2))+('[1]Summary Data'!$X39*G$40)+'[1]Summary Data'!$Y39</f>
        <v>2.782429999999998</v>
      </c>
      <c r="H45" s="98">
        <f>('[1]Summary Data'!$V39*POWER(H$40,3))+('[1]Summary Data'!$W39*POWER(H$40,2))+('[1]Summary Data'!$X39*H$40)+'[1]Summary Data'!$Y39</f>
        <v>1.5997300000000045</v>
      </c>
      <c r="I45" s="98">
        <f>('[1]Summary Data'!$V39*POWER(I$40,3))+('[1]Summary Data'!$W39*POWER(I$40,2))+('[1]Summary Data'!$X39*I$40)+'[1]Summary Data'!$Y39</f>
        <v>1.2507199999999976</v>
      </c>
      <c r="J45" s="98">
        <f>('[1]Summary Data'!$V39*POWER(J$40,3))+('[1]Summary Data'!$W39*POWER(J$40,2))+('[1]Summary Data'!$X39*J$40)+'[1]Summary Data'!$Y39</f>
        <v>1.0146300000000004</v>
      </c>
      <c r="K45" s="98">
        <f>('[1]Summary Data'!$V39*POWER(K$40,3))+('[1]Summary Data'!$W39*POWER(K$40,2))+('[1]Summary Data'!$X39*K$40)+'[1]Summary Data'!$Y39</f>
        <v>0.85498000000000118</v>
      </c>
      <c r="L45" s="98">
        <f>('[1]Summary Data'!$V39*POWER(L$40,3))+('[1]Summary Data'!$W39*POWER(L$40,2))+('[1]Summary Data'!$X39*L$40)+'[1]Summary Data'!$Y39</f>
        <v>0.73528999999999556</v>
      </c>
      <c r="M45" s="98">
        <f>('[1]Summary Data'!$V39*POWER(M$40,3))+('[1]Summary Data'!$W39*POWER(M$40,2))+('[1]Summary Data'!$X39*M$40)+'[1]Summary Data'!$Y39</f>
        <v>0.6190800000000003</v>
      </c>
      <c r="N45" s="99">
        <f>('[1]Summary Data'!$V39*POWER(N$40,3))+('[1]Summary Data'!$W39*POWER(N$40,2))+('[1]Summary Data'!$X39*N$40)+'[1]Summary Data'!$Y39</f>
        <v>0.46986999999999668</v>
      </c>
      <c r="O45" s="187"/>
    </row>
    <row r="46" spans="2:16" x14ac:dyDescent="0.25">
      <c r="B46" s="197"/>
      <c r="C46" s="198"/>
      <c r="D46" s="198"/>
      <c r="E46" s="199"/>
      <c r="F46" s="56">
        <f t="shared" si="2"/>
        <v>5</v>
      </c>
      <c r="G46" s="97">
        <f>('[1]Summary Data'!$V38*POWER(G$40,3))+('[1]Summary Data'!$W38*POWER(G$40,2))+('[1]Summary Data'!$X38*G$40)+'[1]Summary Data'!$Y38</f>
        <v>3.0877599999999994</v>
      </c>
      <c r="H46" s="98">
        <f>('[1]Summary Data'!$V38*POWER(H$40,3))+('[1]Summary Data'!$W38*POWER(H$40,2))+('[1]Summary Data'!$X38*H$40)+'[1]Summary Data'!$Y38</f>
        <v>1.6917800000000014</v>
      </c>
      <c r="I46" s="98">
        <f>('[1]Summary Data'!$V38*POWER(I$40,3))+('[1]Summary Data'!$W38*POWER(I$40,2))+('[1]Summary Data'!$X38*I$40)+'[1]Summary Data'!$Y38</f>
        <v>1.3161999999999985</v>
      </c>
      <c r="J46" s="98">
        <f>('[1]Summary Data'!$V38*POWER(J$40,3))+('[1]Summary Data'!$W38*POWER(J$40,2))+('[1]Summary Data'!$X38*J$40)+'[1]Summary Data'!$Y38</f>
        <v>1.0876399999999897</v>
      </c>
      <c r="K46" s="98">
        <f>('[1]Summary Data'!$V38*POWER(K$40,3))+('[1]Summary Data'!$W38*POWER(K$40,2))+('[1]Summary Data'!$X38*K$40)+'[1]Summary Data'!$Y38</f>
        <v>0.95515999999999579</v>
      </c>
      <c r="L46" s="98">
        <f>('[1]Summary Data'!$V38*POWER(L$40,3))+('[1]Summary Data'!$W38*POWER(L$40,2))+('[1]Summary Data'!$X38*L$40)+'[1]Summary Data'!$Y38</f>
        <v>0.86782000000000536</v>
      </c>
      <c r="M46" s="98">
        <f>('[1]Summary Data'!$V38*POWER(M$40,3))+('[1]Summary Data'!$W38*POWER(M$40,2))+('[1]Summary Data'!$X38*M$40)+'[1]Summary Data'!$Y38</f>
        <v>0.77468000000000004</v>
      </c>
      <c r="N46" s="99">
        <f>('[1]Summary Data'!$V38*POWER(N$40,3))+('[1]Summary Data'!$W38*POWER(N$40,2))+('[1]Summary Data'!$X38*N$40)+'[1]Summary Data'!$Y38</f>
        <v>0.62479999999999691</v>
      </c>
      <c r="O46" s="187"/>
    </row>
    <row r="47" spans="2:16" x14ac:dyDescent="0.25">
      <c r="B47" s="197"/>
      <c r="C47" s="198"/>
      <c r="D47" s="198"/>
      <c r="E47" s="199"/>
      <c r="F47" s="56">
        <f t="shared" si="2"/>
        <v>5.5</v>
      </c>
      <c r="G47" s="97">
        <f>('[1]Summary Data'!$V37*POWER(G$40,3))+('[1]Summary Data'!$W37*POWER(G$40,2))+('[1]Summary Data'!$X37*G$40)+'[1]Summary Data'!$Y37</f>
        <v>3.7274600000000078</v>
      </c>
      <c r="H47" s="98">
        <f>('[1]Summary Data'!$V37*POWER(H$40,3))+('[1]Summary Data'!$W37*POWER(H$40,2))+('[1]Summary Data'!$X37*H$40)+'[1]Summary Data'!$Y37</f>
        <v>1.8331600000000066</v>
      </c>
      <c r="I47" s="98">
        <f>('[1]Summary Data'!$V37*POWER(I$40,3))+('[1]Summary Data'!$W37*POWER(I$40,2))+('[1]Summary Data'!$X37*I$40)+'[1]Summary Data'!$Y37</f>
        <v>1.3586900000000099</v>
      </c>
      <c r="J47" s="98">
        <f>('[1]Summary Data'!$V37*POWER(J$40,3))+('[1]Summary Data'!$W37*POWER(J$40,2))+('[1]Summary Data'!$X37*J$40)+'[1]Summary Data'!$Y37</f>
        <v>1.0909400000000034</v>
      </c>
      <c r="K47" s="98">
        <f>('[1]Summary Data'!$V37*POWER(K$40,3))+('[1]Summary Data'!$W37*POWER(K$40,2))+('[1]Summary Data'!$X37*K$40)+'[1]Summary Data'!$Y37</f>
        <v>0.94861000000000217</v>
      </c>
      <c r="L47" s="98">
        <f>('[1]Summary Data'!$V37*POWER(L$40,3))+('[1]Summary Data'!$W37*POWER(L$40,2))+('[1]Summary Data'!$X37*L$40)+'[1]Summary Data'!$Y37</f>
        <v>0.85040000000000759</v>
      </c>
      <c r="M47" s="98">
        <f>('[1]Summary Data'!$V37*POWER(M$40,3))+('[1]Summary Data'!$W37*POWER(M$40,2))+('[1]Summary Data'!$X37*M$40)+'[1]Summary Data'!$Y37</f>
        <v>0.7150100000000208</v>
      </c>
      <c r="N47" s="99">
        <f>('[1]Summary Data'!$V37*POWER(N$40,3))+('[1]Summary Data'!$W37*POWER(N$40,2))+('[1]Summary Data'!$X37*N$40)+'[1]Summary Data'!$Y37</f>
        <v>0.46114000000001454</v>
      </c>
      <c r="O47" s="187"/>
    </row>
    <row r="48" spans="2:16" ht="15.75" thickBot="1" x14ac:dyDescent="0.3">
      <c r="B48" s="200"/>
      <c r="C48" s="201"/>
      <c r="D48" s="201"/>
      <c r="E48" s="202"/>
      <c r="F48" s="58">
        <f t="shared" si="2"/>
        <v>6</v>
      </c>
      <c r="G48" s="102">
        <f>('[1]Summary Data'!$V36*POWER(G$40,3))+('[1]Summary Data'!$W36*POWER(G$40,2))+('[1]Summary Data'!$X36*G$40)+'[1]Summary Data'!$Y36</f>
        <v>4.4145399999999952</v>
      </c>
      <c r="H48" s="103">
        <f>('[1]Summary Data'!$V36*POWER(H$40,3))+('[1]Summary Data'!$W36*POWER(H$40,2))+('[1]Summary Data'!$X36*H$40)+'[1]Summary Data'!$Y36</f>
        <v>1.9842199999999934</v>
      </c>
      <c r="I48" s="103">
        <f>('[1]Summary Data'!$V36*POWER(I$40,3))+('[1]Summary Data'!$W36*POWER(I$40,2))+('[1]Summary Data'!$X36*I$40)+'[1]Summary Data'!$Y36</f>
        <v>1.404670000000003</v>
      </c>
      <c r="J48" s="103">
        <f>('[1]Summary Data'!$V36*POWER(J$40,3))+('[1]Summary Data'!$W36*POWER(J$40,2))+('[1]Summary Data'!$X36*J$40)+'[1]Summary Data'!$Y36</f>
        <v>1.1054199999999881</v>
      </c>
      <c r="K48" s="103">
        <f>('[1]Summary Data'!$V36*POWER(K$40,3))+('[1]Summary Data'!$W36*POWER(K$40,2))+('[1]Summary Data'!$X36*K$40)+'[1]Summary Data'!$Y36</f>
        <v>0.9788899999999856</v>
      </c>
      <c r="L48" s="103">
        <f>('[1]Summary Data'!$V36*POWER(L$40,3))+('[1]Summary Data'!$W36*POWER(L$40,2))+('[1]Summary Data'!$X36*L$40)+'[1]Summary Data'!$Y36</f>
        <v>0.91749999999999687</v>
      </c>
      <c r="M48" s="103">
        <f>('[1]Summary Data'!$V36*POWER(M$40,3))+('[1]Summary Data'!$W36*POWER(M$40,2))+('[1]Summary Data'!$X36*M$40)+'[1]Summary Data'!$Y36</f>
        <v>0.813670000000009</v>
      </c>
      <c r="N48" s="104">
        <f>('[1]Summary Data'!$V36*POWER(N$40,3))+('[1]Summary Data'!$W36*POWER(N$40,2))+('[1]Summary Data'!$X36*N$40)+'[1]Summary Data'!$Y36</f>
        <v>0.55981999999999488</v>
      </c>
      <c r="O48" s="188"/>
    </row>
    <row r="60" spans="2:95" ht="15.75" thickBot="1" x14ac:dyDescent="0.3">
      <c r="CA60" s="43" t="s">
        <v>59</v>
      </c>
    </row>
    <row r="61" spans="2:95" ht="15.75" thickBot="1" x14ac:dyDescent="0.3">
      <c r="B61" s="203" t="s">
        <v>63</v>
      </c>
      <c r="C61" s="204"/>
      <c r="D61" s="204"/>
      <c r="E61" s="204"/>
      <c r="F61" s="169"/>
      <c r="G61" s="174" t="s">
        <v>61</v>
      </c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6"/>
      <c r="CA61" s="107"/>
      <c r="CB61" s="174" t="s">
        <v>61</v>
      </c>
      <c r="CC61" s="175"/>
      <c r="CD61" s="175"/>
      <c r="CE61" s="175"/>
      <c r="CF61" s="175"/>
      <c r="CG61" s="175"/>
      <c r="CH61" s="175"/>
      <c r="CI61" s="175"/>
      <c r="CJ61" s="175"/>
      <c r="CK61" s="175"/>
      <c r="CL61" s="175"/>
      <c r="CM61" s="175"/>
      <c r="CN61" s="175"/>
      <c r="CO61" s="175"/>
      <c r="CP61" s="175"/>
      <c r="CQ61" s="176"/>
    </row>
    <row r="62" spans="2:95" ht="15.75" customHeight="1" thickBot="1" x14ac:dyDescent="0.3">
      <c r="B62" s="177" t="s">
        <v>43</v>
      </c>
      <c r="C62" s="178"/>
      <c r="D62" s="178"/>
      <c r="E62" s="179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3">F62</f>
        <v>bar</v>
      </c>
      <c r="CB62" s="108">
        <f t="shared" si="3"/>
        <v>0.16</v>
      </c>
      <c r="CC62" s="109">
        <f t="shared" si="3"/>
        <v>0.22</v>
      </c>
      <c r="CD62" s="109">
        <f t="shared" si="3"/>
        <v>0.28000000000000003</v>
      </c>
      <c r="CE62" s="109">
        <f t="shared" si="3"/>
        <v>0.34</v>
      </c>
      <c r="CF62" s="109">
        <f t="shared" si="3"/>
        <v>0.4</v>
      </c>
      <c r="CG62" s="109">
        <f t="shared" si="3"/>
        <v>0.46</v>
      </c>
      <c r="CH62" s="109">
        <f t="shared" si="3"/>
        <v>0.52</v>
      </c>
      <c r="CI62" s="109">
        <f t="shared" si="3"/>
        <v>0.57999999999999996</v>
      </c>
      <c r="CJ62" s="109">
        <f t="shared" si="3"/>
        <v>0.64</v>
      </c>
      <c r="CK62" s="109">
        <f t="shared" si="3"/>
        <v>0.7</v>
      </c>
      <c r="CL62" s="109">
        <f t="shared" si="3"/>
        <v>0.76</v>
      </c>
      <c r="CM62" s="109">
        <f t="shared" si="3"/>
        <v>0.82</v>
      </c>
      <c r="CN62" s="109">
        <f t="shared" si="3"/>
        <v>0.88</v>
      </c>
      <c r="CO62" s="109">
        <f t="shared" si="3"/>
        <v>0.94</v>
      </c>
      <c r="CP62" s="109">
        <f t="shared" si="3"/>
        <v>1</v>
      </c>
      <c r="CQ62" s="110">
        <f t="shared" si="3"/>
        <v>2</v>
      </c>
    </row>
    <row r="63" spans="2:95" ht="15" customHeight="1" thickBot="1" x14ac:dyDescent="0.3">
      <c r="B63" s="180"/>
      <c r="C63" s="181"/>
      <c r="D63" s="181"/>
      <c r="E63" s="182"/>
      <c r="F63" s="49">
        <f t="shared" ref="F63:F70" si="4">F15</f>
        <v>2.5</v>
      </c>
      <c r="G63" s="124">
        <f t="shared" ref="G63:U70" si="5">IF(CB63&gt;H63,MAX(CB63,0),H63)</f>
        <v>223.17124615935998</v>
      </c>
      <c r="H63" s="125">
        <f t="shared" si="5"/>
        <v>193.48707251367995</v>
      </c>
      <c r="I63" s="125">
        <f t="shared" si="5"/>
        <v>169.17851837631997</v>
      </c>
      <c r="J63" s="125">
        <f t="shared" si="5"/>
        <v>149.69932935063997</v>
      </c>
      <c r="K63" s="125">
        <f t="shared" si="5"/>
        <v>134.50325103999992</v>
      </c>
      <c r="L63" s="125">
        <f t="shared" si="5"/>
        <v>123.04402904775995</v>
      </c>
      <c r="M63" s="125">
        <f t="shared" si="5"/>
        <v>114.77540897727997</v>
      </c>
      <c r="N63" s="125">
        <f t="shared" si="5"/>
        <v>109.15113643191995</v>
      </c>
      <c r="O63" s="125">
        <f t="shared" si="5"/>
        <v>105.62495701503997</v>
      </c>
      <c r="P63" s="125">
        <f t="shared" si="5"/>
        <v>103.65061632999999</v>
      </c>
      <c r="Q63" s="125">
        <f t="shared" si="5"/>
        <v>102.68185998015991</v>
      </c>
      <c r="R63" s="125">
        <f t="shared" si="5"/>
        <v>102.17243356887985</v>
      </c>
      <c r="S63" s="125">
        <f t="shared" si="5"/>
        <v>101.57608269951987</v>
      </c>
      <c r="T63" s="125">
        <f t="shared" si="5"/>
        <v>100.34655297544003</v>
      </c>
      <c r="U63" s="125">
        <f t="shared" si="5"/>
        <v>100</v>
      </c>
      <c r="V63" s="126">
        <v>100</v>
      </c>
      <c r="W63" s="186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223.17124615935998</v>
      </c>
      <c r="CC63" s="125">
        <f>('[1]Summary Data'!$V163*POWER(CC$62,3))+('[1]Summary Data'!$W163*POWER(CC$62,2))+('[1]Summary Data'!$X163*CC$62)+'[1]Summary Data'!$Y163</f>
        <v>193.48707251367995</v>
      </c>
      <c r="CD63" s="125">
        <f>('[1]Summary Data'!$V163*POWER(CD$62,3))+('[1]Summary Data'!$W163*POWER(CD$62,2))+('[1]Summary Data'!$X163*CD$62)+'[1]Summary Data'!$Y163</f>
        <v>169.17851837631997</v>
      </c>
      <c r="CE63" s="125">
        <f>('[1]Summary Data'!$V163*POWER(CE$62,3))+('[1]Summary Data'!$W163*POWER(CE$62,2))+('[1]Summary Data'!$X163*CE$62)+'[1]Summary Data'!$Y163</f>
        <v>149.69932935063997</v>
      </c>
      <c r="CF63" s="125">
        <f>('[1]Summary Data'!$V163*POWER(CF$62,3))+('[1]Summary Data'!$W163*POWER(CF$62,2))+('[1]Summary Data'!$X163*CF$62)+'[1]Summary Data'!$Y163</f>
        <v>134.50325103999992</v>
      </c>
      <c r="CG63" s="125">
        <f>('[1]Summary Data'!$V163*POWER(CG$62,3))+('[1]Summary Data'!$W163*POWER(CG$62,2))+('[1]Summary Data'!$X163*CG$62)+'[1]Summary Data'!$Y163</f>
        <v>123.04402904775995</v>
      </c>
      <c r="CH63" s="125">
        <f>('[1]Summary Data'!$V163*POWER(CH$62,3))+('[1]Summary Data'!$W163*POWER(CH$62,2))+('[1]Summary Data'!$X163*CH$62)+'[1]Summary Data'!$Y163</f>
        <v>114.77540897727997</v>
      </c>
      <c r="CI63" s="125">
        <f>('[1]Summary Data'!$V163*POWER(CI$62,3))+('[1]Summary Data'!$W163*POWER(CI$62,2))+('[1]Summary Data'!$X163*CI$62)+'[1]Summary Data'!$Y163</f>
        <v>109.15113643191995</v>
      </c>
      <c r="CJ63" s="125">
        <f>('[1]Summary Data'!$V163*POWER(CJ$62,3))+('[1]Summary Data'!$W163*POWER(CJ$62,2))+('[1]Summary Data'!$X163*CJ$62)+'[1]Summary Data'!$Y163</f>
        <v>105.62495701503997</v>
      </c>
      <c r="CK63" s="125">
        <f>('[1]Summary Data'!$V163*POWER(CK$62,3))+('[1]Summary Data'!$W163*POWER(CK$62,2))+('[1]Summary Data'!$X163*CK$62)+'[1]Summary Data'!$Y163</f>
        <v>103.65061632999999</v>
      </c>
      <c r="CL63" s="125">
        <f>('[1]Summary Data'!$V163*POWER(CL$62,3))+('[1]Summary Data'!$W163*POWER(CL$62,2))+('[1]Summary Data'!$X163*CL$62)+'[1]Summary Data'!$Y163</f>
        <v>102.68185998015991</v>
      </c>
      <c r="CM63" s="125">
        <f>('[1]Summary Data'!$V163*POWER(CM$62,3))+('[1]Summary Data'!$W163*POWER(CM$62,2))+('[1]Summary Data'!$X163*CM$62)+'[1]Summary Data'!$Y163</f>
        <v>102.17243356887985</v>
      </c>
      <c r="CN63" s="125">
        <f>('[1]Summary Data'!$V163*POWER(CN$62,3))+('[1]Summary Data'!$W163*POWER(CN$62,2))+('[1]Summary Data'!$X163*CN$62)+'[1]Summary Data'!$Y163</f>
        <v>101.57608269951987</v>
      </c>
      <c r="CO63" s="125">
        <f>('[1]Summary Data'!$V163*POWER(CO$62,3))+('[1]Summary Data'!$W163*POWER(CO$62,2))+('[1]Summary Data'!$X163*CO$62)+'[1]Summary Data'!$Y163</f>
        <v>100.34655297544003</v>
      </c>
      <c r="CP63" s="125">
        <f>('[1]Summary Data'!$V163*POWER(CP$62,3))+('[1]Summary Data'!$W163*POWER(CP$62,2))+('[1]Summary Data'!$X163*CP$62)+'[1]Summary Data'!$Y163</f>
        <v>97.93758999999983</v>
      </c>
      <c r="CQ63" s="126">
        <f>('[1]Summary Data'!$V163*POWER(CQ$62,3))+('[1]Summary Data'!$W163*POWER(CQ$62,2))+('[1]Summary Data'!$X163*CQ$62)+'[1]Summary Data'!$Y163</f>
        <v>-616.24658000000045</v>
      </c>
    </row>
    <row r="64" spans="2:95" ht="15.75" thickBot="1" x14ac:dyDescent="0.3">
      <c r="B64" s="180"/>
      <c r="C64" s="181"/>
      <c r="D64" s="181"/>
      <c r="E64" s="182"/>
      <c r="F64" s="51">
        <f t="shared" si="4"/>
        <v>3</v>
      </c>
      <c r="G64" s="127">
        <f t="shared" si="5"/>
        <v>254.0287568384</v>
      </c>
      <c r="H64" s="128">
        <f t="shared" si="5"/>
        <v>220.15410698720001</v>
      </c>
      <c r="I64" s="128">
        <f t="shared" si="5"/>
        <v>192.12135543679994</v>
      </c>
      <c r="J64" s="128">
        <f t="shared" si="5"/>
        <v>169.34100997759998</v>
      </c>
      <c r="K64" s="128">
        <f t="shared" si="5"/>
        <v>151.22357840000001</v>
      </c>
      <c r="L64" s="128">
        <f t="shared" si="5"/>
        <v>137.17956849439997</v>
      </c>
      <c r="M64" s="128">
        <f t="shared" si="5"/>
        <v>126.61948805119999</v>
      </c>
      <c r="N64" s="128">
        <f t="shared" si="5"/>
        <v>118.95384486079996</v>
      </c>
      <c r="O64" s="128">
        <f t="shared" si="5"/>
        <v>113.59314671359994</v>
      </c>
      <c r="P64" s="128">
        <f t="shared" si="5"/>
        <v>109.94790140000003</v>
      </c>
      <c r="Q64" s="128">
        <f t="shared" si="5"/>
        <v>107.42861671039992</v>
      </c>
      <c r="R64" s="128">
        <f t="shared" si="5"/>
        <v>105.44580043520006</v>
      </c>
      <c r="S64" s="128">
        <f t="shared" si="5"/>
        <v>103.40996036480004</v>
      </c>
      <c r="T64" s="128">
        <f t="shared" si="5"/>
        <v>100.73160428960006</v>
      </c>
      <c r="U64" s="128">
        <f t="shared" si="5"/>
        <v>100</v>
      </c>
      <c r="V64" s="129">
        <v>100</v>
      </c>
      <c r="W64" s="187"/>
      <c r="X64" s="53" t="s">
        <v>46</v>
      </c>
      <c r="CA64" s="117">
        <f t="shared" ref="CA64:CA70" si="6">F64</f>
        <v>3</v>
      </c>
      <c r="CB64" s="127">
        <f>('[1]Summary Data'!$V162*POWER(CB$62,3))+('[1]Summary Data'!$W162*POWER(CB$62,2))+('[1]Summary Data'!$X162*CB$62)+'[1]Summary Data'!$Y162</f>
        <v>254.0287568384</v>
      </c>
      <c r="CC64" s="128">
        <f>('[1]Summary Data'!$V162*POWER(CC$62,3))+('[1]Summary Data'!$W162*POWER(CC$62,2))+('[1]Summary Data'!$X162*CC$62)+'[1]Summary Data'!$Y162</f>
        <v>220.15410698720001</v>
      </c>
      <c r="CD64" s="128">
        <f>('[1]Summary Data'!$V162*POWER(CD$62,3))+('[1]Summary Data'!$W162*POWER(CD$62,2))+('[1]Summary Data'!$X162*CD$62)+'[1]Summary Data'!$Y162</f>
        <v>192.12135543679994</v>
      </c>
      <c r="CE64" s="128">
        <f>('[1]Summary Data'!$V162*POWER(CE$62,3))+('[1]Summary Data'!$W162*POWER(CE$62,2))+('[1]Summary Data'!$X162*CE$62)+'[1]Summary Data'!$Y162</f>
        <v>169.34100997759998</v>
      </c>
      <c r="CF64" s="128">
        <f>('[1]Summary Data'!$V162*POWER(CF$62,3))+('[1]Summary Data'!$W162*POWER(CF$62,2))+('[1]Summary Data'!$X162*CF$62)+'[1]Summary Data'!$Y162</f>
        <v>151.22357840000001</v>
      </c>
      <c r="CG64" s="128">
        <f>('[1]Summary Data'!$V162*POWER(CG$62,3))+('[1]Summary Data'!$W162*POWER(CG$62,2))+('[1]Summary Data'!$X162*CG$62)+'[1]Summary Data'!$Y162</f>
        <v>137.17956849439997</v>
      </c>
      <c r="CH64" s="128">
        <f>('[1]Summary Data'!$V162*POWER(CH$62,3))+('[1]Summary Data'!$W162*POWER(CH$62,2))+('[1]Summary Data'!$X162*CH$62)+'[1]Summary Data'!$Y162</f>
        <v>126.61948805119999</v>
      </c>
      <c r="CI64" s="128">
        <f>('[1]Summary Data'!$V162*POWER(CI$62,3))+('[1]Summary Data'!$W162*POWER(CI$62,2))+('[1]Summary Data'!$X162*CI$62)+'[1]Summary Data'!$Y162</f>
        <v>118.95384486079996</v>
      </c>
      <c r="CJ64" s="128">
        <f>('[1]Summary Data'!$V162*POWER(CJ$62,3))+('[1]Summary Data'!$W162*POWER(CJ$62,2))+('[1]Summary Data'!$X162*CJ$62)+'[1]Summary Data'!$Y162</f>
        <v>113.59314671359994</v>
      </c>
      <c r="CK64" s="128">
        <f>('[1]Summary Data'!$V162*POWER(CK$62,3))+('[1]Summary Data'!$W162*POWER(CK$62,2))+('[1]Summary Data'!$X162*CK$62)+'[1]Summary Data'!$Y162</f>
        <v>109.94790140000003</v>
      </c>
      <c r="CL64" s="128">
        <f>('[1]Summary Data'!$V162*POWER(CL$62,3))+('[1]Summary Data'!$W162*POWER(CL$62,2))+('[1]Summary Data'!$X162*CL$62)+'[1]Summary Data'!$Y162</f>
        <v>107.42861671039992</v>
      </c>
      <c r="CM64" s="128">
        <f>('[1]Summary Data'!$V162*POWER(CM$62,3))+('[1]Summary Data'!$W162*POWER(CM$62,2))+('[1]Summary Data'!$X162*CM$62)+'[1]Summary Data'!$Y162</f>
        <v>105.44580043520006</v>
      </c>
      <c r="CN64" s="128">
        <f>('[1]Summary Data'!$V162*POWER(CN$62,3))+('[1]Summary Data'!$W162*POWER(CN$62,2))+('[1]Summary Data'!$X162*CN$62)+'[1]Summary Data'!$Y162</f>
        <v>103.40996036480004</v>
      </c>
      <c r="CO64" s="128">
        <f>('[1]Summary Data'!$V162*POWER(CO$62,3))+('[1]Summary Data'!$W162*POWER(CO$62,2))+('[1]Summary Data'!$X162*CO$62)+'[1]Summary Data'!$Y162</f>
        <v>100.73160428960006</v>
      </c>
      <c r="CP64" s="128">
        <f>('[1]Summary Data'!$V162*POWER(CP$62,3))+('[1]Summary Data'!$W162*POWER(CP$62,2))+('[1]Summary Data'!$X162*CP$62)+'[1]Summary Data'!$Y162</f>
        <v>96.821240000000046</v>
      </c>
      <c r="CQ64" s="129">
        <f>('[1]Summary Data'!$V162*POWER(CQ$62,3))+('[1]Summary Data'!$W162*POWER(CQ$62,2))+('[1]Summary Data'!$X162*CQ$62)+'[1]Summary Data'!$Y162</f>
        <v>-689.73445999999967</v>
      </c>
    </row>
    <row r="65" spans="2:95" x14ac:dyDescent="0.25">
      <c r="B65" s="180"/>
      <c r="C65" s="181"/>
      <c r="D65" s="181"/>
      <c r="E65" s="182"/>
      <c r="F65" s="54">
        <f t="shared" si="4"/>
        <v>3.5</v>
      </c>
      <c r="G65" s="130">
        <f t="shared" si="5"/>
        <v>269.62940818432003</v>
      </c>
      <c r="H65" s="131">
        <f t="shared" si="5"/>
        <v>233.05377788416001</v>
      </c>
      <c r="I65" s="131">
        <f t="shared" si="5"/>
        <v>202.71667374784002</v>
      </c>
      <c r="J65" s="131">
        <f t="shared" si="5"/>
        <v>177.98913650368002</v>
      </c>
      <c r="K65" s="131">
        <f t="shared" si="5"/>
        <v>158.24220688</v>
      </c>
      <c r="L65" s="131">
        <f t="shared" si="5"/>
        <v>142.84692560511996</v>
      </c>
      <c r="M65" s="131">
        <f t="shared" si="5"/>
        <v>131.17433340736005</v>
      </c>
      <c r="N65" s="131">
        <f t="shared" si="5"/>
        <v>122.59547101504006</v>
      </c>
      <c r="O65" s="131">
        <f t="shared" si="5"/>
        <v>116.48137915647993</v>
      </c>
      <c r="P65" s="131">
        <f t="shared" si="5"/>
        <v>112.20309855999994</v>
      </c>
      <c r="Q65" s="131">
        <f t="shared" si="5"/>
        <v>109.13166995391987</v>
      </c>
      <c r="R65" s="131">
        <f t="shared" si="5"/>
        <v>106.63813406656004</v>
      </c>
      <c r="S65" s="131">
        <f t="shared" si="5"/>
        <v>104.09353162623995</v>
      </c>
      <c r="T65" s="131">
        <f t="shared" si="5"/>
        <v>100.86890336127999</v>
      </c>
      <c r="U65" s="131">
        <f t="shared" si="5"/>
        <v>100</v>
      </c>
      <c r="V65" s="132">
        <v>100</v>
      </c>
      <c r="W65" s="187"/>
      <c r="CA65" s="118">
        <f t="shared" si="6"/>
        <v>3.5</v>
      </c>
      <c r="CB65" s="130">
        <f>('[1]Summary Data'!$V161*POWER(CB$62,3))+('[1]Summary Data'!$W161*POWER(CB$62,2))+('[1]Summary Data'!$X161*CB$62)+'[1]Summary Data'!$Y161</f>
        <v>269.62940818432003</v>
      </c>
      <c r="CC65" s="131">
        <f>('[1]Summary Data'!$V161*POWER(CC$62,3))+('[1]Summary Data'!$W161*POWER(CC$62,2))+('[1]Summary Data'!$X161*CC$62)+'[1]Summary Data'!$Y161</f>
        <v>233.05377788416001</v>
      </c>
      <c r="CD65" s="131">
        <f>('[1]Summary Data'!$V161*POWER(CD$62,3))+('[1]Summary Data'!$W161*POWER(CD$62,2))+('[1]Summary Data'!$X161*CD$62)+'[1]Summary Data'!$Y161</f>
        <v>202.71667374784002</v>
      </c>
      <c r="CE65" s="131">
        <f>('[1]Summary Data'!$V161*POWER(CE$62,3))+('[1]Summary Data'!$W161*POWER(CE$62,2))+('[1]Summary Data'!$X161*CE$62)+'[1]Summary Data'!$Y161</f>
        <v>177.98913650368002</v>
      </c>
      <c r="CF65" s="131">
        <f>('[1]Summary Data'!$V161*POWER(CF$62,3))+('[1]Summary Data'!$W161*POWER(CF$62,2))+('[1]Summary Data'!$X161*CF$62)+'[1]Summary Data'!$Y161</f>
        <v>158.24220688</v>
      </c>
      <c r="CG65" s="131">
        <f>('[1]Summary Data'!$V161*POWER(CG$62,3))+('[1]Summary Data'!$W161*POWER(CG$62,2))+('[1]Summary Data'!$X161*CG$62)+'[1]Summary Data'!$Y161</f>
        <v>142.84692560511996</v>
      </c>
      <c r="CH65" s="131">
        <f>('[1]Summary Data'!$V161*POWER(CH$62,3))+('[1]Summary Data'!$W161*POWER(CH$62,2))+('[1]Summary Data'!$X161*CH$62)+'[1]Summary Data'!$Y161</f>
        <v>131.17433340736005</v>
      </c>
      <c r="CI65" s="131">
        <f>('[1]Summary Data'!$V161*POWER(CI$62,3))+('[1]Summary Data'!$W161*POWER(CI$62,2))+('[1]Summary Data'!$X161*CI$62)+'[1]Summary Data'!$Y161</f>
        <v>122.59547101504006</v>
      </c>
      <c r="CJ65" s="131">
        <f>('[1]Summary Data'!$V161*POWER(CJ$62,3))+('[1]Summary Data'!$W161*POWER(CJ$62,2))+('[1]Summary Data'!$X161*CJ$62)+'[1]Summary Data'!$Y161</f>
        <v>116.48137915647993</v>
      </c>
      <c r="CK65" s="131">
        <f>('[1]Summary Data'!$V161*POWER(CK$62,3))+('[1]Summary Data'!$W161*POWER(CK$62,2))+('[1]Summary Data'!$X161*CK$62)+'[1]Summary Data'!$Y161</f>
        <v>112.20309855999994</v>
      </c>
      <c r="CL65" s="131">
        <f>('[1]Summary Data'!$V161*POWER(CL$62,3))+('[1]Summary Data'!$W161*POWER(CL$62,2))+('[1]Summary Data'!$X161*CL$62)+'[1]Summary Data'!$Y161</f>
        <v>109.13166995391987</v>
      </c>
      <c r="CM65" s="131">
        <f>('[1]Summary Data'!$V161*POWER(CM$62,3))+('[1]Summary Data'!$W161*POWER(CM$62,2))+('[1]Summary Data'!$X161*CM$62)+'[1]Summary Data'!$Y161</f>
        <v>106.63813406656004</v>
      </c>
      <c r="CN65" s="131">
        <f>('[1]Summary Data'!$V161*POWER(CN$62,3))+('[1]Summary Data'!$W161*POWER(CN$62,2))+('[1]Summary Data'!$X161*CN$62)+'[1]Summary Data'!$Y161</f>
        <v>104.09353162623995</v>
      </c>
      <c r="CO65" s="131">
        <f>('[1]Summary Data'!$V161*POWER(CO$62,3))+('[1]Summary Data'!$W161*POWER(CO$62,2))+('[1]Summary Data'!$X161*CO$62)+'[1]Summary Data'!$Y161</f>
        <v>100.86890336127999</v>
      </c>
      <c r="CP65" s="131">
        <f>('[1]Summary Data'!$V161*POWER(CP$62,3))+('[1]Summary Data'!$W161*POWER(CP$62,2))+('[1]Summary Data'!$X161*CP$62)+'[1]Summary Data'!$Y161</f>
        <v>96.335289999999986</v>
      </c>
      <c r="CQ65" s="132">
        <f>('[1]Summary Data'!$V161*POWER(CQ$62,3))+('[1]Summary Data'!$W161*POWER(CQ$62,2))+('[1]Summary Data'!$X161*CQ$62)+'[1]Summary Data'!$Y161</f>
        <v>-748.09438000000011</v>
      </c>
    </row>
    <row r="66" spans="2:95" x14ac:dyDescent="0.25">
      <c r="B66" s="180"/>
      <c r="C66" s="181"/>
      <c r="D66" s="181"/>
      <c r="E66" s="182"/>
      <c r="F66" s="56">
        <f t="shared" si="4"/>
        <v>4</v>
      </c>
      <c r="G66" s="130">
        <f t="shared" si="5"/>
        <v>276.33856453824001</v>
      </c>
      <c r="H66" s="131">
        <f t="shared" si="5"/>
        <v>239.98282239311999</v>
      </c>
      <c r="I66" s="131">
        <f t="shared" si="5"/>
        <v>209.57353577087994</v>
      </c>
      <c r="J66" s="131">
        <f t="shared" si="5"/>
        <v>184.52875393775994</v>
      </c>
      <c r="K66" s="131">
        <f t="shared" si="5"/>
        <v>164.26652615999996</v>
      </c>
      <c r="L66" s="131">
        <f t="shared" si="5"/>
        <v>148.20490170383994</v>
      </c>
      <c r="M66" s="131">
        <f t="shared" si="5"/>
        <v>135.76192983551994</v>
      </c>
      <c r="N66" s="131">
        <f t="shared" si="5"/>
        <v>126.35565982127997</v>
      </c>
      <c r="O66" s="131">
        <f t="shared" si="5"/>
        <v>119.40414092735995</v>
      </c>
      <c r="P66" s="131">
        <f t="shared" si="5"/>
        <v>114.32542241999994</v>
      </c>
      <c r="Q66" s="131">
        <f t="shared" si="5"/>
        <v>110.53755356543991</v>
      </c>
      <c r="R66" s="131">
        <f t="shared" si="5"/>
        <v>107.45858362991993</v>
      </c>
      <c r="S66" s="131">
        <f t="shared" si="5"/>
        <v>104.50656187967985</v>
      </c>
      <c r="T66" s="131">
        <f t="shared" si="5"/>
        <v>101.09953758095998</v>
      </c>
      <c r="U66" s="131">
        <f t="shared" si="5"/>
        <v>100</v>
      </c>
      <c r="V66" s="132">
        <v>100</v>
      </c>
      <c r="W66" s="187"/>
      <c r="CA66" s="119">
        <f t="shared" si="6"/>
        <v>4</v>
      </c>
      <c r="CB66" s="130">
        <f>('[1]Summary Data'!$V160*POWER(CB$62,3))+('[1]Summary Data'!$W160*POWER(CB$62,2))+('[1]Summary Data'!$X160*CB$62)+'[1]Summary Data'!$Y160</f>
        <v>276.33856453824001</v>
      </c>
      <c r="CC66" s="131">
        <f>('[1]Summary Data'!$V160*POWER(CC$62,3))+('[1]Summary Data'!$W160*POWER(CC$62,2))+('[1]Summary Data'!$X160*CC$62)+'[1]Summary Data'!$Y160</f>
        <v>239.98282239311999</v>
      </c>
      <c r="CD66" s="131">
        <f>('[1]Summary Data'!$V160*POWER(CD$62,3))+('[1]Summary Data'!$W160*POWER(CD$62,2))+('[1]Summary Data'!$X160*CD$62)+'[1]Summary Data'!$Y160</f>
        <v>209.57353577087994</v>
      </c>
      <c r="CE66" s="131">
        <f>('[1]Summary Data'!$V160*POWER(CE$62,3))+('[1]Summary Data'!$W160*POWER(CE$62,2))+('[1]Summary Data'!$X160*CE$62)+'[1]Summary Data'!$Y160</f>
        <v>184.52875393775994</v>
      </c>
      <c r="CF66" s="131">
        <f>('[1]Summary Data'!$V160*POWER(CF$62,3))+('[1]Summary Data'!$W160*POWER(CF$62,2))+('[1]Summary Data'!$X160*CF$62)+'[1]Summary Data'!$Y160</f>
        <v>164.26652615999996</v>
      </c>
      <c r="CG66" s="131">
        <f>('[1]Summary Data'!$V160*POWER(CG$62,3))+('[1]Summary Data'!$W160*POWER(CG$62,2))+('[1]Summary Data'!$X160*CG$62)+'[1]Summary Data'!$Y160</f>
        <v>148.20490170383994</v>
      </c>
      <c r="CH66" s="131">
        <f>('[1]Summary Data'!$V160*POWER(CH$62,3))+('[1]Summary Data'!$W160*POWER(CH$62,2))+('[1]Summary Data'!$X160*CH$62)+'[1]Summary Data'!$Y160</f>
        <v>135.76192983551994</v>
      </c>
      <c r="CI66" s="131">
        <f>('[1]Summary Data'!$V160*POWER(CI$62,3))+('[1]Summary Data'!$W160*POWER(CI$62,2))+('[1]Summary Data'!$X160*CI$62)+'[1]Summary Data'!$Y160</f>
        <v>126.35565982127997</v>
      </c>
      <c r="CJ66" s="131">
        <f>('[1]Summary Data'!$V160*POWER(CJ$62,3))+('[1]Summary Data'!$W160*POWER(CJ$62,2))+('[1]Summary Data'!$X160*CJ$62)+'[1]Summary Data'!$Y160</f>
        <v>119.40414092735995</v>
      </c>
      <c r="CK66" s="131">
        <f>('[1]Summary Data'!$V160*POWER(CK$62,3))+('[1]Summary Data'!$W160*POWER(CK$62,2))+('[1]Summary Data'!$X160*CK$62)+'[1]Summary Data'!$Y160</f>
        <v>114.32542241999994</v>
      </c>
      <c r="CL66" s="131">
        <f>('[1]Summary Data'!$V160*POWER(CL$62,3))+('[1]Summary Data'!$W160*POWER(CL$62,2))+('[1]Summary Data'!$X160*CL$62)+'[1]Summary Data'!$Y160</f>
        <v>110.53755356543991</v>
      </c>
      <c r="CM66" s="131">
        <f>('[1]Summary Data'!$V160*POWER(CM$62,3))+('[1]Summary Data'!$W160*POWER(CM$62,2))+('[1]Summary Data'!$X160*CM$62)+'[1]Summary Data'!$Y160</f>
        <v>107.45858362991993</v>
      </c>
      <c r="CN66" s="131">
        <f>('[1]Summary Data'!$V160*POWER(CN$62,3))+('[1]Summary Data'!$W160*POWER(CN$62,2))+('[1]Summary Data'!$X160*CN$62)+'[1]Summary Data'!$Y160</f>
        <v>104.50656187967985</v>
      </c>
      <c r="CO66" s="131">
        <f>('[1]Summary Data'!$V160*POWER(CO$62,3))+('[1]Summary Data'!$W160*POWER(CO$62,2))+('[1]Summary Data'!$X160*CO$62)+'[1]Summary Data'!$Y160</f>
        <v>101.09953758095998</v>
      </c>
      <c r="CP66" s="131">
        <f>('[1]Summary Data'!$V160*POWER(CP$62,3))+('[1]Summary Data'!$W160*POWER(CP$62,2))+('[1]Summary Data'!$X160*CP$62)+'[1]Summary Data'!$Y160</f>
        <v>96.655559999999866</v>
      </c>
      <c r="CQ66" s="132">
        <f>('[1]Summary Data'!$V160*POWER(CQ$62,3))+('[1]Summary Data'!$W160*POWER(CQ$62,2))+('[1]Summary Data'!$X160*CQ$62)+'[1]Summary Data'!$Y160</f>
        <v>-663.16891000000055</v>
      </c>
    </row>
    <row r="67" spans="2:95" x14ac:dyDescent="0.25">
      <c r="B67" s="180"/>
      <c r="C67" s="181"/>
      <c r="D67" s="181"/>
      <c r="E67" s="182"/>
      <c r="F67" s="56">
        <f t="shared" si="4"/>
        <v>4.5</v>
      </c>
      <c r="G67" s="130">
        <f t="shared" si="5"/>
        <v>286.20751909695997</v>
      </c>
      <c r="H67" s="131">
        <f t="shared" si="5"/>
        <v>247.92040414648</v>
      </c>
      <c r="I67" s="131">
        <f t="shared" si="5"/>
        <v>215.90903791552</v>
      </c>
      <c r="J67" s="131">
        <f t="shared" si="5"/>
        <v>189.55552196103997</v>
      </c>
      <c r="K67" s="131">
        <f t="shared" si="5"/>
        <v>168.24195784</v>
      </c>
      <c r="L67" s="131">
        <f t="shared" si="5"/>
        <v>151.35044710935995</v>
      </c>
      <c r="M67" s="131">
        <f t="shared" si="5"/>
        <v>138.26309132607997</v>
      </c>
      <c r="N67" s="131">
        <f t="shared" si="5"/>
        <v>128.36199204711988</v>
      </c>
      <c r="O67" s="131">
        <f t="shared" si="5"/>
        <v>121.02925082943995</v>
      </c>
      <c r="P67" s="131">
        <f t="shared" si="5"/>
        <v>115.64696922999985</v>
      </c>
      <c r="Q67" s="131">
        <f t="shared" si="5"/>
        <v>111.59724880575993</v>
      </c>
      <c r="R67" s="131">
        <f t="shared" si="5"/>
        <v>108.26219111367982</v>
      </c>
      <c r="S67" s="131">
        <f t="shared" si="5"/>
        <v>105.02389771071989</v>
      </c>
      <c r="T67" s="131">
        <f t="shared" si="5"/>
        <v>101.26447015383997</v>
      </c>
      <c r="U67" s="131">
        <f t="shared" si="5"/>
        <v>100</v>
      </c>
      <c r="V67" s="132">
        <v>100</v>
      </c>
      <c r="W67" s="187"/>
      <c r="CA67" s="119">
        <f t="shared" si="6"/>
        <v>4.5</v>
      </c>
      <c r="CB67" s="130">
        <f>('[1]Summary Data'!$V159*POWER(CB$62,3))+('[1]Summary Data'!$W159*POWER(CB$62,2))+('[1]Summary Data'!$X159*CB$62)+'[1]Summary Data'!$Y159</f>
        <v>286.20751909695997</v>
      </c>
      <c r="CC67" s="131">
        <f>('[1]Summary Data'!$V159*POWER(CC$62,3))+('[1]Summary Data'!$W159*POWER(CC$62,2))+('[1]Summary Data'!$X159*CC$62)+'[1]Summary Data'!$Y159</f>
        <v>247.92040414648</v>
      </c>
      <c r="CD67" s="131">
        <f>('[1]Summary Data'!$V159*POWER(CD$62,3))+('[1]Summary Data'!$W159*POWER(CD$62,2))+('[1]Summary Data'!$X159*CD$62)+'[1]Summary Data'!$Y159</f>
        <v>215.90903791552</v>
      </c>
      <c r="CE67" s="131">
        <f>('[1]Summary Data'!$V159*POWER(CE$62,3))+('[1]Summary Data'!$W159*POWER(CE$62,2))+('[1]Summary Data'!$X159*CE$62)+'[1]Summary Data'!$Y159</f>
        <v>189.55552196103997</v>
      </c>
      <c r="CF67" s="131">
        <f>('[1]Summary Data'!$V159*POWER(CF$62,3))+('[1]Summary Data'!$W159*POWER(CF$62,2))+('[1]Summary Data'!$X159*CF$62)+'[1]Summary Data'!$Y159</f>
        <v>168.24195784</v>
      </c>
      <c r="CG67" s="131">
        <f>('[1]Summary Data'!$V159*POWER(CG$62,3))+('[1]Summary Data'!$W159*POWER(CG$62,2))+('[1]Summary Data'!$X159*CG$62)+'[1]Summary Data'!$Y159</f>
        <v>151.35044710935995</v>
      </c>
      <c r="CH67" s="131">
        <f>('[1]Summary Data'!$V159*POWER(CH$62,3))+('[1]Summary Data'!$W159*POWER(CH$62,2))+('[1]Summary Data'!$X159*CH$62)+'[1]Summary Data'!$Y159</f>
        <v>138.26309132607997</v>
      </c>
      <c r="CI67" s="131">
        <f>('[1]Summary Data'!$V159*POWER(CI$62,3))+('[1]Summary Data'!$W159*POWER(CI$62,2))+('[1]Summary Data'!$X159*CI$62)+'[1]Summary Data'!$Y159</f>
        <v>128.36199204711988</v>
      </c>
      <c r="CJ67" s="131">
        <f>('[1]Summary Data'!$V159*POWER(CJ$62,3))+('[1]Summary Data'!$W159*POWER(CJ$62,2))+('[1]Summary Data'!$X159*CJ$62)+'[1]Summary Data'!$Y159</f>
        <v>121.02925082943995</v>
      </c>
      <c r="CK67" s="131">
        <f>('[1]Summary Data'!$V159*POWER(CK$62,3))+('[1]Summary Data'!$W159*POWER(CK$62,2))+('[1]Summary Data'!$X159*CK$62)+'[1]Summary Data'!$Y159</f>
        <v>115.64696922999985</v>
      </c>
      <c r="CL67" s="131">
        <f>('[1]Summary Data'!$V159*POWER(CL$62,3))+('[1]Summary Data'!$W159*POWER(CL$62,2))+('[1]Summary Data'!$X159*CL$62)+'[1]Summary Data'!$Y159</f>
        <v>111.59724880575993</v>
      </c>
      <c r="CM67" s="131">
        <f>('[1]Summary Data'!$V159*POWER(CM$62,3))+('[1]Summary Data'!$W159*POWER(CM$62,2))+('[1]Summary Data'!$X159*CM$62)+'[1]Summary Data'!$Y159</f>
        <v>108.26219111367982</v>
      </c>
      <c r="CN67" s="131">
        <f>('[1]Summary Data'!$V159*POWER(CN$62,3))+('[1]Summary Data'!$W159*POWER(CN$62,2))+('[1]Summary Data'!$X159*CN$62)+'[1]Summary Data'!$Y159</f>
        <v>105.02389771071989</v>
      </c>
      <c r="CO67" s="131">
        <f>('[1]Summary Data'!$V159*POWER(CO$62,3))+('[1]Summary Data'!$W159*POWER(CO$62,2))+('[1]Summary Data'!$X159*CO$62)+'[1]Summary Data'!$Y159</f>
        <v>101.26447015383997</v>
      </c>
      <c r="CP67" s="131">
        <f>('[1]Summary Data'!$V159*POWER(CP$62,3))+('[1]Summary Data'!$W159*POWER(CP$62,2))+('[1]Summary Data'!$X159*CP$62)+'[1]Summary Data'!$Y159</f>
        <v>96.366009999999847</v>
      </c>
      <c r="CQ67" s="132">
        <f>('[1]Summary Data'!$V159*POWER(CQ$62,3))+('[1]Summary Data'!$W159*POWER(CQ$62,2))+('[1]Summary Data'!$X159*CQ$62)+'[1]Summary Data'!$Y159</f>
        <v>-718.99139000000025</v>
      </c>
    </row>
    <row r="68" spans="2:95" x14ac:dyDescent="0.25">
      <c r="B68" s="180"/>
      <c r="C68" s="181"/>
      <c r="D68" s="181"/>
      <c r="E68" s="182"/>
      <c r="F68" s="56">
        <f t="shared" si="4"/>
        <v>5</v>
      </c>
      <c r="G68" s="130">
        <f t="shared" si="5"/>
        <v>266.19019881024002</v>
      </c>
      <c r="H68" s="131">
        <f t="shared" si="5"/>
        <v>231.01372848312002</v>
      </c>
      <c r="I68" s="131">
        <f t="shared" si="5"/>
        <v>201.70603644287999</v>
      </c>
      <c r="J68" s="131">
        <f t="shared" si="5"/>
        <v>177.68718302376001</v>
      </c>
      <c r="K68" s="131">
        <f t="shared" si="5"/>
        <v>158.37722856000002</v>
      </c>
      <c r="L68" s="131">
        <f t="shared" si="5"/>
        <v>143.19623338584</v>
      </c>
      <c r="M68" s="131">
        <f t="shared" si="5"/>
        <v>131.5642578355201</v>
      </c>
      <c r="N68" s="131">
        <f t="shared" si="5"/>
        <v>122.90136224328012</v>
      </c>
      <c r="O68" s="131">
        <f t="shared" si="5"/>
        <v>116.62760694336009</v>
      </c>
      <c r="P68" s="131">
        <f t="shared" si="5"/>
        <v>112.16305227000004</v>
      </c>
      <c r="Q68" s="131">
        <f t="shared" si="5"/>
        <v>108.92775855743997</v>
      </c>
      <c r="R68" s="131">
        <f t="shared" si="5"/>
        <v>106.34178613992003</v>
      </c>
      <c r="S68" s="131">
        <f t="shared" si="5"/>
        <v>103.82519535167995</v>
      </c>
      <c r="T68" s="131">
        <f t="shared" si="5"/>
        <v>100.79804652696004</v>
      </c>
      <c r="U68" s="131">
        <f t="shared" si="5"/>
        <v>100</v>
      </c>
      <c r="V68" s="132">
        <v>100</v>
      </c>
      <c r="W68" s="187"/>
      <c r="CA68" s="119">
        <f t="shared" si="6"/>
        <v>5</v>
      </c>
      <c r="CB68" s="130">
        <f>('[1]Summary Data'!$V158*POWER(CB$62,3))+('[1]Summary Data'!$W158*POWER(CB$62,2))+('[1]Summary Data'!$X158*CB$62)+'[1]Summary Data'!$Y158</f>
        <v>266.19019881024002</v>
      </c>
      <c r="CC68" s="131">
        <f>('[1]Summary Data'!$V158*POWER(CC$62,3))+('[1]Summary Data'!$W158*POWER(CC$62,2))+('[1]Summary Data'!$X158*CC$62)+'[1]Summary Data'!$Y158</f>
        <v>231.01372848312002</v>
      </c>
      <c r="CD68" s="131">
        <f>('[1]Summary Data'!$V158*POWER(CD$62,3))+('[1]Summary Data'!$W158*POWER(CD$62,2))+('[1]Summary Data'!$X158*CD$62)+'[1]Summary Data'!$Y158</f>
        <v>201.70603644287999</v>
      </c>
      <c r="CE68" s="131">
        <f>('[1]Summary Data'!$V158*POWER(CE$62,3))+('[1]Summary Data'!$W158*POWER(CE$62,2))+('[1]Summary Data'!$X158*CE$62)+'[1]Summary Data'!$Y158</f>
        <v>177.68718302376001</v>
      </c>
      <c r="CF68" s="131">
        <f>('[1]Summary Data'!$V158*POWER(CF$62,3))+('[1]Summary Data'!$W158*POWER(CF$62,2))+('[1]Summary Data'!$X158*CF$62)+'[1]Summary Data'!$Y158</f>
        <v>158.37722856000002</v>
      </c>
      <c r="CG68" s="131">
        <f>('[1]Summary Data'!$V158*POWER(CG$62,3))+('[1]Summary Data'!$W158*POWER(CG$62,2))+('[1]Summary Data'!$X158*CG$62)+'[1]Summary Data'!$Y158</f>
        <v>143.19623338584</v>
      </c>
      <c r="CH68" s="131">
        <f>('[1]Summary Data'!$V158*POWER(CH$62,3))+('[1]Summary Data'!$W158*POWER(CH$62,2))+('[1]Summary Data'!$X158*CH$62)+'[1]Summary Data'!$Y158</f>
        <v>131.5642578355201</v>
      </c>
      <c r="CI68" s="131">
        <f>('[1]Summary Data'!$V158*POWER(CI$62,3))+('[1]Summary Data'!$W158*POWER(CI$62,2))+('[1]Summary Data'!$X158*CI$62)+'[1]Summary Data'!$Y158</f>
        <v>122.90136224328012</v>
      </c>
      <c r="CJ68" s="131">
        <f>('[1]Summary Data'!$V158*POWER(CJ$62,3))+('[1]Summary Data'!$W158*POWER(CJ$62,2))+('[1]Summary Data'!$X158*CJ$62)+'[1]Summary Data'!$Y158</f>
        <v>116.62760694336009</v>
      </c>
      <c r="CK68" s="131">
        <f>('[1]Summary Data'!$V158*POWER(CK$62,3))+('[1]Summary Data'!$W158*POWER(CK$62,2))+('[1]Summary Data'!$X158*CK$62)+'[1]Summary Data'!$Y158</f>
        <v>112.16305227000004</v>
      </c>
      <c r="CL68" s="131">
        <f>('[1]Summary Data'!$V158*POWER(CL$62,3))+('[1]Summary Data'!$W158*POWER(CL$62,2))+('[1]Summary Data'!$X158*CL$62)+'[1]Summary Data'!$Y158</f>
        <v>108.92775855743997</v>
      </c>
      <c r="CM68" s="131">
        <f>('[1]Summary Data'!$V158*POWER(CM$62,3))+('[1]Summary Data'!$W158*POWER(CM$62,2))+('[1]Summary Data'!$X158*CM$62)+'[1]Summary Data'!$Y158</f>
        <v>106.34178613992003</v>
      </c>
      <c r="CN68" s="131">
        <f>('[1]Summary Data'!$V158*POWER(CN$62,3))+('[1]Summary Data'!$W158*POWER(CN$62,2))+('[1]Summary Data'!$X158*CN$62)+'[1]Summary Data'!$Y158</f>
        <v>103.82519535167995</v>
      </c>
      <c r="CO68" s="131">
        <f>('[1]Summary Data'!$V158*POWER(CO$62,3))+('[1]Summary Data'!$W158*POWER(CO$62,2))+('[1]Summary Data'!$X158*CO$62)+'[1]Summary Data'!$Y158</f>
        <v>100.79804652696004</v>
      </c>
      <c r="CP68" s="131">
        <f>('[1]Summary Data'!$V158*POWER(CP$62,3))+('[1]Summary Data'!$W158*POWER(CP$62,2))+('[1]Summary Data'!$X158*CP$62)+'[1]Summary Data'!$Y158</f>
        <v>96.68040000000002</v>
      </c>
      <c r="CQ68" s="132">
        <f>('[1]Summary Data'!$V158*POWER(CQ$62,3))+('[1]Summary Data'!$W158*POWER(CQ$62,2))+('[1]Summary Data'!$X158*CQ$62)+'[1]Summary Data'!$Y158</f>
        <v>-663.74590999999964</v>
      </c>
    </row>
    <row r="69" spans="2:95" x14ac:dyDescent="0.25">
      <c r="B69" s="180"/>
      <c r="C69" s="181"/>
      <c r="D69" s="181"/>
      <c r="E69" s="182"/>
      <c r="F69" s="56">
        <f t="shared" si="4"/>
        <v>5.5</v>
      </c>
      <c r="G69" s="130">
        <f t="shared" si="5"/>
        <v>306.98692920960002</v>
      </c>
      <c r="H69" s="131">
        <f t="shared" si="5"/>
        <v>263.43931012079997</v>
      </c>
      <c r="I69" s="131">
        <f t="shared" si="5"/>
        <v>227.2175367072</v>
      </c>
      <c r="J69" s="131">
        <f t="shared" si="5"/>
        <v>197.58493224239999</v>
      </c>
      <c r="K69" s="131">
        <f t="shared" si="5"/>
        <v>173.80482000000001</v>
      </c>
      <c r="L69" s="131">
        <f t="shared" si="5"/>
        <v>155.14052325359995</v>
      </c>
      <c r="M69" s="131">
        <f t="shared" si="5"/>
        <v>140.8553652768</v>
      </c>
      <c r="N69" s="131">
        <f t="shared" si="5"/>
        <v>130.21266934319999</v>
      </c>
      <c r="O69" s="131">
        <f t="shared" si="5"/>
        <v>122.47575872639993</v>
      </c>
      <c r="P69" s="131">
        <f t="shared" si="5"/>
        <v>116.90795669999994</v>
      </c>
      <c r="Q69" s="131">
        <f t="shared" si="5"/>
        <v>112.77258653759992</v>
      </c>
      <c r="R69" s="131">
        <f t="shared" si="5"/>
        <v>109.33297151279993</v>
      </c>
      <c r="S69" s="131">
        <f t="shared" si="5"/>
        <v>105.85243489919986</v>
      </c>
      <c r="T69" s="131">
        <f t="shared" si="5"/>
        <v>101.59429997039996</v>
      </c>
      <c r="U69" s="131">
        <f t="shared" si="5"/>
        <v>100</v>
      </c>
      <c r="V69" s="132">
        <v>100</v>
      </c>
      <c r="W69" s="187"/>
      <c r="CA69" s="119">
        <f t="shared" si="6"/>
        <v>5.5</v>
      </c>
      <c r="CB69" s="130">
        <f>('[1]Summary Data'!$V157*POWER(CB$62,3))+('[1]Summary Data'!$W157*POWER(CB$62,2))+('[1]Summary Data'!$X157*CB$62)+'[1]Summary Data'!$Y157</f>
        <v>306.98692920960002</v>
      </c>
      <c r="CC69" s="131">
        <f>('[1]Summary Data'!$V157*POWER(CC$62,3))+('[1]Summary Data'!$W157*POWER(CC$62,2))+('[1]Summary Data'!$X157*CC$62)+'[1]Summary Data'!$Y157</f>
        <v>263.43931012079997</v>
      </c>
      <c r="CD69" s="131">
        <f>('[1]Summary Data'!$V157*POWER(CD$62,3))+('[1]Summary Data'!$W157*POWER(CD$62,2))+('[1]Summary Data'!$X157*CD$62)+'[1]Summary Data'!$Y157</f>
        <v>227.2175367072</v>
      </c>
      <c r="CE69" s="131">
        <f>('[1]Summary Data'!$V157*POWER(CE$62,3))+('[1]Summary Data'!$W157*POWER(CE$62,2))+('[1]Summary Data'!$X157*CE$62)+'[1]Summary Data'!$Y157</f>
        <v>197.58493224239999</v>
      </c>
      <c r="CF69" s="131">
        <f>('[1]Summary Data'!$V157*POWER(CF$62,3))+('[1]Summary Data'!$W157*POWER(CF$62,2))+('[1]Summary Data'!$X157*CF$62)+'[1]Summary Data'!$Y157</f>
        <v>173.80482000000001</v>
      </c>
      <c r="CG69" s="131">
        <f>('[1]Summary Data'!$V157*POWER(CG$62,3))+('[1]Summary Data'!$W157*POWER(CG$62,2))+('[1]Summary Data'!$X157*CG$62)+'[1]Summary Data'!$Y157</f>
        <v>155.14052325359995</v>
      </c>
      <c r="CH69" s="131">
        <f>('[1]Summary Data'!$V157*POWER(CH$62,3))+('[1]Summary Data'!$W157*POWER(CH$62,2))+('[1]Summary Data'!$X157*CH$62)+'[1]Summary Data'!$Y157</f>
        <v>140.8553652768</v>
      </c>
      <c r="CI69" s="131">
        <f>('[1]Summary Data'!$V157*POWER(CI$62,3))+('[1]Summary Data'!$W157*POWER(CI$62,2))+('[1]Summary Data'!$X157*CI$62)+'[1]Summary Data'!$Y157</f>
        <v>130.21266934319999</v>
      </c>
      <c r="CJ69" s="131">
        <f>('[1]Summary Data'!$V157*POWER(CJ$62,3))+('[1]Summary Data'!$W157*POWER(CJ$62,2))+('[1]Summary Data'!$X157*CJ$62)+'[1]Summary Data'!$Y157</f>
        <v>122.47575872639993</v>
      </c>
      <c r="CK69" s="131">
        <f>('[1]Summary Data'!$V157*POWER(CK$62,3))+('[1]Summary Data'!$W157*POWER(CK$62,2))+('[1]Summary Data'!$X157*CK$62)+'[1]Summary Data'!$Y157</f>
        <v>116.90795669999994</v>
      </c>
      <c r="CL69" s="131">
        <f>('[1]Summary Data'!$V157*POWER(CL$62,3))+('[1]Summary Data'!$W157*POWER(CL$62,2))+('[1]Summary Data'!$X157*CL$62)+'[1]Summary Data'!$Y157</f>
        <v>112.77258653759992</v>
      </c>
      <c r="CM69" s="131">
        <f>('[1]Summary Data'!$V157*POWER(CM$62,3))+('[1]Summary Data'!$W157*POWER(CM$62,2))+('[1]Summary Data'!$X157*CM$62)+'[1]Summary Data'!$Y157</f>
        <v>109.33297151279993</v>
      </c>
      <c r="CN69" s="131">
        <f>('[1]Summary Data'!$V157*POWER(CN$62,3))+('[1]Summary Data'!$W157*POWER(CN$62,2))+('[1]Summary Data'!$X157*CN$62)+'[1]Summary Data'!$Y157</f>
        <v>105.85243489919986</v>
      </c>
      <c r="CO69" s="131">
        <f>('[1]Summary Data'!$V157*POWER(CO$62,3))+('[1]Summary Data'!$W157*POWER(CO$62,2))+('[1]Summary Data'!$X157*CO$62)+'[1]Summary Data'!$Y157</f>
        <v>101.59429997039996</v>
      </c>
      <c r="CP69" s="131">
        <f>('[1]Summary Data'!$V157*POWER(CP$62,3))+('[1]Summary Data'!$W157*POWER(CP$62,2))+('[1]Summary Data'!$X157*CP$62)+'[1]Summary Data'!$Y157</f>
        <v>95.821889999999883</v>
      </c>
      <c r="CQ69" s="132">
        <f>('[1]Summary Data'!$V157*POWER(CQ$62,3))+('[1]Summary Data'!$W157*POWER(CQ$62,2))+('[1]Summary Data'!$X157*CQ$62)+'[1]Summary Data'!$Y157</f>
        <v>-898.1521400000006</v>
      </c>
    </row>
    <row r="70" spans="2:95" ht="15.75" thickBot="1" x14ac:dyDescent="0.3">
      <c r="B70" s="183"/>
      <c r="C70" s="184"/>
      <c r="D70" s="184"/>
      <c r="E70" s="185"/>
      <c r="F70" s="58">
        <f t="shared" si="4"/>
        <v>6</v>
      </c>
      <c r="G70" s="133">
        <f t="shared" si="5"/>
        <v>285.88006343424001</v>
      </c>
      <c r="H70" s="134">
        <f t="shared" si="5"/>
        <v>246.91857903912</v>
      </c>
      <c r="I70" s="134">
        <f t="shared" si="5"/>
        <v>214.42305021888001</v>
      </c>
      <c r="J70" s="134">
        <f t="shared" si="5"/>
        <v>187.75446238776001</v>
      </c>
      <c r="K70" s="134">
        <f t="shared" si="5"/>
        <v>166.27380096000007</v>
      </c>
      <c r="L70" s="134">
        <f t="shared" si="5"/>
        <v>149.34205134984006</v>
      </c>
      <c r="M70" s="134">
        <f t="shared" si="5"/>
        <v>136.32019897152009</v>
      </c>
      <c r="N70" s="134">
        <f t="shared" si="5"/>
        <v>126.56922923928011</v>
      </c>
      <c r="O70" s="134">
        <f t="shared" si="5"/>
        <v>119.45012756736008</v>
      </c>
      <c r="P70" s="134">
        <f t="shared" si="5"/>
        <v>114.32387937000016</v>
      </c>
      <c r="Q70" s="134">
        <f t="shared" si="5"/>
        <v>110.55147006144006</v>
      </c>
      <c r="R70" s="134">
        <f t="shared" si="5"/>
        <v>107.49388505592009</v>
      </c>
      <c r="S70" s="134">
        <f t="shared" si="5"/>
        <v>104.51210976768022</v>
      </c>
      <c r="T70" s="134">
        <f t="shared" si="5"/>
        <v>100.96712961096006</v>
      </c>
      <c r="U70" s="134">
        <f t="shared" si="5"/>
        <v>100</v>
      </c>
      <c r="V70" s="135">
        <v>100</v>
      </c>
      <c r="W70" s="188"/>
      <c r="CA70" s="120">
        <f t="shared" si="6"/>
        <v>6</v>
      </c>
      <c r="CB70" s="133">
        <f>('[1]Summary Data'!$V156*POWER(CB$62,3))+('[1]Summary Data'!$W156*POWER(CB$62,2))+('[1]Summary Data'!$X156*CB$62)+'[1]Summary Data'!$Y156</f>
        <v>285.88006343424001</v>
      </c>
      <c r="CC70" s="134">
        <f>('[1]Summary Data'!$V156*POWER(CC$62,3))+('[1]Summary Data'!$W156*POWER(CC$62,2))+('[1]Summary Data'!$X156*CC$62)+'[1]Summary Data'!$Y156</f>
        <v>246.91857903912</v>
      </c>
      <c r="CD70" s="134">
        <f>('[1]Summary Data'!$V156*POWER(CD$62,3))+('[1]Summary Data'!$W156*POWER(CD$62,2))+('[1]Summary Data'!$X156*CD$62)+'[1]Summary Data'!$Y156</f>
        <v>214.42305021888001</v>
      </c>
      <c r="CE70" s="134">
        <f>('[1]Summary Data'!$V156*POWER(CE$62,3))+('[1]Summary Data'!$W156*POWER(CE$62,2))+('[1]Summary Data'!$X156*CE$62)+'[1]Summary Data'!$Y156</f>
        <v>187.75446238776001</v>
      </c>
      <c r="CF70" s="134">
        <f>('[1]Summary Data'!$V156*POWER(CF$62,3))+('[1]Summary Data'!$W156*POWER(CF$62,2))+('[1]Summary Data'!$X156*CF$62)+'[1]Summary Data'!$Y156</f>
        <v>166.27380096000007</v>
      </c>
      <c r="CG70" s="134">
        <f>('[1]Summary Data'!$V156*POWER(CG$62,3))+('[1]Summary Data'!$W156*POWER(CG$62,2))+('[1]Summary Data'!$X156*CG$62)+'[1]Summary Data'!$Y156</f>
        <v>149.34205134984006</v>
      </c>
      <c r="CH70" s="134">
        <f>('[1]Summary Data'!$V156*POWER(CH$62,3))+('[1]Summary Data'!$W156*POWER(CH$62,2))+('[1]Summary Data'!$X156*CH$62)+'[1]Summary Data'!$Y156</f>
        <v>136.32019897152009</v>
      </c>
      <c r="CI70" s="134">
        <f>('[1]Summary Data'!$V156*POWER(CI$62,3))+('[1]Summary Data'!$W156*POWER(CI$62,2))+('[1]Summary Data'!$X156*CI$62)+'[1]Summary Data'!$Y156</f>
        <v>126.56922923928011</v>
      </c>
      <c r="CJ70" s="134">
        <f>('[1]Summary Data'!$V156*POWER(CJ$62,3))+('[1]Summary Data'!$W156*POWER(CJ$62,2))+('[1]Summary Data'!$X156*CJ$62)+'[1]Summary Data'!$Y156</f>
        <v>119.45012756736008</v>
      </c>
      <c r="CK70" s="134">
        <f>('[1]Summary Data'!$V156*POWER(CK$62,3))+('[1]Summary Data'!$W156*POWER(CK$62,2))+('[1]Summary Data'!$X156*CK$62)+'[1]Summary Data'!$Y156</f>
        <v>114.32387937000016</v>
      </c>
      <c r="CL70" s="134">
        <f>('[1]Summary Data'!$V156*POWER(CL$62,3))+('[1]Summary Data'!$W156*POWER(CL$62,2))+('[1]Summary Data'!$X156*CL$62)+'[1]Summary Data'!$Y156</f>
        <v>110.55147006144006</v>
      </c>
      <c r="CM70" s="134">
        <f>('[1]Summary Data'!$V156*POWER(CM$62,3))+('[1]Summary Data'!$W156*POWER(CM$62,2))+('[1]Summary Data'!$X156*CM$62)+'[1]Summary Data'!$Y156</f>
        <v>107.49388505592009</v>
      </c>
      <c r="CN70" s="134">
        <f>('[1]Summary Data'!$V156*POWER(CN$62,3))+('[1]Summary Data'!$W156*POWER(CN$62,2))+('[1]Summary Data'!$X156*CN$62)+'[1]Summary Data'!$Y156</f>
        <v>104.51210976768022</v>
      </c>
      <c r="CO70" s="134">
        <f>('[1]Summary Data'!$V156*POWER(CO$62,3))+('[1]Summary Data'!$W156*POWER(CO$62,2))+('[1]Summary Data'!$X156*CO$62)+'[1]Summary Data'!$Y156</f>
        <v>100.96712961096006</v>
      </c>
      <c r="CP70" s="134">
        <f>('[1]Summary Data'!$V156*POWER(CP$62,3))+('[1]Summary Data'!$W156*POWER(CP$62,2))+('[1]Summary Data'!$X156*CP$62)+'[1]Summary Data'!$Y156</f>
        <v>96.219930000000147</v>
      </c>
      <c r="CQ70" s="135">
        <f>('[1]Summary Data'!$V156*POWER(CQ$62,3))+('[1]Summary Data'!$W156*POWER(CQ$62,2))+('[1]Summary Data'!$X156*CQ$62)+'[1]Summary Data'!$Y156</f>
        <v>-745.26239999999916</v>
      </c>
    </row>
  </sheetData>
  <sheetProtection password="C163" sheet="1" objects="1" scenarios="1"/>
  <mergeCells count="21">
    <mergeCell ref="CB61:CQ61"/>
    <mergeCell ref="B62:E70"/>
    <mergeCell ref="W63:W70"/>
    <mergeCell ref="B39:F39"/>
    <mergeCell ref="G39:N39"/>
    <mergeCell ref="B40:E48"/>
    <mergeCell ref="O41:O48"/>
    <mergeCell ref="B61:F61"/>
    <mergeCell ref="G61:V61"/>
    <mergeCell ref="B25:F26"/>
    <mergeCell ref="A1:T1"/>
    <mergeCell ref="J2:R2"/>
    <mergeCell ref="B5:D5"/>
    <mergeCell ref="P5:S5"/>
    <mergeCell ref="B7:D7"/>
    <mergeCell ref="B10:H10"/>
    <mergeCell ref="B13:G13"/>
    <mergeCell ref="B14:E22"/>
    <mergeCell ref="H15:H22"/>
    <mergeCell ref="B24:F24"/>
    <mergeCell ref="G24:N24"/>
  </mergeCells>
  <dataValidations count="1">
    <dataValidation type="list" allowBlank="1" showInputMessage="1" showErrorMessage="1" sqref="E5" xr:uid="{00000000-0002-0000-04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73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1" width="9.140625" style="7"/>
    <col min="12" max="12" width="9.140625" style="7" customWidth="1"/>
    <col min="13" max="18" width="9.140625" style="7"/>
    <col min="19" max="19" width="9.28515625" style="7" bestFit="1" customWidth="1"/>
    <col min="20" max="30" width="9.140625" style="7"/>
    <col min="31" max="34" width="9.140625" style="7" customWidth="1"/>
    <col min="35" max="43" width="9.140625" style="7" hidden="1" customWidth="1"/>
    <col min="44" max="16384" width="9.140625" style="7"/>
  </cols>
  <sheetData>
    <row r="1" spans="1:27" ht="27" thickBot="1" x14ac:dyDescent="0.4">
      <c r="A1" s="161" t="str">
        <f ca="1">MID(CELL("filename",A1),FIND("]",CELL("filename",A1))+1,255)</f>
        <v>Subaru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409.41899999999998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409.41899999999998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27" ht="15.75" thickBot="1" x14ac:dyDescent="0.3"/>
    <row r="7" spans="1:27" ht="15.75" thickBot="1" x14ac:dyDescent="0.3">
      <c r="B7" s="167" t="s">
        <v>39</v>
      </c>
      <c r="C7" s="168"/>
      <c r="D7" s="169"/>
    </row>
    <row r="8" spans="1:27" ht="15.75" thickBot="1" x14ac:dyDescent="0.3">
      <c r="B8" s="45">
        <f>MIN(G62:V62)</f>
        <v>0.22</v>
      </c>
      <c r="C8" s="46" t="s">
        <v>40</v>
      </c>
    </row>
    <row r="9" spans="1:27" ht="15.75" thickBot="1" x14ac:dyDescent="0.3"/>
    <row r="10" spans="1:27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27" ht="15.75" thickBot="1" x14ac:dyDescent="0.3">
      <c r="B11" s="45">
        <f>MAX(G62:V62)</f>
        <v>2</v>
      </c>
      <c r="C11" s="46" t="s">
        <v>40</v>
      </c>
    </row>
    <row r="12" spans="1:27" ht="15.75" thickBot="1" x14ac:dyDescent="0.3">
      <c r="I12" s="43"/>
    </row>
    <row r="13" spans="1:27" ht="15.75" thickBot="1" x14ac:dyDescent="0.3">
      <c r="B13" s="167" t="s">
        <v>42</v>
      </c>
      <c r="C13" s="168"/>
      <c r="D13" s="168"/>
      <c r="E13" s="168"/>
      <c r="F13" s="168"/>
      <c r="G13" s="169"/>
      <c r="I13" s="43"/>
      <c r="O13" s="37"/>
    </row>
    <row r="14" spans="1:27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27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1000000*((1/Help!$AE$7)/('[1]Summary Data'!D70/60))*Help!$AE$6/IF('[1]Summary Data'!$D$69&gt;1250,1,Help!$AE$5)*$T$5</f>
        <v>6955.5641271395261</v>
      </c>
      <c r="H15" s="186" t="s">
        <v>70</v>
      </c>
      <c r="K15" s="37"/>
    </row>
    <row r="16" spans="1:27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1000000*((1/Help!$AE$7)/('[1]Summary Data'!D69/60))*Help!$AE$6/IF('[1]Summary Data'!$D$69&gt;1250,1,Help!$AE$5)*$T$5</f>
        <v>6415.0463977008076</v>
      </c>
      <c r="H16" s="187"/>
      <c r="I16" s="53" t="s">
        <v>46</v>
      </c>
    </row>
    <row r="17" spans="2:22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1000000*((1/Help!$AE$7)/('[1]Summary Data'!D68/60))*Help!$AE$6/IF('[1]Summary Data'!$D$69&gt;1250,1,Help!$AE$5)*$T$5</f>
        <v>5909.0746881727391</v>
      </c>
      <c r="H17" s="187"/>
    </row>
    <row r="18" spans="2:22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1000000*((1/Help!$AE$7)/('[1]Summary Data'!D67/60))*Help!$AE$6/IF('[1]Summary Data'!$D$69&gt;1250,1,Help!$AE$5)*$T$5</f>
        <v>5568.2824147360107</v>
      </c>
      <c r="H18" s="187"/>
    </row>
    <row r="19" spans="2:22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1000000*((1/Help!$AE$7)/('[1]Summary Data'!D66/60))*Help!$AE$6/IF('[1]Summary Data'!$D$69&gt;1250,1,Help!$AE$5)*$T$5</f>
        <v>5251.4238663656843</v>
      </c>
      <c r="H19" s="187"/>
    </row>
    <row r="20" spans="2:22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1000000*((1/Help!$AE$7)/('[1]Summary Data'!D65/60))*Help!$AE$6/IF('[1]Summary Data'!$D$69&gt;1250,1,Help!$AE$5)*$T$5</f>
        <v>4887.4400916664499</v>
      </c>
      <c r="H20" s="187"/>
    </row>
    <row r="21" spans="2:22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1000000*((1/Help!$AE$7)/('[1]Summary Data'!D64/60))*Help!$AE$6/IF('[1]Summary Data'!$D$69&gt;1250,1,Help!$AE$5)*$T$5</f>
        <v>4858.8414391669703</v>
      </c>
      <c r="H21" s="187"/>
    </row>
    <row r="22" spans="2:22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1000000*((1/Help!$AE$7)/('[1]Summary Data'!D63/60))*Help!$AE$6/IF('[1]Summary Data'!$D$69&gt;1250,1,Help!$AE$5)*$T$5</f>
        <v>4455.5762199460651</v>
      </c>
      <c r="H22" s="188"/>
    </row>
    <row r="23" spans="2:22" ht="15.75" thickBot="1" x14ac:dyDescent="0.3"/>
    <row r="24" spans="2:22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22" ht="15.75" customHeight="1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  <c r="V25" s="112"/>
    </row>
    <row r="26" spans="2:22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</row>
    <row r="27" spans="2:22" ht="15.75" thickBot="1" x14ac:dyDescent="0.3">
      <c r="K27" s="74" t="s">
        <v>51</v>
      </c>
    </row>
    <row r="28" spans="2:22" ht="15.75" thickBot="1" x14ac:dyDescent="0.3">
      <c r="B28" s="167" t="s">
        <v>52</v>
      </c>
      <c r="C28" s="168"/>
      <c r="D28" s="168"/>
      <c r="E28" s="168"/>
      <c r="F28" s="169"/>
      <c r="G28" s="137">
        <f>'[1]Summary Data'!$C$15*VLOOKUP($E$5,PressureFactors,2,FALSE)</f>
        <v>3</v>
      </c>
      <c r="H28" s="53" t="s">
        <v>46</v>
      </c>
      <c r="I28" s="43"/>
    </row>
    <row r="29" spans="2:22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22" ht="15.75" customHeight="1" x14ac:dyDescent="0.25">
      <c r="B30" s="180"/>
      <c r="C30" s="181"/>
      <c r="D30" s="181"/>
      <c r="E30" s="18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22" x14ac:dyDescent="0.25">
      <c r="B31" s="180"/>
      <c r="C31" s="181"/>
      <c r="D31" s="181"/>
      <c r="E31" s="18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22" x14ac:dyDescent="0.25">
      <c r="B32" s="180"/>
      <c r="C32" s="181"/>
      <c r="D32" s="181"/>
      <c r="E32" s="182"/>
      <c r="F32" s="81">
        <f t="shared" si="2"/>
        <v>3.5</v>
      </c>
      <c r="G32" s="80">
        <f t="shared" si="3"/>
        <v>0.92582009977255153</v>
      </c>
    </row>
    <row r="33" spans="2:25" x14ac:dyDescent="0.25">
      <c r="B33" s="180"/>
      <c r="C33" s="181"/>
      <c r="D33" s="181"/>
      <c r="E33" s="182"/>
      <c r="F33" s="79">
        <f t="shared" si="2"/>
        <v>4</v>
      </c>
      <c r="G33" s="80">
        <f t="shared" si="3"/>
        <v>0.8660254037844386</v>
      </c>
    </row>
    <row r="34" spans="2:25" x14ac:dyDescent="0.25">
      <c r="B34" s="180"/>
      <c r="C34" s="181"/>
      <c r="D34" s="181"/>
      <c r="E34" s="182"/>
      <c r="F34" s="79">
        <f t="shared" si="2"/>
        <v>4.5</v>
      </c>
      <c r="G34" s="80">
        <f t="shared" si="3"/>
        <v>0.81649658092772603</v>
      </c>
    </row>
    <row r="35" spans="2:25" x14ac:dyDescent="0.25">
      <c r="B35" s="180"/>
      <c r="C35" s="181"/>
      <c r="D35" s="181"/>
      <c r="E35" s="182"/>
      <c r="F35" s="79">
        <f t="shared" si="2"/>
        <v>5</v>
      </c>
      <c r="G35" s="80">
        <f t="shared" si="3"/>
        <v>0.7745966692414834</v>
      </c>
    </row>
    <row r="36" spans="2:25" x14ac:dyDescent="0.25">
      <c r="B36" s="180"/>
      <c r="C36" s="181"/>
      <c r="D36" s="181"/>
      <c r="E36" s="182"/>
      <c r="F36" s="79">
        <f t="shared" si="2"/>
        <v>5.5</v>
      </c>
      <c r="G36" s="80">
        <f t="shared" si="3"/>
        <v>0.7385489458759964</v>
      </c>
    </row>
    <row r="37" spans="2:25" ht="15.75" thickBot="1" x14ac:dyDescent="0.3">
      <c r="B37" s="183"/>
      <c r="C37" s="184"/>
      <c r="D37" s="184"/>
      <c r="E37" s="185"/>
      <c r="F37" s="82">
        <f t="shared" si="2"/>
        <v>6</v>
      </c>
      <c r="G37" s="83">
        <f t="shared" si="3"/>
        <v>0.70710678118654757</v>
      </c>
    </row>
    <row r="38" spans="2:25" ht="15.75" thickBot="1" x14ac:dyDescent="0.3"/>
    <row r="39" spans="2:25" ht="15.75" thickBot="1" x14ac:dyDescent="0.3">
      <c r="B39" s="167" t="s">
        <v>55</v>
      </c>
      <c r="C39" s="168"/>
      <c r="D39" s="168"/>
      <c r="E39" s="168"/>
      <c r="F39" s="169"/>
      <c r="G39" s="174" t="s">
        <v>71</v>
      </c>
      <c r="H39" s="175"/>
      <c r="I39" s="175"/>
      <c r="J39" s="175"/>
      <c r="K39" s="176"/>
      <c r="N39" s="167" t="s">
        <v>55</v>
      </c>
      <c r="O39" s="168"/>
      <c r="P39" s="168"/>
      <c r="Q39" s="168"/>
      <c r="R39" s="169"/>
      <c r="S39" s="174" t="s">
        <v>72</v>
      </c>
      <c r="T39" s="175"/>
      <c r="U39" s="175"/>
      <c r="V39" s="175"/>
      <c r="W39" s="176"/>
    </row>
    <row r="40" spans="2:25" ht="15.75" customHeight="1" thickBot="1" x14ac:dyDescent="0.3">
      <c r="B40" s="177" t="s">
        <v>43</v>
      </c>
      <c r="C40" s="178"/>
      <c r="D40" s="178"/>
      <c r="E40" s="179"/>
      <c r="F40" s="47" t="str">
        <f>$E$5</f>
        <v>bar</v>
      </c>
      <c r="G40" s="147">
        <f>'[1]Summary Data'!K35</f>
        <v>8</v>
      </c>
      <c r="H40" s="148">
        <f>'[1]Summary Data'!J35</f>
        <v>10</v>
      </c>
      <c r="I40" s="148">
        <f>'[1]Summary Data'!H35</f>
        <v>12</v>
      </c>
      <c r="J40" s="148">
        <f>'[1]Summary Data'!F35</f>
        <v>14</v>
      </c>
      <c r="K40" s="149">
        <f>'[1]Summary Data'!D35</f>
        <v>16</v>
      </c>
      <c r="N40" s="177" t="s">
        <v>43</v>
      </c>
      <c r="O40" s="178"/>
      <c r="P40" s="178"/>
      <c r="Q40" s="179"/>
      <c r="R40" s="47" t="str">
        <f>$E$5</f>
        <v>bar</v>
      </c>
      <c r="S40" s="147">
        <v>6.5</v>
      </c>
      <c r="T40" s="148">
        <v>9</v>
      </c>
      <c r="U40" s="148">
        <v>11.5</v>
      </c>
      <c r="V40" s="148">
        <v>14</v>
      </c>
      <c r="W40" s="149">
        <v>16.5</v>
      </c>
    </row>
    <row r="41" spans="2:25" ht="15.75" thickBot="1" x14ac:dyDescent="0.3">
      <c r="B41" s="180"/>
      <c r="C41" s="181"/>
      <c r="D41" s="181"/>
      <c r="E41" s="182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2.0902499999999975</v>
      </c>
      <c r="H41" s="88">
        <f>('[1]Summary Data'!$V43*POWER(H$40,3))+('[1]Summary Data'!$W43*POWER(H$40,2))+('[1]Summary Data'!$X43*H$40)+'[1]Summary Data'!$Y43</f>
        <v>1.4045899999999971</v>
      </c>
      <c r="I41" s="88">
        <f>('[1]Summary Data'!$V43*POWER(I$40,3))+('[1]Summary Data'!$W43*POWER(I$40,2))+('[1]Summary Data'!$X43*I$40)+'[1]Summary Data'!$Y43</f>
        <v>0.98940999999999768</v>
      </c>
      <c r="J41" s="88">
        <f>('[1]Summary Data'!$V43*POWER(J$40,3))+('[1]Summary Data'!$W43*POWER(J$40,2))+('[1]Summary Data'!$X43*J$40)+'[1]Summary Data'!$Y43</f>
        <v>0.74774999999999459</v>
      </c>
      <c r="K41" s="88">
        <f>('[1]Summary Data'!$V43*POWER(K$40,3))+('[1]Summary Data'!$W43*POWER(K$40,2))+('[1]Summary Data'!$X43*K$40)+'[1]Summary Data'!$Y43</f>
        <v>0.58264999999999567</v>
      </c>
      <c r="L41" s="186" t="s">
        <v>40</v>
      </c>
      <c r="N41" s="180"/>
      <c r="O41" s="181"/>
      <c r="P41" s="181"/>
      <c r="Q41" s="182"/>
      <c r="R41" s="49">
        <f t="shared" ref="R41:R48" si="5">F15</f>
        <v>2.5</v>
      </c>
      <c r="S41" s="87">
        <f>('[1]Summary Data'!$V43*POWER(S$40,3))+('[1]Summary Data'!$W43*POWER(S$40,2))+('[1]Summary Data'!$X43*S$40)+'[1]Summary Data'!$Y43</f>
        <v>2.8403249999999982</v>
      </c>
      <c r="T41" s="88">
        <f>('[1]Summary Data'!$V43*POWER(T$40,3))+('[1]Summary Data'!$W43*POWER(T$40,2))+('[1]Summary Data'!$X43*T$40)+'[1]Summary Data'!$Y43</f>
        <v>1.7075499999999986</v>
      </c>
      <c r="U41" s="88">
        <f>('[1]Summary Data'!$V43*POWER(U$40,3))+('[1]Summary Data'!$W43*POWER(U$40,2))+('[1]Summary Data'!$X43*U$40)+'[1]Summary Data'!$Y43</f>
        <v>1.0731499999999965</v>
      </c>
      <c r="V41" s="88">
        <f>('[1]Summary Data'!$V43*POWER(V$40,3))+('[1]Summary Data'!$W43*POWER(V$40,2))+('[1]Summary Data'!$X43*V$40)+'[1]Summary Data'!$Y43</f>
        <v>0.74774999999999459</v>
      </c>
      <c r="W41" s="88">
        <f>('[1]Summary Data'!$V43*POWER(W$40,3))+('[1]Summary Data'!$W43*POWER(W$40,2))+('[1]Summary Data'!$X43*W$40)+'[1]Summary Data'!$Y43</f>
        <v>0.54197499999999899</v>
      </c>
      <c r="X41" s="186" t="s">
        <v>40</v>
      </c>
    </row>
    <row r="42" spans="2:25" ht="15.75" thickBot="1" x14ac:dyDescent="0.3">
      <c r="B42" s="180"/>
      <c r="C42" s="181"/>
      <c r="D42" s="181"/>
      <c r="E42" s="182"/>
      <c r="F42" s="51">
        <f t="shared" si="4"/>
        <v>3</v>
      </c>
      <c r="G42" s="92">
        <f>('[1]Summary Data'!$V42*POWER(G$40,3))+('[1]Summary Data'!$W42*POWER(G$40,2))+('[1]Summary Data'!$X42*G$40)+'[1]Summary Data'!$Y42</f>
        <v>2.1551799999999997</v>
      </c>
      <c r="H42" s="93">
        <f>('[1]Summary Data'!$V42*POWER(H$40,3))+('[1]Summary Data'!$W42*POWER(H$40,2))+('[1]Summary Data'!$X42*H$40)+'[1]Summary Data'!$Y42</f>
        <v>1.3929600000000004</v>
      </c>
      <c r="I42" s="93">
        <f>('[1]Summary Data'!$V42*POWER(I$40,3))+('[1]Summary Data'!$W42*POWER(I$40,2))+('[1]Summary Data'!$X42*I$40)+'[1]Summary Data'!$Y42</f>
        <v>0.97577999999999854</v>
      </c>
      <c r="J42" s="93">
        <f>('[1]Summary Data'!$V42*POWER(J$40,3))+('[1]Summary Data'!$W42*POWER(J$40,2))+('[1]Summary Data'!$X42*J$40)+'[1]Summary Data'!$Y42</f>
        <v>0.73899999999999366</v>
      </c>
      <c r="K42" s="93">
        <f>('[1]Summary Data'!$V42*POWER(K$40,3))+('[1]Summary Data'!$W42*POWER(K$40,2))+('[1]Summary Data'!$X42*K$40)+'[1]Summary Data'!$Y42</f>
        <v>0.51797999999999789</v>
      </c>
      <c r="L42" s="187"/>
      <c r="M42" s="53"/>
      <c r="N42" s="180"/>
      <c r="O42" s="181"/>
      <c r="P42" s="181"/>
      <c r="Q42" s="182"/>
      <c r="R42" s="51">
        <f t="shared" si="5"/>
        <v>3</v>
      </c>
      <c r="S42" s="92">
        <f>('[1]Summary Data'!$V42*POWER(S$40,3))+('[1]Summary Data'!$W42*POWER(S$40,2))+('[1]Summary Data'!$X42*S$40)+'[1]Summary Data'!$Y42</f>
        <v>3.0523187499999995</v>
      </c>
      <c r="T42" s="93">
        <f>('[1]Summary Data'!$V42*POWER(T$40,3))+('[1]Summary Data'!$W42*POWER(T$40,2))+('[1]Summary Data'!$X42*T$40)+'[1]Summary Data'!$Y42</f>
        <v>1.7206499999999973</v>
      </c>
      <c r="U42" s="93">
        <f>('[1]Summary Data'!$V42*POWER(U$40,3))+('[1]Summary Data'!$W42*POWER(U$40,2))+('[1]Summary Data'!$X42*U$40)+'[1]Summary Data'!$Y42</f>
        <v>1.0567312499999986</v>
      </c>
      <c r="V42" s="93">
        <f>('[1]Summary Data'!$V42*POWER(V$40,3))+('[1]Summary Data'!$W42*POWER(V$40,2))+('[1]Summary Data'!$X42*V$40)+'[1]Summary Data'!$Y42</f>
        <v>0.73899999999999366</v>
      </c>
      <c r="W42" s="93">
        <f>('[1]Summary Data'!$V42*POWER(W$40,3))+('[1]Summary Data'!$W42*POWER(W$40,2))+('[1]Summary Data'!$X42*W$40)+'[1]Summary Data'!$Y42</f>
        <v>0.4458937499999962</v>
      </c>
      <c r="X42" s="187"/>
      <c r="Y42" s="53" t="s">
        <v>46</v>
      </c>
    </row>
    <row r="43" spans="2:25" x14ac:dyDescent="0.25">
      <c r="B43" s="180"/>
      <c r="C43" s="181"/>
      <c r="D43" s="181"/>
      <c r="E43" s="182"/>
      <c r="F43" s="54">
        <f t="shared" si="4"/>
        <v>3.5</v>
      </c>
      <c r="G43" s="97">
        <f>('[1]Summary Data'!$V41*POWER(G$40,3))+('[1]Summary Data'!$W41*POWER(G$40,2))+('[1]Summary Data'!$X41*G$40)+'[1]Summary Data'!$Y41</f>
        <v>2.3236100000000004</v>
      </c>
      <c r="H43" s="98">
        <f>('[1]Summary Data'!$V41*POWER(H$40,3))+('[1]Summary Data'!$W41*POWER(H$40,2))+('[1]Summary Data'!$X41*H$40)+'[1]Summary Data'!$Y41</f>
        <v>1.4637900000000013</v>
      </c>
      <c r="I43" s="98">
        <f>('[1]Summary Data'!$V41*POWER(I$40,3))+('[1]Summary Data'!$W41*POWER(I$40,2))+('[1]Summary Data'!$X41*I$40)+'[1]Summary Data'!$Y41</f>
        <v>0.98372999999999955</v>
      </c>
      <c r="J43" s="98">
        <f>('[1]Summary Data'!$V41*POWER(J$40,3))+('[1]Summary Data'!$W41*POWER(J$40,2))+('[1]Summary Data'!$X41*J$40)+'[1]Summary Data'!$Y41</f>
        <v>0.72358999999999973</v>
      </c>
      <c r="K43" s="98">
        <f>('[1]Summary Data'!$V41*POWER(K$40,3))+('[1]Summary Data'!$W41*POWER(K$40,2))+('[1]Summary Data'!$X41*K$40)+'[1]Summary Data'!$Y41</f>
        <v>0.52353000000000272</v>
      </c>
      <c r="L43" s="187"/>
      <c r="N43" s="180"/>
      <c r="O43" s="181"/>
      <c r="P43" s="181"/>
      <c r="Q43" s="182"/>
      <c r="R43" s="54">
        <f t="shared" si="5"/>
        <v>3.5</v>
      </c>
      <c r="S43" s="97">
        <f>('[1]Summary Data'!$V41*POWER(S$40,3))+('[1]Summary Data'!$W41*POWER(S$40,2))+('[1]Summary Data'!$X41*S$40)+'[1]Summary Data'!$Y41</f>
        <v>3.3138462499999992</v>
      </c>
      <c r="T43" s="98">
        <f>('[1]Summary Data'!$V41*POWER(T$40,3))+('[1]Summary Data'!$W41*POWER(T$40,2))+('[1]Summary Data'!$X41*T$40)+'[1]Summary Data'!$Y41</f>
        <v>1.8362399999999983</v>
      </c>
      <c r="U43" s="98">
        <f>('[1]Summary Data'!$V41*POWER(U$40,3))+('[1]Summary Data'!$W41*POWER(U$40,2))+('[1]Summary Data'!$X41*U$40)+'[1]Summary Data'!$Y41</f>
        <v>1.0768837500000021</v>
      </c>
      <c r="V43" s="98">
        <f>('[1]Summary Data'!$V41*POWER(V$40,3))+('[1]Summary Data'!$W41*POWER(V$40,2))+('[1]Summary Data'!$X41*V$40)+'[1]Summary Data'!$Y41</f>
        <v>0.72358999999999973</v>
      </c>
      <c r="W43" s="98">
        <f>('[1]Summary Data'!$V41*POWER(W$40,3))+('[1]Summary Data'!$W41*POWER(W$40,2))+('[1]Summary Data'!$X41*W$40)+'[1]Summary Data'!$Y41</f>
        <v>0.46417125000000148</v>
      </c>
      <c r="X43" s="187"/>
    </row>
    <row r="44" spans="2:25" x14ac:dyDescent="0.25">
      <c r="B44" s="180"/>
      <c r="C44" s="181"/>
      <c r="D44" s="181"/>
      <c r="E44" s="182"/>
      <c r="F44" s="56">
        <f t="shared" si="4"/>
        <v>4</v>
      </c>
      <c r="G44" s="97">
        <f>('[1]Summary Data'!$V40*POWER(G$40,3))+('[1]Summary Data'!$W40*POWER(G$40,2))+('[1]Summary Data'!$X40*G$40)+'[1]Summary Data'!$Y40</f>
        <v>2.489650000000001</v>
      </c>
      <c r="H44" s="98">
        <f>('[1]Summary Data'!$V40*POWER(H$40,3))+('[1]Summary Data'!$W40*POWER(H$40,2))+('[1]Summary Data'!$X40*H$40)+'[1]Summary Data'!$Y40</f>
        <v>1.5000300000000024</v>
      </c>
      <c r="I44" s="98">
        <f>('[1]Summary Data'!$V40*POWER(I$40,3))+('[1]Summary Data'!$W40*POWER(I$40,2))+('[1]Summary Data'!$X40*I$40)+'[1]Summary Data'!$Y40</f>
        <v>0.98504999999999754</v>
      </c>
      <c r="J44" s="98">
        <f>('[1]Summary Data'!$V40*POWER(J$40,3))+('[1]Summary Data'!$W40*POWER(J$40,2))+('[1]Summary Data'!$X40*J$40)+'[1]Summary Data'!$Y40</f>
        <v>0.72679000000000471</v>
      </c>
      <c r="K44" s="98">
        <f>('[1]Summary Data'!$V40*POWER(K$40,3))+('[1]Summary Data'!$W40*POWER(K$40,2))+('[1]Summary Data'!$X40*K$40)+'[1]Summary Data'!$Y40</f>
        <v>0.50733000000000317</v>
      </c>
      <c r="L44" s="187"/>
      <c r="N44" s="180"/>
      <c r="O44" s="181"/>
      <c r="P44" s="181"/>
      <c r="Q44" s="182"/>
      <c r="R44" s="56">
        <f t="shared" si="5"/>
        <v>4</v>
      </c>
      <c r="S44" s="97">
        <f>('[1]Summary Data'!$V40*POWER(S$40,3))+('[1]Summary Data'!$W40*POWER(S$40,2))+('[1]Summary Data'!$X40*S$40)+'[1]Summary Data'!$Y40</f>
        <v>3.6744399999999988</v>
      </c>
      <c r="T44" s="98">
        <f>('[1]Summary Data'!$V40*POWER(T$40,3))+('[1]Summary Data'!$W40*POWER(T$40,2))+('[1]Summary Data'!$X40*T$40)+'[1]Summary Data'!$Y40</f>
        <v>1.9218899999999977</v>
      </c>
      <c r="U44" s="98">
        <f>('[1]Summary Data'!$V40*POWER(U$40,3))+('[1]Summary Data'!$W40*POWER(U$40,2))+('[1]Summary Data'!$X40*U$40)+'[1]Summary Data'!$Y40</f>
        <v>1.0812150000000038</v>
      </c>
      <c r="V44" s="98">
        <f>('[1]Summary Data'!$V40*POWER(V$40,3))+('[1]Summary Data'!$W40*POWER(V$40,2))+('[1]Summary Data'!$X40*V$40)+'[1]Summary Data'!$Y40</f>
        <v>0.72679000000000471</v>
      </c>
      <c r="W44" s="98">
        <f>('[1]Summary Data'!$V40*POWER(W$40,3))+('[1]Summary Data'!$W40*POWER(W$40,2))+('[1]Summary Data'!$X40*W$40)+'[1]Summary Data'!$Y40</f>
        <v>0.43299000000000731</v>
      </c>
      <c r="X44" s="187"/>
    </row>
    <row r="45" spans="2:25" x14ac:dyDescent="0.25">
      <c r="B45" s="180"/>
      <c r="C45" s="181"/>
      <c r="D45" s="181"/>
      <c r="E45" s="182"/>
      <c r="F45" s="56">
        <f t="shared" si="4"/>
        <v>4.5</v>
      </c>
      <c r="G45" s="97">
        <f>('[1]Summary Data'!$V39*POWER(G$40,3))+('[1]Summary Data'!$W39*POWER(G$40,2))+('[1]Summary Data'!$X39*G$40)+'[1]Summary Data'!$Y39</f>
        <v>2.782429999999998</v>
      </c>
      <c r="H45" s="98">
        <f>('[1]Summary Data'!$V39*POWER(H$40,3))+('[1]Summary Data'!$W39*POWER(H$40,2))+('[1]Summary Data'!$X39*H$40)+'[1]Summary Data'!$Y39</f>
        <v>1.5997300000000045</v>
      </c>
      <c r="I45" s="98">
        <f>('[1]Summary Data'!$V39*POWER(I$40,3))+('[1]Summary Data'!$W39*POWER(I$40,2))+('[1]Summary Data'!$X39*I$40)+'[1]Summary Data'!$Y39</f>
        <v>1.0146300000000004</v>
      </c>
      <c r="J45" s="98">
        <f>('[1]Summary Data'!$V39*POWER(J$40,3))+('[1]Summary Data'!$W39*POWER(J$40,2))+('[1]Summary Data'!$X39*J$40)+'[1]Summary Data'!$Y39</f>
        <v>0.73528999999999556</v>
      </c>
      <c r="K45" s="98">
        <f>('[1]Summary Data'!$V39*POWER(K$40,3))+('[1]Summary Data'!$W39*POWER(K$40,2))+('[1]Summary Data'!$X39*K$40)+'[1]Summary Data'!$Y39</f>
        <v>0.46986999999999668</v>
      </c>
      <c r="L45" s="187"/>
      <c r="N45" s="180"/>
      <c r="O45" s="181"/>
      <c r="P45" s="181"/>
      <c r="Q45" s="182"/>
      <c r="R45" s="56">
        <f t="shared" si="5"/>
        <v>4.5</v>
      </c>
      <c r="S45" s="97">
        <f>('[1]Summary Data'!$V39*POWER(S$40,3))+('[1]Summary Data'!$W39*POWER(S$40,2))+('[1]Summary Data'!$X39*S$40)+'[1]Summary Data'!$Y39</f>
        <v>4.23719</v>
      </c>
      <c r="T45" s="98">
        <f>('[1]Summary Data'!$V39*POWER(T$40,3))+('[1]Summary Data'!$W39*POWER(T$40,2))+('[1]Summary Data'!$X39*T$40)+'[1]Summary Data'!$Y39</f>
        <v>2.0981400000000008</v>
      </c>
      <c r="U45" s="98">
        <f>('[1]Summary Data'!$V39*POWER(U$40,3))+('[1]Summary Data'!$W39*POWER(U$40,2))+('[1]Summary Data'!$X39*U$40)+'[1]Summary Data'!$Y39</f>
        <v>1.1208399999999976</v>
      </c>
      <c r="V45" s="98">
        <f>('[1]Summary Data'!$V39*POWER(V$40,3))+('[1]Summary Data'!$W39*POWER(V$40,2))+('[1]Summary Data'!$X39*V$40)+'[1]Summary Data'!$Y39</f>
        <v>0.73528999999999556</v>
      </c>
      <c r="W45" s="98">
        <f>('[1]Summary Data'!$V39*POWER(W$40,3))+('[1]Summary Data'!$W39*POWER(W$40,2))+('[1]Summary Data'!$X39*W$40)+'[1]Summary Data'!$Y39</f>
        <v>0.37148999999999788</v>
      </c>
      <c r="X45" s="187"/>
    </row>
    <row r="46" spans="2:25" x14ac:dyDescent="0.25">
      <c r="B46" s="180"/>
      <c r="C46" s="181"/>
      <c r="D46" s="181"/>
      <c r="E46" s="182"/>
      <c r="F46" s="56">
        <f t="shared" si="4"/>
        <v>5</v>
      </c>
      <c r="G46" s="97">
        <f>('[1]Summary Data'!$V38*POWER(G$40,3))+('[1]Summary Data'!$W38*POWER(G$40,2))+('[1]Summary Data'!$X38*G$40)+'[1]Summary Data'!$Y38</f>
        <v>3.0877599999999994</v>
      </c>
      <c r="H46" s="98">
        <f>('[1]Summary Data'!$V38*POWER(H$40,3))+('[1]Summary Data'!$W38*POWER(H$40,2))+('[1]Summary Data'!$X38*H$40)+'[1]Summary Data'!$Y38</f>
        <v>1.6917800000000014</v>
      </c>
      <c r="I46" s="98">
        <f>('[1]Summary Data'!$V38*POWER(I$40,3))+('[1]Summary Data'!$W38*POWER(I$40,2))+('[1]Summary Data'!$X38*I$40)+'[1]Summary Data'!$Y38</f>
        <v>1.0876399999999897</v>
      </c>
      <c r="J46" s="98">
        <f>('[1]Summary Data'!$V38*POWER(J$40,3))+('[1]Summary Data'!$W38*POWER(J$40,2))+('[1]Summary Data'!$X38*J$40)+'[1]Summary Data'!$Y38</f>
        <v>0.86782000000000536</v>
      </c>
      <c r="K46" s="98">
        <f>('[1]Summary Data'!$V38*POWER(K$40,3))+('[1]Summary Data'!$W38*POWER(K$40,2))+('[1]Summary Data'!$X38*K$40)+'[1]Summary Data'!$Y38</f>
        <v>0.62479999999999691</v>
      </c>
      <c r="L46" s="187"/>
      <c r="N46" s="180"/>
      <c r="O46" s="181"/>
      <c r="P46" s="181"/>
      <c r="Q46" s="182"/>
      <c r="R46" s="56">
        <f t="shared" si="5"/>
        <v>5</v>
      </c>
      <c r="S46" s="97">
        <f>('[1]Summary Data'!$V38*POWER(S$40,3))+('[1]Summary Data'!$W38*POWER(S$40,2))+('[1]Summary Data'!$X38*S$40)+'[1]Summary Data'!$Y38</f>
        <v>4.8995387499999978</v>
      </c>
      <c r="T46" s="98">
        <f>('[1]Summary Data'!$V38*POWER(T$40,3))+('[1]Summary Data'!$W38*POWER(T$40,2))+('[1]Summary Data'!$X38*T$40)+'[1]Summary Data'!$Y38</f>
        <v>2.2653199999999956</v>
      </c>
      <c r="U46" s="98">
        <f>('[1]Summary Data'!$V38*POWER(U$40,3))+('[1]Summary Data'!$W38*POWER(U$40,2))+('[1]Summary Data'!$X38*U$40)+'[1]Summary Data'!$Y38</f>
        <v>1.1867262500000031</v>
      </c>
      <c r="V46" s="98">
        <f>('[1]Summary Data'!$V38*POWER(V$40,3))+('[1]Summary Data'!$W38*POWER(V$40,2))+('[1]Summary Data'!$X38*V$40)+'[1]Summary Data'!$Y38</f>
        <v>0.86782000000000536</v>
      </c>
      <c r="W46" s="98">
        <f>('[1]Summary Data'!$V38*POWER(W$40,3))+('[1]Summary Data'!$W38*POWER(W$40,2))+('[1]Summary Data'!$X38*W$40)+'[1]Summary Data'!$Y38</f>
        <v>0.51266374999999087</v>
      </c>
      <c r="X46" s="187"/>
    </row>
    <row r="47" spans="2:25" x14ac:dyDescent="0.25">
      <c r="B47" s="180"/>
      <c r="C47" s="181"/>
      <c r="D47" s="181"/>
      <c r="E47" s="182"/>
      <c r="F47" s="56">
        <f t="shared" si="4"/>
        <v>5.5</v>
      </c>
      <c r="G47" s="97">
        <f>('[1]Summary Data'!$V37*POWER(G$40,3))+('[1]Summary Data'!$W37*POWER(G$40,2))+('[1]Summary Data'!$X37*G$40)+'[1]Summary Data'!$Y37</f>
        <v>3.7274600000000078</v>
      </c>
      <c r="H47" s="98">
        <f>('[1]Summary Data'!$V37*POWER(H$40,3))+('[1]Summary Data'!$W37*POWER(H$40,2))+('[1]Summary Data'!$X37*H$40)+'[1]Summary Data'!$Y37</f>
        <v>1.8331600000000066</v>
      </c>
      <c r="I47" s="98">
        <f>('[1]Summary Data'!$V37*POWER(I$40,3))+('[1]Summary Data'!$W37*POWER(I$40,2))+('[1]Summary Data'!$X37*I$40)+'[1]Summary Data'!$Y37</f>
        <v>1.0909400000000034</v>
      </c>
      <c r="J47" s="98">
        <f>('[1]Summary Data'!$V37*POWER(J$40,3))+('[1]Summary Data'!$W37*POWER(J$40,2))+('[1]Summary Data'!$X37*J$40)+'[1]Summary Data'!$Y37</f>
        <v>0.85040000000000759</v>
      </c>
      <c r="K47" s="98">
        <f>('[1]Summary Data'!$V37*POWER(K$40,3))+('[1]Summary Data'!$W37*POWER(K$40,2))+('[1]Summary Data'!$X37*K$40)+'[1]Summary Data'!$Y37</f>
        <v>0.46114000000001454</v>
      </c>
      <c r="L47" s="187"/>
      <c r="N47" s="180"/>
      <c r="O47" s="181"/>
      <c r="P47" s="181"/>
      <c r="Q47" s="182"/>
      <c r="R47" s="56">
        <f t="shared" si="5"/>
        <v>5.5</v>
      </c>
      <c r="S47" s="97">
        <f>('[1]Summary Data'!$V37*POWER(S$40,3))+('[1]Summary Data'!$W37*POWER(S$40,2))+('[1]Summary Data'!$X37*S$40)+'[1]Summary Data'!$Y37</f>
        <v>6.2954937500000021</v>
      </c>
      <c r="T47" s="98">
        <f>('[1]Summary Data'!$V37*POWER(T$40,3))+('[1]Summary Data'!$W37*POWER(T$40,2))+('[1]Summary Data'!$X37*T$40)+'[1]Summary Data'!$Y37</f>
        <v>2.5956500000000062</v>
      </c>
      <c r="U47" s="98">
        <f>('[1]Summary Data'!$V37*POWER(U$40,3))+('[1]Summary Data'!$W37*POWER(U$40,2))+('[1]Summary Data'!$X37*U$40)+'[1]Summary Data'!$Y37</f>
        <v>1.2040562500000078</v>
      </c>
      <c r="V47" s="98">
        <f>('[1]Summary Data'!$V37*POWER(V$40,3))+('[1]Summary Data'!$W37*POWER(V$40,2))+('[1]Summary Data'!$X37*V$40)+'[1]Summary Data'!$Y37</f>
        <v>0.85040000000000759</v>
      </c>
      <c r="W47" s="98">
        <f>('[1]Summary Data'!$V37*POWER(W$40,3))+('[1]Summary Data'!$W37*POWER(W$40,2))+('[1]Summary Data'!$X37*W$40)+'[1]Summary Data'!$Y37</f>
        <v>0.26436875000001692</v>
      </c>
      <c r="X47" s="187"/>
    </row>
    <row r="48" spans="2:25" ht="15.75" thickBot="1" x14ac:dyDescent="0.3">
      <c r="B48" s="183"/>
      <c r="C48" s="184"/>
      <c r="D48" s="184"/>
      <c r="E48" s="185"/>
      <c r="F48" s="58">
        <f t="shared" si="4"/>
        <v>6</v>
      </c>
      <c r="G48" s="102">
        <f>('[1]Summary Data'!$V36*POWER(G$40,3))+('[1]Summary Data'!$W36*POWER(G$40,2))+('[1]Summary Data'!$X36*G$40)+'[1]Summary Data'!$Y36</f>
        <v>4.4145399999999952</v>
      </c>
      <c r="H48" s="103">
        <f>('[1]Summary Data'!$V36*POWER(H$40,3))+('[1]Summary Data'!$W36*POWER(H$40,2))+('[1]Summary Data'!$X36*H$40)+'[1]Summary Data'!$Y36</f>
        <v>1.9842199999999934</v>
      </c>
      <c r="I48" s="103">
        <f>('[1]Summary Data'!$V36*POWER(I$40,3))+('[1]Summary Data'!$W36*POWER(I$40,2))+('[1]Summary Data'!$X36*I$40)+'[1]Summary Data'!$Y36</f>
        <v>1.1054199999999881</v>
      </c>
      <c r="J48" s="103">
        <f>('[1]Summary Data'!$V36*POWER(J$40,3))+('[1]Summary Data'!$W36*POWER(J$40,2))+('[1]Summary Data'!$X36*J$40)+'[1]Summary Data'!$Y36</f>
        <v>0.91749999999999687</v>
      </c>
      <c r="K48" s="103">
        <f>('[1]Summary Data'!$V36*POWER(K$40,3))+('[1]Summary Data'!$W36*POWER(K$40,2))+('[1]Summary Data'!$X36*K$40)+'[1]Summary Data'!$Y36</f>
        <v>0.55981999999999488</v>
      </c>
      <c r="L48" s="188"/>
      <c r="N48" s="183"/>
      <c r="O48" s="184"/>
      <c r="P48" s="184"/>
      <c r="Q48" s="185"/>
      <c r="R48" s="58">
        <f t="shared" si="5"/>
        <v>6</v>
      </c>
      <c r="S48" s="102">
        <f>('[1]Summary Data'!$V36*POWER(S$40,3))+('[1]Summary Data'!$W36*POWER(S$40,2))+('[1]Summary Data'!$X36*S$40)+'[1]Summary Data'!$Y36</f>
        <v>7.7731937499999901</v>
      </c>
      <c r="T48" s="103">
        <f>('[1]Summary Data'!$V36*POWER(T$40,3))+('[1]Summary Data'!$W36*POWER(T$40,2))+('[1]Summary Data'!$X36*T$40)+'[1]Summary Data'!$Y36</f>
        <v>2.9516499999999866</v>
      </c>
      <c r="U48" s="103">
        <f>('[1]Summary Data'!$V36*POWER(U$40,3))+('[1]Summary Data'!$W36*POWER(U$40,2))+('[1]Summary Data'!$X36*U$40)+'[1]Summary Data'!$Y36</f>
        <v>1.2267312499999932</v>
      </c>
      <c r="V48" s="103">
        <f>('[1]Summary Data'!$V36*POWER(V$40,3))+('[1]Summary Data'!$W36*POWER(V$40,2))+('[1]Summary Data'!$X36*V$40)+'[1]Summary Data'!$Y36</f>
        <v>0.91749999999999687</v>
      </c>
      <c r="W48" s="103">
        <f>('[1]Summary Data'!$V36*POWER(W$40,3))+('[1]Summary Data'!$W36*POWER(W$40,2))+('[1]Summary Data'!$X36*W$40)+'[1]Summary Data'!$Y36</f>
        <v>0.34301875000002013</v>
      </c>
      <c r="X48" s="188"/>
    </row>
    <row r="49" spans="2:43" ht="15.75" thickBot="1" x14ac:dyDescent="0.3">
      <c r="AI49" s="43" t="s">
        <v>59</v>
      </c>
    </row>
    <row r="50" spans="2:43" ht="15.75" thickBot="1" x14ac:dyDescent="0.3">
      <c r="B50" s="203" t="s">
        <v>60</v>
      </c>
      <c r="C50" s="204"/>
      <c r="D50" s="204"/>
      <c r="E50" s="204"/>
      <c r="F50" s="169"/>
      <c r="G50" s="174" t="s">
        <v>73</v>
      </c>
      <c r="H50" s="175"/>
      <c r="I50" s="175"/>
      <c r="J50" s="175"/>
      <c r="K50" s="175"/>
      <c r="L50" s="176"/>
      <c r="W50" s="37"/>
      <c r="AI50" s="138"/>
      <c r="AJ50" s="174" t="s">
        <v>74</v>
      </c>
      <c r="AK50" s="175"/>
      <c r="AL50" s="175"/>
      <c r="AM50" s="175"/>
      <c r="AN50" s="175"/>
      <c r="AO50" s="176"/>
    </row>
    <row r="51" spans="2:43" ht="15.75" customHeight="1" thickBot="1" x14ac:dyDescent="0.3">
      <c r="B51" s="177" t="s">
        <v>43</v>
      </c>
      <c r="C51" s="178"/>
      <c r="D51" s="178"/>
      <c r="E51" s="179"/>
      <c r="F51" s="47" t="str">
        <f>$E$5</f>
        <v>bar</v>
      </c>
      <c r="G51" s="121">
        <f>'[1]Summary Data'!$C$148</f>
        <v>0.22</v>
      </c>
      <c r="H51" s="122">
        <f>'[1]Summary Data'!$C$146</f>
        <v>0.34</v>
      </c>
      <c r="I51" s="122">
        <f>'[1]Summary Data'!$C$144</f>
        <v>0.46</v>
      </c>
      <c r="J51" s="122">
        <f>'[1]Summary Data'!$C$142</f>
        <v>0.57999999999999996</v>
      </c>
      <c r="K51" s="123">
        <f>'[1]Summary Data'!$C$140</f>
        <v>0.7</v>
      </c>
      <c r="W51" s="37"/>
      <c r="AI51" s="111" t="s">
        <v>32</v>
      </c>
      <c r="AJ51" s="121">
        <f>G51</f>
        <v>0.22</v>
      </c>
      <c r="AK51" s="122">
        <f>H51</f>
        <v>0.34</v>
      </c>
      <c r="AL51" s="122">
        <f>I51</f>
        <v>0.46</v>
      </c>
      <c r="AM51" s="122">
        <f>J51</f>
        <v>0.57999999999999996</v>
      </c>
      <c r="AN51" s="123">
        <f>K51</f>
        <v>0.7</v>
      </c>
    </row>
    <row r="52" spans="2:43" ht="15.75" thickBot="1" x14ac:dyDescent="0.3">
      <c r="B52" s="180"/>
      <c r="C52" s="181"/>
      <c r="D52" s="181"/>
      <c r="E52" s="182"/>
      <c r="F52" s="49">
        <f t="shared" ref="F52:F59" si="6">F15</f>
        <v>2.5</v>
      </c>
      <c r="G52" s="113">
        <f t="shared" ref="G52:G59" si="7">MAX(AJ52,0)</f>
        <v>0.20972966503999999</v>
      </c>
      <c r="H52" s="114">
        <f t="shared" ref="H52:K59" si="8">IF(OR(AK52&gt;G52,AK52&gt;AJ52),0,(MAX(AK52,0)))</f>
        <v>0.15998759191999998</v>
      </c>
      <c r="I52" s="114">
        <f t="shared" si="8"/>
        <v>0.11004894728</v>
      </c>
      <c r="J52" s="114">
        <f t="shared" si="8"/>
        <v>6.4338067760000006E-2</v>
      </c>
      <c r="K52" s="114">
        <f t="shared" si="8"/>
        <v>2.7279290000000012E-2</v>
      </c>
      <c r="L52" s="186" t="s">
        <v>40</v>
      </c>
      <c r="AI52" s="116">
        <f t="shared" ref="AI52:AI59" si="9">F52</f>
        <v>2.5</v>
      </c>
      <c r="AJ52" s="113">
        <f>('[1]Summary Data'!$V119*POWER(AJ$51,3))+('[1]Summary Data'!$W119*POWER(AJ$51,2))+('[1]Summary Data'!$X119*AJ$51)+'[1]Summary Data'!$Y119</f>
        <v>0.20972966503999999</v>
      </c>
      <c r="AK52" s="114">
        <f>('[1]Summary Data'!$V119*POWER(AK$51,3))+('[1]Summary Data'!$W119*POWER(AK$51,2))+('[1]Summary Data'!$X119*AK$51)+'[1]Summary Data'!$Y119</f>
        <v>0.15998759191999998</v>
      </c>
      <c r="AL52" s="114">
        <f>('[1]Summary Data'!$V119*POWER(AL$51,3))+('[1]Summary Data'!$W119*POWER(AL$51,2))+('[1]Summary Data'!$X119*AL$51)+'[1]Summary Data'!$Y119</f>
        <v>0.11004894728</v>
      </c>
      <c r="AM52" s="114">
        <f>('[1]Summary Data'!$V119*POWER(AM$51,3))+('[1]Summary Data'!$W119*POWER(AM$51,2))+('[1]Summary Data'!$X119*AM$51)+'[1]Summary Data'!$Y119</f>
        <v>6.4338067760000006E-2</v>
      </c>
      <c r="AN52" s="115">
        <f>('[1]Summary Data'!$V119*POWER(AN$51,3))+('[1]Summary Data'!$W119*POWER(AN$51,2))+('[1]Summary Data'!$X119*AN$51)+'[1]Summary Data'!$Y119</f>
        <v>2.7279290000000012E-2</v>
      </c>
    </row>
    <row r="53" spans="2:43" ht="15.75" thickBot="1" x14ac:dyDescent="0.3">
      <c r="B53" s="180"/>
      <c r="C53" s="181"/>
      <c r="D53" s="181"/>
      <c r="E53" s="182"/>
      <c r="F53" s="51">
        <f t="shared" si="6"/>
        <v>3</v>
      </c>
      <c r="G53" s="92">
        <f t="shared" si="7"/>
        <v>0.26936179895999995</v>
      </c>
      <c r="H53" s="93">
        <f t="shared" si="8"/>
        <v>0.22833980807999998</v>
      </c>
      <c r="I53" s="93">
        <f t="shared" si="8"/>
        <v>0.17723451671999998</v>
      </c>
      <c r="J53" s="93">
        <f t="shared" si="8"/>
        <v>0.12242504423999997</v>
      </c>
      <c r="K53" s="93">
        <f t="shared" si="8"/>
        <v>7.0290510000000028E-2</v>
      </c>
      <c r="L53" s="187"/>
      <c r="M53" s="53" t="s">
        <v>46</v>
      </c>
      <c r="Y53" s="37"/>
      <c r="AI53" s="117">
        <f t="shared" si="9"/>
        <v>3</v>
      </c>
      <c r="AJ53" s="92">
        <f>('[1]Summary Data'!$V118*POWER(AJ$51,3))+('[1]Summary Data'!$W118*POWER(AJ$51,2))+('[1]Summary Data'!$X118*AJ$51)+'[1]Summary Data'!$Y118</f>
        <v>0.26936179895999995</v>
      </c>
      <c r="AK53" s="93">
        <f>('[1]Summary Data'!$V118*POWER(AK$51,3))+('[1]Summary Data'!$W118*POWER(AK$51,2))+('[1]Summary Data'!$X118*AK$51)+'[1]Summary Data'!$Y118</f>
        <v>0.22833980807999998</v>
      </c>
      <c r="AL53" s="93">
        <f>('[1]Summary Data'!$V118*POWER(AL$51,3))+('[1]Summary Data'!$W118*POWER(AL$51,2))+('[1]Summary Data'!$X118*AL$51)+'[1]Summary Data'!$Y118</f>
        <v>0.17723451671999998</v>
      </c>
      <c r="AM53" s="93">
        <f>('[1]Summary Data'!$V118*POWER(AM$51,3))+('[1]Summary Data'!$W118*POWER(AM$51,2))+('[1]Summary Data'!$X118*AM$51)+'[1]Summary Data'!$Y118</f>
        <v>0.12242504423999997</v>
      </c>
      <c r="AN53" s="94">
        <f>('[1]Summary Data'!$V118*POWER(AN$51,3))+('[1]Summary Data'!$W118*POWER(AN$51,2))+('[1]Summary Data'!$X118*AN$51)+'[1]Summary Data'!$Y118</f>
        <v>7.0290510000000028E-2</v>
      </c>
    </row>
    <row r="54" spans="2:43" x14ac:dyDescent="0.25">
      <c r="B54" s="180"/>
      <c r="C54" s="181"/>
      <c r="D54" s="181"/>
      <c r="E54" s="182"/>
      <c r="F54" s="54">
        <f t="shared" si="6"/>
        <v>3.5</v>
      </c>
      <c r="G54" s="97">
        <f t="shared" si="7"/>
        <v>0.29753483528000002</v>
      </c>
      <c r="H54" s="98">
        <f t="shared" si="8"/>
        <v>0.25677324343999997</v>
      </c>
      <c r="I54" s="98">
        <f t="shared" si="8"/>
        <v>0.20371901096</v>
      </c>
      <c r="J54" s="98">
        <f t="shared" si="8"/>
        <v>0.14500361432000006</v>
      </c>
      <c r="K54" s="98">
        <f t="shared" si="8"/>
        <v>8.7258530000000084E-2</v>
      </c>
      <c r="L54" s="187"/>
      <c r="AI54" s="118">
        <f t="shared" si="9"/>
        <v>3.5</v>
      </c>
      <c r="AJ54" s="97">
        <f>('[1]Summary Data'!$V117*POWER(AJ$51,3))+('[1]Summary Data'!$W117*POWER(AJ$51,2))+('[1]Summary Data'!$X117*AJ$51)+'[1]Summary Data'!$Y117</f>
        <v>0.29753483528000002</v>
      </c>
      <c r="AK54" s="98">
        <f>('[1]Summary Data'!$V117*POWER(AK$51,3))+('[1]Summary Data'!$W117*POWER(AK$51,2))+('[1]Summary Data'!$X117*AK$51)+'[1]Summary Data'!$Y117</f>
        <v>0.25677324343999997</v>
      </c>
      <c r="AL54" s="98">
        <f>('[1]Summary Data'!$V117*POWER(AL$51,3))+('[1]Summary Data'!$W117*POWER(AL$51,2))+('[1]Summary Data'!$X117*AL$51)+'[1]Summary Data'!$Y117</f>
        <v>0.20371901096</v>
      </c>
      <c r="AM54" s="98">
        <f>('[1]Summary Data'!$V117*POWER(AM$51,3))+('[1]Summary Data'!$W117*POWER(AM$51,2))+('[1]Summary Data'!$X117*AM$51)+'[1]Summary Data'!$Y117</f>
        <v>0.14500361432000006</v>
      </c>
      <c r="AN54" s="99">
        <f>('[1]Summary Data'!$V117*POWER(AN$51,3))+('[1]Summary Data'!$W117*POWER(AN$51,2))+('[1]Summary Data'!$X117*AN$51)+'[1]Summary Data'!$Y117</f>
        <v>8.7258530000000084E-2</v>
      </c>
    </row>
    <row r="55" spans="2:43" x14ac:dyDescent="0.25">
      <c r="B55" s="180"/>
      <c r="C55" s="181"/>
      <c r="D55" s="181"/>
      <c r="E55" s="182"/>
      <c r="F55" s="56">
        <f t="shared" si="6"/>
        <v>4</v>
      </c>
      <c r="G55" s="97">
        <f t="shared" si="7"/>
        <v>0.31419540487999997</v>
      </c>
      <c r="H55" s="98">
        <f t="shared" si="8"/>
        <v>0.27989055224000003</v>
      </c>
      <c r="I55" s="98">
        <f t="shared" si="8"/>
        <v>0.22757637416000004</v>
      </c>
      <c r="J55" s="98">
        <f t="shared" si="8"/>
        <v>0.16548309272000003</v>
      </c>
      <c r="K55" s="98">
        <f t="shared" si="8"/>
        <v>0.10184093000000011</v>
      </c>
      <c r="L55" s="187"/>
      <c r="R55" s="37"/>
      <c r="AI55" s="119">
        <f t="shared" si="9"/>
        <v>4</v>
      </c>
      <c r="AJ55" s="97">
        <f>('[1]Summary Data'!$V116*POWER(AJ$51,3))+('[1]Summary Data'!$W116*POWER(AJ$51,2))+('[1]Summary Data'!$X116*AJ$51)+'[1]Summary Data'!$Y116</f>
        <v>0.31419540487999997</v>
      </c>
      <c r="AK55" s="98">
        <f>('[1]Summary Data'!$V116*POWER(AK$51,3))+('[1]Summary Data'!$W116*POWER(AK$51,2))+('[1]Summary Data'!$X116*AK$51)+'[1]Summary Data'!$Y116</f>
        <v>0.27989055224000003</v>
      </c>
      <c r="AL55" s="98">
        <f>('[1]Summary Data'!$V116*POWER(AL$51,3))+('[1]Summary Data'!$W116*POWER(AL$51,2))+('[1]Summary Data'!$X116*AL$51)+'[1]Summary Data'!$Y116</f>
        <v>0.22757637416000004</v>
      </c>
      <c r="AM55" s="98">
        <f>('[1]Summary Data'!$V116*POWER(AM$51,3))+('[1]Summary Data'!$W116*POWER(AM$51,2))+('[1]Summary Data'!$X116*AM$51)+'[1]Summary Data'!$Y116</f>
        <v>0.16548309272000003</v>
      </c>
      <c r="AN55" s="99">
        <f>('[1]Summary Data'!$V116*POWER(AN$51,3))+('[1]Summary Data'!$W116*POWER(AN$51,2))+('[1]Summary Data'!$X116*AN$51)+'[1]Summary Data'!$Y116</f>
        <v>0.10184093000000011</v>
      </c>
    </row>
    <row r="56" spans="2:43" x14ac:dyDescent="0.25">
      <c r="B56" s="180"/>
      <c r="C56" s="181"/>
      <c r="D56" s="181"/>
      <c r="E56" s="182"/>
      <c r="F56" s="56">
        <f t="shared" si="6"/>
        <v>4.5</v>
      </c>
      <c r="G56" s="97">
        <f t="shared" si="7"/>
        <v>0.33221806264000003</v>
      </c>
      <c r="H56" s="98">
        <f t="shared" si="8"/>
        <v>0.29574366472000002</v>
      </c>
      <c r="I56" s="98">
        <f t="shared" si="8"/>
        <v>0.24147514648000001</v>
      </c>
      <c r="J56" s="98">
        <f t="shared" si="8"/>
        <v>0.17733811816000006</v>
      </c>
      <c r="K56" s="98">
        <f t="shared" si="8"/>
        <v>0.11125819000000006</v>
      </c>
      <c r="L56" s="187"/>
      <c r="S56" s="37"/>
      <c r="AI56" s="119">
        <f t="shared" si="9"/>
        <v>4.5</v>
      </c>
      <c r="AJ56" s="97">
        <f>('[1]Summary Data'!$V115*POWER(AJ$51,3))+('[1]Summary Data'!$W115*POWER(AJ$51,2))+('[1]Summary Data'!$X115*AJ$51)+'[1]Summary Data'!$Y115</f>
        <v>0.33221806264000003</v>
      </c>
      <c r="AK56" s="98">
        <f>('[1]Summary Data'!$V115*POWER(AK$51,3))+('[1]Summary Data'!$W115*POWER(AK$51,2))+('[1]Summary Data'!$X115*AK$51)+'[1]Summary Data'!$Y115</f>
        <v>0.29574366472000002</v>
      </c>
      <c r="AL56" s="98">
        <f>('[1]Summary Data'!$V115*POWER(AL$51,3))+('[1]Summary Data'!$W115*POWER(AL$51,2))+('[1]Summary Data'!$X115*AL$51)+'[1]Summary Data'!$Y115</f>
        <v>0.24147514648000001</v>
      </c>
      <c r="AM56" s="98">
        <f>('[1]Summary Data'!$V115*POWER(AM$51,3))+('[1]Summary Data'!$W115*POWER(AM$51,2))+('[1]Summary Data'!$X115*AM$51)+'[1]Summary Data'!$Y115</f>
        <v>0.17733811816000006</v>
      </c>
      <c r="AN56" s="99">
        <f>('[1]Summary Data'!$V115*POWER(AN$51,3))+('[1]Summary Data'!$W115*POWER(AN$51,2))+('[1]Summary Data'!$X115*AN$51)+'[1]Summary Data'!$Y115</f>
        <v>0.11125819000000006</v>
      </c>
    </row>
    <row r="57" spans="2:43" x14ac:dyDescent="0.25">
      <c r="B57" s="180"/>
      <c r="C57" s="181"/>
      <c r="D57" s="181"/>
      <c r="E57" s="182"/>
      <c r="F57" s="56">
        <f t="shared" si="6"/>
        <v>5</v>
      </c>
      <c r="G57" s="97">
        <f t="shared" si="7"/>
        <v>0.29472073640000002</v>
      </c>
      <c r="H57" s="98">
        <f t="shared" si="8"/>
        <v>0.25539116119999999</v>
      </c>
      <c r="I57" s="98">
        <f t="shared" si="8"/>
        <v>0.20279518279999997</v>
      </c>
      <c r="J57" s="98">
        <f t="shared" si="8"/>
        <v>0.14398355960000003</v>
      </c>
      <c r="K57" s="98">
        <f t="shared" si="8"/>
        <v>8.6007050000000002E-2</v>
      </c>
      <c r="L57" s="187"/>
      <c r="S57" s="37"/>
      <c r="AI57" s="119">
        <f t="shared" si="9"/>
        <v>5</v>
      </c>
      <c r="AJ57" s="97">
        <f>('[1]Summary Data'!$V114*POWER(AJ$51,3))+('[1]Summary Data'!$W114*POWER(AJ$51,2))+('[1]Summary Data'!$X114*AJ$51)+'[1]Summary Data'!$Y114</f>
        <v>0.29472073640000002</v>
      </c>
      <c r="AK57" s="98">
        <f>('[1]Summary Data'!$V114*POWER(AK$51,3))+('[1]Summary Data'!$W114*POWER(AK$51,2))+('[1]Summary Data'!$X114*AK$51)+'[1]Summary Data'!$Y114</f>
        <v>0.25539116119999999</v>
      </c>
      <c r="AL57" s="98">
        <f>('[1]Summary Data'!$V114*POWER(AL$51,3))+('[1]Summary Data'!$W114*POWER(AL$51,2))+('[1]Summary Data'!$X114*AL$51)+'[1]Summary Data'!$Y114</f>
        <v>0.20279518279999997</v>
      </c>
      <c r="AM57" s="98">
        <f>('[1]Summary Data'!$V114*POWER(AM$51,3))+('[1]Summary Data'!$W114*POWER(AM$51,2))+('[1]Summary Data'!$X114*AM$51)+'[1]Summary Data'!$Y114</f>
        <v>0.14398355960000003</v>
      </c>
      <c r="AN57" s="99">
        <f>('[1]Summary Data'!$V114*POWER(AN$51,3))+('[1]Summary Data'!$W114*POWER(AN$51,2))+('[1]Summary Data'!$X114*AN$51)+'[1]Summary Data'!$Y114</f>
        <v>8.6007050000000002E-2</v>
      </c>
    </row>
    <row r="58" spans="2:43" x14ac:dyDescent="0.25">
      <c r="B58" s="180"/>
      <c r="C58" s="181"/>
      <c r="D58" s="181"/>
      <c r="E58" s="182"/>
      <c r="F58" s="56">
        <f t="shared" si="6"/>
        <v>5.5</v>
      </c>
      <c r="G58" s="97">
        <f t="shared" si="7"/>
        <v>0.36789360999999998</v>
      </c>
      <c r="H58" s="98">
        <f t="shared" si="8"/>
        <v>0.32151983799999995</v>
      </c>
      <c r="I58" s="98">
        <f t="shared" si="8"/>
        <v>0.259859746</v>
      </c>
      <c r="J58" s="98">
        <f t="shared" si="8"/>
        <v>0.19019944599999999</v>
      </c>
      <c r="K58" s="98">
        <f t="shared" si="8"/>
        <v>0.11982504999999999</v>
      </c>
      <c r="L58" s="187"/>
      <c r="S58" s="37"/>
      <c r="AI58" s="119">
        <f t="shared" si="9"/>
        <v>5.5</v>
      </c>
      <c r="AJ58" s="97">
        <f>('[1]Summary Data'!$V113*POWER(AJ$51,3))+('[1]Summary Data'!$W113*POWER(AJ$51,2))+('[1]Summary Data'!$X113*AJ$51)+'[1]Summary Data'!$Y113</f>
        <v>0.36789360999999998</v>
      </c>
      <c r="AK58" s="98">
        <f>('[1]Summary Data'!$V113*POWER(AK$51,3))+('[1]Summary Data'!$W113*POWER(AK$51,2))+('[1]Summary Data'!$X113*AK$51)+'[1]Summary Data'!$Y113</f>
        <v>0.32151983799999995</v>
      </c>
      <c r="AL58" s="98">
        <f>('[1]Summary Data'!$V113*POWER(AL$51,3))+('[1]Summary Data'!$W113*POWER(AL$51,2))+('[1]Summary Data'!$X113*AL$51)+'[1]Summary Data'!$Y113</f>
        <v>0.259859746</v>
      </c>
      <c r="AM58" s="98">
        <f>('[1]Summary Data'!$V113*POWER(AM$51,3))+('[1]Summary Data'!$W113*POWER(AM$51,2))+('[1]Summary Data'!$X113*AM$51)+'[1]Summary Data'!$Y113</f>
        <v>0.19019944599999999</v>
      </c>
      <c r="AN58" s="99">
        <f>('[1]Summary Data'!$V113*POWER(AN$51,3))+('[1]Summary Data'!$W113*POWER(AN$51,2))+('[1]Summary Data'!$X113*AN$51)+'[1]Summary Data'!$Y113</f>
        <v>0.11982504999999999</v>
      </c>
    </row>
    <row r="59" spans="2:43" ht="15.75" thickBot="1" x14ac:dyDescent="0.3">
      <c r="B59" s="183"/>
      <c r="C59" s="184"/>
      <c r="D59" s="184"/>
      <c r="E59" s="185"/>
      <c r="F59" s="58">
        <f t="shared" si="6"/>
        <v>6</v>
      </c>
      <c r="G59" s="102">
        <f t="shared" si="7"/>
        <v>0.32916751711999997</v>
      </c>
      <c r="H59" s="103">
        <f t="shared" si="8"/>
        <v>0.28889634175999995</v>
      </c>
      <c r="I59" s="103">
        <f t="shared" si="8"/>
        <v>0.23194791583999999</v>
      </c>
      <c r="J59" s="103">
        <f t="shared" si="8"/>
        <v>0.16654344127999995</v>
      </c>
      <c r="K59" s="103">
        <f t="shared" si="8"/>
        <v>0.10090412000000007</v>
      </c>
      <c r="L59" s="188"/>
      <c r="AI59" s="120">
        <f t="shared" si="9"/>
        <v>6</v>
      </c>
      <c r="AJ59" s="102">
        <f>('[1]Summary Data'!$V112*POWER(AJ$51,3))+('[1]Summary Data'!$W112*POWER(AJ$51,2))+('[1]Summary Data'!$X112*AJ$51)+'[1]Summary Data'!$Y112</f>
        <v>0.32916751711999997</v>
      </c>
      <c r="AK59" s="103">
        <f>('[1]Summary Data'!$V112*POWER(AK$51,3))+('[1]Summary Data'!$W112*POWER(AK$51,2))+('[1]Summary Data'!$X112*AK$51)+'[1]Summary Data'!$Y112</f>
        <v>0.28889634175999995</v>
      </c>
      <c r="AL59" s="103">
        <f>('[1]Summary Data'!$V112*POWER(AL$51,3))+('[1]Summary Data'!$W112*POWER(AL$51,2))+('[1]Summary Data'!$X112*AL$51)+'[1]Summary Data'!$Y112</f>
        <v>0.23194791583999999</v>
      </c>
      <c r="AM59" s="103">
        <f>('[1]Summary Data'!$V112*POWER(AM$51,3))+('[1]Summary Data'!$W112*POWER(AM$51,2))+('[1]Summary Data'!$X112*AM$51)+'[1]Summary Data'!$Y112</f>
        <v>0.16654344127999995</v>
      </c>
      <c r="AN59" s="104">
        <f>('[1]Summary Data'!$V112*POWER(AN$51,3))+('[1]Summary Data'!$W112*POWER(AN$51,2))+('[1]Summary Data'!$X112*AN$51)+'[1]Summary Data'!$Y112</f>
        <v>0.10090412000000007</v>
      </c>
    </row>
    <row r="60" spans="2:43" ht="15.75" thickBot="1" x14ac:dyDescent="0.3">
      <c r="AI60" s="43" t="s">
        <v>59</v>
      </c>
    </row>
    <row r="61" spans="2:43" ht="15.75" thickBot="1" x14ac:dyDescent="0.3">
      <c r="B61" s="203" t="s">
        <v>63</v>
      </c>
      <c r="C61" s="204"/>
      <c r="D61" s="204"/>
      <c r="E61" s="204"/>
      <c r="F61" s="169"/>
      <c r="G61" s="174" t="s">
        <v>75</v>
      </c>
      <c r="H61" s="175"/>
      <c r="I61" s="175"/>
      <c r="J61" s="175"/>
      <c r="K61" s="175"/>
      <c r="L61" s="175"/>
      <c r="M61" s="175"/>
      <c r="N61" s="176"/>
      <c r="Q61" s="37"/>
      <c r="AI61" s="138"/>
      <c r="AJ61" s="174" t="s">
        <v>76</v>
      </c>
      <c r="AK61" s="175"/>
      <c r="AL61" s="175"/>
      <c r="AM61" s="175"/>
      <c r="AN61" s="175"/>
      <c r="AO61" s="175"/>
      <c r="AP61" s="175"/>
      <c r="AQ61" s="176"/>
    </row>
    <row r="62" spans="2:43" ht="15.75" customHeight="1" thickBot="1" x14ac:dyDescent="0.3">
      <c r="B62" s="177" t="s">
        <v>43</v>
      </c>
      <c r="C62" s="178"/>
      <c r="D62" s="178"/>
      <c r="E62" s="179"/>
      <c r="F62" s="47" t="str">
        <f>$E$5</f>
        <v>bar</v>
      </c>
      <c r="G62" s="139">
        <f>'[1]Summary Data'!$C$148</f>
        <v>0.22</v>
      </c>
      <c r="H62" s="122">
        <f>'[1]Summary Data'!$C$146</f>
        <v>0.34</v>
      </c>
      <c r="I62" s="122">
        <f>'[1]Summary Data'!$C$144</f>
        <v>0.46</v>
      </c>
      <c r="J62" s="122">
        <f>'[1]Summary Data'!$C$142</f>
        <v>0.57999999999999996</v>
      </c>
      <c r="K62" s="122">
        <f>'[1]Summary Data'!$C$140</f>
        <v>0.7</v>
      </c>
      <c r="L62" s="122">
        <f>'[1]Summary Data'!$C$138</f>
        <v>0.82</v>
      </c>
      <c r="M62" s="122">
        <f>'[1]Summary Data'!$C$136</f>
        <v>0.94</v>
      </c>
      <c r="N62" s="123">
        <f>'[1]Summary Data'!$C$134</f>
        <v>2</v>
      </c>
      <c r="AI62" s="111" t="s">
        <v>32</v>
      </c>
      <c r="AJ62" s="121">
        <f t="shared" ref="AJ62:AQ62" si="10">G62</f>
        <v>0.22</v>
      </c>
      <c r="AK62" s="122">
        <f t="shared" si="10"/>
        <v>0.34</v>
      </c>
      <c r="AL62" s="122">
        <f t="shared" si="10"/>
        <v>0.46</v>
      </c>
      <c r="AM62" s="122">
        <f t="shared" si="10"/>
        <v>0.57999999999999996</v>
      </c>
      <c r="AN62" s="122">
        <f t="shared" si="10"/>
        <v>0.7</v>
      </c>
      <c r="AO62" s="122">
        <f t="shared" si="10"/>
        <v>0.82</v>
      </c>
      <c r="AP62" s="122">
        <f t="shared" si="10"/>
        <v>0.94</v>
      </c>
      <c r="AQ62" s="123">
        <f t="shared" si="10"/>
        <v>2</v>
      </c>
    </row>
    <row r="63" spans="2:43" ht="15" customHeight="1" thickBot="1" x14ac:dyDescent="0.3">
      <c r="B63" s="180"/>
      <c r="C63" s="181"/>
      <c r="D63" s="181"/>
      <c r="E63" s="182"/>
      <c r="F63" s="49">
        <f t="shared" ref="F63:F70" si="11">F15</f>
        <v>2.5</v>
      </c>
      <c r="G63" s="124">
        <f t="shared" ref="G63:G70" si="12">MAX(AJ63-100,0)</f>
        <v>93.487072513679948</v>
      </c>
      <c r="H63" s="125">
        <f>IF(OR(AK63-100&gt;G63,AK63&gt;AJ63),0,(MAX(AK63-100,0)))</f>
        <v>49.699329350639971</v>
      </c>
      <c r="I63" s="125">
        <f t="shared" ref="I63:N70" si="13">IF(OR(AL63-100&gt;H63,AL63&gt;AK63),0,(MAX(AL63-100,0)))</f>
        <v>23.044029047759949</v>
      </c>
      <c r="J63" s="125">
        <f t="shared" si="13"/>
        <v>9.1511364319199515</v>
      </c>
      <c r="K63" s="125">
        <f t="shared" si="13"/>
        <v>3.6506163299999912</v>
      </c>
      <c r="L63" s="125">
        <f t="shared" si="13"/>
        <v>2.1724335688798533</v>
      </c>
      <c r="M63" s="125">
        <f t="shared" si="13"/>
        <v>0.34655297544003361</v>
      </c>
      <c r="N63" s="125">
        <f t="shared" si="13"/>
        <v>0</v>
      </c>
      <c r="O63" s="186" t="s">
        <v>64</v>
      </c>
      <c r="AI63" s="116">
        <f t="shared" ref="AI63:AI70" si="14">F63</f>
        <v>2.5</v>
      </c>
      <c r="AJ63" s="124">
        <f>('[1]Summary Data'!$V163*POWER(AJ$62,3))+('[1]Summary Data'!$W163*POWER(AJ$62,2))+('[1]Summary Data'!$X163*AJ$62)+'[1]Summary Data'!$Y163</f>
        <v>193.48707251367995</v>
      </c>
      <c r="AK63" s="125">
        <f>('[1]Summary Data'!$V163*POWER(AK$62,3))+('[1]Summary Data'!$W163*POWER(AK$62,2))+('[1]Summary Data'!$X163*AK$62)+'[1]Summary Data'!$Y163</f>
        <v>149.69932935063997</v>
      </c>
      <c r="AL63" s="125">
        <f>('[1]Summary Data'!$V163*POWER(AL$62,3))+('[1]Summary Data'!$W163*POWER(AL$62,2))+('[1]Summary Data'!$X163*AL$62)+'[1]Summary Data'!$Y163</f>
        <v>123.04402904775995</v>
      </c>
      <c r="AM63" s="125">
        <f>('[1]Summary Data'!$V163*POWER(AM$62,3))+('[1]Summary Data'!$W163*POWER(AM$62,2))+('[1]Summary Data'!$X163*AM$62)+'[1]Summary Data'!$Y163</f>
        <v>109.15113643191995</v>
      </c>
      <c r="AN63" s="125">
        <f>('[1]Summary Data'!$V163*POWER(AN$62,3))+('[1]Summary Data'!$W163*POWER(AN$62,2))+('[1]Summary Data'!$X163*AN$62)+'[1]Summary Data'!$Y163</f>
        <v>103.65061632999999</v>
      </c>
      <c r="AO63" s="125">
        <f>('[1]Summary Data'!$V163*POWER(AO$62,3))+('[1]Summary Data'!$W163*POWER(AO$62,2))+('[1]Summary Data'!$X163*AO$62)+'[1]Summary Data'!$Y163</f>
        <v>102.17243356887985</v>
      </c>
      <c r="AP63" s="125">
        <f>('[1]Summary Data'!$V163*POWER(AP$62,3))+('[1]Summary Data'!$W163*POWER(AP$62,2))+('[1]Summary Data'!$X163*AP$62)+'[1]Summary Data'!$Y163</f>
        <v>100.34655297544003</v>
      </c>
      <c r="AQ63" s="126">
        <f>('[1]Summary Data'!$V163*POWER(AQ$62,3))+('[1]Summary Data'!$W163*POWER(AQ$62,2))+('[1]Summary Data'!$X163*AQ$62)+'[1]Summary Data'!$Y163</f>
        <v>-616.24658000000045</v>
      </c>
    </row>
    <row r="64" spans="2:43" ht="15.75" thickBot="1" x14ac:dyDescent="0.3">
      <c r="B64" s="180"/>
      <c r="C64" s="181"/>
      <c r="D64" s="181"/>
      <c r="E64" s="182"/>
      <c r="F64" s="51">
        <f t="shared" si="11"/>
        <v>3</v>
      </c>
      <c r="G64" s="127">
        <f t="shared" si="12"/>
        <v>120.15410698720001</v>
      </c>
      <c r="H64" s="128">
        <f t="shared" ref="H64:H70" si="15">IF(OR(AK64-100&gt;G64,AK64&gt;AJ64),0,(MAX(AK64-100,0)))</f>
        <v>69.341009977599981</v>
      </c>
      <c r="I64" s="128">
        <f t="shared" si="13"/>
        <v>37.179568494399973</v>
      </c>
      <c r="J64" s="128">
        <f t="shared" si="13"/>
        <v>18.953844860799961</v>
      </c>
      <c r="K64" s="128">
        <f t="shared" si="13"/>
        <v>9.9479014000000348</v>
      </c>
      <c r="L64" s="128">
        <f t="shared" si="13"/>
        <v>5.4458004352000557</v>
      </c>
      <c r="M64" s="128">
        <f t="shared" si="13"/>
        <v>0.73160428960005675</v>
      </c>
      <c r="N64" s="128">
        <f t="shared" si="13"/>
        <v>0</v>
      </c>
      <c r="O64" s="187"/>
      <c r="P64" s="53" t="s">
        <v>46</v>
      </c>
      <c r="AI64" s="117">
        <f t="shared" si="14"/>
        <v>3</v>
      </c>
      <c r="AJ64" s="127">
        <f>('[1]Summary Data'!$V162*POWER(AJ$62,3))+('[1]Summary Data'!$W162*POWER(AJ$62,2))+('[1]Summary Data'!$X162*AJ$62)+'[1]Summary Data'!$Y162</f>
        <v>220.15410698720001</v>
      </c>
      <c r="AK64" s="128">
        <f>('[1]Summary Data'!$V162*POWER(AK$62,3))+('[1]Summary Data'!$W162*POWER(AK$62,2))+('[1]Summary Data'!$X162*AK$62)+'[1]Summary Data'!$Y162</f>
        <v>169.34100997759998</v>
      </c>
      <c r="AL64" s="128">
        <f>('[1]Summary Data'!$V162*POWER(AL$62,3))+('[1]Summary Data'!$W162*POWER(AL$62,2))+('[1]Summary Data'!$X162*AL$62)+'[1]Summary Data'!$Y162</f>
        <v>137.17956849439997</v>
      </c>
      <c r="AM64" s="128">
        <f>('[1]Summary Data'!$V162*POWER(AM$62,3))+('[1]Summary Data'!$W162*POWER(AM$62,2))+('[1]Summary Data'!$X162*AM$62)+'[1]Summary Data'!$Y162</f>
        <v>118.95384486079996</v>
      </c>
      <c r="AN64" s="128">
        <f>('[1]Summary Data'!$V162*POWER(AN$62,3))+('[1]Summary Data'!$W162*POWER(AN$62,2))+('[1]Summary Data'!$X162*AN$62)+'[1]Summary Data'!$Y162</f>
        <v>109.94790140000003</v>
      </c>
      <c r="AO64" s="128">
        <f>('[1]Summary Data'!$V162*POWER(AO$62,3))+('[1]Summary Data'!$W162*POWER(AO$62,2))+('[1]Summary Data'!$X162*AO$62)+'[1]Summary Data'!$Y162</f>
        <v>105.44580043520006</v>
      </c>
      <c r="AP64" s="128">
        <f>('[1]Summary Data'!$V162*POWER(AP$62,3))+('[1]Summary Data'!$W162*POWER(AP$62,2))+('[1]Summary Data'!$X162*AP$62)+'[1]Summary Data'!$Y162</f>
        <v>100.73160428960006</v>
      </c>
      <c r="AQ64" s="129">
        <f>('[1]Summary Data'!$V162*POWER(AQ$62,3))+('[1]Summary Data'!$W162*POWER(AQ$62,2))+('[1]Summary Data'!$X162*AQ$62)+'[1]Summary Data'!$Y162</f>
        <v>-689.73445999999967</v>
      </c>
    </row>
    <row r="65" spans="2:43" x14ac:dyDescent="0.25">
      <c r="B65" s="180"/>
      <c r="C65" s="181"/>
      <c r="D65" s="181"/>
      <c r="E65" s="182"/>
      <c r="F65" s="54">
        <f t="shared" si="11"/>
        <v>3.5</v>
      </c>
      <c r="G65" s="130">
        <f t="shared" si="12"/>
        <v>133.05377788416001</v>
      </c>
      <c r="H65" s="131">
        <f t="shared" si="15"/>
        <v>77.989136503680015</v>
      </c>
      <c r="I65" s="131">
        <f t="shared" si="13"/>
        <v>42.846925605119964</v>
      </c>
      <c r="J65" s="131">
        <f t="shared" si="13"/>
        <v>22.595471015040062</v>
      </c>
      <c r="K65" s="131">
        <f t="shared" si="13"/>
        <v>12.203098559999944</v>
      </c>
      <c r="L65" s="131">
        <f t="shared" si="13"/>
        <v>6.6381340665600419</v>
      </c>
      <c r="M65" s="131">
        <f t="shared" si="13"/>
        <v>0.86890336127999035</v>
      </c>
      <c r="N65" s="131">
        <f t="shared" si="13"/>
        <v>0</v>
      </c>
      <c r="O65" s="187"/>
      <c r="AI65" s="118">
        <f t="shared" si="14"/>
        <v>3.5</v>
      </c>
      <c r="AJ65" s="130">
        <f>('[1]Summary Data'!$V161*POWER(AJ$62,3))+('[1]Summary Data'!$W161*POWER(AJ$62,2))+('[1]Summary Data'!$X161*AJ$62)+'[1]Summary Data'!$Y161</f>
        <v>233.05377788416001</v>
      </c>
      <c r="AK65" s="131">
        <f>('[1]Summary Data'!$V161*POWER(AK$62,3))+('[1]Summary Data'!$W161*POWER(AK$62,2))+('[1]Summary Data'!$X161*AK$62)+'[1]Summary Data'!$Y161</f>
        <v>177.98913650368002</v>
      </c>
      <c r="AL65" s="131">
        <f>('[1]Summary Data'!$V161*POWER(AL$62,3))+('[1]Summary Data'!$W161*POWER(AL$62,2))+('[1]Summary Data'!$X161*AL$62)+'[1]Summary Data'!$Y161</f>
        <v>142.84692560511996</v>
      </c>
      <c r="AM65" s="131">
        <f>('[1]Summary Data'!$V161*POWER(AM$62,3))+('[1]Summary Data'!$W161*POWER(AM$62,2))+('[1]Summary Data'!$X161*AM$62)+'[1]Summary Data'!$Y161</f>
        <v>122.59547101504006</v>
      </c>
      <c r="AN65" s="131">
        <f>('[1]Summary Data'!$V161*POWER(AN$62,3))+('[1]Summary Data'!$W161*POWER(AN$62,2))+('[1]Summary Data'!$X161*AN$62)+'[1]Summary Data'!$Y161</f>
        <v>112.20309855999994</v>
      </c>
      <c r="AO65" s="131">
        <f>('[1]Summary Data'!$V161*POWER(AO$62,3))+('[1]Summary Data'!$W161*POWER(AO$62,2))+('[1]Summary Data'!$X161*AO$62)+'[1]Summary Data'!$Y161</f>
        <v>106.63813406656004</v>
      </c>
      <c r="AP65" s="131">
        <f>('[1]Summary Data'!$V161*POWER(AP$62,3))+('[1]Summary Data'!$W161*POWER(AP$62,2))+('[1]Summary Data'!$X161*AP$62)+'[1]Summary Data'!$Y161</f>
        <v>100.86890336127999</v>
      </c>
      <c r="AQ65" s="132">
        <f>('[1]Summary Data'!$V161*POWER(AQ$62,3))+('[1]Summary Data'!$W161*POWER(AQ$62,2))+('[1]Summary Data'!$X161*AQ$62)+'[1]Summary Data'!$Y161</f>
        <v>-748.09438000000011</v>
      </c>
    </row>
    <row r="66" spans="2:43" x14ac:dyDescent="0.25">
      <c r="B66" s="180"/>
      <c r="C66" s="181"/>
      <c r="D66" s="181"/>
      <c r="E66" s="182"/>
      <c r="F66" s="56">
        <f t="shared" si="11"/>
        <v>4</v>
      </c>
      <c r="G66" s="130">
        <f t="shared" si="12"/>
        <v>139.98282239311999</v>
      </c>
      <c r="H66" s="131">
        <f t="shared" si="15"/>
        <v>84.528753937759944</v>
      </c>
      <c r="I66" s="131">
        <f t="shared" si="13"/>
        <v>48.204901703839937</v>
      </c>
      <c r="J66" s="131">
        <f t="shared" si="13"/>
        <v>26.355659821279971</v>
      </c>
      <c r="K66" s="131">
        <f t="shared" si="13"/>
        <v>14.325422419999938</v>
      </c>
      <c r="L66" s="131">
        <f t="shared" si="13"/>
        <v>7.4585836299199286</v>
      </c>
      <c r="M66" s="131">
        <f t="shared" si="13"/>
        <v>1.099537580959975</v>
      </c>
      <c r="N66" s="131">
        <f t="shared" si="13"/>
        <v>0</v>
      </c>
      <c r="O66" s="187"/>
      <c r="AI66" s="119">
        <f t="shared" si="14"/>
        <v>4</v>
      </c>
      <c r="AJ66" s="130">
        <f>('[1]Summary Data'!$V160*POWER(AJ$62,3))+('[1]Summary Data'!$W160*POWER(AJ$62,2))+('[1]Summary Data'!$X160*AJ$62)+'[1]Summary Data'!$Y160</f>
        <v>239.98282239311999</v>
      </c>
      <c r="AK66" s="131">
        <f>('[1]Summary Data'!$V160*POWER(AK$62,3))+('[1]Summary Data'!$W160*POWER(AK$62,2))+('[1]Summary Data'!$X160*AK$62)+'[1]Summary Data'!$Y160</f>
        <v>184.52875393775994</v>
      </c>
      <c r="AL66" s="131">
        <f>('[1]Summary Data'!$V160*POWER(AL$62,3))+('[1]Summary Data'!$W160*POWER(AL$62,2))+('[1]Summary Data'!$X160*AL$62)+'[1]Summary Data'!$Y160</f>
        <v>148.20490170383994</v>
      </c>
      <c r="AM66" s="131">
        <f>('[1]Summary Data'!$V160*POWER(AM$62,3))+('[1]Summary Data'!$W160*POWER(AM$62,2))+('[1]Summary Data'!$X160*AM$62)+'[1]Summary Data'!$Y160</f>
        <v>126.35565982127997</v>
      </c>
      <c r="AN66" s="131">
        <f>('[1]Summary Data'!$V160*POWER(AN$62,3))+('[1]Summary Data'!$W160*POWER(AN$62,2))+('[1]Summary Data'!$X160*AN$62)+'[1]Summary Data'!$Y160</f>
        <v>114.32542241999994</v>
      </c>
      <c r="AO66" s="131">
        <f>('[1]Summary Data'!$V160*POWER(AO$62,3))+('[1]Summary Data'!$W160*POWER(AO$62,2))+('[1]Summary Data'!$X160*AO$62)+'[1]Summary Data'!$Y160</f>
        <v>107.45858362991993</v>
      </c>
      <c r="AP66" s="131">
        <f>('[1]Summary Data'!$V160*POWER(AP$62,3))+('[1]Summary Data'!$W160*POWER(AP$62,2))+('[1]Summary Data'!$X160*AP$62)+'[1]Summary Data'!$Y160</f>
        <v>101.09953758095998</v>
      </c>
      <c r="AQ66" s="132">
        <f>('[1]Summary Data'!$V160*POWER(AQ$62,3))+('[1]Summary Data'!$W160*POWER(AQ$62,2))+('[1]Summary Data'!$X160*AQ$62)+'[1]Summary Data'!$Y160</f>
        <v>-663.16891000000055</v>
      </c>
    </row>
    <row r="67" spans="2:43" x14ac:dyDescent="0.25">
      <c r="B67" s="180"/>
      <c r="C67" s="181"/>
      <c r="D67" s="181"/>
      <c r="E67" s="182"/>
      <c r="F67" s="56">
        <f t="shared" si="11"/>
        <v>4.5</v>
      </c>
      <c r="G67" s="130">
        <f t="shared" si="12"/>
        <v>147.92040414648</v>
      </c>
      <c r="H67" s="131">
        <f t="shared" si="15"/>
        <v>89.555521961039972</v>
      </c>
      <c r="I67" s="131">
        <f t="shared" si="13"/>
        <v>51.350447109359948</v>
      </c>
      <c r="J67" s="131">
        <f t="shared" si="13"/>
        <v>28.361992047119884</v>
      </c>
      <c r="K67" s="131">
        <f t="shared" si="13"/>
        <v>15.646969229999854</v>
      </c>
      <c r="L67" s="131">
        <f t="shared" si="13"/>
        <v>8.262191113679819</v>
      </c>
      <c r="M67" s="131">
        <f t="shared" si="13"/>
        <v>1.2644701538399659</v>
      </c>
      <c r="N67" s="131">
        <f t="shared" si="13"/>
        <v>0</v>
      </c>
      <c r="O67" s="187"/>
      <c r="AI67" s="119">
        <f t="shared" si="14"/>
        <v>4.5</v>
      </c>
      <c r="AJ67" s="130">
        <f>('[1]Summary Data'!$V159*POWER(AJ$62,3))+('[1]Summary Data'!$W159*POWER(AJ$62,2))+('[1]Summary Data'!$X159*AJ$62)+'[1]Summary Data'!$Y159</f>
        <v>247.92040414648</v>
      </c>
      <c r="AK67" s="131">
        <f>('[1]Summary Data'!$V159*POWER(AK$62,3))+('[1]Summary Data'!$W159*POWER(AK$62,2))+('[1]Summary Data'!$X159*AK$62)+'[1]Summary Data'!$Y159</f>
        <v>189.55552196103997</v>
      </c>
      <c r="AL67" s="131">
        <f>('[1]Summary Data'!$V159*POWER(AL$62,3))+('[1]Summary Data'!$W159*POWER(AL$62,2))+('[1]Summary Data'!$X159*AL$62)+'[1]Summary Data'!$Y159</f>
        <v>151.35044710935995</v>
      </c>
      <c r="AM67" s="131">
        <f>('[1]Summary Data'!$V159*POWER(AM$62,3))+('[1]Summary Data'!$W159*POWER(AM$62,2))+('[1]Summary Data'!$X159*AM$62)+'[1]Summary Data'!$Y159</f>
        <v>128.36199204711988</v>
      </c>
      <c r="AN67" s="131">
        <f>('[1]Summary Data'!$V159*POWER(AN$62,3))+('[1]Summary Data'!$W159*POWER(AN$62,2))+('[1]Summary Data'!$X159*AN$62)+'[1]Summary Data'!$Y159</f>
        <v>115.64696922999985</v>
      </c>
      <c r="AO67" s="131">
        <f>('[1]Summary Data'!$V159*POWER(AO$62,3))+('[1]Summary Data'!$W159*POWER(AO$62,2))+('[1]Summary Data'!$X159*AO$62)+'[1]Summary Data'!$Y159</f>
        <v>108.26219111367982</v>
      </c>
      <c r="AP67" s="131">
        <f>('[1]Summary Data'!$V159*POWER(AP$62,3))+('[1]Summary Data'!$W159*POWER(AP$62,2))+('[1]Summary Data'!$X159*AP$62)+'[1]Summary Data'!$Y159</f>
        <v>101.26447015383997</v>
      </c>
      <c r="AQ67" s="132">
        <f>('[1]Summary Data'!$V159*POWER(AQ$62,3))+('[1]Summary Data'!$W159*POWER(AQ$62,2))+('[1]Summary Data'!$X159*AQ$62)+'[1]Summary Data'!$Y159</f>
        <v>-718.99139000000025</v>
      </c>
    </row>
    <row r="68" spans="2:43" x14ac:dyDescent="0.25">
      <c r="B68" s="180"/>
      <c r="C68" s="181"/>
      <c r="D68" s="181"/>
      <c r="E68" s="182"/>
      <c r="F68" s="56">
        <f t="shared" si="11"/>
        <v>5</v>
      </c>
      <c r="G68" s="130">
        <f t="shared" si="12"/>
        <v>131.01372848312002</v>
      </c>
      <c r="H68" s="131">
        <f t="shared" si="15"/>
        <v>77.687183023760014</v>
      </c>
      <c r="I68" s="131">
        <f t="shared" si="13"/>
        <v>43.196233385840003</v>
      </c>
      <c r="J68" s="131">
        <f t="shared" si="13"/>
        <v>22.901362243280118</v>
      </c>
      <c r="K68" s="131">
        <f t="shared" si="13"/>
        <v>12.163052270000037</v>
      </c>
      <c r="L68" s="131">
        <f t="shared" si="13"/>
        <v>6.3417861399200319</v>
      </c>
      <c r="M68" s="131">
        <f t="shared" si="13"/>
        <v>0.79804652696003586</v>
      </c>
      <c r="N68" s="131">
        <f t="shared" si="13"/>
        <v>0</v>
      </c>
      <c r="O68" s="187"/>
      <c r="AI68" s="119">
        <f t="shared" si="14"/>
        <v>5</v>
      </c>
      <c r="AJ68" s="130">
        <f>('[1]Summary Data'!$V158*POWER(AJ$62,3))+('[1]Summary Data'!$W158*POWER(AJ$62,2))+('[1]Summary Data'!$X158*AJ$62)+'[1]Summary Data'!$Y158</f>
        <v>231.01372848312002</v>
      </c>
      <c r="AK68" s="131">
        <f>('[1]Summary Data'!$V158*POWER(AK$62,3))+('[1]Summary Data'!$W158*POWER(AK$62,2))+('[1]Summary Data'!$X158*AK$62)+'[1]Summary Data'!$Y158</f>
        <v>177.68718302376001</v>
      </c>
      <c r="AL68" s="131">
        <f>('[1]Summary Data'!$V158*POWER(AL$62,3))+('[1]Summary Data'!$W158*POWER(AL$62,2))+('[1]Summary Data'!$X158*AL$62)+'[1]Summary Data'!$Y158</f>
        <v>143.19623338584</v>
      </c>
      <c r="AM68" s="131">
        <f>('[1]Summary Data'!$V158*POWER(AM$62,3))+('[1]Summary Data'!$W158*POWER(AM$62,2))+('[1]Summary Data'!$X158*AM$62)+'[1]Summary Data'!$Y158</f>
        <v>122.90136224328012</v>
      </c>
      <c r="AN68" s="131">
        <f>('[1]Summary Data'!$V158*POWER(AN$62,3))+('[1]Summary Data'!$W158*POWER(AN$62,2))+('[1]Summary Data'!$X158*AN$62)+'[1]Summary Data'!$Y158</f>
        <v>112.16305227000004</v>
      </c>
      <c r="AO68" s="131">
        <f>('[1]Summary Data'!$V158*POWER(AO$62,3))+('[1]Summary Data'!$W158*POWER(AO$62,2))+('[1]Summary Data'!$X158*AO$62)+'[1]Summary Data'!$Y158</f>
        <v>106.34178613992003</v>
      </c>
      <c r="AP68" s="131">
        <f>('[1]Summary Data'!$V158*POWER(AP$62,3))+('[1]Summary Data'!$W158*POWER(AP$62,2))+('[1]Summary Data'!$X158*AP$62)+'[1]Summary Data'!$Y158</f>
        <v>100.79804652696004</v>
      </c>
      <c r="AQ68" s="132">
        <f>('[1]Summary Data'!$V158*POWER(AQ$62,3))+('[1]Summary Data'!$W158*POWER(AQ$62,2))+('[1]Summary Data'!$X158*AQ$62)+'[1]Summary Data'!$Y158</f>
        <v>-663.74590999999964</v>
      </c>
    </row>
    <row r="69" spans="2:43" x14ac:dyDescent="0.25">
      <c r="B69" s="180"/>
      <c r="C69" s="181"/>
      <c r="D69" s="181"/>
      <c r="E69" s="182"/>
      <c r="F69" s="56">
        <f t="shared" si="11"/>
        <v>5.5</v>
      </c>
      <c r="G69" s="130">
        <f t="shared" si="12"/>
        <v>163.43931012079997</v>
      </c>
      <c r="H69" s="131">
        <f t="shared" si="15"/>
        <v>97.584932242399987</v>
      </c>
      <c r="I69" s="131">
        <f t="shared" si="13"/>
        <v>55.140523253599952</v>
      </c>
      <c r="J69" s="131">
        <f t="shared" si="13"/>
        <v>30.212669343199991</v>
      </c>
      <c r="K69" s="131">
        <f t="shared" si="13"/>
        <v>16.907956699999943</v>
      </c>
      <c r="L69" s="131">
        <f t="shared" si="13"/>
        <v>9.3329715127999293</v>
      </c>
      <c r="M69" s="131">
        <f t="shared" si="13"/>
        <v>1.594299970399959</v>
      </c>
      <c r="N69" s="131">
        <f t="shared" si="13"/>
        <v>0</v>
      </c>
      <c r="O69" s="187"/>
      <c r="AI69" s="119">
        <f t="shared" si="14"/>
        <v>5.5</v>
      </c>
      <c r="AJ69" s="130">
        <f>('[1]Summary Data'!$V157*POWER(AJ$62,3))+('[1]Summary Data'!$W157*POWER(AJ$62,2))+('[1]Summary Data'!$X157*AJ$62)+'[1]Summary Data'!$Y157</f>
        <v>263.43931012079997</v>
      </c>
      <c r="AK69" s="131">
        <f>('[1]Summary Data'!$V157*POWER(AK$62,3))+('[1]Summary Data'!$W157*POWER(AK$62,2))+('[1]Summary Data'!$X157*AK$62)+'[1]Summary Data'!$Y157</f>
        <v>197.58493224239999</v>
      </c>
      <c r="AL69" s="131">
        <f>('[1]Summary Data'!$V157*POWER(AL$62,3))+('[1]Summary Data'!$W157*POWER(AL$62,2))+('[1]Summary Data'!$X157*AL$62)+'[1]Summary Data'!$Y157</f>
        <v>155.14052325359995</v>
      </c>
      <c r="AM69" s="131">
        <f>('[1]Summary Data'!$V157*POWER(AM$62,3))+('[1]Summary Data'!$W157*POWER(AM$62,2))+('[1]Summary Data'!$X157*AM$62)+'[1]Summary Data'!$Y157</f>
        <v>130.21266934319999</v>
      </c>
      <c r="AN69" s="131">
        <f>('[1]Summary Data'!$V157*POWER(AN$62,3))+('[1]Summary Data'!$W157*POWER(AN$62,2))+('[1]Summary Data'!$X157*AN$62)+'[1]Summary Data'!$Y157</f>
        <v>116.90795669999994</v>
      </c>
      <c r="AO69" s="131">
        <f>('[1]Summary Data'!$V157*POWER(AO$62,3))+('[1]Summary Data'!$W157*POWER(AO$62,2))+('[1]Summary Data'!$X157*AO$62)+'[1]Summary Data'!$Y157</f>
        <v>109.33297151279993</v>
      </c>
      <c r="AP69" s="131">
        <f>('[1]Summary Data'!$V157*POWER(AP$62,3))+('[1]Summary Data'!$W157*POWER(AP$62,2))+('[1]Summary Data'!$X157*AP$62)+'[1]Summary Data'!$Y157</f>
        <v>101.59429997039996</v>
      </c>
      <c r="AQ69" s="132">
        <f>('[1]Summary Data'!$V157*POWER(AQ$62,3))+('[1]Summary Data'!$W157*POWER(AQ$62,2))+('[1]Summary Data'!$X157*AQ$62)+'[1]Summary Data'!$Y157</f>
        <v>-898.1521400000006</v>
      </c>
    </row>
    <row r="70" spans="2:43" ht="15.75" thickBot="1" x14ac:dyDescent="0.3">
      <c r="B70" s="183"/>
      <c r="C70" s="184"/>
      <c r="D70" s="184"/>
      <c r="E70" s="185"/>
      <c r="F70" s="58">
        <f t="shared" si="11"/>
        <v>6</v>
      </c>
      <c r="G70" s="133">
        <f t="shared" si="12"/>
        <v>146.91857903912</v>
      </c>
      <c r="H70" s="134">
        <f t="shared" si="15"/>
        <v>87.754462387760015</v>
      </c>
      <c r="I70" s="134">
        <f t="shared" si="13"/>
        <v>49.342051349840062</v>
      </c>
      <c r="J70" s="134">
        <f t="shared" si="13"/>
        <v>26.569229239280105</v>
      </c>
      <c r="K70" s="134">
        <f t="shared" si="13"/>
        <v>14.323879370000157</v>
      </c>
      <c r="L70" s="134">
        <f t="shared" si="13"/>
        <v>7.4938850559200887</v>
      </c>
      <c r="M70" s="134">
        <f t="shared" si="13"/>
        <v>0.96712961096005756</v>
      </c>
      <c r="N70" s="134">
        <f t="shared" si="13"/>
        <v>0</v>
      </c>
      <c r="O70" s="188"/>
      <c r="AI70" s="120">
        <f t="shared" si="14"/>
        <v>6</v>
      </c>
      <c r="AJ70" s="133">
        <f>('[1]Summary Data'!$V156*POWER(AJ$62,3))+('[1]Summary Data'!$W156*POWER(AJ$62,2))+('[1]Summary Data'!$X156*AJ$62)+'[1]Summary Data'!$Y156</f>
        <v>246.91857903912</v>
      </c>
      <c r="AK70" s="134">
        <f>('[1]Summary Data'!$V156*POWER(AK$62,3))+('[1]Summary Data'!$W156*POWER(AK$62,2))+('[1]Summary Data'!$X156*AK$62)+'[1]Summary Data'!$Y156</f>
        <v>187.75446238776001</v>
      </c>
      <c r="AL70" s="134">
        <f>('[1]Summary Data'!$V156*POWER(AL$62,3))+('[1]Summary Data'!$W156*POWER(AL$62,2))+('[1]Summary Data'!$X156*AL$62)+'[1]Summary Data'!$Y156</f>
        <v>149.34205134984006</v>
      </c>
      <c r="AM70" s="134">
        <f>('[1]Summary Data'!$V156*POWER(AM$62,3))+('[1]Summary Data'!$W156*POWER(AM$62,2))+('[1]Summary Data'!$X156*AM$62)+'[1]Summary Data'!$Y156</f>
        <v>126.56922923928011</v>
      </c>
      <c r="AN70" s="134">
        <f>('[1]Summary Data'!$V156*POWER(AN$62,3))+('[1]Summary Data'!$W156*POWER(AN$62,2))+('[1]Summary Data'!$X156*AN$62)+'[1]Summary Data'!$Y156</f>
        <v>114.32387937000016</v>
      </c>
      <c r="AO70" s="134">
        <f>('[1]Summary Data'!$V156*POWER(AO$62,3))+('[1]Summary Data'!$W156*POWER(AO$62,2))+('[1]Summary Data'!$X156*AO$62)+'[1]Summary Data'!$Y156</f>
        <v>107.49388505592009</v>
      </c>
      <c r="AP70" s="134">
        <f>('[1]Summary Data'!$V156*POWER(AP$62,3))+('[1]Summary Data'!$W156*POWER(AP$62,2))+('[1]Summary Data'!$X156*AP$62)+'[1]Summary Data'!$Y156</f>
        <v>100.96712961096006</v>
      </c>
      <c r="AQ70" s="135">
        <f>('[1]Summary Data'!$V156*POWER(AQ$62,3))+('[1]Summary Data'!$W156*POWER(AQ$62,2))+('[1]Summary Data'!$X156*AQ$62)+'[1]Summary Data'!$Y156</f>
        <v>-745.26239999999916</v>
      </c>
    </row>
    <row r="71" spans="2:43" ht="15.75" thickBot="1" x14ac:dyDescent="0.3"/>
    <row r="72" spans="2:43" ht="15.75" thickBot="1" x14ac:dyDescent="0.3">
      <c r="B72" s="167" t="s">
        <v>65</v>
      </c>
      <c r="C72" s="168"/>
      <c r="D72" s="168"/>
      <c r="E72" s="168"/>
      <c r="F72" s="168"/>
      <c r="G72" s="168"/>
      <c r="H72" s="169"/>
    </row>
    <row r="73" spans="2:43" ht="15.75" thickBot="1" x14ac:dyDescent="0.3">
      <c r="B73" s="136">
        <v>4000</v>
      </c>
      <c r="C73" s="46" t="s">
        <v>66</v>
      </c>
    </row>
  </sheetData>
  <sheetProtection password="C163" sheet="1" objects="1" scenarios="1"/>
  <mergeCells count="33">
    <mergeCell ref="B62:E70"/>
    <mergeCell ref="O63:O70"/>
    <mergeCell ref="B72:H72"/>
    <mergeCell ref="AJ50:AO50"/>
    <mergeCell ref="B51:E59"/>
    <mergeCell ref="L52:L59"/>
    <mergeCell ref="B61:F61"/>
    <mergeCell ref="G61:N61"/>
    <mergeCell ref="AJ61:AQ61"/>
    <mergeCell ref="B40:E48"/>
    <mergeCell ref="N40:Q48"/>
    <mergeCell ref="L41:L48"/>
    <mergeCell ref="X41:X48"/>
    <mergeCell ref="B50:F50"/>
    <mergeCell ref="G50:L50"/>
    <mergeCell ref="S39:W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K39"/>
    <mergeCell ref="N39:R39"/>
    <mergeCell ref="B10:H10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5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41" fitToHeight="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Q62"/>
  <sheetViews>
    <sheetView showGridLines="0" workbookViewId="0">
      <selection activeCell="E5" sqref="E5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47" width="9.140625" style="7" hidden="1" customWidth="1"/>
    <col min="148" max="16384" width="9.140625" style="7"/>
  </cols>
  <sheetData>
    <row r="1" spans="1:27" ht="27" thickBot="1" x14ac:dyDescent="0.4">
      <c r="A1" s="161" t="str">
        <f ca="1">MID(CELL("filename",A1),FIND("]",CELL("filename",A1))+1,255)</f>
        <v>Mitsubishi EVO X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409.41899999999998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409.41899999999998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27" ht="15.75" thickBot="1" x14ac:dyDescent="0.3"/>
    <row r="7" spans="1:27" ht="15.75" thickBot="1" x14ac:dyDescent="0.3">
      <c r="B7" s="167" t="s">
        <v>39</v>
      </c>
      <c r="C7" s="168"/>
      <c r="D7" s="169"/>
    </row>
    <row r="8" spans="1:27" ht="15.75" thickBot="1" x14ac:dyDescent="0.3">
      <c r="B8" s="45">
        <f>MIN(G51:V51)</f>
        <v>0</v>
      </c>
      <c r="C8" s="46" t="s">
        <v>40</v>
      </c>
    </row>
    <row r="12" spans="1:27" ht="15.75" thickBot="1" x14ac:dyDescent="0.3">
      <c r="I12" s="43"/>
    </row>
    <row r="13" spans="1:27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27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27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434.24345</v>
      </c>
      <c r="H15" s="186" t="s">
        <v>45</v>
      </c>
      <c r="I15" s="37"/>
      <c r="K15" s="37"/>
    </row>
    <row r="16" spans="1:27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470.83184999999992</v>
      </c>
      <c r="H16" s="187"/>
      <c r="I16" s="146" t="s">
        <v>77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511.14739999999995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542.43084999999996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575.15985000000001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617.99389999999994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621.63134999999988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677.8939499999999</v>
      </c>
      <c r="H22" s="188"/>
    </row>
    <row r="26" spans="2:17" x14ac:dyDescent="0.25">
      <c r="P26" s="37"/>
      <c r="Q26" s="73"/>
    </row>
    <row r="27" spans="2:17" ht="15.75" thickBot="1" x14ac:dyDescent="0.3"/>
    <row r="28" spans="2:17" ht="15.75" thickBot="1" x14ac:dyDescent="0.3">
      <c r="B28" s="167" t="s">
        <v>52</v>
      </c>
      <c r="C28" s="168"/>
      <c r="D28" s="168"/>
      <c r="E28" s="168"/>
      <c r="F28" s="169"/>
      <c r="G28" s="137">
        <f>'[1]Summary Data'!$C$15*VLOOKUP($E$5,PressureFactors,2,FALSE)</f>
        <v>3</v>
      </c>
      <c r="H28" s="146" t="s">
        <v>77</v>
      </c>
      <c r="I28" s="43"/>
    </row>
    <row r="29" spans="2:17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17" ht="15.75" customHeight="1" x14ac:dyDescent="0.25">
      <c r="B30" s="180"/>
      <c r="C30" s="181"/>
      <c r="D30" s="181"/>
      <c r="E30" s="182"/>
      <c r="F30" s="77">
        <f t="shared" ref="F30:F37" si="0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80"/>
      <c r="C31" s="181"/>
      <c r="D31" s="181"/>
      <c r="E31" s="182"/>
      <c r="F31" s="79">
        <f t="shared" si="0"/>
        <v>3</v>
      </c>
      <c r="G31" s="80">
        <f t="shared" ref="G31:G37" si="1">SQRT(1+(($G$28-F31)/F31))</f>
        <v>1</v>
      </c>
      <c r="H31" s="43"/>
      <c r="I31" s="43"/>
    </row>
    <row r="32" spans="2:17" x14ac:dyDescent="0.25">
      <c r="B32" s="180"/>
      <c r="C32" s="181"/>
      <c r="D32" s="181"/>
      <c r="E32" s="182"/>
      <c r="F32" s="81">
        <f t="shared" si="0"/>
        <v>3.5</v>
      </c>
      <c r="G32" s="80">
        <f t="shared" si="1"/>
        <v>0.92582009977255153</v>
      </c>
    </row>
    <row r="33" spans="2:15" x14ac:dyDescent="0.25">
      <c r="B33" s="180"/>
      <c r="C33" s="181"/>
      <c r="D33" s="181"/>
      <c r="E33" s="182"/>
      <c r="F33" s="79">
        <f t="shared" si="0"/>
        <v>4</v>
      </c>
      <c r="G33" s="80">
        <f t="shared" si="1"/>
        <v>0.8660254037844386</v>
      </c>
    </row>
    <row r="34" spans="2:15" x14ac:dyDescent="0.25">
      <c r="B34" s="180"/>
      <c r="C34" s="181"/>
      <c r="D34" s="181"/>
      <c r="E34" s="182"/>
      <c r="F34" s="79">
        <f t="shared" si="0"/>
        <v>4.5</v>
      </c>
      <c r="G34" s="80">
        <f t="shared" si="1"/>
        <v>0.81649658092772603</v>
      </c>
    </row>
    <row r="35" spans="2:15" x14ac:dyDescent="0.25">
      <c r="B35" s="180"/>
      <c r="C35" s="181"/>
      <c r="D35" s="181"/>
      <c r="E35" s="182"/>
      <c r="F35" s="79">
        <f t="shared" si="0"/>
        <v>5</v>
      </c>
      <c r="G35" s="80">
        <f t="shared" si="1"/>
        <v>0.7745966692414834</v>
      </c>
    </row>
    <row r="36" spans="2:15" x14ac:dyDescent="0.25">
      <c r="B36" s="180"/>
      <c r="C36" s="181"/>
      <c r="D36" s="181"/>
      <c r="E36" s="182"/>
      <c r="F36" s="79">
        <f t="shared" si="0"/>
        <v>5.5</v>
      </c>
      <c r="G36" s="80">
        <f t="shared" si="1"/>
        <v>0.7385489458759964</v>
      </c>
    </row>
    <row r="37" spans="2:15" ht="15.75" thickBot="1" x14ac:dyDescent="0.3">
      <c r="B37" s="183"/>
      <c r="C37" s="184"/>
      <c r="D37" s="184"/>
      <c r="E37" s="185"/>
      <c r="F37" s="82">
        <f t="shared" si="0"/>
        <v>6</v>
      </c>
      <c r="G37" s="83">
        <f t="shared" si="1"/>
        <v>0.70710678118654757</v>
      </c>
    </row>
    <row r="38" spans="2:15" ht="15.75" thickBot="1" x14ac:dyDescent="0.3"/>
    <row r="39" spans="2:15" ht="15.75" thickBot="1" x14ac:dyDescent="0.3">
      <c r="B39" s="167" t="s">
        <v>55</v>
      </c>
      <c r="C39" s="168"/>
      <c r="D39" s="168"/>
      <c r="E39" s="168"/>
      <c r="F39" s="169"/>
      <c r="G39" s="167" t="s">
        <v>68</v>
      </c>
      <c r="H39" s="168"/>
      <c r="I39" s="168"/>
      <c r="J39" s="168"/>
      <c r="K39" s="168"/>
      <c r="L39" s="168"/>
      <c r="M39" s="169"/>
    </row>
    <row r="40" spans="2:15" ht="15.75" customHeight="1" thickBot="1" x14ac:dyDescent="0.3">
      <c r="B40" s="177" t="s">
        <v>43</v>
      </c>
      <c r="C40" s="178"/>
      <c r="D40" s="178"/>
      <c r="E40" s="179"/>
      <c r="F40" s="47" t="str">
        <f>$E$5</f>
        <v>bar</v>
      </c>
      <c r="G40" s="150">
        <v>4.6900000000000004</v>
      </c>
      <c r="H40" s="151">
        <v>7.03</v>
      </c>
      <c r="I40" s="151">
        <v>9.3800000000000008</v>
      </c>
      <c r="J40" s="151">
        <v>11.72</v>
      </c>
      <c r="K40" s="151">
        <v>14.06</v>
      </c>
      <c r="L40" s="151">
        <v>16.41</v>
      </c>
      <c r="M40" s="152">
        <v>18.68</v>
      </c>
    </row>
    <row r="41" spans="2:15" ht="15.75" thickBot="1" x14ac:dyDescent="0.3">
      <c r="B41" s="180"/>
      <c r="C41" s="181"/>
      <c r="D41" s="181"/>
      <c r="E41" s="182"/>
      <c r="F41" s="49">
        <f t="shared" ref="F41:F48" si="2">F15</f>
        <v>2.5</v>
      </c>
      <c r="G41" s="87">
        <f>FORECAST(G$40,'Generic ECU'!G41:H41,'Generic ECU'!$G$40:$H$40)</f>
        <v>3.225017299999998</v>
      </c>
      <c r="H41" s="88">
        <f>FORECAST(H$40,'Generic ECU'!G41:H41,'Generic ECU'!$G$40:$H$40)</f>
        <v>2.4227950999999974</v>
      </c>
      <c r="I41" s="88">
        <f>FORECAST(I$40,'Generic ECU'!G41:H41,'Generic ECU'!$G$40:$H$40)</f>
        <v>1.6171445999999969</v>
      </c>
      <c r="J41" s="88">
        <f>FORECAST(J$40,'Generic ECU'!I41:J41,'Generic ECU'!$I$40:$J$40)</f>
        <v>1.0397651999999971</v>
      </c>
      <c r="K41" s="88">
        <f>FORECAST(K$40,'Generic ECU'!L41:M41,'Generic ECU'!$L$40:$M$40)</f>
        <v>0.74258639999999487</v>
      </c>
      <c r="L41" s="88">
        <f>FORECAST(L$40,'Generic ECU'!M41:N41,'Generic ECU'!$M$40:$N$40)</f>
        <v>0.55024359999999461</v>
      </c>
      <c r="M41" s="89">
        <f>FORECAST(M$40,'Generic ECU'!M41:N41,'Generic ECU'!$M$40:$N$40)</f>
        <v>0.37082279999998846</v>
      </c>
      <c r="N41" s="186" t="s">
        <v>40</v>
      </c>
    </row>
    <row r="42" spans="2:15" ht="15.75" thickBot="1" x14ac:dyDescent="0.3">
      <c r="B42" s="180"/>
      <c r="C42" s="181"/>
      <c r="D42" s="181"/>
      <c r="E42" s="182"/>
      <c r="F42" s="51">
        <f t="shared" si="2"/>
        <v>3</v>
      </c>
      <c r="G42" s="92">
        <f>FORECAST(G$40,'Generic ECU'!G42:H42,'Generic ECU'!$G$40:$H$40)</f>
        <v>3.4166540999999979</v>
      </c>
      <c r="H42" s="93">
        <f>FORECAST(H$40,'Generic ECU'!G42:H42,'Generic ECU'!$G$40:$H$40)</f>
        <v>2.5248566999999991</v>
      </c>
      <c r="I42" s="93">
        <f>FORECAST(I$40,'Generic ECU'!G42:H42,'Generic ECU'!$G$40:$H$40)</f>
        <v>1.6292481999999997</v>
      </c>
      <c r="J42" s="93">
        <f>FORECAST(J$40,'Generic ECU'!I42:J42,'Generic ECU'!$I$40:$J$40)</f>
        <v>1.0249899999999981</v>
      </c>
      <c r="K42" s="93">
        <f>FORECAST(K$40,'Generic ECU'!L42:M42,'Generic ECU'!$L$40:$M$40)</f>
        <v>0.73286859999999376</v>
      </c>
      <c r="L42" s="93">
        <f>FORECAST(L$40,'Generic ECU'!M42:N42,'Generic ECU'!$M$40:$N$40)</f>
        <v>0.46925969999999828</v>
      </c>
      <c r="M42" s="94">
        <f>FORECAST(M$40,'Generic ECU'!M42:N42,'Generic ECU'!$M$40:$N$40)</f>
        <v>0.19951560000000024</v>
      </c>
      <c r="N42" s="187"/>
      <c r="O42" s="146" t="s">
        <v>77</v>
      </c>
    </row>
    <row r="43" spans="2:15" x14ac:dyDescent="0.25">
      <c r="B43" s="180"/>
      <c r="C43" s="181"/>
      <c r="D43" s="181"/>
      <c r="E43" s="182"/>
      <c r="F43" s="54">
        <f t="shared" si="2"/>
        <v>3.5</v>
      </c>
      <c r="G43" s="97">
        <f>FORECAST(G$40,'Generic ECU'!G43:H43,'Generic ECU'!$G$40:$H$40)</f>
        <v>3.7466120999999988</v>
      </c>
      <c r="H43" s="98">
        <f>FORECAST(H$40,'Generic ECU'!G43:H43,'Generic ECU'!$G$40:$H$40)</f>
        <v>2.7406226999999999</v>
      </c>
      <c r="I43" s="98">
        <f>FORECAST(I$40,'Generic ECU'!G43:H43,'Generic ECU'!$G$40:$H$40)</f>
        <v>1.7303342000000006</v>
      </c>
      <c r="J43" s="98">
        <f>FORECAST(J$40,'Generic ECU'!I43:J43,'Generic ECU'!$I$40:$J$40)</f>
        <v>1.040443999999999</v>
      </c>
      <c r="K43" s="98">
        <f>FORECAST(K$40,'Generic ECU'!L43:M43,'Generic ECU'!$L$40:$M$40)</f>
        <v>0.71773699999999985</v>
      </c>
      <c r="L43" s="98">
        <f>FORECAST(L$40,'Generic ECU'!M43:N43,'Generic ECU'!$M$40:$N$40)</f>
        <v>0.48150090000000323</v>
      </c>
      <c r="M43" s="99">
        <f>FORECAST(M$40,'Generic ECU'!M43:N43,'Generic ECU'!$M$40:$N$40)</f>
        <v>0.248803200000006</v>
      </c>
      <c r="N43" s="187"/>
    </row>
    <row r="44" spans="2:15" x14ac:dyDescent="0.25">
      <c r="B44" s="180"/>
      <c r="C44" s="181"/>
      <c r="D44" s="181"/>
      <c r="E44" s="182"/>
      <c r="F44" s="56">
        <f t="shared" si="2"/>
        <v>4</v>
      </c>
      <c r="G44" s="97">
        <f>FORECAST(G$40,'Generic ECU'!G44:H44,'Generic ECU'!$G$40:$H$40)</f>
        <v>4.1274710999999984</v>
      </c>
      <c r="H44" s="98">
        <f>FORECAST(H$40,'Generic ECU'!G44:H44,'Generic ECU'!$G$40:$H$40)</f>
        <v>2.9696157000000003</v>
      </c>
      <c r="I44" s="98">
        <f>FORECAST(I$40,'Generic ECU'!G44:H44,'Generic ECU'!$G$40:$H$40)</f>
        <v>1.8068122000000013</v>
      </c>
      <c r="J44" s="98">
        <f>FORECAST(J$40,'Generic ECU'!I44:J44,'Generic ECU'!$I$40:$J$40)</f>
        <v>1.0443483999999987</v>
      </c>
      <c r="K44" s="98">
        <f>FORECAST(K$40,'Generic ECU'!L44:M44,'Generic ECU'!$L$40:$M$40)</f>
        <v>0.7207324000000046</v>
      </c>
      <c r="L44" s="98">
        <f>FORECAST(L$40,'Generic ECU'!M44:N44,'Generic ECU'!$M$40:$N$40)</f>
        <v>0.45874500000000284</v>
      </c>
      <c r="M44" s="99">
        <f>FORECAST(M$40,'Generic ECU'!M44:N44,'Generic ECU'!$M$40:$N$40)</f>
        <v>0.18975000000000053</v>
      </c>
      <c r="N44" s="187"/>
    </row>
    <row r="45" spans="2:15" x14ac:dyDescent="0.25">
      <c r="B45" s="180"/>
      <c r="C45" s="181"/>
      <c r="D45" s="181"/>
      <c r="E45" s="182"/>
      <c r="F45" s="56">
        <f t="shared" si="2"/>
        <v>4.5</v>
      </c>
      <c r="G45" s="97">
        <f>FORECAST(G$40,'Generic ECU'!G45:H45,'Generic ECU'!$G$40:$H$40)</f>
        <v>4.7397984999999867</v>
      </c>
      <c r="H45" s="98">
        <f>FORECAST(H$40,'Generic ECU'!G45:H45,'Generic ECU'!$G$40:$H$40)</f>
        <v>3.3560394999999943</v>
      </c>
      <c r="I45" s="98">
        <f>FORECAST(I$40,'Generic ECU'!G45:H45,'Generic ECU'!$G$40:$H$40)</f>
        <v>1.9663670000000018</v>
      </c>
      <c r="J45" s="98">
        <f>FORECAST(J$40,'Generic ECU'!I45:J45,'Generic ECU'!$I$40:$J$40)</f>
        <v>1.0807351999999995</v>
      </c>
      <c r="K45" s="98">
        <f>FORECAST(K$40,'Generic ECU'!L45:M45,'Generic ECU'!$L$40:$M$40)</f>
        <v>0.72831739999999567</v>
      </c>
      <c r="L45" s="98">
        <f>FORECAST(L$40,'Generic ECU'!M45:N45,'Generic ECU'!$M$40:$N$40)</f>
        <v>0.40869389999999539</v>
      </c>
      <c r="M45" s="99">
        <f>FORECAST(M$40,'Generic ECU'!M45:N45,'Generic ECU'!$M$40:$N$40)</f>
        <v>6.9987199999987038E-2</v>
      </c>
      <c r="N45" s="187"/>
    </row>
    <row r="46" spans="2:15" x14ac:dyDescent="0.25">
      <c r="B46" s="180"/>
      <c r="C46" s="181"/>
      <c r="D46" s="181"/>
      <c r="E46" s="182"/>
      <c r="F46" s="56">
        <f t="shared" si="2"/>
        <v>5</v>
      </c>
      <c r="G46" s="97">
        <f>FORECAST(G$40,'Generic ECU'!G46:H46,'Generic ECU'!$G$40:$H$40)</f>
        <v>5.3981068999999957</v>
      </c>
      <c r="H46" s="98">
        <f>FORECAST(H$40,'Generic ECU'!G46:H46,'Generic ECU'!$G$40:$H$40)</f>
        <v>3.7648102999999979</v>
      </c>
      <c r="I46" s="98">
        <f>FORECAST(I$40,'Generic ECU'!G46:H46,'Generic ECU'!$G$40:$H$40)</f>
        <v>2.1245338</v>
      </c>
      <c r="J46" s="98">
        <f>FORECAST(J$40,'Generic ECU'!I46:J46,'Generic ECU'!$I$40:$J$40)</f>
        <v>1.1516367999999919</v>
      </c>
      <c r="K46" s="98">
        <f>FORECAST(K$40,'Generic ECU'!L46:M46,'Generic ECU'!$L$40:$M$40)</f>
        <v>0.86223160000000498</v>
      </c>
      <c r="L46" s="98">
        <f>FORECAST(L$40,'Generic ECU'!M46:N46,'Generic ECU'!$M$40:$N$40)</f>
        <v>0.56334919999999578</v>
      </c>
      <c r="M46" s="99">
        <f>FORECAST(M$40,'Generic ECU'!M46:N46,'Generic ECU'!$M$40:$N$40)</f>
        <v>0.22312159999998871</v>
      </c>
      <c r="N46" s="187"/>
    </row>
    <row r="47" spans="2:15" x14ac:dyDescent="0.25">
      <c r="B47" s="180"/>
      <c r="C47" s="181"/>
      <c r="D47" s="181"/>
      <c r="E47" s="182"/>
      <c r="F47" s="56">
        <f t="shared" si="2"/>
        <v>5.5</v>
      </c>
      <c r="G47" s="97">
        <f>FORECAST(G$40,'Generic ECU'!G47:H47,'Generic ECU'!$G$40:$H$40)</f>
        <v>6.8625265000000093</v>
      </c>
      <c r="H47" s="98">
        <f>FORECAST(H$40,'Generic ECU'!G47:H47,'Generic ECU'!$G$40:$H$40)</f>
        <v>4.6461955000000081</v>
      </c>
      <c r="I47" s="98">
        <f>FORECAST(I$40,'Generic ECU'!G47:H47,'Generic ECU'!$G$40:$H$40)</f>
        <v>2.420393000000006</v>
      </c>
      <c r="J47" s="98">
        <f>FORECAST(J$40,'Generic ECU'!I47:J47,'Generic ECU'!$I$40:$J$40)</f>
        <v>1.1659100000000051</v>
      </c>
      <c r="K47" s="98">
        <f>FORECAST(K$40,'Generic ECU'!L47:M47,'Generic ECU'!$L$40:$M$40)</f>
        <v>0.84227660000000837</v>
      </c>
      <c r="L47" s="98">
        <f>FORECAST(L$40,'Generic ECU'!M47:N47,'Generic ECU'!$M$40:$N$40)</f>
        <v>0.35705330000001201</v>
      </c>
      <c r="M47" s="99">
        <f>FORECAST(M$40,'Generic ECU'!M47:N47,'Generic ECU'!$M$40:$N$40)</f>
        <v>-0.2192316000000023</v>
      </c>
      <c r="N47" s="187"/>
    </row>
    <row r="48" spans="2:15" ht="15.75" thickBot="1" x14ac:dyDescent="0.3">
      <c r="B48" s="183"/>
      <c r="C48" s="184"/>
      <c r="D48" s="184"/>
      <c r="E48" s="185"/>
      <c r="F48" s="58">
        <f t="shared" si="2"/>
        <v>6</v>
      </c>
      <c r="G48" s="102">
        <f>FORECAST(G$40,'Generic ECU'!G48:H48,'Generic ECU'!$G$40:$H$40)</f>
        <v>8.4367195999999982</v>
      </c>
      <c r="H48" s="103">
        <f>FORECAST(H$40,'Generic ECU'!G48:H48,'Generic ECU'!$G$40:$H$40)</f>
        <v>5.5932451999999966</v>
      </c>
      <c r="I48" s="103">
        <f>FORECAST(I$40,'Generic ECU'!G48:H48,'Generic ECU'!$G$40:$H$40)</f>
        <v>2.7376191999999939</v>
      </c>
      <c r="J48" s="103">
        <f>FORECAST(J$40,'Generic ECU'!I48:J48,'Generic ECU'!$I$40:$J$40)</f>
        <v>1.1892099999999921</v>
      </c>
      <c r="K48" s="103">
        <f>FORECAST(K$40,'Generic ECU'!L48:M48,'Generic ECU'!$L$40:$M$40)</f>
        <v>0.91127019999999748</v>
      </c>
      <c r="L48" s="103">
        <f>FORECAST(L$40,'Generic ECU'!M48:N48,'Generic ECU'!$M$40:$N$40)</f>
        <v>0.4557414999999887</v>
      </c>
      <c r="M48" s="104">
        <f>FORECAST(M$40,'Generic ECU'!M48:N48,'Generic ECU'!$M$40:$N$40)</f>
        <v>-0.12049800000004307</v>
      </c>
      <c r="N48" s="188"/>
    </row>
    <row r="49" spans="2:147" ht="15.75" thickBot="1" x14ac:dyDescent="0.3">
      <c r="CA49" s="43" t="s">
        <v>59</v>
      </c>
    </row>
    <row r="50" spans="2:147" ht="15.75" thickBot="1" x14ac:dyDescent="0.3">
      <c r="B50" s="203" t="s">
        <v>60</v>
      </c>
      <c r="C50" s="204"/>
      <c r="D50" s="204"/>
      <c r="E50" s="204"/>
      <c r="F50" s="169"/>
      <c r="G50" s="174" t="s">
        <v>61</v>
      </c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53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  <c r="BO50" s="154"/>
      <c r="BP50" s="154"/>
      <c r="BQ50" s="154"/>
      <c r="BR50" s="154"/>
      <c r="BS50" s="154"/>
      <c r="BT50" s="155"/>
      <c r="CA50" s="138"/>
      <c r="CB50" s="174" t="s">
        <v>61</v>
      </c>
      <c r="CC50" s="175"/>
      <c r="CD50" s="175"/>
      <c r="CE50" s="175"/>
      <c r="CF50" s="175"/>
      <c r="CG50" s="175"/>
      <c r="CH50" s="175"/>
      <c r="CI50" s="175"/>
      <c r="CJ50" s="175"/>
      <c r="CK50" s="175"/>
      <c r="CL50" s="175"/>
      <c r="CM50" s="175"/>
      <c r="CN50" s="175"/>
      <c r="CO50" s="175"/>
      <c r="CP50" s="175"/>
      <c r="CQ50" s="176"/>
      <c r="CR50" s="174" t="s">
        <v>61</v>
      </c>
      <c r="CS50" s="175"/>
      <c r="CT50" s="175"/>
      <c r="CU50" s="175"/>
      <c r="CV50" s="175"/>
      <c r="CW50" s="175"/>
      <c r="CX50" s="175"/>
      <c r="CY50" s="175"/>
      <c r="CZ50" s="175"/>
      <c r="DA50" s="175"/>
      <c r="DB50" s="175"/>
      <c r="DC50" s="175"/>
      <c r="DD50" s="175"/>
      <c r="DE50" s="175"/>
      <c r="DF50" s="175"/>
      <c r="DG50" s="176"/>
      <c r="DH50" s="174" t="s">
        <v>61</v>
      </c>
      <c r="DI50" s="175"/>
      <c r="DJ50" s="175"/>
      <c r="DK50" s="175"/>
      <c r="DL50" s="175"/>
      <c r="DM50" s="175"/>
      <c r="DN50" s="175"/>
      <c r="DO50" s="175"/>
      <c r="DP50" s="175"/>
      <c r="DQ50" s="175"/>
      <c r="DR50" s="175"/>
      <c r="DS50" s="175"/>
      <c r="DT50" s="175"/>
      <c r="DU50" s="175"/>
      <c r="DV50" s="175"/>
      <c r="DW50" s="176"/>
      <c r="DX50" s="174" t="s">
        <v>61</v>
      </c>
      <c r="DY50" s="175"/>
      <c r="DZ50" s="175"/>
      <c r="EA50" s="175"/>
      <c r="EB50" s="175"/>
      <c r="EC50" s="175"/>
      <c r="ED50" s="175"/>
      <c r="EE50" s="175"/>
      <c r="EF50" s="175"/>
      <c r="EG50" s="175"/>
      <c r="EH50" s="175"/>
      <c r="EI50" s="175"/>
      <c r="EJ50" s="175"/>
      <c r="EK50" s="175"/>
      <c r="EL50" s="175"/>
      <c r="EM50" s="176"/>
      <c r="EN50" s="156"/>
      <c r="EO50" s="155"/>
    </row>
    <row r="51" spans="2:147" ht="15.75" customHeight="1" thickBot="1" x14ac:dyDescent="0.3">
      <c r="B51" s="177" t="s">
        <v>43</v>
      </c>
      <c r="C51" s="178"/>
      <c r="D51" s="178"/>
      <c r="E51" s="179"/>
      <c r="F51" s="47" t="str">
        <f>$E$5</f>
        <v>bar</v>
      </c>
      <c r="G51" s="121">
        <v>0</v>
      </c>
      <c r="H51" s="122">
        <f>G51+0.032</f>
        <v>3.2000000000000001E-2</v>
      </c>
      <c r="I51" s="122">
        <f t="shared" ref="I51:BT51" si="3">H51+0.032</f>
        <v>6.4000000000000001E-2</v>
      </c>
      <c r="J51" s="122">
        <f t="shared" si="3"/>
        <v>9.6000000000000002E-2</v>
      </c>
      <c r="K51" s="122">
        <f t="shared" si="3"/>
        <v>0.128</v>
      </c>
      <c r="L51" s="122">
        <f t="shared" si="3"/>
        <v>0.16</v>
      </c>
      <c r="M51" s="122">
        <f t="shared" si="3"/>
        <v>0.192</v>
      </c>
      <c r="N51" s="122">
        <f t="shared" si="3"/>
        <v>0.224</v>
      </c>
      <c r="O51" s="122">
        <f t="shared" si="3"/>
        <v>0.25600000000000001</v>
      </c>
      <c r="P51" s="122">
        <f t="shared" si="3"/>
        <v>0.28800000000000003</v>
      </c>
      <c r="Q51" s="122">
        <f t="shared" si="3"/>
        <v>0.32000000000000006</v>
      </c>
      <c r="R51" s="122">
        <f t="shared" si="3"/>
        <v>0.35200000000000009</v>
      </c>
      <c r="S51" s="122">
        <f t="shared" si="3"/>
        <v>0.38400000000000012</v>
      </c>
      <c r="T51" s="122">
        <f t="shared" si="3"/>
        <v>0.41600000000000015</v>
      </c>
      <c r="U51" s="122">
        <f t="shared" si="3"/>
        <v>0.44800000000000018</v>
      </c>
      <c r="V51" s="122">
        <f t="shared" si="3"/>
        <v>0.4800000000000002</v>
      </c>
      <c r="W51" s="122">
        <f t="shared" si="3"/>
        <v>0.51200000000000023</v>
      </c>
      <c r="X51" s="122">
        <f t="shared" si="3"/>
        <v>0.54400000000000026</v>
      </c>
      <c r="Y51" s="122">
        <f t="shared" si="3"/>
        <v>0.57600000000000029</v>
      </c>
      <c r="Z51" s="122">
        <f t="shared" si="3"/>
        <v>0.60800000000000032</v>
      </c>
      <c r="AA51" s="122">
        <f t="shared" si="3"/>
        <v>0.64000000000000035</v>
      </c>
      <c r="AB51" s="122">
        <f t="shared" si="3"/>
        <v>0.67200000000000037</v>
      </c>
      <c r="AC51" s="122">
        <f t="shared" si="3"/>
        <v>0.7040000000000004</v>
      </c>
      <c r="AD51" s="122">
        <f t="shared" si="3"/>
        <v>0.73600000000000043</v>
      </c>
      <c r="AE51" s="122">
        <f t="shared" si="3"/>
        <v>0.76800000000000046</v>
      </c>
      <c r="AF51" s="122">
        <f t="shared" si="3"/>
        <v>0.80000000000000049</v>
      </c>
      <c r="AG51" s="122">
        <f>AF51+0.032</f>
        <v>0.83200000000000052</v>
      </c>
      <c r="AH51" s="122">
        <f t="shared" si="3"/>
        <v>0.86400000000000055</v>
      </c>
      <c r="AI51" s="122">
        <f t="shared" si="3"/>
        <v>0.89600000000000057</v>
      </c>
      <c r="AJ51" s="122">
        <f t="shared" si="3"/>
        <v>0.9280000000000006</v>
      </c>
      <c r="AK51" s="122">
        <f t="shared" si="3"/>
        <v>0.96000000000000063</v>
      </c>
      <c r="AL51" s="122">
        <f t="shared" si="3"/>
        <v>0.99200000000000066</v>
      </c>
      <c r="AM51" s="122">
        <f t="shared" si="3"/>
        <v>1.0240000000000007</v>
      </c>
      <c r="AN51" s="122">
        <f t="shared" si="3"/>
        <v>1.0560000000000007</v>
      </c>
      <c r="AO51" s="122">
        <f t="shared" si="3"/>
        <v>1.0880000000000007</v>
      </c>
      <c r="AP51" s="122">
        <f t="shared" si="3"/>
        <v>1.1200000000000008</v>
      </c>
      <c r="AQ51" s="122">
        <f t="shared" si="3"/>
        <v>1.1520000000000008</v>
      </c>
      <c r="AR51" s="122">
        <f t="shared" si="3"/>
        <v>1.1840000000000008</v>
      </c>
      <c r="AS51" s="122">
        <f t="shared" si="3"/>
        <v>1.2160000000000009</v>
      </c>
      <c r="AT51" s="122">
        <f t="shared" si="3"/>
        <v>1.2480000000000009</v>
      </c>
      <c r="AU51" s="122">
        <f t="shared" si="3"/>
        <v>1.2800000000000009</v>
      </c>
      <c r="AV51" s="122">
        <f t="shared" si="3"/>
        <v>1.3120000000000009</v>
      </c>
      <c r="AW51" s="122">
        <f t="shared" si="3"/>
        <v>1.344000000000001</v>
      </c>
      <c r="AX51" s="122">
        <f t="shared" si="3"/>
        <v>1.376000000000001</v>
      </c>
      <c r="AY51" s="122">
        <f t="shared" si="3"/>
        <v>1.408000000000001</v>
      </c>
      <c r="AZ51" s="122">
        <f t="shared" si="3"/>
        <v>1.4400000000000011</v>
      </c>
      <c r="BA51" s="122">
        <f t="shared" si="3"/>
        <v>1.4720000000000011</v>
      </c>
      <c r="BB51" s="122">
        <f t="shared" si="3"/>
        <v>1.5040000000000011</v>
      </c>
      <c r="BC51" s="122">
        <f t="shared" si="3"/>
        <v>1.5360000000000011</v>
      </c>
      <c r="BD51" s="122">
        <f>BC51+0.032</f>
        <v>1.5680000000000012</v>
      </c>
      <c r="BE51" s="122">
        <f t="shared" si="3"/>
        <v>1.6000000000000012</v>
      </c>
      <c r="BF51" s="122">
        <f t="shared" si="3"/>
        <v>1.6320000000000012</v>
      </c>
      <c r="BG51" s="122">
        <f t="shared" si="3"/>
        <v>1.6640000000000013</v>
      </c>
      <c r="BH51" s="122">
        <f t="shared" si="3"/>
        <v>1.6960000000000013</v>
      </c>
      <c r="BI51" s="122">
        <f t="shared" si="3"/>
        <v>1.7280000000000013</v>
      </c>
      <c r="BJ51" s="122">
        <f t="shared" si="3"/>
        <v>1.7600000000000013</v>
      </c>
      <c r="BK51" s="122">
        <f t="shared" si="3"/>
        <v>1.7920000000000014</v>
      </c>
      <c r="BL51" s="122">
        <f t="shared" si="3"/>
        <v>1.8240000000000014</v>
      </c>
      <c r="BM51" s="122">
        <f t="shared" si="3"/>
        <v>1.8560000000000014</v>
      </c>
      <c r="BN51" s="122">
        <f t="shared" si="3"/>
        <v>1.8880000000000015</v>
      </c>
      <c r="BO51" s="122">
        <f t="shared" si="3"/>
        <v>1.9200000000000015</v>
      </c>
      <c r="BP51" s="122">
        <f t="shared" si="3"/>
        <v>1.9520000000000015</v>
      </c>
      <c r="BQ51" s="122">
        <f t="shared" si="3"/>
        <v>1.9840000000000015</v>
      </c>
      <c r="BR51" s="122">
        <f t="shared" si="3"/>
        <v>2.0160000000000013</v>
      </c>
      <c r="BS51" s="122">
        <f t="shared" si="3"/>
        <v>2.0480000000000014</v>
      </c>
      <c r="BT51" s="123">
        <f t="shared" si="3"/>
        <v>2.0800000000000014</v>
      </c>
      <c r="CA51" s="111" t="s">
        <v>32</v>
      </c>
      <c r="CB51" s="121">
        <v>0</v>
      </c>
      <c r="CC51" s="122">
        <f>CB51+0.032</f>
        <v>3.2000000000000001E-2</v>
      </c>
      <c r="CD51" s="122">
        <f t="shared" ref="CD51:DA51" si="4">CC51+0.032</f>
        <v>6.4000000000000001E-2</v>
      </c>
      <c r="CE51" s="122">
        <f t="shared" si="4"/>
        <v>9.6000000000000002E-2</v>
      </c>
      <c r="CF51" s="122">
        <f t="shared" si="4"/>
        <v>0.128</v>
      </c>
      <c r="CG51" s="122">
        <f t="shared" si="4"/>
        <v>0.16</v>
      </c>
      <c r="CH51" s="122">
        <f t="shared" si="4"/>
        <v>0.192</v>
      </c>
      <c r="CI51" s="122">
        <f t="shared" si="4"/>
        <v>0.224</v>
      </c>
      <c r="CJ51" s="122">
        <f t="shared" si="4"/>
        <v>0.25600000000000001</v>
      </c>
      <c r="CK51" s="122">
        <f t="shared" si="4"/>
        <v>0.28800000000000003</v>
      </c>
      <c r="CL51" s="122">
        <f t="shared" si="4"/>
        <v>0.32000000000000006</v>
      </c>
      <c r="CM51" s="122">
        <f t="shared" si="4"/>
        <v>0.35200000000000009</v>
      </c>
      <c r="CN51" s="122">
        <f t="shared" si="4"/>
        <v>0.38400000000000012</v>
      </c>
      <c r="CO51" s="122">
        <f t="shared" si="4"/>
        <v>0.41600000000000015</v>
      </c>
      <c r="CP51" s="122">
        <f t="shared" si="4"/>
        <v>0.44800000000000018</v>
      </c>
      <c r="CQ51" s="122">
        <f t="shared" si="4"/>
        <v>0.4800000000000002</v>
      </c>
      <c r="CR51" s="122">
        <f t="shared" si="4"/>
        <v>0.51200000000000023</v>
      </c>
      <c r="CS51" s="122">
        <f t="shared" si="4"/>
        <v>0.54400000000000026</v>
      </c>
      <c r="CT51" s="122">
        <f t="shared" si="4"/>
        <v>0.57600000000000029</v>
      </c>
      <c r="CU51" s="122">
        <f t="shared" si="4"/>
        <v>0.60800000000000032</v>
      </c>
      <c r="CV51" s="122">
        <f t="shared" si="4"/>
        <v>0.64000000000000035</v>
      </c>
      <c r="CW51" s="122">
        <f t="shared" si="4"/>
        <v>0.67200000000000037</v>
      </c>
      <c r="CX51" s="122">
        <f t="shared" si="4"/>
        <v>0.7040000000000004</v>
      </c>
      <c r="CY51" s="122">
        <f t="shared" si="4"/>
        <v>0.73600000000000043</v>
      </c>
      <c r="CZ51" s="122">
        <f t="shared" si="4"/>
        <v>0.76800000000000046</v>
      </c>
      <c r="DA51" s="122">
        <f t="shared" si="4"/>
        <v>0.80000000000000049</v>
      </c>
      <c r="DB51" s="122">
        <f>DA51+0.032</f>
        <v>0.83200000000000052</v>
      </c>
      <c r="DC51" s="122">
        <f t="shared" ref="DC51:DX51" si="5">DB51+0.032</f>
        <v>0.86400000000000055</v>
      </c>
      <c r="DD51" s="122">
        <f t="shared" si="5"/>
        <v>0.89600000000000057</v>
      </c>
      <c r="DE51" s="122">
        <f t="shared" si="5"/>
        <v>0.9280000000000006</v>
      </c>
      <c r="DF51" s="122">
        <f t="shared" si="5"/>
        <v>0.96000000000000063</v>
      </c>
      <c r="DG51" s="122">
        <f t="shared" si="5"/>
        <v>0.99200000000000066</v>
      </c>
      <c r="DH51" s="122">
        <f t="shared" si="5"/>
        <v>1.0240000000000007</v>
      </c>
      <c r="DI51" s="122">
        <f t="shared" si="5"/>
        <v>1.0560000000000007</v>
      </c>
      <c r="DJ51" s="122">
        <f t="shared" si="5"/>
        <v>1.0880000000000007</v>
      </c>
      <c r="DK51" s="122">
        <f t="shared" si="5"/>
        <v>1.1200000000000008</v>
      </c>
      <c r="DL51" s="122">
        <f t="shared" si="5"/>
        <v>1.1520000000000008</v>
      </c>
      <c r="DM51" s="122">
        <f t="shared" si="5"/>
        <v>1.1840000000000008</v>
      </c>
      <c r="DN51" s="122">
        <f t="shared" si="5"/>
        <v>1.2160000000000009</v>
      </c>
      <c r="DO51" s="122">
        <f t="shared" si="5"/>
        <v>1.2480000000000009</v>
      </c>
      <c r="DP51" s="122">
        <f t="shared" si="5"/>
        <v>1.2800000000000009</v>
      </c>
      <c r="DQ51" s="122">
        <f t="shared" si="5"/>
        <v>1.3120000000000009</v>
      </c>
      <c r="DR51" s="122">
        <f t="shared" si="5"/>
        <v>1.344000000000001</v>
      </c>
      <c r="DS51" s="122">
        <f t="shared" si="5"/>
        <v>1.376000000000001</v>
      </c>
      <c r="DT51" s="122">
        <f t="shared" si="5"/>
        <v>1.408000000000001</v>
      </c>
      <c r="DU51" s="122">
        <f t="shared" si="5"/>
        <v>1.4400000000000011</v>
      </c>
      <c r="DV51" s="122">
        <f t="shared" si="5"/>
        <v>1.4720000000000011</v>
      </c>
      <c r="DW51" s="122">
        <f t="shared" si="5"/>
        <v>1.5040000000000011</v>
      </c>
      <c r="DX51" s="122">
        <f t="shared" si="5"/>
        <v>1.5360000000000011</v>
      </c>
      <c r="DY51" s="122">
        <f>DX51+0.032</f>
        <v>1.5680000000000012</v>
      </c>
      <c r="DZ51" s="122">
        <f t="shared" ref="DZ51:EO51" si="6">DY51+0.032</f>
        <v>1.6000000000000012</v>
      </c>
      <c r="EA51" s="122">
        <f t="shared" si="6"/>
        <v>1.6320000000000012</v>
      </c>
      <c r="EB51" s="122">
        <f t="shared" si="6"/>
        <v>1.6640000000000013</v>
      </c>
      <c r="EC51" s="122">
        <f t="shared" si="6"/>
        <v>1.6960000000000013</v>
      </c>
      <c r="ED51" s="122">
        <f t="shared" si="6"/>
        <v>1.7280000000000013</v>
      </c>
      <c r="EE51" s="122">
        <f t="shared" si="6"/>
        <v>1.7600000000000013</v>
      </c>
      <c r="EF51" s="122">
        <f t="shared" si="6"/>
        <v>1.7920000000000014</v>
      </c>
      <c r="EG51" s="122">
        <f t="shared" si="6"/>
        <v>1.8240000000000014</v>
      </c>
      <c r="EH51" s="122">
        <f t="shared" si="6"/>
        <v>1.8560000000000014</v>
      </c>
      <c r="EI51" s="122">
        <f t="shared" si="6"/>
        <v>1.8880000000000015</v>
      </c>
      <c r="EJ51" s="122">
        <f t="shared" si="6"/>
        <v>1.9200000000000015</v>
      </c>
      <c r="EK51" s="122">
        <f t="shared" si="6"/>
        <v>1.9520000000000015</v>
      </c>
      <c r="EL51" s="122">
        <f t="shared" si="6"/>
        <v>1.9840000000000015</v>
      </c>
      <c r="EM51" s="122">
        <f t="shared" si="6"/>
        <v>2.0160000000000013</v>
      </c>
      <c r="EN51" s="122">
        <f t="shared" si="6"/>
        <v>2.0480000000000014</v>
      </c>
      <c r="EO51" s="123">
        <f t="shared" si="6"/>
        <v>2.0800000000000014</v>
      </c>
    </row>
    <row r="52" spans="2:147" ht="15.75" thickBot="1" x14ac:dyDescent="0.3">
      <c r="B52" s="180"/>
      <c r="C52" s="181"/>
      <c r="D52" s="181"/>
      <c r="E52" s="182"/>
      <c r="F52" s="49">
        <f t="shared" ref="F52:F59" si="7">F15</f>
        <v>2.5</v>
      </c>
      <c r="G52" s="113">
        <f t="shared" ref="G52:AL59" si="8">IF(CB52&gt;H52,MAX(CB52,0),H52)</f>
        <v>0.28572999999999998</v>
      </c>
      <c r="H52" s="114">
        <f t="shared" si="8"/>
        <v>0.27668808292864</v>
      </c>
      <c r="I52" s="114">
        <f t="shared" si="8"/>
        <v>0.26682466406911998</v>
      </c>
      <c r="J52" s="114">
        <f t="shared" si="8"/>
        <v>0.25622364195327996</v>
      </c>
      <c r="K52" s="114">
        <f t="shared" si="8"/>
        <v>0.24496891511295998</v>
      </c>
      <c r="L52" s="114">
        <f t="shared" si="8"/>
        <v>0.23314438207999999</v>
      </c>
      <c r="M52" s="114">
        <f t="shared" si="8"/>
        <v>0.22083394138623999</v>
      </c>
      <c r="N52" s="114">
        <f t="shared" si="8"/>
        <v>0.20812149156352</v>
      </c>
      <c r="O52" s="114">
        <f t="shared" si="8"/>
        <v>0.19509093114367998</v>
      </c>
      <c r="P52" s="114">
        <f t="shared" si="8"/>
        <v>0.18182615865855997</v>
      </c>
      <c r="Q52" s="114">
        <f t="shared" si="8"/>
        <v>0.16841107263999996</v>
      </c>
      <c r="R52" s="114">
        <f t="shared" si="8"/>
        <v>0.15492957161983995</v>
      </c>
      <c r="S52" s="114">
        <f t="shared" si="8"/>
        <v>0.14146555412991996</v>
      </c>
      <c r="T52" s="114">
        <f t="shared" si="8"/>
        <v>0.12810291870207993</v>
      </c>
      <c r="U52" s="114">
        <f t="shared" si="8"/>
        <v>0.11492556386815994</v>
      </c>
      <c r="V52" s="114">
        <f t="shared" si="8"/>
        <v>0.10201738815999992</v>
      </c>
      <c r="W52" s="114">
        <f t="shared" si="8"/>
        <v>8.9462290109439901E-2</v>
      </c>
      <c r="X52" s="114">
        <f t="shared" si="8"/>
        <v>7.7344168248319883E-2</v>
      </c>
      <c r="Y52" s="114">
        <f t="shared" si="8"/>
        <v>6.5746921108479905E-2</v>
      </c>
      <c r="Z52" s="114">
        <f t="shared" si="8"/>
        <v>5.4754447221759928E-2</v>
      </c>
      <c r="AA52" s="114">
        <f t="shared" si="8"/>
        <v>4.4450645119999882E-2</v>
      </c>
      <c r="AB52" s="114">
        <f t="shared" si="8"/>
        <v>3.4919413335039895E-2</v>
      </c>
      <c r="AC52" s="114">
        <f t="shared" si="8"/>
        <v>2.6244650398719871E-2</v>
      </c>
      <c r="AD52" s="114">
        <f t="shared" si="8"/>
        <v>1.8510254842879881E-2</v>
      </c>
      <c r="AE52" s="114">
        <f t="shared" si="8"/>
        <v>1.1800125199359912E-2</v>
      </c>
      <c r="AF52" s="114">
        <f t="shared" si="8"/>
        <v>6.1981599999998971E-3</v>
      </c>
      <c r="AG52" s="114">
        <f t="shared" si="8"/>
        <v>1.7882577766399899E-3</v>
      </c>
      <c r="AH52" s="114">
        <f t="shared" si="8"/>
        <v>5.5613991424008358E-4</v>
      </c>
      <c r="AI52" s="114">
        <f t="shared" si="8"/>
        <v>5.5613991424008358E-4</v>
      </c>
      <c r="AJ52" s="114">
        <f t="shared" si="8"/>
        <v>5.5613991424008358E-4</v>
      </c>
      <c r="AK52" s="114">
        <f t="shared" si="8"/>
        <v>5.5613991424008358E-4</v>
      </c>
      <c r="AL52" s="114">
        <f t="shared" si="8"/>
        <v>5.5613991424008358E-4</v>
      </c>
      <c r="AM52" s="114">
        <v>0</v>
      </c>
      <c r="AN52" s="114">
        <v>0</v>
      </c>
      <c r="AO52" s="114">
        <v>0</v>
      </c>
      <c r="AP52" s="114">
        <v>0</v>
      </c>
      <c r="AQ52" s="114">
        <v>0</v>
      </c>
      <c r="AR52" s="114">
        <v>0</v>
      </c>
      <c r="AS52" s="114">
        <v>0</v>
      </c>
      <c r="AT52" s="114">
        <v>0</v>
      </c>
      <c r="AU52" s="114">
        <v>0</v>
      </c>
      <c r="AV52" s="114">
        <v>0</v>
      </c>
      <c r="AW52" s="114">
        <v>0</v>
      </c>
      <c r="AX52" s="114">
        <v>0</v>
      </c>
      <c r="AY52" s="114">
        <v>0</v>
      </c>
      <c r="AZ52" s="114">
        <v>0</v>
      </c>
      <c r="BA52" s="114">
        <v>0</v>
      </c>
      <c r="BB52" s="114">
        <v>0</v>
      </c>
      <c r="BC52" s="114">
        <v>0</v>
      </c>
      <c r="BD52" s="114">
        <v>0</v>
      </c>
      <c r="BE52" s="114">
        <v>0</v>
      </c>
      <c r="BF52" s="114">
        <v>0</v>
      </c>
      <c r="BG52" s="114">
        <v>0</v>
      </c>
      <c r="BH52" s="114">
        <v>0</v>
      </c>
      <c r="BI52" s="114">
        <v>0</v>
      </c>
      <c r="BJ52" s="114">
        <v>0</v>
      </c>
      <c r="BK52" s="114">
        <v>0</v>
      </c>
      <c r="BL52" s="114">
        <v>0</v>
      </c>
      <c r="BM52" s="114">
        <v>0</v>
      </c>
      <c r="BN52" s="114">
        <v>0</v>
      </c>
      <c r="BO52" s="114">
        <v>0</v>
      </c>
      <c r="BP52" s="114">
        <v>0</v>
      </c>
      <c r="BQ52" s="114">
        <v>0</v>
      </c>
      <c r="BR52" s="114">
        <v>0</v>
      </c>
      <c r="BS52" s="114">
        <v>0</v>
      </c>
      <c r="BT52" s="115">
        <v>0</v>
      </c>
      <c r="BU52" s="186" t="s">
        <v>40</v>
      </c>
      <c r="CA52" s="140">
        <f>AN52</f>
        <v>0</v>
      </c>
      <c r="CB52" s="113">
        <f>('[1]Summary Data'!$V119*POWER(CB$51,3))+('[1]Summary Data'!$W119*POWER(CB$51,2))+('[1]Summary Data'!$X119*CB$51)+'[1]Summary Data'!$Y119</f>
        <v>0.28572999999999998</v>
      </c>
      <c r="CC52" s="114">
        <f>('[1]Summary Data'!$V119*POWER(CC$51,3))+('[1]Summary Data'!$W119*POWER(CC$51,2))+('[1]Summary Data'!$X119*CC$51)+'[1]Summary Data'!$Y119</f>
        <v>0.27668808292864</v>
      </c>
      <c r="CD52" s="114">
        <f>('[1]Summary Data'!$V119*POWER(CD$51,3))+('[1]Summary Data'!$W119*POWER(CD$51,2))+('[1]Summary Data'!$X119*CD$51)+'[1]Summary Data'!$Y119</f>
        <v>0.26682466406911998</v>
      </c>
      <c r="CE52" s="114">
        <f>('[1]Summary Data'!$V119*POWER(CE$51,3))+('[1]Summary Data'!$W119*POWER(CE$51,2))+('[1]Summary Data'!$X119*CE$51)+'[1]Summary Data'!$Y119</f>
        <v>0.25622364195327996</v>
      </c>
      <c r="CF52" s="114">
        <f>('[1]Summary Data'!$V119*POWER(CF$51,3))+('[1]Summary Data'!$W119*POWER(CF$51,2))+('[1]Summary Data'!$X119*CF$51)+'[1]Summary Data'!$Y119</f>
        <v>0.24496891511295998</v>
      </c>
      <c r="CG52" s="114">
        <f>('[1]Summary Data'!$V119*POWER(CG$51,3))+('[1]Summary Data'!$W119*POWER(CG$51,2))+('[1]Summary Data'!$X119*CG$51)+'[1]Summary Data'!$Y119</f>
        <v>0.23314438207999999</v>
      </c>
      <c r="CH52" s="114">
        <f>('[1]Summary Data'!$V119*POWER(CH$51,3))+('[1]Summary Data'!$W119*POWER(CH$51,2))+('[1]Summary Data'!$X119*CH$51)+'[1]Summary Data'!$Y119</f>
        <v>0.22083394138623999</v>
      </c>
      <c r="CI52" s="114">
        <f>('[1]Summary Data'!$V119*POWER(CI$51,3))+('[1]Summary Data'!$W119*POWER(CI$51,2))+('[1]Summary Data'!$X119*CI$51)+'[1]Summary Data'!$Y119</f>
        <v>0.20812149156352</v>
      </c>
      <c r="CJ52" s="114">
        <f>('[1]Summary Data'!$V119*POWER(CJ$51,3))+('[1]Summary Data'!$W119*POWER(CJ$51,2))+('[1]Summary Data'!$X119*CJ$51)+'[1]Summary Data'!$Y119</f>
        <v>0.19509093114367998</v>
      </c>
      <c r="CK52" s="114">
        <f>('[1]Summary Data'!$V119*POWER(CK$51,3))+('[1]Summary Data'!$W119*POWER(CK$51,2))+('[1]Summary Data'!$X119*CK$51)+'[1]Summary Data'!$Y119</f>
        <v>0.18182615865855997</v>
      </c>
      <c r="CL52" s="114">
        <f>('[1]Summary Data'!$V119*POWER(CL$51,3))+('[1]Summary Data'!$W119*POWER(CL$51,2))+('[1]Summary Data'!$X119*CL$51)+'[1]Summary Data'!$Y119</f>
        <v>0.16841107263999996</v>
      </c>
      <c r="CM52" s="114">
        <f>('[1]Summary Data'!$V119*POWER(CM$51,3))+('[1]Summary Data'!$W119*POWER(CM$51,2))+('[1]Summary Data'!$X119*CM$51)+'[1]Summary Data'!$Y119</f>
        <v>0.15492957161983995</v>
      </c>
      <c r="CN52" s="114">
        <f>('[1]Summary Data'!$V119*POWER(CN$51,3))+('[1]Summary Data'!$W119*POWER(CN$51,2))+('[1]Summary Data'!$X119*CN$51)+'[1]Summary Data'!$Y119</f>
        <v>0.14146555412991996</v>
      </c>
      <c r="CO52" s="114">
        <f>('[1]Summary Data'!$V119*POWER(CO$51,3))+('[1]Summary Data'!$W119*POWER(CO$51,2))+('[1]Summary Data'!$X119*CO$51)+'[1]Summary Data'!$Y119</f>
        <v>0.12810291870207993</v>
      </c>
      <c r="CP52" s="114">
        <f>('[1]Summary Data'!$V119*POWER(CP$51,3))+('[1]Summary Data'!$W119*POWER(CP$51,2))+('[1]Summary Data'!$X119*CP$51)+'[1]Summary Data'!$Y119</f>
        <v>0.11492556386815994</v>
      </c>
      <c r="CQ52" s="114">
        <f>('[1]Summary Data'!$V119*POWER(CQ$51,3))+('[1]Summary Data'!$W119*POWER(CQ$51,2))+('[1]Summary Data'!$X119*CQ$51)+'[1]Summary Data'!$Y119</f>
        <v>0.10201738815999992</v>
      </c>
      <c r="CR52" s="114">
        <f>('[1]Summary Data'!$V119*POWER(CR$51,3))+('[1]Summary Data'!$W119*POWER(CR$51,2))+('[1]Summary Data'!$X119*CR$51)+'[1]Summary Data'!$Y119</f>
        <v>8.9462290109439901E-2</v>
      </c>
      <c r="CS52" s="114">
        <f>('[1]Summary Data'!$V119*POWER(CS$51,3))+('[1]Summary Data'!$W119*POWER(CS$51,2))+('[1]Summary Data'!$X119*CS$51)+'[1]Summary Data'!$Y119</f>
        <v>7.7344168248319883E-2</v>
      </c>
      <c r="CT52" s="114">
        <f>('[1]Summary Data'!$V119*POWER(CT$51,3))+('[1]Summary Data'!$W119*POWER(CT$51,2))+('[1]Summary Data'!$X119*CT$51)+'[1]Summary Data'!$Y119</f>
        <v>6.5746921108479905E-2</v>
      </c>
      <c r="CU52" s="114">
        <f>('[1]Summary Data'!$V119*POWER(CU$51,3))+('[1]Summary Data'!$W119*POWER(CU$51,2))+('[1]Summary Data'!$X119*CU$51)+'[1]Summary Data'!$Y119</f>
        <v>5.4754447221759928E-2</v>
      </c>
      <c r="CV52" s="114">
        <f>('[1]Summary Data'!$V119*POWER(CV$51,3))+('[1]Summary Data'!$W119*POWER(CV$51,2))+('[1]Summary Data'!$X119*CV$51)+'[1]Summary Data'!$Y119</f>
        <v>4.4450645119999882E-2</v>
      </c>
      <c r="CW52" s="114">
        <f>('[1]Summary Data'!$V119*POWER(CW$51,3))+('[1]Summary Data'!$W119*POWER(CW$51,2))+('[1]Summary Data'!$X119*CW$51)+'[1]Summary Data'!$Y119</f>
        <v>3.4919413335039895E-2</v>
      </c>
      <c r="CX52" s="114">
        <f>('[1]Summary Data'!$V119*POWER(CX$51,3))+('[1]Summary Data'!$W119*POWER(CX$51,2))+('[1]Summary Data'!$X119*CX$51)+'[1]Summary Data'!$Y119</f>
        <v>2.6244650398719871E-2</v>
      </c>
      <c r="CY52" s="114">
        <f>('[1]Summary Data'!$V119*POWER(CY$51,3))+('[1]Summary Data'!$W119*POWER(CY$51,2))+('[1]Summary Data'!$X119*CY$51)+'[1]Summary Data'!$Y119</f>
        <v>1.8510254842879881E-2</v>
      </c>
      <c r="CZ52" s="114">
        <f>('[1]Summary Data'!$V119*POWER(CZ$51,3))+('[1]Summary Data'!$W119*POWER(CZ$51,2))+('[1]Summary Data'!$X119*CZ$51)+'[1]Summary Data'!$Y119</f>
        <v>1.1800125199359912E-2</v>
      </c>
      <c r="DA52" s="114">
        <f>('[1]Summary Data'!$V119*POWER(DA$51,3))+('[1]Summary Data'!$W119*POWER(DA$51,2))+('[1]Summary Data'!$X119*DA$51)+'[1]Summary Data'!$Y119</f>
        <v>6.1981599999998971E-3</v>
      </c>
      <c r="DB52" s="114">
        <f>('[1]Summary Data'!$V119*POWER(DB$51,3))+('[1]Summary Data'!$W119*POWER(DB$51,2))+('[1]Summary Data'!$X119*DB$51)+'[1]Summary Data'!$Y119</f>
        <v>1.7882577766399899E-3</v>
      </c>
      <c r="DC52" s="114">
        <f>('[1]Summary Data'!$V119*POWER(DC$51,3))+('[1]Summary Data'!$W119*POWER(DC$51,2))+('[1]Summary Data'!$X119*DC$51)+'[1]Summary Data'!$Y119</f>
        <v>-1.345682938880044E-3</v>
      </c>
      <c r="DD52" s="114">
        <f>('[1]Summary Data'!$V119*POWER(DD$51,3))+('[1]Summary Data'!$W119*POWER(DD$51,2))+('[1]Summary Data'!$X119*DD$51)+'[1]Summary Data'!$Y119</f>
        <v>-3.1197636147200503E-3</v>
      </c>
      <c r="DE52" s="114">
        <f>('[1]Summary Data'!$V119*POWER(DE$51,3))+('[1]Summary Data'!$W119*POWER(DE$51,2))+('[1]Summary Data'!$X119*DE$51)+'[1]Summary Data'!$Y119</f>
        <v>-3.4500857190399858E-3</v>
      </c>
      <c r="DF52" s="114">
        <f>('[1]Summary Data'!$V119*POWER(DF$51,3))+('[1]Summary Data'!$W119*POWER(DF$51,2))+('[1]Summary Data'!$X119*DF$51)+'[1]Summary Data'!$Y119</f>
        <v>-2.2527507199999186E-3</v>
      </c>
      <c r="DG52" s="114">
        <f>('[1]Summary Data'!$V119*POWER(DG$51,3))+('[1]Summary Data'!$W119*POWER(DG$51,2))+('[1]Summary Data'!$X119*DG$51)+'[1]Summary Data'!$Y119</f>
        <v>5.5613991424008358E-4</v>
      </c>
      <c r="DH52" s="114">
        <f>('[1]Summary Data'!$V119*POWER(DH$51,3))+('[1]Summary Data'!$W119*POWER(DH$51,2))+('[1]Summary Data'!$X119*DH$51)+'[1]Summary Data'!$Y119</f>
        <v>5.0604847155201749E-3</v>
      </c>
      <c r="DI52" s="114">
        <f>('[1]Summary Data'!$V119*POWER(DI$51,3))+('[1]Summary Data'!$W119*POWER(DI$51,2))+('[1]Summary Data'!$X119*DI$51)+'[1]Summary Data'!$Y119</f>
        <v>1.1344182215680232E-2</v>
      </c>
      <c r="DJ52" s="114">
        <f>('[1]Summary Data'!$V119*POWER(DJ$51,3))+('[1]Summary Data'!$W119*POWER(DJ$51,2))+('[1]Summary Data'!$X119*DJ$51)+'[1]Summary Data'!$Y119</f>
        <v>1.9491130946560298E-2</v>
      </c>
      <c r="DK52" s="114">
        <f>('[1]Summary Data'!$V119*POWER(DK$51,3))+('[1]Summary Data'!$W119*POWER(DK$51,2))+('[1]Summary Data'!$X119*DK$51)+'[1]Summary Data'!$Y119</f>
        <v>2.958522944000036E-2</v>
      </c>
      <c r="DL52" s="114">
        <f>('[1]Summary Data'!$V119*POWER(DL$51,3))+('[1]Summary Data'!$W119*POWER(DL$51,2))+('[1]Summary Data'!$X119*DL$51)+'[1]Summary Data'!$Y119</f>
        <v>4.1710376227840296E-2</v>
      </c>
      <c r="DM52" s="114">
        <f>('[1]Summary Data'!$V119*POWER(DM$51,3))+('[1]Summary Data'!$W119*POWER(DM$51,2))+('[1]Summary Data'!$X119*DM$51)+'[1]Summary Data'!$Y119</f>
        <v>5.5950469841920369E-2</v>
      </c>
      <c r="DN52" s="114">
        <f>('[1]Summary Data'!$V119*POWER(DN$51,3))+('[1]Summary Data'!$W119*POWER(DN$51,2))+('[1]Summary Data'!$X119*DN$51)+'[1]Summary Data'!$Y119</f>
        <v>7.2389408814080514E-2</v>
      </c>
      <c r="DO52" s="114">
        <f>('[1]Summary Data'!$V119*POWER(DO$51,3))+('[1]Summary Data'!$W119*POWER(DO$51,2))+('[1]Summary Data'!$X119*DO$51)+'[1]Summary Data'!$Y119</f>
        <v>9.1111091676160605E-2</v>
      </c>
      <c r="DP52" s="114">
        <f>('[1]Summary Data'!$V119*POWER(DP$51,3))+('[1]Summary Data'!$W119*POWER(DP$51,2))+('[1]Summary Data'!$X119*DP$51)+'[1]Summary Data'!$Y119</f>
        <v>0.11219941696000063</v>
      </c>
      <c r="DQ52" s="114">
        <f>('[1]Summary Data'!$V119*POWER(DQ$51,3))+('[1]Summary Data'!$W119*POWER(DQ$51,2))+('[1]Summary Data'!$X119*DQ$51)+'[1]Summary Data'!$Y119</f>
        <v>0.1357382831974408</v>
      </c>
      <c r="DR52" s="114">
        <f>('[1]Summary Data'!$V119*POWER(DR$51,3))+('[1]Summary Data'!$W119*POWER(DR$51,2))+('[1]Summary Data'!$X119*DR$51)+'[1]Summary Data'!$Y119</f>
        <v>0.16181158892032088</v>
      </c>
      <c r="DS52" s="114">
        <f>('[1]Summary Data'!$V119*POWER(DS$51,3))+('[1]Summary Data'!$W119*POWER(DS$51,2))+('[1]Summary Data'!$X119*DS$51)+'[1]Summary Data'!$Y119</f>
        <v>0.19050323266048097</v>
      </c>
      <c r="DT52" s="114">
        <f>('[1]Summary Data'!$V119*POWER(DT$51,3))+('[1]Summary Data'!$W119*POWER(DT$51,2))+('[1]Summary Data'!$X119*DT$51)+'[1]Summary Data'!$Y119</f>
        <v>0.22189711294976106</v>
      </c>
      <c r="DU52" s="114">
        <f>('[1]Summary Data'!$V119*POWER(DU$51,3))+('[1]Summary Data'!$W119*POWER(DU$51,2))+('[1]Summary Data'!$X119*DU$51)+'[1]Summary Data'!$Y119</f>
        <v>0.25607712832000112</v>
      </c>
      <c r="DV52" s="114">
        <f>('[1]Summary Data'!$V119*POWER(DV$51,3))+('[1]Summary Data'!$W119*POWER(DV$51,2))+('[1]Summary Data'!$X119*DV$51)+'[1]Summary Data'!$Y119</f>
        <v>0.29312717730304139</v>
      </c>
      <c r="DW52" s="114">
        <f>('[1]Summary Data'!$V119*POWER(DW$51,3))+('[1]Summary Data'!$W119*POWER(DW$51,2))+('[1]Summary Data'!$X119*DW$51)+'[1]Summary Data'!$Y119</f>
        <v>0.33313115843072139</v>
      </c>
      <c r="DX52" s="114">
        <f>('[1]Summary Data'!$V119*POWER(DX$51,3))+('[1]Summary Data'!$W119*POWER(DX$51,2))+('[1]Summary Data'!$X119*DX$51)+'[1]Summary Data'!$Y119</f>
        <v>0.37617297023488167</v>
      </c>
      <c r="DY52" s="114">
        <f>('[1]Summary Data'!$V119*POWER(DY$51,3))+('[1]Summary Data'!$W119*POWER(DY$51,2))+('[1]Summary Data'!$X119*DY$51)+'[1]Summary Data'!$Y119</f>
        <v>0.42233651124736177</v>
      </c>
      <c r="DZ52" s="114">
        <f>('[1]Summary Data'!$V119*POWER(DZ$51,3))+('[1]Summary Data'!$W119*POWER(DZ$51,2))+('[1]Summary Data'!$X119*DZ$51)+'[1]Summary Data'!$Y119</f>
        <v>0.47170568000000213</v>
      </c>
      <c r="EA52" s="114">
        <f>('[1]Summary Data'!$V119*POWER(EA$51,3))+('[1]Summary Data'!$W119*POWER(EA$51,2))+('[1]Summary Data'!$X119*EA$51)+'[1]Summary Data'!$Y119</f>
        <v>0.52436437502464228</v>
      </c>
      <c r="EB52" s="114">
        <f>('[1]Summary Data'!$V119*POWER(EB$51,3))+('[1]Summary Data'!$W119*POWER(EB$51,2))+('[1]Summary Data'!$X119*EB$51)+'[1]Summary Data'!$Y119</f>
        <v>0.58039649485312217</v>
      </c>
      <c r="EC52" s="114">
        <f>('[1]Summary Data'!$V119*POWER(EC$51,3))+('[1]Summary Data'!$W119*POWER(EC$51,2))+('[1]Summary Data'!$X119*EC$51)+'[1]Summary Data'!$Y119</f>
        <v>0.63988593801728255</v>
      </c>
      <c r="ED52" s="114">
        <f>('[1]Summary Data'!$V119*POWER(ED$51,3))+('[1]Summary Data'!$W119*POWER(ED$51,2))+('[1]Summary Data'!$X119*ED$51)+'[1]Summary Data'!$Y119</f>
        <v>0.70291660304896264</v>
      </c>
      <c r="EE52" s="114">
        <f>('[1]Summary Data'!$V119*POWER(EE$51,3))+('[1]Summary Data'!$W119*POWER(EE$51,2))+('[1]Summary Data'!$X119*EE$51)+'[1]Summary Data'!$Y119</f>
        <v>0.76957238848000287</v>
      </c>
      <c r="EF52" s="114">
        <f>('[1]Summary Data'!$V119*POWER(EF$51,3))+('[1]Summary Data'!$W119*POWER(EF$51,2))+('[1]Summary Data'!$X119*EF$51)+'[1]Summary Data'!$Y119</f>
        <v>0.83993719284224322</v>
      </c>
      <c r="EG52" s="114">
        <f>('[1]Summary Data'!$V119*POWER(EG$51,3))+('[1]Summary Data'!$W119*POWER(EG$51,2))+('[1]Summary Data'!$X119*EG$51)+'[1]Summary Data'!$Y119</f>
        <v>0.91409491466752368</v>
      </c>
      <c r="EH52" s="114">
        <f>('[1]Summary Data'!$V119*POWER(EH$51,3))+('[1]Summary Data'!$W119*POWER(EH$51,2))+('[1]Summary Data'!$X119*EH$51)+'[1]Summary Data'!$Y119</f>
        <v>0.99212945248768358</v>
      </c>
      <c r="EI52" s="114">
        <f>('[1]Summary Data'!$V119*POWER(EI$51,3))+('[1]Summary Data'!$W119*POWER(EI$51,2))+('[1]Summary Data'!$X119*EI$51)+'[1]Summary Data'!$Y119</f>
        <v>1.0741247048345641</v>
      </c>
      <c r="EJ52" s="114">
        <f>('[1]Summary Data'!$V119*POWER(EJ$51,3))+('[1]Summary Data'!$W119*POWER(EJ$51,2))+('[1]Summary Data'!$X119*EJ$51)+'[1]Summary Data'!$Y119</f>
        <v>1.1601645702400041</v>
      </c>
      <c r="EK52" s="114">
        <f>('[1]Summary Data'!$V119*POWER(EK$51,3))+('[1]Summary Data'!$W119*POWER(EK$51,2))+('[1]Summary Data'!$X119*EK$51)+'[1]Summary Data'!$Y119</f>
        <v>1.2503329472358442</v>
      </c>
      <c r="EL52" s="114">
        <f>('[1]Summary Data'!$V119*POWER(EL$51,3))+('[1]Summary Data'!$W119*POWER(EL$51,2))+('[1]Summary Data'!$X119*EL$51)+'[1]Summary Data'!$Y119</f>
        <v>1.3447137343539244</v>
      </c>
      <c r="EM52" s="114">
        <f>('[1]Summary Data'!$V119*POWER(EM$51,3))+('[1]Summary Data'!$W119*POWER(EM$51,2))+('[1]Summary Data'!$X119*EM$51)+'[1]Summary Data'!$Y119</f>
        <v>1.4433908301260845</v>
      </c>
      <c r="EN52" s="114">
        <f>('[1]Summary Data'!$V119*POWER(EN$51,3))+('[1]Summary Data'!$W119*POWER(EN$51,2))+('[1]Summary Data'!$X119*EN$51)+'[1]Summary Data'!$Y119</f>
        <v>1.5464481330841651</v>
      </c>
      <c r="EO52" s="115">
        <f>('[1]Summary Data'!$V119*POWER(EO$51,3))+('[1]Summary Data'!$W119*POWER(EO$51,2))+('[1]Summary Data'!$X119*EO$51)+'[1]Summary Data'!$Y119</f>
        <v>1.6539695417600049</v>
      </c>
      <c r="EP52" s="186" t="s">
        <v>40</v>
      </c>
    </row>
    <row r="53" spans="2:147" ht="15.75" thickBot="1" x14ac:dyDescent="0.3">
      <c r="B53" s="180"/>
      <c r="C53" s="181"/>
      <c r="D53" s="181"/>
      <c r="E53" s="182"/>
      <c r="F53" s="51">
        <f t="shared" si="7"/>
        <v>3</v>
      </c>
      <c r="G53" s="92">
        <f t="shared" si="8"/>
        <v>0.29810836660735995</v>
      </c>
      <c r="H53" s="93">
        <f t="shared" si="8"/>
        <v>0.29810836660735995</v>
      </c>
      <c r="I53" s="93">
        <f t="shared" si="8"/>
        <v>0.29712539109887998</v>
      </c>
      <c r="J53" s="93">
        <f t="shared" si="8"/>
        <v>0.29438204047871996</v>
      </c>
      <c r="K53" s="93">
        <f t="shared" si="8"/>
        <v>0.28999928175103995</v>
      </c>
      <c r="L53" s="93">
        <f t="shared" si="8"/>
        <v>0.28409808191999997</v>
      </c>
      <c r="M53" s="93">
        <f t="shared" si="8"/>
        <v>0.27679940798975999</v>
      </c>
      <c r="N53" s="93">
        <f t="shared" si="8"/>
        <v>0.26822422696447995</v>
      </c>
      <c r="O53" s="93">
        <f t="shared" si="8"/>
        <v>0.25849350584831998</v>
      </c>
      <c r="P53" s="93">
        <f t="shared" si="8"/>
        <v>0.24772821164543996</v>
      </c>
      <c r="Q53" s="93">
        <f t="shared" si="8"/>
        <v>0.23604931135999996</v>
      </c>
      <c r="R53" s="93">
        <f t="shared" si="8"/>
        <v>0.22357777199615991</v>
      </c>
      <c r="S53" s="93">
        <f t="shared" si="8"/>
        <v>0.21043456055807994</v>
      </c>
      <c r="T53" s="93">
        <f t="shared" si="8"/>
        <v>0.19674064404991992</v>
      </c>
      <c r="U53" s="93">
        <f t="shared" si="8"/>
        <v>0.1826169894758399</v>
      </c>
      <c r="V53" s="93">
        <f t="shared" si="8"/>
        <v>0.16818456383999991</v>
      </c>
      <c r="W53" s="93">
        <f t="shared" si="8"/>
        <v>0.15356433414655984</v>
      </c>
      <c r="X53" s="93">
        <f t="shared" si="8"/>
        <v>0.13887726739967982</v>
      </c>
      <c r="Y53" s="93">
        <f t="shared" si="8"/>
        <v>0.12424433060351989</v>
      </c>
      <c r="Z53" s="93">
        <f t="shared" si="8"/>
        <v>0.10978649076223987</v>
      </c>
      <c r="AA53" s="93">
        <f t="shared" si="8"/>
        <v>9.562471487999985E-2</v>
      </c>
      <c r="AB53" s="93">
        <f t="shared" si="8"/>
        <v>8.1879969960959892E-2</v>
      </c>
      <c r="AC53" s="93">
        <f t="shared" si="8"/>
        <v>6.8673223009279805E-2</v>
      </c>
      <c r="AD53" s="93">
        <f t="shared" si="8"/>
        <v>5.6125441029119871E-2</v>
      </c>
      <c r="AE53" s="93">
        <f t="shared" si="8"/>
        <v>4.4357591024639875E-2</v>
      </c>
      <c r="AF53" s="93">
        <f t="shared" si="8"/>
        <v>3.3490639999999794E-2</v>
      </c>
      <c r="AG53" s="93">
        <f t="shared" si="8"/>
        <v>2.3645554959359882E-2</v>
      </c>
      <c r="AH53" s="93">
        <f t="shared" si="8"/>
        <v>1.4943302906879841E-2</v>
      </c>
      <c r="AI53" s="93">
        <f t="shared" si="8"/>
        <v>7.5048508467198682E-3</v>
      </c>
      <c r="AJ53" s="93">
        <f t="shared" si="8"/>
        <v>1.4511657830398872E-3</v>
      </c>
      <c r="AK53" s="93">
        <f t="shared" si="8"/>
        <v>0</v>
      </c>
      <c r="AL53" s="93">
        <f t="shared" si="8"/>
        <v>0</v>
      </c>
      <c r="AM53" s="93">
        <v>0</v>
      </c>
      <c r="AN53" s="93">
        <v>0</v>
      </c>
      <c r="AO53" s="93">
        <v>0</v>
      </c>
      <c r="AP53" s="93">
        <v>0</v>
      </c>
      <c r="AQ53" s="93">
        <v>0</v>
      </c>
      <c r="AR53" s="93">
        <v>0</v>
      </c>
      <c r="AS53" s="93">
        <v>0</v>
      </c>
      <c r="AT53" s="93">
        <v>0</v>
      </c>
      <c r="AU53" s="93">
        <v>0</v>
      </c>
      <c r="AV53" s="93">
        <v>0</v>
      </c>
      <c r="AW53" s="93">
        <v>0</v>
      </c>
      <c r="AX53" s="93">
        <v>0</v>
      </c>
      <c r="AY53" s="93">
        <v>0</v>
      </c>
      <c r="AZ53" s="93">
        <v>0</v>
      </c>
      <c r="BA53" s="93">
        <v>0</v>
      </c>
      <c r="BB53" s="93">
        <v>0</v>
      </c>
      <c r="BC53" s="93">
        <v>0</v>
      </c>
      <c r="BD53" s="93">
        <v>0</v>
      </c>
      <c r="BE53" s="93">
        <v>0</v>
      </c>
      <c r="BF53" s="93">
        <v>0</v>
      </c>
      <c r="BG53" s="93">
        <v>0</v>
      </c>
      <c r="BH53" s="93">
        <v>0</v>
      </c>
      <c r="BI53" s="93">
        <v>0</v>
      </c>
      <c r="BJ53" s="93">
        <v>0</v>
      </c>
      <c r="BK53" s="93">
        <v>0</v>
      </c>
      <c r="BL53" s="93">
        <v>0</v>
      </c>
      <c r="BM53" s="93">
        <v>0</v>
      </c>
      <c r="BN53" s="93">
        <v>0</v>
      </c>
      <c r="BO53" s="93">
        <v>0</v>
      </c>
      <c r="BP53" s="93">
        <v>0</v>
      </c>
      <c r="BQ53" s="93">
        <v>0</v>
      </c>
      <c r="BR53" s="93">
        <v>0</v>
      </c>
      <c r="BS53" s="93">
        <v>0</v>
      </c>
      <c r="BT53" s="94">
        <v>0</v>
      </c>
      <c r="BU53" s="187"/>
      <c r="BV53" s="146" t="s">
        <v>77</v>
      </c>
      <c r="BW53" s="43"/>
      <c r="BX53" s="43"/>
      <c r="BY53" s="43"/>
      <c r="CA53" s="141">
        <f t="shared" ref="CA53:CA59" si="9">AN53</f>
        <v>0</v>
      </c>
      <c r="CB53" s="92">
        <f>('[1]Summary Data'!$V118*POWER(CB$51,3))+('[1]Summary Data'!$W118*POWER(CB$51,2))+('[1]Summary Data'!$X118*CB$51)+'[1]Summary Data'!$Y118</f>
        <v>0.29720999999999997</v>
      </c>
      <c r="CC53" s="93">
        <f>('[1]Summary Data'!$V118*POWER(CC$51,3))+('[1]Summary Data'!$W118*POWER(CC$51,2))+('[1]Summary Data'!$X118*CC$51)+'[1]Summary Data'!$Y118</f>
        <v>0.29810836660735995</v>
      </c>
      <c r="CD53" s="93">
        <f>('[1]Summary Data'!$V118*POWER(CD$51,3))+('[1]Summary Data'!$W118*POWER(CD$51,2))+('[1]Summary Data'!$X118*CD$51)+'[1]Summary Data'!$Y118</f>
        <v>0.29712539109887998</v>
      </c>
      <c r="CE53" s="93">
        <f>('[1]Summary Data'!$V118*POWER(CE$51,3))+('[1]Summary Data'!$W118*POWER(CE$51,2))+('[1]Summary Data'!$X118*CE$51)+'[1]Summary Data'!$Y118</f>
        <v>0.29438204047871996</v>
      </c>
      <c r="CF53" s="93">
        <f>('[1]Summary Data'!$V118*POWER(CF$51,3))+('[1]Summary Data'!$W118*POWER(CF$51,2))+('[1]Summary Data'!$X118*CF$51)+'[1]Summary Data'!$Y118</f>
        <v>0.28999928175103995</v>
      </c>
      <c r="CG53" s="93">
        <f>('[1]Summary Data'!$V118*POWER(CG$51,3))+('[1]Summary Data'!$W118*POWER(CG$51,2))+('[1]Summary Data'!$X118*CG$51)+'[1]Summary Data'!$Y118</f>
        <v>0.28409808191999997</v>
      </c>
      <c r="CH53" s="93">
        <f>('[1]Summary Data'!$V118*POWER(CH$51,3))+('[1]Summary Data'!$W118*POWER(CH$51,2))+('[1]Summary Data'!$X118*CH$51)+'[1]Summary Data'!$Y118</f>
        <v>0.27679940798975999</v>
      </c>
      <c r="CI53" s="93">
        <f>('[1]Summary Data'!$V118*POWER(CI$51,3))+('[1]Summary Data'!$W118*POWER(CI$51,2))+('[1]Summary Data'!$X118*CI$51)+'[1]Summary Data'!$Y118</f>
        <v>0.26822422696447995</v>
      </c>
      <c r="CJ53" s="93">
        <f>('[1]Summary Data'!$V118*POWER(CJ$51,3))+('[1]Summary Data'!$W118*POWER(CJ$51,2))+('[1]Summary Data'!$X118*CJ$51)+'[1]Summary Data'!$Y118</f>
        <v>0.25849350584831998</v>
      </c>
      <c r="CK53" s="93">
        <f>('[1]Summary Data'!$V118*POWER(CK$51,3))+('[1]Summary Data'!$W118*POWER(CK$51,2))+('[1]Summary Data'!$X118*CK$51)+'[1]Summary Data'!$Y118</f>
        <v>0.24772821164543996</v>
      </c>
      <c r="CL53" s="93">
        <f>('[1]Summary Data'!$V118*POWER(CL$51,3))+('[1]Summary Data'!$W118*POWER(CL$51,2))+('[1]Summary Data'!$X118*CL$51)+'[1]Summary Data'!$Y118</f>
        <v>0.23604931135999996</v>
      </c>
      <c r="CM53" s="93">
        <f>('[1]Summary Data'!$V118*POWER(CM$51,3))+('[1]Summary Data'!$W118*POWER(CM$51,2))+('[1]Summary Data'!$X118*CM$51)+'[1]Summary Data'!$Y118</f>
        <v>0.22357777199615991</v>
      </c>
      <c r="CN53" s="93">
        <f>('[1]Summary Data'!$V118*POWER(CN$51,3))+('[1]Summary Data'!$W118*POWER(CN$51,2))+('[1]Summary Data'!$X118*CN$51)+'[1]Summary Data'!$Y118</f>
        <v>0.21043456055807994</v>
      </c>
      <c r="CO53" s="93">
        <f>('[1]Summary Data'!$V118*POWER(CO$51,3))+('[1]Summary Data'!$W118*POWER(CO$51,2))+('[1]Summary Data'!$X118*CO$51)+'[1]Summary Data'!$Y118</f>
        <v>0.19674064404991992</v>
      </c>
      <c r="CP53" s="93">
        <f>('[1]Summary Data'!$V118*POWER(CP$51,3))+('[1]Summary Data'!$W118*POWER(CP$51,2))+('[1]Summary Data'!$X118*CP$51)+'[1]Summary Data'!$Y118</f>
        <v>0.1826169894758399</v>
      </c>
      <c r="CQ53" s="93">
        <f>('[1]Summary Data'!$V118*POWER(CQ$51,3))+('[1]Summary Data'!$W118*POWER(CQ$51,2))+('[1]Summary Data'!$X118*CQ$51)+'[1]Summary Data'!$Y118</f>
        <v>0.16818456383999991</v>
      </c>
      <c r="CR53" s="93">
        <f>('[1]Summary Data'!$V118*POWER(CR$51,3))+('[1]Summary Data'!$W118*POWER(CR$51,2))+('[1]Summary Data'!$X118*CR$51)+'[1]Summary Data'!$Y118</f>
        <v>0.15356433414655984</v>
      </c>
      <c r="CS53" s="93">
        <f>('[1]Summary Data'!$V118*POWER(CS$51,3))+('[1]Summary Data'!$W118*POWER(CS$51,2))+('[1]Summary Data'!$X118*CS$51)+'[1]Summary Data'!$Y118</f>
        <v>0.13887726739967982</v>
      </c>
      <c r="CT53" s="93">
        <f>('[1]Summary Data'!$V118*POWER(CT$51,3))+('[1]Summary Data'!$W118*POWER(CT$51,2))+('[1]Summary Data'!$X118*CT$51)+'[1]Summary Data'!$Y118</f>
        <v>0.12424433060351989</v>
      </c>
      <c r="CU53" s="93">
        <f>('[1]Summary Data'!$V118*POWER(CU$51,3))+('[1]Summary Data'!$W118*POWER(CU$51,2))+('[1]Summary Data'!$X118*CU$51)+'[1]Summary Data'!$Y118</f>
        <v>0.10978649076223987</v>
      </c>
      <c r="CV53" s="93">
        <f>('[1]Summary Data'!$V118*POWER(CV$51,3))+('[1]Summary Data'!$W118*POWER(CV$51,2))+('[1]Summary Data'!$X118*CV$51)+'[1]Summary Data'!$Y118</f>
        <v>9.562471487999985E-2</v>
      </c>
      <c r="CW53" s="93">
        <f>('[1]Summary Data'!$V118*POWER(CW$51,3))+('[1]Summary Data'!$W118*POWER(CW$51,2))+('[1]Summary Data'!$X118*CW$51)+'[1]Summary Data'!$Y118</f>
        <v>8.1879969960959892E-2</v>
      </c>
      <c r="CX53" s="93">
        <f>('[1]Summary Data'!$V118*POWER(CX$51,3))+('[1]Summary Data'!$W118*POWER(CX$51,2))+('[1]Summary Data'!$X118*CX$51)+'[1]Summary Data'!$Y118</f>
        <v>6.8673223009279805E-2</v>
      </c>
      <c r="CY53" s="93">
        <f>('[1]Summary Data'!$V118*POWER(CY$51,3))+('[1]Summary Data'!$W118*POWER(CY$51,2))+('[1]Summary Data'!$X118*CY$51)+'[1]Summary Data'!$Y118</f>
        <v>5.6125441029119871E-2</v>
      </c>
      <c r="CZ53" s="93">
        <f>('[1]Summary Data'!$V118*POWER(CZ$51,3))+('[1]Summary Data'!$W118*POWER(CZ$51,2))+('[1]Summary Data'!$X118*CZ$51)+'[1]Summary Data'!$Y118</f>
        <v>4.4357591024639875E-2</v>
      </c>
      <c r="DA53" s="93">
        <f>('[1]Summary Data'!$V118*POWER(DA$51,3))+('[1]Summary Data'!$W118*POWER(DA$51,2))+('[1]Summary Data'!$X118*DA$51)+'[1]Summary Data'!$Y118</f>
        <v>3.3490639999999794E-2</v>
      </c>
      <c r="DB53" s="93">
        <f>('[1]Summary Data'!$V118*POWER(DB$51,3))+('[1]Summary Data'!$W118*POWER(DB$51,2))+('[1]Summary Data'!$X118*DB$51)+'[1]Summary Data'!$Y118</f>
        <v>2.3645554959359882E-2</v>
      </c>
      <c r="DC53" s="93">
        <f>('[1]Summary Data'!$V118*POWER(DC$51,3))+('[1]Summary Data'!$W118*POWER(DC$51,2))+('[1]Summary Data'!$X118*DC$51)+'[1]Summary Data'!$Y118</f>
        <v>1.4943302906879841E-2</v>
      </c>
      <c r="DD53" s="93">
        <f>('[1]Summary Data'!$V118*POWER(DD$51,3))+('[1]Summary Data'!$W118*POWER(DD$51,2))+('[1]Summary Data'!$X118*DD$51)+'[1]Summary Data'!$Y118</f>
        <v>7.5048508467198682E-3</v>
      </c>
      <c r="DE53" s="93">
        <f>('[1]Summary Data'!$V118*POWER(DE$51,3))+('[1]Summary Data'!$W118*POWER(DE$51,2))+('[1]Summary Data'!$X118*DE$51)+'[1]Summary Data'!$Y118</f>
        <v>1.4511657830398872E-3</v>
      </c>
      <c r="DF53" s="93">
        <f>('[1]Summary Data'!$V118*POWER(DF$51,3))+('[1]Summary Data'!$W118*POWER(DF$51,2))+('[1]Summary Data'!$X118*DF$51)+'[1]Summary Data'!$Y118</f>
        <v>-3.096785280000014E-3</v>
      </c>
      <c r="DG53" s="93">
        <f>('[1]Summary Data'!$V118*POWER(DG$51,3))+('[1]Summary Data'!$W118*POWER(DG$51,2))+('[1]Summary Data'!$X118*DG$51)+'[1]Summary Data'!$Y118</f>
        <v>-6.0180353382400797E-3</v>
      </c>
      <c r="DH53" s="93">
        <f>('[1]Summary Data'!$V118*POWER(DH$51,3))+('[1]Summary Data'!$W118*POWER(DH$51,2))+('[1]Summary Data'!$X118*DH$51)+'[1]Summary Data'!$Y118</f>
        <v>-7.1916173875199996E-3</v>
      </c>
      <c r="DI53" s="93">
        <f>('[1]Summary Data'!$V118*POWER(DI$51,3))+('[1]Summary Data'!$W118*POWER(DI$51,2))+('[1]Summary Data'!$X118*DI$51)+'[1]Summary Data'!$Y118</f>
        <v>-6.4965644236797959E-3</v>
      </c>
      <c r="DJ53" s="93">
        <f>('[1]Summary Data'!$V118*POWER(DJ$51,3))+('[1]Summary Data'!$W118*POWER(DJ$51,2))+('[1]Summary Data'!$X118*DJ$51)+'[1]Summary Data'!$Y118</f>
        <v>-3.8119094425599909E-3</v>
      </c>
      <c r="DK53" s="93">
        <f>('[1]Summary Data'!$V118*POWER(DK$51,3))+('[1]Summary Data'!$W118*POWER(DK$51,2))+('[1]Summary Data'!$X118*DK$51)+'[1]Summary Data'!$Y118</f>
        <v>9.8331456000005923E-4</v>
      </c>
      <c r="DL53" s="93">
        <f>('[1]Summary Data'!$V118*POWER(DL$51,3))+('[1]Summary Data'!$W118*POWER(DL$51,2))+('[1]Summary Data'!$X118*DL$51)+'[1]Summary Data'!$Y118</f>
        <v>8.0100745881603319E-3</v>
      </c>
      <c r="DM53" s="93">
        <f>('[1]Summary Data'!$V118*POWER(DM$51,3))+('[1]Summary Data'!$W118*POWER(DM$51,2))+('[1]Summary Data'!$X118*DM$51)+'[1]Summary Data'!$Y118</f>
        <v>1.738933764608025E-2</v>
      </c>
      <c r="DN53" s="93">
        <f>('[1]Summary Data'!$V118*POWER(DN$51,3))+('[1]Summary Data'!$W118*POWER(DN$51,2))+('[1]Summary Data'!$X118*DN$51)+'[1]Summary Data'!$Y118</f>
        <v>2.9242070737920345E-2</v>
      </c>
      <c r="DO53" s="93">
        <f>('[1]Summary Data'!$V118*POWER(DO$51,3))+('[1]Summary Data'!$W118*POWER(DO$51,2))+('[1]Summary Data'!$X118*DO$51)+'[1]Summary Data'!$Y118</f>
        <v>4.3689240867840595E-2</v>
      </c>
      <c r="DP53" s="93">
        <f>('[1]Summary Data'!$V118*POWER(DP$51,3))+('[1]Summary Data'!$W118*POWER(DP$51,2))+('[1]Summary Data'!$X118*DP$51)+'[1]Summary Data'!$Y118</f>
        <v>6.0851815040000534E-2</v>
      </c>
      <c r="DQ53" s="93">
        <f>('[1]Summary Data'!$V118*POWER(DQ$51,3))+('[1]Summary Data'!$W118*POWER(DQ$51,2))+('[1]Summary Data'!$X118*DQ$51)+'[1]Summary Data'!$Y118</f>
        <v>8.0850760258560611E-2</v>
      </c>
      <c r="DR53" s="93">
        <f>('[1]Summary Data'!$V118*POWER(DR$51,3))+('[1]Summary Data'!$W118*POWER(DR$51,2))+('[1]Summary Data'!$X118*DR$51)+'[1]Summary Data'!$Y118</f>
        <v>0.10380704352768097</v>
      </c>
      <c r="DS53" s="93">
        <f>('[1]Summary Data'!$V118*POWER(DS$51,3))+('[1]Summary Data'!$W118*POWER(DS$51,2))+('[1]Summary Data'!$X118*DS$51)+'[1]Summary Data'!$Y118</f>
        <v>0.12984163185152076</v>
      </c>
      <c r="DT53" s="93">
        <f>('[1]Summary Data'!$V118*POWER(DT$51,3))+('[1]Summary Data'!$W118*POWER(DT$51,2))+('[1]Summary Data'!$X118*DT$51)+'[1]Summary Data'!$Y118</f>
        <v>0.159075492234241</v>
      </c>
      <c r="DU53" s="93">
        <f>('[1]Summary Data'!$V118*POWER(DU$51,3))+('[1]Summary Data'!$W118*POWER(DU$51,2))+('[1]Summary Data'!$X118*DU$51)+'[1]Summary Data'!$Y118</f>
        <v>0.19162959168000104</v>
      </c>
      <c r="DV53" s="93">
        <f>('[1]Summary Data'!$V118*POWER(DV$51,3))+('[1]Summary Data'!$W118*POWER(DV$51,2))+('[1]Summary Data'!$X118*DV$51)+'[1]Summary Data'!$Y118</f>
        <v>0.22762489719296131</v>
      </c>
      <c r="DW53" s="93">
        <f>('[1]Summary Data'!$V118*POWER(DW$51,3))+('[1]Summary Data'!$W118*POWER(DW$51,2))+('[1]Summary Data'!$X118*DW$51)+'[1]Summary Data'!$Y118</f>
        <v>0.26718237577728154</v>
      </c>
      <c r="DX53" s="93">
        <f>('[1]Summary Data'!$V118*POWER(DX$51,3))+('[1]Summary Data'!$W118*POWER(DX$51,2))+('[1]Summary Data'!$X118*DX$51)+'[1]Summary Data'!$Y118</f>
        <v>0.31042299443712151</v>
      </c>
      <c r="DY53" s="93">
        <f>('[1]Summary Data'!$V118*POWER(DY$51,3))+('[1]Summary Data'!$W118*POWER(DY$51,2))+('[1]Summary Data'!$X118*DY$51)+'[1]Summary Data'!$Y118</f>
        <v>0.35746772017664186</v>
      </c>
      <c r="DZ53" s="93">
        <f>('[1]Summary Data'!$V118*POWER(DZ$51,3))+('[1]Summary Data'!$W118*POWER(DZ$51,2))+('[1]Summary Data'!$X118*DZ$51)+'[1]Summary Data'!$Y118</f>
        <v>0.40843752000000189</v>
      </c>
      <c r="EA53" s="93">
        <f>('[1]Summary Data'!$V118*POWER(EA$51,3))+('[1]Summary Data'!$W118*POWER(EA$51,2))+('[1]Summary Data'!$X118*EA$51)+'[1]Summary Data'!$Y118</f>
        <v>0.46345336091136269</v>
      </c>
      <c r="EB53" s="93">
        <f>('[1]Summary Data'!$V118*POWER(EB$51,3))+('[1]Summary Data'!$W118*POWER(EB$51,2))+('[1]Summary Data'!$X118*EB$51)+'[1]Summary Data'!$Y118</f>
        <v>0.52263620991488224</v>
      </c>
      <c r="EC53" s="93">
        <f>('[1]Summary Data'!$V118*POWER(EC$51,3))+('[1]Summary Data'!$W118*POWER(EC$51,2))+('[1]Summary Data'!$X118*EC$51)+'[1]Summary Data'!$Y118</f>
        <v>0.58610703401472253</v>
      </c>
      <c r="ED53" s="93">
        <f>('[1]Summary Data'!$V118*POWER(ED$51,3))+('[1]Summary Data'!$W118*POWER(ED$51,2))+('[1]Summary Data'!$X118*ED$51)+'[1]Summary Data'!$Y118</f>
        <v>0.65398680021504285</v>
      </c>
      <c r="EE53" s="93">
        <f>('[1]Summary Data'!$V118*POWER(EE$51,3))+('[1]Summary Data'!$W118*POWER(EE$51,2))+('[1]Summary Data'!$X118*EE$51)+'[1]Summary Data'!$Y118</f>
        <v>0.72639647552000297</v>
      </c>
      <c r="EF53" s="93">
        <f>('[1]Summary Data'!$V118*POWER(EF$51,3))+('[1]Summary Data'!$W118*POWER(EF$51,2))+('[1]Summary Data'!$X118*EF$51)+'[1]Summary Data'!$Y118</f>
        <v>0.80345702693376353</v>
      </c>
      <c r="EG53" s="93">
        <f>('[1]Summary Data'!$V118*POWER(EG$51,3))+('[1]Summary Data'!$W118*POWER(EG$51,2))+('[1]Summary Data'!$X118*EG$51)+'[1]Summary Data'!$Y118</f>
        <v>0.88528942146048384</v>
      </c>
      <c r="EH53" s="93">
        <f>('[1]Summary Data'!$V118*POWER(EH$51,3))+('[1]Summary Data'!$W118*POWER(EH$51,2))+('[1]Summary Data'!$X118*EH$51)+'[1]Summary Data'!$Y118</f>
        <v>0.97201462610432365</v>
      </c>
      <c r="EI53" s="93">
        <f>('[1]Summary Data'!$V118*POWER(EI$51,3))+('[1]Summary Data'!$W118*POWER(EI$51,2))+('[1]Summary Data'!$X118*EI$51)+'[1]Summary Data'!$Y118</f>
        <v>1.0637536078694441</v>
      </c>
      <c r="EJ53" s="93">
        <f>('[1]Summary Data'!$V118*POWER(EJ$51,3))+('[1]Summary Data'!$W118*POWER(EJ$51,2))+('[1]Summary Data'!$X118*EJ$51)+'[1]Summary Data'!$Y118</f>
        <v>1.1606273337600053</v>
      </c>
      <c r="EK53" s="93">
        <f>('[1]Summary Data'!$V118*POWER(EK$51,3))+('[1]Summary Data'!$W118*POWER(EK$51,2))+('[1]Summary Data'!$X118*EK$51)+'[1]Summary Data'!$Y118</f>
        <v>1.262756770780165</v>
      </c>
      <c r="EL53" s="93">
        <f>('[1]Summary Data'!$V118*POWER(EL$51,3))+('[1]Summary Data'!$W118*POWER(EL$51,2))+('[1]Summary Data'!$X118*EL$51)+'[1]Summary Data'!$Y118</f>
        <v>1.3702628859340851</v>
      </c>
      <c r="EM53" s="93">
        <f>('[1]Summary Data'!$V118*POWER(EM$51,3))+('[1]Summary Data'!$W118*POWER(EM$51,2))+('[1]Summary Data'!$X118*EM$51)+'[1]Summary Data'!$Y118</f>
        <v>1.483266646225925</v>
      </c>
      <c r="EN53" s="93">
        <f>('[1]Summary Data'!$V118*POWER(EN$51,3))+('[1]Summary Data'!$W118*POWER(EN$51,2))+('[1]Summary Data'!$X118*EN$51)+'[1]Summary Data'!$Y118</f>
        <v>1.6018890186598456</v>
      </c>
      <c r="EO53" s="94">
        <f>('[1]Summary Data'!$V118*POWER(EO$51,3))+('[1]Summary Data'!$W118*POWER(EO$51,2))+('[1]Summary Data'!$X118*EO$51)+'[1]Summary Data'!$Y118</f>
        <v>1.7262509702400062</v>
      </c>
      <c r="EP53" s="187"/>
      <c r="EQ53" s="43" t="s">
        <v>62</v>
      </c>
    </row>
    <row r="54" spans="2:147" x14ac:dyDescent="0.25">
      <c r="B54" s="180"/>
      <c r="C54" s="181"/>
      <c r="D54" s="181"/>
      <c r="E54" s="182"/>
      <c r="F54" s="54">
        <f t="shared" si="7"/>
        <v>3.5</v>
      </c>
      <c r="G54" s="97">
        <f t="shared" si="8"/>
        <v>0.32124194384384003</v>
      </c>
      <c r="H54" s="98">
        <f t="shared" si="8"/>
        <v>0.32124194384384003</v>
      </c>
      <c r="I54" s="98">
        <f t="shared" si="8"/>
        <v>0.32124194384384003</v>
      </c>
      <c r="J54" s="98">
        <f t="shared" si="8"/>
        <v>0.31969690231296</v>
      </c>
      <c r="K54" s="98">
        <f t="shared" si="8"/>
        <v>0.31631885507072</v>
      </c>
      <c r="L54" s="98">
        <f t="shared" si="8"/>
        <v>0.31123355456000001</v>
      </c>
      <c r="M54" s="98">
        <f t="shared" si="8"/>
        <v>0.30456675322367999</v>
      </c>
      <c r="N54" s="98">
        <f t="shared" si="8"/>
        <v>0.29644420350464001</v>
      </c>
      <c r="O54" s="98">
        <f t="shared" si="8"/>
        <v>0.28699165784575997</v>
      </c>
      <c r="P54" s="98">
        <f t="shared" si="8"/>
        <v>0.27633486868992002</v>
      </c>
      <c r="Q54" s="98">
        <f t="shared" si="8"/>
        <v>0.26459958847999998</v>
      </c>
      <c r="R54" s="98">
        <f t="shared" si="8"/>
        <v>0.25191156965887995</v>
      </c>
      <c r="S54" s="98">
        <f t="shared" si="8"/>
        <v>0.23839656466943998</v>
      </c>
      <c r="T54" s="98">
        <f t="shared" si="8"/>
        <v>0.22418032595455994</v>
      </c>
      <c r="U54" s="98">
        <f t="shared" si="8"/>
        <v>0.20938860595711994</v>
      </c>
      <c r="V54" s="98">
        <f t="shared" si="8"/>
        <v>0.19414715711999991</v>
      </c>
      <c r="W54" s="98">
        <f t="shared" si="8"/>
        <v>0.17858173188607987</v>
      </c>
      <c r="X54" s="98">
        <f t="shared" si="8"/>
        <v>0.16281808269823989</v>
      </c>
      <c r="Y54" s="98">
        <f t="shared" si="8"/>
        <v>0.14698196199935987</v>
      </c>
      <c r="Z54" s="98">
        <f t="shared" si="8"/>
        <v>0.13119912223231986</v>
      </c>
      <c r="AA54" s="98">
        <f t="shared" si="8"/>
        <v>0.11559531583999988</v>
      </c>
      <c r="AB54" s="98">
        <f t="shared" si="8"/>
        <v>0.10029629526527989</v>
      </c>
      <c r="AC54" s="98">
        <f t="shared" si="8"/>
        <v>8.5427812951039878E-2</v>
      </c>
      <c r="AD54" s="98">
        <f t="shared" si="8"/>
        <v>7.1115621340159862E-2</v>
      </c>
      <c r="AE54" s="98">
        <f t="shared" si="8"/>
        <v>5.7485472875519916E-2</v>
      </c>
      <c r="AF54" s="98">
        <f t="shared" si="8"/>
        <v>4.4663119999999945E-2</v>
      </c>
      <c r="AG54" s="98">
        <f t="shared" si="8"/>
        <v>3.2774315156479883E-2</v>
      </c>
      <c r="AH54" s="98">
        <f t="shared" si="8"/>
        <v>2.1944810787839941E-2</v>
      </c>
      <c r="AI54" s="98">
        <f t="shared" si="8"/>
        <v>1.2300359336959943E-2</v>
      </c>
      <c r="AJ54" s="98">
        <f t="shared" si="8"/>
        <v>3.9667132467199884E-3</v>
      </c>
      <c r="AK54" s="98">
        <f t="shared" si="8"/>
        <v>0</v>
      </c>
      <c r="AL54" s="98">
        <f t="shared" si="8"/>
        <v>0</v>
      </c>
      <c r="AM54" s="98">
        <v>0</v>
      </c>
      <c r="AN54" s="98">
        <v>0</v>
      </c>
      <c r="AO54" s="98">
        <v>0</v>
      </c>
      <c r="AP54" s="98">
        <v>0</v>
      </c>
      <c r="AQ54" s="98">
        <v>0</v>
      </c>
      <c r="AR54" s="98">
        <v>0</v>
      </c>
      <c r="AS54" s="98">
        <v>0</v>
      </c>
      <c r="AT54" s="98">
        <v>0</v>
      </c>
      <c r="AU54" s="98">
        <v>0</v>
      </c>
      <c r="AV54" s="98">
        <v>0</v>
      </c>
      <c r="AW54" s="98">
        <v>0</v>
      </c>
      <c r="AX54" s="98">
        <v>0</v>
      </c>
      <c r="AY54" s="98">
        <v>0</v>
      </c>
      <c r="AZ54" s="98">
        <v>0</v>
      </c>
      <c r="BA54" s="98">
        <v>0</v>
      </c>
      <c r="BB54" s="98">
        <v>0</v>
      </c>
      <c r="BC54" s="98">
        <v>0</v>
      </c>
      <c r="BD54" s="98">
        <v>0</v>
      </c>
      <c r="BE54" s="98">
        <v>0</v>
      </c>
      <c r="BF54" s="98">
        <v>0</v>
      </c>
      <c r="BG54" s="98">
        <v>0</v>
      </c>
      <c r="BH54" s="98">
        <v>0</v>
      </c>
      <c r="BI54" s="98">
        <v>0</v>
      </c>
      <c r="BJ54" s="98">
        <v>0</v>
      </c>
      <c r="BK54" s="98">
        <v>0</v>
      </c>
      <c r="BL54" s="98">
        <v>0</v>
      </c>
      <c r="BM54" s="98">
        <v>0</v>
      </c>
      <c r="BN54" s="98">
        <v>0</v>
      </c>
      <c r="BO54" s="98">
        <v>0</v>
      </c>
      <c r="BP54" s="98">
        <v>0</v>
      </c>
      <c r="BQ54" s="98">
        <v>0</v>
      </c>
      <c r="BR54" s="98">
        <v>0</v>
      </c>
      <c r="BS54" s="98">
        <v>0</v>
      </c>
      <c r="BT54" s="99">
        <v>0</v>
      </c>
      <c r="BU54" s="187"/>
      <c r="CA54" s="142">
        <f t="shared" si="9"/>
        <v>0</v>
      </c>
      <c r="CB54" s="97">
        <f>('[1]Summary Data'!$V117*POWER(CB$51,3))+('[1]Summary Data'!$W117*POWER(CB$51,2))+('[1]Summary Data'!$X117*CB$51)+'[1]Summary Data'!$Y117</f>
        <v>0.31833</v>
      </c>
      <c r="CC54" s="98">
        <f>('[1]Summary Data'!$V117*POWER(CC$51,3))+('[1]Summary Data'!$W117*POWER(CC$51,2))+('[1]Summary Data'!$X117*CC$51)+'[1]Summary Data'!$Y117</f>
        <v>0.32082822722047999</v>
      </c>
      <c r="CD54" s="98">
        <f>('[1]Summary Data'!$V117*POWER(CD$51,3))+('[1]Summary Data'!$W117*POWER(CD$51,2))+('[1]Summary Data'!$X117*CD$51)+'[1]Summary Data'!$Y117</f>
        <v>0.32124194384384003</v>
      </c>
      <c r="CE54" s="98">
        <f>('[1]Summary Data'!$V117*POWER(CE$51,3))+('[1]Summary Data'!$W117*POWER(CE$51,2))+('[1]Summary Data'!$X117*CE$51)+'[1]Summary Data'!$Y117</f>
        <v>0.31969690231296</v>
      </c>
      <c r="CF54" s="98">
        <f>('[1]Summary Data'!$V117*POWER(CF$51,3))+('[1]Summary Data'!$W117*POWER(CF$51,2))+('[1]Summary Data'!$X117*CF$51)+'[1]Summary Data'!$Y117</f>
        <v>0.31631885507072</v>
      </c>
      <c r="CG54" s="98">
        <f>('[1]Summary Data'!$V117*POWER(CG$51,3))+('[1]Summary Data'!$W117*POWER(CG$51,2))+('[1]Summary Data'!$X117*CG$51)+'[1]Summary Data'!$Y117</f>
        <v>0.31123355456000001</v>
      </c>
      <c r="CH54" s="98">
        <f>('[1]Summary Data'!$V117*POWER(CH$51,3))+('[1]Summary Data'!$W117*POWER(CH$51,2))+('[1]Summary Data'!$X117*CH$51)+'[1]Summary Data'!$Y117</f>
        <v>0.30456675322367999</v>
      </c>
      <c r="CI54" s="98">
        <f>('[1]Summary Data'!$V117*POWER(CI$51,3))+('[1]Summary Data'!$W117*POWER(CI$51,2))+('[1]Summary Data'!$X117*CI$51)+'[1]Summary Data'!$Y117</f>
        <v>0.29644420350464001</v>
      </c>
      <c r="CJ54" s="98">
        <f>('[1]Summary Data'!$V117*POWER(CJ$51,3))+('[1]Summary Data'!$W117*POWER(CJ$51,2))+('[1]Summary Data'!$X117*CJ$51)+'[1]Summary Data'!$Y117</f>
        <v>0.28699165784575997</v>
      </c>
      <c r="CK54" s="98">
        <f>('[1]Summary Data'!$V117*POWER(CK$51,3))+('[1]Summary Data'!$W117*POWER(CK$51,2))+('[1]Summary Data'!$X117*CK$51)+'[1]Summary Data'!$Y117</f>
        <v>0.27633486868992002</v>
      </c>
      <c r="CL54" s="98">
        <f>('[1]Summary Data'!$V117*POWER(CL$51,3))+('[1]Summary Data'!$W117*POWER(CL$51,2))+('[1]Summary Data'!$X117*CL$51)+'[1]Summary Data'!$Y117</f>
        <v>0.26459958847999998</v>
      </c>
      <c r="CM54" s="98">
        <f>('[1]Summary Data'!$V117*POWER(CM$51,3))+('[1]Summary Data'!$W117*POWER(CM$51,2))+('[1]Summary Data'!$X117*CM$51)+'[1]Summary Data'!$Y117</f>
        <v>0.25191156965887995</v>
      </c>
      <c r="CN54" s="98">
        <f>('[1]Summary Data'!$V117*POWER(CN$51,3))+('[1]Summary Data'!$W117*POWER(CN$51,2))+('[1]Summary Data'!$X117*CN$51)+'[1]Summary Data'!$Y117</f>
        <v>0.23839656466943998</v>
      </c>
      <c r="CO54" s="98">
        <f>('[1]Summary Data'!$V117*POWER(CO$51,3))+('[1]Summary Data'!$W117*POWER(CO$51,2))+('[1]Summary Data'!$X117*CO$51)+'[1]Summary Data'!$Y117</f>
        <v>0.22418032595455994</v>
      </c>
      <c r="CP54" s="98">
        <f>('[1]Summary Data'!$V117*POWER(CP$51,3))+('[1]Summary Data'!$W117*POWER(CP$51,2))+('[1]Summary Data'!$X117*CP$51)+'[1]Summary Data'!$Y117</f>
        <v>0.20938860595711994</v>
      </c>
      <c r="CQ54" s="98">
        <f>('[1]Summary Data'!$V117*POWER(CQ$51,3))+('[1]Summary Data'!$W117*POWER(CQ$51,2))+('[1]Summary Data'!$X117*CQ$51)+'[1]Summary Data'!$Y117</f>
        <v>0.19414715711999991</v>
      </c>
      <c r="CR54" s="98">
        <f>('[1]Summary Data'!$V117*POWER(CR$51,3))+('[1]Summary Data'!$W117*POWER(CR$51,2))+('[1]Summary Data'!$X117*CR$51)+'[1]Summary Data'!$Y117</f>
        <v>0.17858173188607987</v>
      </c>
      <c r="CS54" s="98">
        <f>('[1]Summary Data'!$V117*POWER(CS$51,3))+('[1]Summary Data'!$W117*POWER(CS$51,2))+('[1]Summary Data'!$X117*CS$51)+'[1]Summary Data'!$Y117</f>
        <v>0.16281808269823989</v>
      </c>
      <c r="CT54" s="98">
        <f>('[1]Summary Data'!$V117*POWER(CT$51,3))+('[1]Summary Data'!$W117*POWER(CT$51,2))+('[1]Summary Data'!$X117*CT$51)+'[1]Summary Data'!$Y117</f>
        <v>0.14698196199935987</v>
      </c>
      <c r="CU54" s="98">
        <f>('[1]Summary Data'!$V117*POWER(CU$51,3))+('[1]Summary Data'!$W117*POWER(CU$51,2))+('[1]Summary Data'!$X117*CU$51)+'[1]Summary Data'!$Y117</f>
        <v>0.13119912223231986</v>
      </c>
      <c r="CV54" s="98">
        <f>('[1]Summary Data'!$V117*POWER(CV$51,3))+('[1]Summary Data'!$W117*POWER(CV$51,2))+('[1]Summary Data'!$X117*CV$51)+'[1]Summary Data'!$Y117</f>
        <v>0.11559531583999988</v>
      </c>
      <c r="CW54" s="98">
        <f>('[1]Summary Data'!$V117*POWER(CW$51,3))+('[1]Summary Data'!$W117*POWER(CW$51,2))+('[1]Summary Data'!$X117*CW$51)+'[1]Summary Data'!$Y117</f>
        <v>0.10029629526527989</v>
      </c>
      <c r="CX54" s="98">
        <f>('[1]Summary Data'!$V117*POWER(CX$51,3))+('[1]Summary Data'!$W117*POWER(CX$51,2))+('[1]Summary Data'!$X117*CX$51)+'[1]Summary Data'!$Y117</f>
        <v>8.5427812951039878E-2</v>
      </c>
      <c r="CY54" s="98">
        <f>('[1]Summary Data'!$V117*POWER(CY$51,3))+('[1]Summary Data'!$W117*POWER(CY$51,2))+('[1]Summary Data'!$X117*CY$51)+'[1]Summary Data'!$Y117</f>
        <v>7.1115621340159862E-2</v>
      </c>
      <c r="CZ54" s="98">
        <f>('[1]Summary Data'!$V117*POWER(CZ$51,3))+('[1]Summary Data'!$W117*POWER(CZ$51,2))+('[1]Summary Data'!$X117*CZ$51)+'[1]Summary Data'!$Y117</f>
        <v>5.7485472875519916E-2</v>
      </c>
      <c r="DA54" s="98">
        <f>('[1]Summary Data'!$V117*POWER(DA$51,3))+('[1]Summary Data'!$W117*POWER(DA$51,2))+('[1]Summary Data'!$X117*DA$51)+'[1]Summary Data'!$Y117</f>
        <v>4.4663119999999945E-2</v>
      </c>
      <c r="DB54" s="98">
        <f>('[1]Summary Data'!$V117*POWER(DB$51,3))+('[1]Summary Data'!$W117*POWER(DB$51,2))+('[1]Summary Data'!$X117*DB$51)+'[1]Summary Data'!$Y117</f>
        <v>3.2774315156479883E-2</v>
      </c>
      <c r="DC54" s="98">
        <f>('[1]Summary Data'!$V117*POWER(DC$51,3))+('[1]Summary Data'!$W117*POWER(DC$51,2))+('[1]Summary Data'!$X117*DC$51)+'[1]Summary Data'!$Y117</f>
        <v>2.1944810787839941E-2</v>
      </c>
      <c r="DD54" s="98">
        <f>('[1]Summary Data'!$V117*POWER(DD$51,3))+('[1]Summary Data'!$W117*POWER(DD$51,2))+('[1]Summary Data'!$X117*DD$51)+'[1]Summary Data'!$Y117</f>
        <v>1.2300359336959943E-2</v>
      </c>
      <c r="DE54" s="98">
        <f>('[1]Summary Data'!$V117*POWER(DE$51,3))+('[1]Summary Data'!$W117*POWER(DE$51,2))+('[1]Summary Data'!$X117*DE$51)+'[1]Summary Data'!$Y117</f>
        <v>3.9667132467199884E-3</v>
      </c>
      <c r="DF54" s="98">
        <f>('[1]Summary Data'!$V117*POWER(DF$51,3))+('[1]Summary Data'!$W117*POWER(DF$51,2))+('[1]Summary Data'!$X117*DF$51)+'[1]Summary Data'!$Y117</f>
        <v>-2.9303750400000994E-3</v>
      </c>
      <c r="DG54" s="98">
        <f>('[1]Summary Data'!$V117*POWER(DG$51,3))+('[1]Summary Data'!$W117*POWER(DG$51,2))+('[1]Summary Data'!$X117*DG$51)+'[1]Summary Data'!$Y117</f>
        <v>-8.2651530803198869E-3</v>
      </c>
      <c r="DH54" s="98">
        <f>('[1]Summary Data'!$V117*POWER(DH$51,3))+('[1]Summary Data'!$W117*POWER(DH$51,2))+('[1]Summary Data'!$X117*DH$51)+'[1]Summary Data'!$Y117</f>
        <v>-1.191186843135994E-2</v>
      </c>
      <c r="DI54" s="98">
        <f>('[1]Summary Data'!$V117*POWER(DI$51,3))+('[1]Summary Data'!$W117*POWER(DI$51,2))+('[1]Summary Data'!$X117*DI$51)+'[1]Summary Data'!$Y117</f>
        <v>-1.3744768650239769E-2</v>
      </c>
      <c r="DJ54" s="98">
        <f>('[1]Summary Data'!$V117*POWER(DJ$51,3))+('[1]Summary Data'!$W117*POWER(DJ$51,2))+('[1]Summary Data'!$X117*DJ$51)+'[1]Summary Data'!$Y117</f>
        <v>-1.363810129407983E-2</v>
      </c>
      <c r="DK54" s="98">
        <f>('[1]Summary Data'!$V117*POWER(DK$51,3))+('[1]Summary Data'!$W117*POWER(DK$51,2))+('[1]Summary Data'!$X117*DK$51)+'[1]Summary Data'!$Y117</f>
        <v>-1.1466113919999965E-2</v>
      </c>
      <c r="DL54" s="98">
        <f>('[1]Summary Data'!$V117*POWER(DL$51,3))+('[1]Summary Data'!$W117*POWER(DL$51,2))+('[1]Summary Data'!$X117*DL$51)+'[1]Summary Data'!$Y117</f>
        <v>-7.1030540851198531E-3</v>
      </c>
      <c r="DM54" s="98">
        <f>('[1]Summary Data'!$V117*POWER(DM$51,3))+('[1]Summary Data'!$W117*POWER(DM$51,2))+('[1]Summary Data'!$X117*DM$51)+'[1]Summary Data'!$Y117</f>
        <v>-4.2316934655978189E-4</v>
      </c>
      <c r="DN54" s="98">
        <f>('[1]Summary Data'!$V117*POWER(DN$51,3))+('[1]Summary Data'!$W117*POWER(DN$51,2))+('[1]Summary Data'!$X117*DN$51)+'[1]Summary Data'!$Y117</f>
        <v>8.6992927385605157E-3</v>
      </c>
      <c r="DO54" s="98">
        <f>('[1]Summary Data'!$V117*POWER(DO$51,3))+('[1]Summary Data'!$W117*POWER(DO$51,2))+('[1]Summary Data'!$X117*DO$51)+'[1]Summary Data'!$Y117</f>
        <v>2.039008461312064E-2</v>
      </c>
      <c r="DP54" s="98">
        <f>('[1]Summary Data'!$V117*POWER(DP$51,3))+('[1]Summary Data'!$W117*POWER(DP$51,2))+('[1]Summary Data'!$X117*DP$51)+'[1]Summary Data'!$Y117</f>
        <v>3.4774958720000582E-2</v>
      </c>
      <c r="DQ54" s="98">
        <f>('[1]Summary Data'!$V117*POWER(DQ$51,3))+('[1]Summary Data'!$W117*POWER(DQ$51,2))+('[1]Summary Data'!$X117*DQ$51)+'[1]Summary Data'!$Y117</f>
        <v>5.197966750208094E-2</v>
      </c>
      <c r="DR54" s="98">
        <f>('[1]Summary Data'!$V117*POWER(DR$51,3))+('[1]Summary Data'!$W117*POWER(DR$51,2))+('[1]Summary Data'!$X117*DR$51)+'[1]Summary Data'!$Y117</f>
        <v>7.2129963402240788E-2</v>
      </c>
      <c r="DS54" s="98">
        <f>('[1]Summary Data'!$V117*POWER(DS$51,3))+('[1]Summary Data'!$W117*POWER(DS$51,2))+('[1]Summary Data'!$X117*DS$51)+'[1]Summary Data'!$Y117</f>
        <v>9.5351598863361142E-2</v>
      </c>
      <c r="DT54" s="98">
        <f>('[1]Summary Data'!$V117*POWER(DT$51,3))+('[1]Summary Data'!$W117*POWER(DT$51,2))+('[1]Summary Data'!$X117*DT$51)+'[1]Summary Data'!$Y117</f>
        <v>0.12177032632832127</v>
      </c>
      <c r="DU54" s="98">
        <f>('[1]Summary Data'!$V117*POWER(DU$51,3))+('[1]Summary Data'!$W117*POWER(DU$51,2))+('[1]Summary Data'!$X117*DU$51)+'[1]Summary Data'!$Y117</f>
        <v>0.1515118982400013</v>
      </c>
      <c r="DV54" s="98">
        <f>('[1]Summary Data'!$V117*POWER(DV$51,3))+('[1]Summary Data'!$W117*POWER(DV$51,2))+('[1]Summary Data'!$X117*DV$51)+'[1]Summary Data'!$Y117</f>
        <v>0.18470206704128145</v>
      </c>
      <c r="DW54" s="98">
        <f>('[1]Summary Data'!$V117*POWER(DW$51,3))+('[1]Summary Data'!$W117*POWER(DW$51,2))+('[1]Summary Data'!$X117*DW$51)+'[1]Summary Data'!$Y117</f>
        <v>0.22146658517504161</v>
      </c>
      <c r="DX54" s="98">
        <f>('[1]Summary Data'!$V117*POWER(DX$51,3))+('[1]Summary Data'!$W117*POWER(DX$51,2))+('[1]Summary Data'!$X117*DX$51)+'[1]Summary Data'!$Y117</f>
        <v>0.26193120508416168</v>
      </c>
      <c r="DY54" s="98">
        <f>('[1]Summary Data'!$V117*POWER(DY$51,3))+('[1]Summary Data'!$W117*POWER(DY$51,2))+('[1]Summary Data'!$X117*DY$51)+'[1]Summary Data'!$Y117</f>
        <v>0.30622167921152238</v>
      </c>
      <c r="DZ54" s="98">
        <f>('[1]Summary Data'!$V117*POWER(DZ$51,3))+('[1]Summary Data'!$W117*POWER(DZ$51,2))+('[1]Summary Data'!$X117*DZ$51)+'[1]Summary Data'!$Y117</f>
        <v>0.35446376000000196</v>
      </c>
      <c r="EA54" s="98">
        <f>('[1]Summary Data'!$V117*POWER(EA$51,3))+('[1]Summary Data'!$W117*POWER(EA$51,2))+('[1]Summary Data'!$X117*EA$51)+'[1]Summary Data'!$Y117</f>
        <v>0.40678319989248246</v>
      </c>
      <c r="EB54" s="98">
        <f>('[1]Summary Data'!$V117*POWER(EB$51,3))+('[1]Summary Data'!$W117*POWER(EB$51,2))+('[1]Summary Data'!$X117*EB$51)+'[1]Summary Data'!$Y117</f>
        <v>0.4633057513318426</v>
      </c>
      <c r="EC54" s="98">
        <f>('[1]Summary Data'!$V117*POWER(EC$51,3))+('[1]Summary Data'!$W117*POWER(EC$51,2))+('[1]Summary Data'!$X117*EC$51)+'[1]Summary Data'!$Y117</f>
        <v>0.52415716676096258</v>
      </c>
      <c r="ED54" s="98">
        <f>('[1]Summary Data'!$V117*POWER(ED$51,3))+('[1]Summary Data'!$W117*POWER(ED$51,2))+('[1]Summary Data'!$X117*ED$51)+'[1]Summary Data'!$Y117</f>
        <v>0.58946319862272301</v>
      </c>
      <c r="EE54" s="98">
        <f>('[1]Summary Data'!$V117*POWER(EE$51,3))+('[1]Summary Data'!$W117*POWER(EE$51,2))+('[1]Summary Data'!$X117*EE$51)+'[1]Summary Data'!$Y117</f>
        <v>0.65934959936000315</v>
      </c>
      <c r="EF54" s="98">
        <f>('[1]Summary Data'!$V117*POWER(EF$51,3))+('[1]Summary Data'!$W117*POWER(EF$51,2))+('[1]Summary Data'!$X117*EF$51)+'[1]Summary Data'!$Y117</f>
        <v>0.7339421214156836</v>
      </c>
      <c r="EG54" s="98">
        <f>('[1]Summary Data'!$V117*POWER(EG$51,3))+('[1]Summary Data'!$W117*POWER(EG$51,2))+('[1]Summary Data'!$X117*EG$51)+'[1]Summary Data'!$Y117</f>
        <v>0.81336651723264419</v>
      </c>
      <c r="EH54" s="98">
        <f>('[1]Summary Data'!$V117*POWER(EH$51,3))+('[1]Summary Data'!$W117*POWER(EH$51,2))+('[1]Summary Data'!$X117*EH$51)+'[1]Summary Data'!$Y117</f>
        <v>0.89774853925376441</v>
      </c>
      <c r="EI54" s="98">
        <f>('[1]Summary Data'!$V117*POWER(EI$51,3))+('[1]Summary Data'!$W117*POWER(EI$51,2))+('[1]Summary Data'!$X117*EI$51)+'[1]Summary Data'!$Y117</f>
        <v>0.98721393992192497</v>
      </c>
      <c r="EJ54" s="98">
        <f>('[1]Summary Data'!$V117*POWER(EJ$51,3))+('[1]Summary Data'!$W117*POWER(EJ$51,2))+('[1]Summary Data'!$X117*EJ$51)+'[1]Summary Data'!$Y117</f>
        <v>1.0818884716800046</v>
      </c>
      <c r="EK54" s="98">
        <f>('[1]Summary Data'!$V117*POWER(EK$51,3))+('[1]Summary Data'!$W117*POWER(EK$51,2))+('[1]Summary Data'!$X117*EK$51)+'[1]Summary Data'!$Y117</f>
        <v>1.1818978869708849</v>
      </c>
      <c r="EL54" s="98">
        <f>('[1]Summary Data'!$V117*POWER(EL$51,3))+('[1]Summary Data'!$W117*POWER(EL$51,2))+('[1]Summary Data'!$X117*EL$51)+'[1]Summary Data'!$Y117</f>
        <v>1.2873679382374454</v>
      </c>
      <c r="EM54" s="98">
        <f>('[1]Summary Data'!$V117*POWER(EM$51,3))+('[1]Summary Data'!$W117*POWER(EM$51,2))+('[1]Summary Data'!$X117*EM$51)+'[1]Summary Data'!$Y117</f>
        <v>1.3984243779225654</v>
      </c>
      <c r="EN54" s="98">
        <f>('[1]Summary Data'!$V117*POWER(EN$51,3))+('[1]Summary Data'!$W117*POWER(EN$51,2))+('[1]Summary Data'!$X117*EN$51)+'[1]Summary Data'!$Y117</f>
        <v>1.5151929584691259</v>
      </c>
      <c r="EO54" s="99">
        <f>('[1]Summary Data'!$V117*POWER(EO$51,3))+('[1]Summary Data'!$W117*POWER(EO$51,2))+('[1]Summary Data'!$X117*EO$51)+'[1]Summary Data'!$Y117</f>
        <v>1.6377994323200065</v>
      </c>
      <c r="EP54" s="187"/>
    </row>
    <row r="55" spans="2:147" x14ac:dyDescent="0.25">
      <c r="B55" s="180"/>
      <c r="C55" s="181"/>
      <c r="D55" s="181"/>
      <c r="E55" s="182"/>
      <c r="F55" s="56">
        <f t="shared" si="7"/>
        <v>4</v>
      </c>
      <c r="G55" s="97">
        <f t="shared" si="8"/>
        <v>0.32315929638912</v>
      </c>
      <c r="H55" s="98">
        <f t="shared" si="8"/>
        <v>0.32315929638912</v>
      </c>
      <c r="I55" s="98">
        <f t="shared" si="8"/>
        <v>0.32315929638912</v>
      </c>
      <c r="J55" s="98">
        <f t="shared" si="8"/>
        <v>0.32315929638912</v>
      </c>
      <c r="K55" s="98">
        <f t="shared" si="8"/>
        <v>0.32315929638912</v>
      </c>
      <c r="L55" s="98">
        <f t="shared" si="8"/>
        <v>0.32202238975999997</v>
      </c>
      <c r="M55" s="98">
        <f t="shared" si="8"/>
        <v>0.31872692963327998</v>
      </c>
      <c r="N55" s="98">
        <f t="shared" si="8"/>
        <v>0.31342898540544001</v>
      </c>
      <c r="O55" s="98">
        <f t="shared" si="8"/>
        <v>0.30628462647296001</v>
      </c>
      <c r="P55" s="98">
        <f t="shared" si="8"/>
        <v>0.29744992223232003</v>
      </c>
      <c r="Q55" s="98">
        <f t="shared" si="8"/>
        <v>0.28708094207999996</v>
      </c>
      <c r="R55" s="98">
        <f t="shared" si="8"/>
        <v>0.27533375541247995</v>
      </c>
      <c r="S55" s="98">
        <f t="shared" si="8"/>
        <v>0.26236443162623996</v>
      </c>
      <c r="T55" s="98">
        <f t="shared" si="8"/>
        <v>0.24832904011775994</v>
      </c>
      <c r="U55" s="98">
        <f t="shared" si="8"/>
        <v>0.23338365028351993</v>
      </c>
      <c r="V55" s="98">
        <f t="shared" si="8"/>
        <v>0.21768433151999991</v>
      </c>
      <c r="W55" s="98">
        <f t="shared" si="8"/>
        <v>0.20138715322367987</v>
      </c>
      <c r="X55" s="98">
        <f t="shared" si="8"/>
        <v>0.18464818479103989</v>
      </c>
      <c r="Y55" s="98">
        <f t="shared" si="8"/>
        <v>0.16762349561855985</v>
      </c>
      <c r="Z55" s="98">
        <f t="shared" si="8"/>
        <v>0.15046915510271994</v>
      </c>
      <c r="AA55" s="98">
        <f t="shared" si="8"/>
        <v>0.13334123263999992</v>
      </c>
      <c r="AB55" s="98">
        <f t="shared" si="8"/>
        <v>0.11639579762687988</v>
      </c>
      <c r="AC55" s="98">
        <f t="shared" si="8"/>
        <v>9.9788919459839892E-2</v>
      </c>
      <c r="AD55" s="98">
        <f t="shared" si="8"/>
        <v>8.3676667535359794E-2</v>
      </c>
      <c r="AE55" s="98">
        <f t="shared" si="8"/>
        <v>6.8215111249919913E-2</v>
      </c>
      <c r="AF55" s="98">
        <f t="shared" si="8"/>
        <v>5.3560319999999773E-2</v>
      </c>
      <c r="AG55" s="98">
        <f t="shared" si="8"/>
        <v>3.9868363182079924E-2</v>
      </c>
      <c r="AH55" s="98">
        <f t="shared" si="8"/>
        <v>2.7295310192639977E-2</v>
      </c>
      <c r="AI55" s="98">
        <f t="shared" si="8"/>
        <v>1.5997230428159925E-2</v>
      </c>
      <c r="AJ55" s="98">
        <f t="shared" si="8"/>
        <v>6.1301932851199337E-3</v>
      </c>
      <c r="AK55" s="98">
        <f t="shared" si="8"/>
        <v>0</v>
      </c>
      <c r="AL55" s="98">
        <f t="shared" si="8"/>
        <v>0</v>
      </c>
      <c r="AM55" s="98">
        <v>0</v>
      </c>
      <c r="AN55" s="98">
        <v>0</v>
      </c>
      <c r="AO55" s="98">
        <v>0</v>
      </c>
      <c r="AP55" s="98">
        <v>0</v>
      </c>
      <c r="AQ55" s="98">
        <v>0</v>
      </c>
      <c r="AR55" s="98">
        <v>0</v>
      </c>
      <c r="AS55" s="98">
        <v>0</v>
      </c>
      <c r="AT55" s="98">
        <v>0</v>
      </c>
      <c r="AU55" s="98">
        <v>0</v>
      </c>
      <c r="AV55" s="98">
        <v>0</v>
      </c>
      <c r="AW55" s="98">
        <v>0</v>
      </c>
      <c r="AX55" s="98">
        <v>0</v>
      </c>
      <c r="AY55" s="98">
        <v>0</v>
      </c>
      <c r="AZ55" s="98">
        <v>0</v>
      </c>
      <c r="BA55" s="98">
        <v>0</v>
      </c>
      <c r="BB55" s="98">
        <v>0</v>
      </c>
      <c r="BC55" s="98">
        <v>0</v>
      </c>
      <c r="BD55" s="98">
        <v>0</v>
      </c>
      <c r="BE55" s="98">
        <v>0</v>
      </c>
      <c r="BF55" s="98">
        <v>0</v>
      </c>
      <c r="BG55" s="98">
        <v>0</v>
      </c>
      <c r="BH55" s="98">
        <v>0</v>
      </c>
      <c r="BI55" s="98">
        <v>0</v>
      </c>
      <c r="BJ55" s="98">
        <v>0</v>
      </c>
      <c r="BK55" s="98">
        <v>0</v>
      </c>
      <c r="BL55" s="98">
        <v>0</v>
      </c>
      <c r="BM55" s="98">
        <v>0</v>
      </c>
      <c r="BN55" s="98">
        <v>0</v>
      </c>
      <c r="BO55" s="98">
        <v>0</v>
      </c>
      <c r="BP55" s="98">
        <v>0</v>
      </c>
      <c r="BQ55" s="98">
        <v>0</v>
      </c>
      <c r="BR55" s="98">
        <v>0</v>
      </c>
      <c r="BS55" s="98">
        <v>0</v>
      </c>
      <c r="BT55" s="99">
        <v>0</v>
      </c>
      <c r="BU55" s="187"/>
      <c r="CA55" s="143">
        <f t="shared" si="9"/>
        <v>0</v>
      </c>
      <c r="CB55" s="97">
        <f>('[1]Summary Data'!$V116*POWER(CB$51,3))+('[1]Summary Data'!$W116*POWER(CB$51,2))+('[1]Summary Data'!$X116*CB$51)+'[1]Summary Data'!$Y116</f>
        <v>0.30299999999999999</v>
      </c>
      <c r="CC55" s="98">
        <f>('[1]Summary Data'!$V116*POWER(CC$51,3))+('[1]Summary Data'!$W116*POWER(CC$51,2))+('[1]Summary Data'!$X116*CC$51)+'[1]Summary Data'!$Y116</f>
        <v>0.31205800132607997</v>
      </c>
      <c r="CD55" s="98">
        <f>('[1]Summary Data'!$V116*POWER(CD$51,3))+('[1]Summary Data'!$W116*POWER(CD$51,2))+('[1]Summary Data'!$X116*CD$51)+'[1]Summary Data'!$Y116</f>
        <v>0.31833317156863999</v>
      </c>
      <c r="CE55" s="98">
        <f>('[1]Summary Data'!$V116*POWER(CE$51,3))+('[1]Summary Data'!$W116*POWER(CE$51,2))+('[1]Summary Data'!$X116*CE$51)+'[1]Summary Data'!$Y116</f>
        <v>0.32198158012416001</v>
      </c>
      <c r="CF55" s="98">
        <f>('[1]Summary Data'!$V116*POWER(CF$51,3))+('[1]Summary Data'!$W116*POWER(CF$51,2))+('[1]Summary Data'!$X116*CF$51)+'[1]Summary Data'!$Y116</f>
        <v>0.32315929638912</v>
      </c>
      <c r="CG55" s="98">
        <f>('[1]Summary Data'!$V116*POWER(CG$51,3))+('[1]Summary Data'!$W116*POWER(CG$51,2))+('[1]Summary Data'!$X116*CG$51)+'[1]Summary Data'!$Y116</f>
        <v>0.32202238975999997</v>
      </c>
      <c r="CH55" s="98">
        <f>('[1]Summary Data'!$V116*POWER(CH$51,3))+('[1]Summary Data'!$W116*POWER(CH$51,2))+('[1]Summary Data'!$X116*CH$51)+'[1]Summary Data'!$Y116</f>
        <v>0.31872692963327998</v>
      </c>
      <c r="CI55" s="98">
        <f>('[1]Summary Data'!$V116*POWER(CI$51,3))+('[1]Summary Data'!$W116*POWER(CI$51,2))+('[1]Summary Data'!$X116*CI$51)+'[1]Summary Data'!$Y116</f>
        <v>0.31342898540544001</v>
      </c>
      <c r="CJ55" s="98">
        <f>('[1]Summary Data'!$V116*POWER(CJ$51,3))+('[1]Summary Data'!$W116*POWER(CJ$51,2))+('[1]Summary Data'!$X116*CJ$51)+'[1]Summary Data'!$Y116</f>
        <v>0.30628462647296001</v>
      </c>
      <c r="CK55" s="98">
        <f>('[1]Summary Data'!$V116*POWER(CK$51,3))+('[1]Summary Data'!$W116*POWER(CK$51,2))+('[1]Summary Data'!$X116*CK$51)+'[1]Summary Data'!$Y116</f>
        <v>0.29744992223232003</v>
      </c>
      <c r="CL55" s="98">
        <f>('[1]Summary Data'!$V116*POWER(CL$51,3))+('[1]Summary Data'!$W116*POWER(CL$51,2))+('[1]Summary Data'!$X116*CL$51)+'[1]Summary Data'!$Y116</f>
        <v>0.28708094207999996</v>
      </c>
      <c r="CM55" s="98">
        <f>('[1]Summary Data'!$V116*POWER(CM$51,3))+('[1]Summary Data'!$W116*POWER(CM$51,2))+('[1]Summary Data'!$X116*CM$51)+'[1]Summary Data'!$Y116</f>
        <v>0.27533375541247995</v>
      </c>
      <c r="CN55" s="98">
        <f>('[1]Summary Data'!$V116*POWER(CN$51,3))+('[1]Summary Data'!$W116*POWER(CN$51,2))+('[1]Summary Data'!$X116*CN$51)+'[1]Summary Data'!$Y116</f>
        <v>0.26236443162623996</v>
      </c>
      <c r="CO55" s="98">
        <f>('[1]Summary Data'!$V116*POWER(CO$51,3))+('[1]Summary Data'!$W116*POWER(CO$51,2))+('[1]Summary Data'!$X116*CO$51)+'[1]Summary Data'!$Y116</f>
        <v>0.24832904011775994</v>
      </c>
      <c r="CP55" s="98">
        <f>('[1]Summary Data'!$V116*POWER(CP$51,3))+('[1]Summary Data'!$W116*POWER(CP$51,2))+('[1]Summary Data'!$X116*CP$51)+'[1]Summary Data'!$Y116</f>
        <v>0.23338365028351993</v>
      </c>
      <c r="CQ55" s="98">
        <f>('[1]Summary Data'!$V116*POWER(CQ$51,3))+('[1]Summary Data'!$W116*POWER(CQ$51,2))+('[1]Summary Data'!$X116*CQ$51)+'[1]Summary Data'!$Y116</f>
        <v>0.21768433151999991</v>
      </c>
      <c r="CR55" s="98">
        <f>('[1]Summary Data'!$V116*POWER(CR$51,3))+('[1]Summary Data'!$W116*POWER(CR$51,2))+('[1]Summary Data'!$X116*CR$51)+'[1]Summary Data'!$Y116</f>
        <v>0.20138715322367987</v>
      </c>
      <c r="CS55" s="98">
        <f>('[1]Summary Data'!$V116*POWER(CS$51,3))+('[1]Summary Data'!$W116*POWER(CS$51,2))+('[1]Summary Data'!$X116*CS$51)+'[1]Summary Data'!$Y116</f>
        <v>0.18464818479103989</v>
      </c>
      <c r="CT55" s="98">
        <f>('[1]Summary Data'!$V116*POWER(CT$51,3))+('[1]Summary Data'!$W116*POWER(CT$51,2))+('[1]Summary Data'!$X116*CT$51)+'[1]Summary Data'!$Y116</f>
        <v>0.16762349561855985</v>
      </c>
      <c r="CU55" s="98">
        <f>('[1]Summary Data'!$V116*POWER(CU$51,3))+('[1]Summary Data'!$W116*POWER(CU$51,2))+('[1]Summary Data'!$X116*CU$51)+'[1]Summary Data'!$Y116</f>
        <v>0.15046915510271994</v>
      </c>
      <c r="CV55" s="98">
        <f>('[1]Summary Data'!$V116*POWER(CV$51,3))+('[1]Summary Data'!$W116*POWER(CV$51,2))+('[1]Summary Data'!$X116*CV$51)+'[1]Summary Data'!$Y116</f>
        <v>0.13334123263999992</v>
      </c>
      <c r="CW55" s="98">
        <f>('[1]Summary Data'!$V116*POWER(CW$51,3))+('[1]Summary Data'!$W116*POWER(CW$51,2))+('[1]Summary Data'!$X116*CW$51)+'[1]Summary Data'!$Y116</f>
        <v>0.11639579762687988</v>
      </c>
      <c r="CX55" s="98">
        <f>('[1]Summary Data'!$V116*POWER(CX$51,3))+('[1]Summary Data'!$W116*POWER(CX$51,2))+('[1]Summary Data'!$X116*CX$51)+'[1]Summary Data'!$Y116</f>
        <v>9.9788919459839892E-2</v>
      </c>
      <c r="CY55" s="98">
        <f>('[1]Summary Data'!$V116*POWER(CY$51,3))+('[1]Summary Data'!$W116*POWER(CY$51,2))+('[1]Summary Data'!$X116*CY$51)+'[1]Summary Data'!$Y116</f>
        <v>8.3676667535359794E-2</v>
      </c>
      <c r="CZ55" s="98">
        <f>('[1]Summary Data'!$V116*POWER(CZ$51,3))+('[1]Summary Data'!$W116*POWER(CZ$51,2))+('[1]Summary Data'!$X116*CZ$51)+'[1]Summary Data'!$Y116</f>
        <v>6.8215111249919913E-2</v>
      </c>
      <c r="DA55" s="98">
        <f>('[1]Summary Data'!$V116*POWER(DA$51,3))+('[1]Summary Data'!$W116*POWER(DA$51,2))+('[1]Summary Data'!$X116*DA$51)+'[1]Summary Data'!$Y116</f>
        <v>5.3560319999999773E-2</v>
      </c>
      <c r="DB55" s="98">
        <f>('[1]Summary Data'!$V116*POWER(DB$51,3))+('[1]Summary Data'!$W116*POWER(DB$51,2))+('[1]Summary Data'!$X116*DB$51)+'[1]Summary Data'!$Y116</f>
        <v>3.9868363182079924E-2</v>
      </c>
      <c r="DC55" s="98">
        <f>('[1]Summary Data'!$V116*POWER(DC$51,3))+('[1]Summary Data'!$W116*POWER(DC$51,2))+('[1]Summary Data'!$X116*DC$51)+'[1]Summary Data'!$Y116</f>
        <v>2.7295310192639977E-2</v>
      </c>
      <c r="DD55" s="98">
        <f>('[1]Summary Data'!$V116*POWER(DD$51,3))+('[1]Summary Data'!$W116*POWER(DD$51,2))+('[1]Summary Data'!$X116*DD$51)+'[1]Summary Data'!$Y116</f>
        <v>1.5997230428159925E-2</v>
      </c>
      <c r="DE55" s="98">
        <f>('[1]Summary Data'!$V116*POWER(DE$51,3))+('[1]Summary Data'!$W116*POWER(DE$51,2))+('[1]Summary Data'!$X116*DE$51)+'[1]Summary Data'!$Y116</f>
        <v>6.1301932851199337E-3</v>
      </c>
      <c r="DF55" s="98">
        <f>('[1]Summary Data'!$V116*POWER(DF$51,3))+('[1]Summary Data'!$W116*POWER(DF$51,2))+('[1]Summary Data'!$X116*DF$51)+'[1]Summary Data'!$Y116</f>
        <v>-2.1497318400001131E-3</v>
      </c>
      <c r="DG55" s="98">
        <f>('[1]Summary Data'!$V116*POWER(DG$51,3))+('[1]Summary Data'!$W116*POWER(DG$51,2))+('[1]Summary Data'!$X116*DG$51)+'[1]Summary Data'!$Y116</f>
        <v>-8.6864755507201075E-3</v>
      </c>
      <c r="DH55" s="98">
        <f>('[1]Summary Data'!$V116*POWER(DH$51,3))+('[1]Summary Data'!$W116*POWER(DH$51,2))+('[1]Summary Data'!$X116*DH$51)+'[1]Summary Data'!$Y116</f>
        <v>-1.3323968450559998E-2</v>
      </c>
      <c r="DI55" s="98">
        <f>('[1]Summary Data'!$V116*POWER(DI$51,3))+('[1]Summary Data'!$W116*POWER(DI$51,2))+('[1]Summary Data'!$X116*DI$51)+'[1]Summary Data'!$Y116</f>
        <v>-1.5906141143039787E-2</v>
      </c>
      <c r="DJ55" s="98">
        <f>('[1]Summary Data'!$V116*POWER(DJ$51,3))+('[1]Summary Data'!$W116*POWER(DJ$51,2))+('[1]Summary Data'!$X116*DJ$51)+'[1]Summary Data'!$Y116</f>
        <v>-1.6276924231679923E-2</v>
      </c>
      <c r="DK55" s="98">
        <f>('[1]Summary Data'!$V116*POWER(DK$51,3))+('[1]Summary Data'!$W116*POWER(DK$51,2))+('[1]Summary Data'!$X116*DK$51)+'[1]Summary Data'!$Y116</f>
        <v>-1.4280248319999911E-2</v>
      </c>
      <c r="DL55" s="98">
        <f>('[1]Summary Data'!$V116*POWER(DL$51,3))+('[1]Summary Data'!$W116*POWER(DL$51,2))+('[1]Summary Data'!$X116*DL$51)+'[1]Summary Data'!$Y116</f>
        <v>-9.7600440115197529E-3</v>
      </c>
      <c r="DM55" s="98">
        <f>('[1]Summary Data'!$V116*POWER(DM$51,3))+('[1]Summary Data'!$W116*POWER(DM$51,2))+('[1]Summary Data'!$X116*DM$51)+'[1]Summary Data'!$Y116</f>
        <v>-2.5602419097595641E-3</v>
      </c>
      <c r="DN55" s="98">
        <f>('[1]Summary Data'!$V116*POWER(DN$51,3))+('[1]Summary Data'!$W116*POWER(DN$51,2))+('[1]Summary Data'!$X116*DN$51)+'[1]Summary Data'!$Y116</f>
        <v>7.4752273817602632E-3</v>
      </c>
      <c r="DO55" s="98">
        <f>('[1]Summary Data'!$V116*POWER(DO$51,3))+('[1]Summary Data'!$W116*POWER(DO$51,2))+('[1]Summary Data'!$X116*DO$51)+'[1]Summary Data'!$Y116</f>
        <v>2.0502433259520503E-2</v>
      </c>
      <c r="DP55" s="98">
        <f>('[1]Summary Data'!$V116*POWER(DP$51,3))+('[1]Summary Data'!$W116*POWER(DP$51,2))+('[1]Summary Data'!$X116*DP$51)+'[1]Summary Data'!$Y116</f>
        <v>3.6677445120000596E-2</v>
      </c>
      <c r="DQ55" s="98">
        <f>('[1]Summary Data'!$V116*POWER(DQ$51,3))+('[1]Summary Data'!$W116*POWER(DQ$51,2))+('[1]Summary Data'!$X116*DQ$51)+'[1]Summary Data'!$Y116</f>
        <v>5.6156332359681038E-2</v>
      </c>
      <c r="DR55" s="98">
        <f>('[1]Summary Data'!$V116*POWER(DR$51,3))+('[1]Summary Data'!$W116*POWER(DR$51,2))+('[1]Summary Data'!$X116*DR$51)+'[1]Summary Data'!$Y116</f>
        <v>7.9095164375040827E-2</v>
      </c>
      <c r="DS55" s="98">
        <f>('[1]Summary Data'!$V116*POWER(DS$51,3))+('[1]Summary Data'!$W116*POWER(DS$51,2))+('[1]Summary Data'!$X116*DS$51)+'[1]Summary Data'!$Y116</f>
        <v>0.10565001056256118</v>
      </c>
      <c r="DT55" s="98">
        <f>('[1]Summary Data'!$V116*POWER(DT$51,3))+('[1]Summary Data'!$W116*POWER(DT$51,2))+('[1]Summary Data'!$X116*DT$51)+'[1]Summary Data'!$Y116</f>
        <v>0.13597694031872171</v>
      </c>
      <c r="DU55" s="98">
        <f>('[1]Summary Data'!$V116*POWER(DU$51,3))+('[1]Summary Data'!$W116*POWER(DU$51,2))+('[1]Summary Data'!$X116*DU$51)+'[1]Summary Data'!$Y116</f>
        <v>0.17023202304000118</v>
      </c>
      <c r="DV55" s="98">
        <f>('[1]Summary Data'!$V116*POWER(DV$51,3))+('[1]Summary Data'!$W116*POWER(DV$51,2))+('[1]Summary Data'!$X116*DV$51)+'[1]Summary Data'!$Y116</f>
        <v>0.20857132812288193</v>
      </c>
      <c r="DW55" s="98">
        <f>('[1]Summary Data'!$V116*POWER(DW$51,3))+('[1]Summary Data'!$W116*POWER(DW$51,2))+('[1]Summary Data'!$X116*DW$51)+'[1]Summary Data'!$Y116</f>
        <v>0.25115092496384156</v>
      </c>
      <c r="DX55" s="98">
        <f>('[1]Summary Data'!$V116*POWER(DX$51,3))+('[1]Summary Data'!$W116*POWER(DX$51,2))+('[1]Summary Data'!$X116*DX$51)+'[1]Summary Data'!$Y116</f>
        <v>0.29812688295936191</v>
      </c>
      <c r="DY55" s="98">
        <f>('[1]Summary Data'!$V116*POWER(DY$51,3))+('[1]Summary Data'!$W116*POWER(DY$51,2))+('[1]Summary Data'!$X116*DY$51)+'[1]Summary Data'!$Y116</f>
        <v>0.34965527150592285</v>
      </c>
      <c r="DZ55" s="98">
        <f>('[1]Summary Data'!$V116*POWER(DZ$51,3))+('[1]Summary Data'!$W116*POWER(DZ$51,2))+('[1]Summary Data'!$X116*DZ$51)+'[1]Summary Data'!$Y116</f>
        <v>0.40589216000000256</v>
      </c>
      <c r="EA55" s="98">
        <f>('[1]Summary Data'!$V116*POWER(EA$51,3))+('[1]Summary Data'!$W116*POWER(EA$51,2))+('[1]Summary Data'!$X116*EA$51)+'[1]Summary Data'!$Y116</f>
        <v>0.46699361783808307</v>
      </c>
      <c r="EB55" s="98">
        <f>('[1]Summary Data'!$V116*POWER(EB$51,3))+('[1]Summary Data'!$W116*POWER(EB$51,2))+('[1]Summary Data'!$X116*EB$51)+'[1]Summary Data'!$Y116</f>
        <v>0.53311571441664296</v>
      </c>
      <c r="EC55" s="98">
        <f>('[1]Summary Data'!$V116*POWER(EC$51,3))+('[1]Summary Data'!$W116*POWER(EC$51,2))+('[1]Summary Data'!$X116*EC$51)+'[1]Summary Data'!$Y116</f>
        <v>0.60441451913216282</v>
      </c>
      <c r="ED55" s="98">
        <f>('[1]Summary Data'!$V116*POWER(ED$51,3))+('[1]Summary Data'!$W116*POWER(ED$51,2))+('[1]Summary Data'!$X116*ED$51)+'[1]Summary Data'!$Y116</f>
        <v>0.68104610138112376</v>
      </c>
      <c r="EE55" s="98">
        <f>('[1]Summary Data'!$V116*POWER(EE$51,3))+('[1]Summary Data'!$W116*POWER(EE$51,2))+('[1]Summary Data'!$X116*EE$51)+'[1]Summary Data'!$Y116</f>
        <v>0.76316653056000305</v>
      </c>
      <c r="EF55" s="98">
        <f>('[1]Summary Data'!$V116*POWER(EF$51,3))+('[1]Summary Data'!$W116*POWER(EF$51,2))+('[1]Summary Data'!$X116*EF$51)+'[1]Summary Data'!$Y116</f>
        <v>0.85093187606528464</v>
      </c>
      <c r="EG55" s="98">
        <f>('[1]Summary Data'!$V116*POWER(EG$51,3))+('[1]Summary Data'!$W116*POWER(EG$51,2))+('[1]Summary Data'!$X116*EG$51)+'[1]Summary Data'!$Y116</f>
        <v>0.94449820729344558</v>
      </c>
      <c r="EH55" s="98">
        <f>('[1]Summary Data'!$V116*POWER(EH$51,3))+('[1]Summary Data'!$W116*POWER(EH$51,2))+('[1]Summary Data'!$X116*EH$51)+'[1]Summary Data'!$Y116</f>
        <v>1.0440215936409649</v>
      </c>
      <c r="EI55" s="98">
        <f>('[1]Summary Data'!$V116*POWER(EI$51,3))+('[1]Summary Data'!$W116*POWER(EI$51,2))+('[1]Summary Data'!$X116*EI$51)+'[1]Summary Data'!$Y116</f>
        <v>1.1496581045043262</v>
      </c>
      <c r="EJ55" s="98">
        <f>('[1]Summary Data'!$V116*POWER(EJ$51,3))+('[1]Summary Data'!$W116*POWER(EJ$51,2))+('[1]Summary Data'!$X116*EJ$51)+'[1]Summary Data'!$Y116</f>
        <v>1.2615638092800063</v>
      </c>
      <c r="EK55" s="98">
        <f>('[1]Summary Data'!$V116*POWER(EK$51,3))+('[1]Summary Data'!$W116*POWER(EK$51,2))+('[1]Summary Data'!$X116*EK$51)+'[1]Summary Data'!$Y116</f>
        <v>1.3798947773644854</v>
      </c>
      <c r="EL55" s="98">
        <f>('[1]Summary Data'!$V116*POWER(EL$51,3))+('[1]Summary Data'!$W116*POWER(EL$51,2))+('[1]Summary Data'!$X116*EL$51)+'[1]Summary Data'!$Y116</f>
        <v>1.5048070781542469</v>
      </c>
      <c r="EM55" s="98">
        <f>('[1]Summary Data'!$V116*POWER(EM$51,3))+('[1]Summary Data'!$W116*POWER(EM$51,2))+('[1]Summary Data'!$X116*EM$51)+'[1]Summary Data'!$Y116</f>
        <v>1.6364567810457658</v>
      </c>
      <c r="EN55" s="98">
        <f>('[1]Summary Data'!$V116*POWER(EN$51,3))+('[1]Summary Data'!$W116*POWER(EN$51,2))+('[1]Summary Data'!$X116*EN$51)+'[1]Summary Data'!$Y116</f>
        <v>1.7749999554355269</v>
      </c>
      <c r="EO55" s="99">
        <f>('[1]Summary Data'!$V116*POWER(EO$51,3))+('[1]Summary Data'!$W116*POWER(EO$51,2))+('[1]Summary Data'!$X116*EO$51)+'[1]Summary Data'!$Y116</f>
        <v>1.9205926707200076</v>
      </c>
      <c r="EP55" s="187"/>
    </row>
    <row r="56" spans="2:147" x14ac:dyDescent="0.25">
      <c r="B56" s="180"/>
      <c r="C56" s="181"/>
      <c r="D56" s="181"/>
      <c r="E56" s="182"/>
      <c r="F56" s="56">
        <f t="shared" si="7"/>
        <v>4.5</v>
      </c>
      <c r="G56" s="97">
        <f t="shared" si="8"/>
        <v>0.34318125902336005</v>
      </c>
      <c r="H56" s="98">
        <f t="shared" si="8"/>
        <v>0.34318125902336005</v>
      </c>
      <c r="I56" s="98">
        <f t="shared" si="8"/>
        <v>0.34318125902336005</v>
      </c>
      <c r="J56" s="98">
        <f t="shared" si="8"/>
        <v>0.34318125902336005</v>
      </c>
      <c r="K56" s="98">
        <f t="shared" si="8"/>
        <v>0.34318125902336005</v>
      </c>
      <c r="L56" s="98">
        <f t="shared" si="8"/>
        <v>0.34130571328000003</v>
      </c>
      <c r="M56" s="98">
        <f t="shared" si="8"/>
        <v>0.33731940944384003</v>
      </c>
      <c r="N56" s="98">
        <f t="shared" si="8"/>
        <v>0.33137264056832005</v>
      </c>
      <c r="O56" s="98">
        <f t="shared" si="8"/>
        <v>0.32361569970688003</v>
      </c>
      <c r="P56" s="98">
        <f t="shared" si="8"/>
        <v>0.31419887991296003</v>
      </c>
      <c r="Q56" s="98">
        <f t="shared" si="8"/>
        <v>0.30327247424000003</v>
      </c>
      <c r="R56" s="98">
        <f t="shared" si="8"/>
        <v>0.29098677574144</v>
      </c>
      <c r="S56" s="98">
        <f t="shared" si="8"/>
        <v>0.27749207747071997</v>
      </c>
      <c r="T56" s="98">
        <f t="shared" si="8"/>
        <v>0.26293867248128</v>
      </c>
      <c r="U56" s="98">
        <f t="shared" si="8"/>
        <v>0.2474768538265599</v>
      </c>
      <c r="V56" s="98">
        <f t="shared" si="8"/>
        <v>0.23125691455999992</v>
      </c>
      <c r="W56" s="98">
        <f t="shared" si="8"/>
        <v>0.21442914773503988</v>
      </c>
      <c r="X56" s="98">
        <f t="shared" si="8"/>
        <v>0.19714384640511987</v>
      </c>
      <c r="Y56" s="98">
        <f t="shared" si="8"/>
        <v>0.17955130362367991</v>
      </c>
      <c r="Z56" s="98">
        <f t="shared" si="8"/>
        <v>0.16180181244415995</v>
      </c>
      <c r="AA56" s="98">
        <f t="shared" si="8"/>
        <v>0.14404566591999987</v>
      </c>
      <c r="AB56" s="98">
        <f t="shared" si="8"/>
        <v>0.1264331571046399</v>
      </c>
      <c r="AC56" s="98">
        <f t="shared" si="8"/>
        <v>0.10911457905151986</v>
      </c>
      <c r="AD56" s="98">
        <f t="shared" si="8"/>
        <v>9.2240224814079869E-2</v>
      </c>
      <c r="AE56" s="98">
        <f t="shared" si="8"/>
        <v>7.5960387445759836E-2</v>
      </c>
      <c r="AF56" s="98">
        <f t="shared" si="8"/>
        <v>6.0425359999999873E-2</v>
      </c>
      <c r="AG56" s="98">
        <f t="shared" si="8"/>
        <v>4.5785435530239837E-2</v>
      </c>
      <c r="AH56" s="98">
        <f t="shared" si="8"/>
        <v>3.2190907089919951E-2</v>
      </c>
      <c r="AI56" s="98">
        <f t="shared" si="8"/>
        <v>1.9792067732479823E-2</v>
      </c>
      <c r="AJ56" s="98">
        <f t="shared" si="8"/>
        <v>8.7392105113598961E-3</v>
      </c>
      <c r="AK56" s="98">
        <f t="shared" si="8"/>
        <v>0</v>
      </c>
      <c r="AL56" s="98">
        <f t="shared" si="8"/>
        <v>0</v>
      </c>
      <c r="AM56" s="98">
        <v>0</v>
      </c>
      <c r="AN56" s="98">
        <v>0</v>
      </c>
      <c r="AO56" s="98">
        <v>0</v>
      </c>
      <c r="AP56" s="98">
        <v>0</v>
      </c>
      <c r="AQ56" s="98">
        <v>0</v>
      </c>
      <c r="AR56" s="98">
        <v>0</v>
      </c>
      <c r="AS56" s="98">
        <v>0</v>
      </c>
      <c r="AT56" s="98">
        <v>0</v>
      </c>
      <c r="AU56" s="98">
        <v>0</v>
      </c>
      <c r="AV56" s="98">
        <v>0</v>
      </c>
      <c r="AW56" s="98">
        <v>0</v>
      </c>
      <c r="AX56" s="98">
        <v>0</v>
      </c>
      <c r="AY56" s="98">
        <v>0</v>
      </c>
      <c r="AZ56" s="98">
        <v>0</v>
      </c>
      <c r="BA56" s="98">
        <v>0</v>
      </c>
      <c r="BB56" s="98">
        <v>0</v>
      </c>
      <c r="BC56" s="98">
        <v>0</v>
      </c>
      <c r="BD56" s="98">
        <v>0</v>
      </c>
      <c r="BE56" s="98">
        <v>0</v>
      </c>
      <c r="BF56" s="98">
        <v>0</v>
      </c>
      <c r="BG56" s="98">
        <v>0</v>
      </c>
      <c r="BH56" s="98">
        <v>0</v>
      </c>
      <c r="BI56" s="98">
        <v>0</v>
      </c>
      <c r="BJ56" s="98">
        <v>0</v>
      </c>
      <c r="BK56" s="98">
        <v>0</v>
      </c>
      <c r="BL56" s="98">
        <v>0</v>
      </c>
      <c r="BM56" s="98">
        <v>0</v>
      </c>
      <c r="BN56" s="98">
        <v>0</v>
      </c>
      <c r="BO56" s="98">
        <v>0</v>
      </c>
      <c r="BP56" s="98">
        <v>0</v>
      </c>
      <c r="BQ56" s="98">
        <v>0</v>
      </c>
      <c r="BR56" s="98">
        <v>0</v>
      </c>
      <c r="BS56" s="98">
        <v>0</v>
      </c>
      <c r="BT56" s="99">
        <v>0</v>
      </c>
      <c r="BU56" s="187"/>
      <c r="CA56" s="143">
        <f t="shared" si="9"/>
        <v>0</v>
      </c>
      <c r="CB56" s="97">
        <f>('[1]Summary Data'!$V115*POWER(CB$51,3))+('[1]Summary Data'!$W115*POWER(CB$51,2))+('[1]Summary Data'!$X115*CB$51)+'[1]Summary Data'!$Y115</f>
        <v>0.32657000000000003</v>
      </c>
      <c r="CC56" s="98">
        <f>('[1]Summary Data'!$V115*POWER(CC$51,3))+('[1]Summary Data'!$W115*POWER(CC$51,2))+('[1]Summary Data'!$X115*CC$51)+'[1]Summary Data'!$Y115</f>
        <v>0.33464041716224002</v>
      </c>
      <c r="CD56" s="98">
        <f>('[1]Summary Data'!$V115*POWER(CD$51,3))+('[1]Summary Data'!$W115*POWER(CD$51,2))+('[1]Summary Data'!$X115*CD$51)+'[1]Summary Data'!$Y115</f>
        <v>0.33999890401792005</v>
      </c>
      <c r="CE56" s="98">
        <f>('[1]Summary Data'!$V115*POWER(CE$51,3))+('[1]Summary Data'!$W115*POWER(CE$51,2))+('[1]Summary Data'!$X115*CE$51)+'[1]Summary Data'!$Y115</f>
        <v>0.34279575362048004</v>
      </c>
      <c r="CF56" s="98">
        <f>('[1]Summary Data'!$V115*POWER(CF$51,3))+('[1]Summary Data'!$W115*POWER(CF$51,2))+('[1]Summary Data'!$X115*CF$51)+'[1]Summary Data'!$Y115</f>
        <v>0.34318125902336005</v>
      </c>
      <c r="CG56" s="98">
        <f>('[1]Summary Data'!$V115*POWER(CG$51,3))+('[1]Summary Data'!$W115*POWER(CG$51,2))+('[1]Summary Data'!$X115*CG$51)+'[1]Summary Data'!$Y115</f>
        <v>0.34130571328000003</v>
      </c>
      <c r="CH56" s="98">
        <f>('[1]Summary Data'!$V115*POWER(CH$51,3))+('[1]Summary Data'!$W115*POWER(CH$51,2))+('[1]Summary Data'!$X115*CH$51)+'[1]Summary Data'!$Y115</f>
        <v>0.33731940944384003</v>
      </c>
      <c r="CI56" s="98">
        <f>('[1]Summary Data'!$V115*POWER(CI$51,3))+('[1]Summary Data'!$W115*POWER(CI$51,2))+('[1]Summary Data'!$X115*CI$51)+'[1]Summary Data'!$Y115</f>
        <v>0.33137264056832005</v>
      </c>
      <c r="CJ56" s="98">
        <f>('[1]Summary Data'!$V115*POWER(CJ$51,3))+('[1]Summary Data'!$W115*POWER(CJ$51,2))+('[1]Summary Data'!$X115*CJ$51)+'[1]Summary Data'!$Y115</f>
        <v>0.32361569970688003</v>
      </c>
      <c r="CK56" s="98">
        <f>('[1]Summary Data'!$V115*POWER(CK$51,3))+('[1]Summary Data'!$W115*POWER(CK$51,2))+('[1]Summary Data'!$X115*CK$51)+'[1]Summary Data'!$Y115</f>
        <v>0.31419887991296003</v>
      </c>
      <c r="CL56" s="98">
        <f>('[1]Summary Data'!$V115*POWER(CL$51,3))+('[1]Summary Data'!$W115*POWER(CL$51,2))+('[1]Summary Data'!$X115*CL$51)+'[1]Summary Data'!$Y115</f>
        <v>0.30327247424000003</v>
      </c>
      <c r="CM56" s="98">
        <f>('[1]Summary Data'!$V115*POWER(CM$51,3))+('[1]Summary Data'!$W115*POWER(CM$51,2))+('[1]Summary Data'!$X115*CM$51)+'[1]Summary Data'!$Y115</f>
        <v>0.29098677574144</v>
      </c>
      <c r="CN56" s="98">
        <f>('[1]Summary Data'!$V115*POWER(CN$51,3))+('[1]Summary Data'!$W115*POWER(CN$51,2))+('[1]Summary Data'!$X115*CN$51)+'[1]Summary Data'!$Y115</f>
        <v>0.27749207747071997</v>
      </c>
      <c r="CO56" s="98">
        <f>('[1]Summary Data'!$V115*POWER(CO$51,3))+('[1]Summary Data'!$W115*POWER(CO$51,2))+('[1]Summary Data'!$X115*CO$51)+'[1]Summary Data'!$Y115</f>
        <v>0.26293867248128</v>
      </c>
      <c r="CP56" s="98">
        <f>('[1]Summary Data'!$V115*POWER(CP$51,3))+('[1]Summary Data'!$W115*POWER(CP$51,2))+('[1]Summary Data'!$X115*CP$51)+'[1]Summary Data'!$Y115</f>
        <v>0.2474768538265599</v>
      </c>
      <c r="CQ56" s="98">
        <f>('[1]Summary Data'!$V115*POWER(CQ$51,3))+('[1]Summary Data'!$W115*POWER(CQ$51,2))+('[1]Summary Data'!$X115*CQ$51)+'[1]Summary Data'!$Y115</f>
        <v>0.23125691455999992</v>
      </c>
      <c r="CR56" s="98">
        <f>('[1]Summary Data'!$V115*POWER(CR$51,3))+('[1]Summary Data'!$W115*POWER(CR$51,2))+('[1]Summary Data'!$X115*CR$51)+'[1]Summary Data'!$Y115</f>
        <v>0.21442914773503988</v>
      </c>
      <c r="CS56" s="98">
        <f>('[1]Summary Data'!$V115*POWER(CS$51,3))+('[1]Summary Data'!$W115*POWER(CS$51,2))+('[1]Summary Data'!$X115*CS$51)+'[1]Summary Data'!$Y115</f>
        <v>0.19714384640511987</v>
      </c>
      <c r="CT56" s="98">
        <f>('[1]Summary Data'!$V115*POWER(CT$51,3))+('[1]Summary Data'!$W115*POWER(CT$51,2))+('[1]Summary Data'!$X115*CT$51)+'[1]Summary Data'!$Y115</f>
        <v>0.17955130362367991</v>
      </c>
      <c r="CU56" s="98">
        <f>('[1]Summary Data'!$V115*POWER(CU$51,3))+('[1]Summary Data'!$W115*POWER(CU$51,2))+('[1]Summary Data'!$X115*CU$51)+'[1]Summary Data'!$Y115</f>
        <v>0.16180181244415995</v>
      </c>
      <c r="CV56" s="98">
        <f>('[1]Summary Data'!$V115*POWER(CV$51,3))+('[1]Summary Data'!$W115*POWER(CV$51,2))+('[1]Summary Data'!$X115*CV$51)+'[1]Summary Data'!$Y115</f>
        <v>0.14404566591999987</v>
      </c>
      <c r="CW56" s="98">
        <f>('[1]Summary Data'!$V115*POWER(CW$51,3))+('[1]Summary Data'!$W115*POWER(CW$51,2))+('[1]Summary Data'!$X115*CW$51)+'[1]Summary Data'!$Y115</f>
        <v>0.1264331571046399</v>
      </c>
      <c r="CX56" s="98">
        <f>('[1]Summary Data'!$V115*POWER(CX$51,3))+('[1]Summary Data'!$W115*POWER(CX$51,2))+('[1]Summary Data'!$X115*CX$51)+'[1]Summary Data'!$Y115</f>
        <v>0.10911457905151986</v>
      </c>
      <c r="CY56" s="98">
        <f>('[1]Summary Data'!$V115*POWER(CY$51,3))+('[1]Summary Data'!$W115*POWER(CY$51,2))+('[1]Summary Data'!$X115*CY$51)+'[1]Summary Data'!$Y115</f>
        <v>9.2240224814079869E-2</v>
      </c>
      <c r="CZ56" s="98">
        <f>('[1]Summary Data'!$V115*POWER(CZ$51,3))+('[1]Summary Data'!$W115*POWER(CZ$51,2))+('[1]Summary Data'!$X115*CZ$51)+'[1]Summary Data'!$Y115</f>
        <v>7.5960387445759836E-2</v>
      </c>
      <c r="DA56" s="98">
        <f>('[1]Summary Data'!$V115*POWER(DA$51,3))+('[1]Summary Data'!$W115*POWER(DA$51,2))+('[1]Summary Data'!$X115*DA$51)+'[1]Summary Data'!$Y115</f>
        <v>6.0425359999999873E-2</v>
      </c>
      <c r="DB56" s="98">
        <f>('[1]Summary Data'!$V115*POWER(DB$51,3))+('[1]Summary Data'!$W115*POWER(DB$51,2))+('[1]Summary Data'!$X115*DB$51)+'[1]Summary Data'!$Y115</f>
        <v>4.5785435530239837E-2</v>
      </c>
      <c r="DC56" s="98">
        <f>('[1]Summary Data'!$V115*POWER(DC$51,3))+('[1]Summary Data'!$W115*POWER(DC$51,2))+('[1]Summary Data'!$X115*DC$51)+'[1]Summary Data'!$Y115</f>
        <v>3.2190907089919951E-2</v>
      </c>
      <c r="DD56" s="98">
        <f>('[1]Summary Data'!$V115*POWER(DD$51,3))+('[1]Summary Data'!$W115*POWER(DD$51,2))+('[1]Summary Data'!$X115*DD$51)+'[1]Summary Data'!$Y115</f>
        <v>1.9792067732479823E-2</v>
      </c>
      <c r="DE56" s="98">
        <f>('[1]Summary Data'!$V115*POWER(DE$51,3))+('[1]Summary Data'!$W115*POWER(DE$51,2))+('[1]Summary Data'!$X115*DE$51)+'[1]Summary Data'!$Y115</f>
        <v>8.7392105113598961E-3</v>
      </c>
      <c r="DF56" s="98">
        <f>('[1]Summary Data'!$V115*POWER(DF$51,3))+('[1]Summary Data'!$W115*POWER(DF$51,2))+('[1]Summary Data'!$X115*DF$51)+'[1]Summary Data'!$Y115</f>
        <v>-8.1737152000010971E-4</v>
      </c>
      <c r="DG56" s="98">
        <f>('[1]Summary Data'!$V115*POWER(DG$51,3))+('[1]Summary Data'!$W115*POWER(DG$51,2))+('[1]Summary Data'!$X115*DG$51)+'[1]Summary Data'!$Y115</f>
        <v>-8.7273853081599184E-3</v>
      </c>
      <c r="DH56" s="98">
        <f>('[1]Summary Data'!$V115*POWER(DH$51,3))+('[1]Summary Data'!$W115*POWER(DH$51,2))+('[1]Summary Data'!$X115*DH$51)+'[1]Summary Data'!$Y115</f>
        <v>-1.484053779967992E-2</v>
      </c>
      <c r="DI56" s="98">
        <f>('[1]Summary Data'!$V115*POWER(DI$51,3))+('[1]Summary Data'!$W115*POWER(DI$51,2))+('[1]Summary Data'!$X115*DI$51)+'[1]Summary Data'!$Y115</f>
        <v>-1.900653594111984E-2</v>
      </c>
      <c r="DJ56" s="98">
        <f>('[1]Summary Data'!$V115*POWER(DJ$51,3))+('[1]Summary Data'!$W115*POWER(DJ$51,2))+('[1]Summary Data'!$X115*DJ$51)+'[1]Summary Data'!$Y115</f>
        <v>-2.1075086679039845E-2</v>
      </c>
      <c r="DK56" s="98">
        <f>('[1]Summary Data'!$V115*POWER(DK$51,3))+('[1]Summary Data'!$W115*POWER(DK$51,2))+('[1]Summary Data'!$X115*DK$51)+'[1]Summary Data'!$Y115</f>
        <v>-2.0895896959999771E-2</v>
      </c>
      <c r="DL56" s="98">
        <f>('[1]Summary Data'!$V115*POWER(DL$51,3))+('[1]Summary Data'!$W115*POWER(DL$51,2))+('[1]Summary Data'!$X115*DL$51)+'[1]Summary Data'!$Y115</f>
        <v>-1.8318673730559676E-2</v>
      </c>
      <c r="DM56" s="98">
        <f>('[1]Summary Data'!$V115*POWER(DM$51,3))+('[1]Summary Data'!$W115*POWER(DM$51,2))+('[1]Summary Data'!$X115*DM$51)+'[1]Summary Data'!$Y115</f>
        <v>-1.3193123937279616E-2</v>
      </c>
      <c r="DN56" s="98">
        <f>('[1]Summary Data'!$V115*POWER(DN$51,3))+('[1]Summary Data'!$W115*POWER(DN$51,2))+('[1]Summary Data'!$X115*DN$51)+'[1]Summary Data'!$Y115</f>
        <v>-5.3689545267193717E-3</v>
      </c>
      <c r="DO56" s="98">
        <f>('[1]Summary Data'!$V115*POWER(DO$51,3))+('[1]Summary Data'!$W115*POWER(DO$51,2))+('[1]Summary Data'!$X115*DO$51)+'[1]Summary Data'!$Y115</f>
        <v>5.3041275545603339E-3</v>
      </c>
      <c r="DP56" s="98">
        <f>('[1]Summary Data'!$V115*POWER(DP$51,3))+('[1]Summary Data'!$W115*POWER(DP$51,2))+('[1]Summary Data'!$X115*DP$51)+'[1]Summary Data'!$Y115</f>
        <v>1.8976415360000387E-2</v>
      </c>
      <c r="DQ56" s="98">
        <f>('[1]Summary Data'!$V115*POWER(DQ$51,3))+('[1]Summary Data'!$W115*POWER(DQ$51,2))+('[1]Summary Data'!$X115*DQ$51)+'[1]Summary Data'!$Y115</f>
        <v>3.579820194304062E-2</v>
      </c>
      <c r="DR56" s="98">
        <f>('[1]Summary Data'!$V115*POWER(DR$51,3))+('[1]Summary Data'!$W115*POWER(DR$51,2))+('[1]Summary Data'!$X115*DR$51)+'[1]Summary Data'!$Y115</f>
        <v>5.5919780357120863E-2</v>
      </c>
      <c r="DS56" s="98">
        <f>('[1]Summary Data'!$V115*POWER(DS$51,3))+('[1]Summary Data'!$W115*POWER(DS$51,2))+('[1]Summary Data'!$X115*DS$51)+'[1]Summary Data'!$Y115</f>
        <v>7.9491443655680949E-2</v>
      </c>
      <c r="DT56" s="98">
        <f>('[1]Summary Data'!$V115*POWER(DT$51,3))+('[1]Summary Data'!$W115*POWER(DT$51,2))+('[1]Summary Data'!$X115*DT$51)+'[1]Summary Data'!$Y115</f>
        <v>0.10666348489216138</v>
      </c>
      <c r="DU56" s="98">
        <f>('[1]Summary Data'!$V115*POWER(DU$51,3))+('[1]Summary Data'!$W115*POWER(DU$51,2))+('[1]Summary Data'!$X115*DU$51)+'[1]Summary Data'!$Y115</f>
        <v>0.13758619712000153</v>
      </c>
      <c r="DV56" s="98">
        <f>('[1]Summary Data'!$V115*POWER(DV$51,3))+('[1]Summary Data'!$W115*POWER(DV$51,2))+('[1]Summary Data'!$X115*DV$51)+'[1]Summary Data'!$Y115</f>
        <v>0.17240987339264147</v>
      </c>
      <c r="DW56" s="98">
        <f>('[1]Summary Data'!$V115*POWER(DW$51,3))+('[1]Summary Data'!$W115*POWER(DW$51,2))+('[1]Summary Data'!$X115*DW$51)+'[1]Summary Data'!$Y115</f>
        <v>0.21128480676352146</v>
      </c>
      <c r="DX56" s="98">
        <f>('[1]Summary Data'!$V115*POWER(DX$51,3))+('[1]Summary Data'!$W115*POWER(DX$51,2))+('[1]Summary Data'!$X115*DX$51)+'[1]Summary Data'!$Y115</f>
        <v>0.25436129028608134</v>
      </c>
      <c r="DY56" s="98">
        <f>('[1]Summary Data'!$V115*POWER(DY$51,3))+('[1]Summary Data'!$W115*POWER(DY$51,2))+('[1]Summary Data'!$X115*DY$51)+'[1]Summary Data'!$Y115</f>
        <v>0.30178961701376228</v>
      </c>
      <c r="DZ56" s="98">
        <f>('[1]Summary Data'!$V115*POWER(DZ$51,3))+('[1]Summary Data'!$W115*POWER(DZ$51,2))+('[1]Summary Data'!$X115*DZ$51)+'[1]Summary Data'!$Y115</f>
        <v>0.35372008000000277</v>
      </c>
      <c r="EA56" s="98">
        <f>('[1]Summary Data'!$V115*POWER(EA$51,3))+('[1]Summary Data'!$W115*POWER(EA$51,2))+('[1]Summary Data'!$X115*EA$51)+'[1]Summary Data'!$Y115</f>
        <v>0.41030297229824308</v>
      </c>
      <c r="EB56" s="98">
        <f>('[1]Summary Data'!$V115*POWER(EB$51,3))+('[1]Summary Data'!$W115*POWER(EB$51,2))+('[1]Summary Data'!$X115*EB$51)+'[1]Summary Data'!$Y115</f>
        <v>0.47168858696192306</v>
      </c>
      <c r="EC56" s="98">
        <f>('[1]Summary Data'!$V115*POWER(EC$51,3))+('[1]Summary Data'!$W115*POWER(EC$51,2))+('[1]Summary Data'!$X115*EC$51)+'[1]Summary Data'!$Y115</f>
        <v>0.53802721704448342</v>
      </c>
      <c r="ED56" s="98">
        <f>('[1]Summary Data'!$V115*POWER(ED$51,3))+('[1]Summary Data'!$W115*POWER(ED$51,2))+('[1]Summary Data'!$X115*ED$51)+'[1]Summary Data'!$Y115</f>
        <v>0.6094691555993631</v>
      </c>
      <c r="EE56" s="98">
        <f>('[1]Summary Data'!$V115*POWER(EE$51,3))+('[1]Summary Data'!$W115*POWER(EE$51,2))+('[1]Summary Data'!$X115*EE$51)+'[1]Summary Data'!$Y115</f>
        <v>0.68616469568000282</v>
      </c>
      <c r="EF56" s="98">
        <f>('[1]Summary Data'!$V115*POWER(EF$51,3))+('[1]Summary Data'!$W115*POWER(EF$51,2))+('[1]Summary Data'!$X115*EF$51)+'[1]Summary Data'!$Y115</f>
        <v>0.76826413033984375</v>
      </c>
      <c r="EG56" s="98">
        <f>('[1]Summary Data'!$V115*POWER(EG$51,3))+('[1]Summary Data'!$W115*POWER(EG$51,2))+('[1]Summary Data'!$X115*EG$51)+'[1]Summary Data'!$Y115</f>
        <v>0.85591775263232395</v>
      </c>
      <c r="EH56" s="98">
        <f>('[1]Summary Data'!$V115*POWER(EH$51,3))+('[1]Summary Data'!$W115*POWER(EH$51,2))+('[1]Summary Data'!$X115*EH$51)+'[1]Summary Data'!$Y115</f>
        <v>0.94927585561088412</v>
      </c>
      <c r="EI56" s="98">
        <f>('[1]Summary Data'!$V115*POWER(EI$51,3))+('[1]Summary Data'!$W115*POWER(EI$51,2))+('[1]Summary Data'!$X115*EI$51)+'[1]Summary Data'!$Y115</f>
        <v>1.0484887323289658</v>
      </c>
      <c r="EJ56" s="98">
        <f>('[1]Summary Data'!$V115*POWER(EJ$51,3))+('[1]Summary Data'!$W115*POWER(EJ$51,2))+('[1]Summary Data'!$X115*EJ$51)+'[1]Summary Data'!$Y115</f>
        <v>1.1537066758400054</v>
      </c>
      <c r="EK56" s="98">
        <f>('[1]Summary Data'!$V115*POWER(EK$51,3))+('[1]Summary Data'!$W115*POWER(EK$51,2))+('[1]Summary Data'!$X115*EK$51)+'[1]Summary Data'!$Y115</f>
        <v>1.2650799791974454</v>
      </c>
      <c r="EL56" s="98">
        <f>('[1]Summary Data'!$V115*POWER(EL$51,3))+('[1]Summary Data'!$W115*POWER(EL$51,2))+('[1]Summary Data'!$X115*EL$51)+'[1]Summary Data'!$Y115</f>
        <v>1.3827589354547258</v>
      </c>
      <c r="EM56" s="98">
        <f>('[1]Summary Data'!$V115*POWER(EM$51,3))+('[1]Summary Data'!$W115*POWER(EM$51,2))+('[1]Summary Data'!$X115*EM$51)+'[1]Summary Data'!$Y115</f>
        <v>1.506893837665287</v>
      </c>
      <c r="EN56" s="98">
        <f>('[1]Summary Data'!$V115*POWER(EN$51,3))+('[1]Summary Data'!$W115*POWER(EN$51,2))+('[1]Summary Data'!$X115*EN$51)+'[1]Summary Data'!$Y115</f>
        <v>1.637634978882567</v>
      </c>
      <c r="EO56" s="99">
        <f>('[1]Summary Data'!$V115*POWER(EO$51,3))+('[1]Summary Data'!$W115*POWER(EO$51,2))+('[1]Summary Data'!$X115*EO$51)+'[1]Summary Data'!$Y115</f>
        <v>1.7751326521600068</v>
      </c>
      <c r="EP56" s="187"/>
    </row>
    <row r="57" spans="2:147" x14ac:dyDescent="0.25">
      <c r="B57" s="180"/>
      <c r="C57" s="181"/>
      <c r="D57" s="181"/>
      <c r="E57" s="182"/>
      <c r="F57" s="56">
        <f t="shared" si="7"/>
        <v>5</v>
      </c>
      <c r="G57" s="97">
        <f t="shared" si="8"/>
        <v>0.31442093918720004</v>
      </c>
      <c r="H57" s="98">
        <f t="shared" si="8"/>
        <v>0.31442093918720004</v>
      </c>
      <c r="I57" s="98">
        <f t="shared" si="8"/>
        <v>0.31442093918720004</v>
      </c>
      <c r="J57" s="98">
        <f t="shared" si="8"/>
        <v>0.31393468807680003</v>
      </c>
      <c r="K57" s="98">
        <f t="shared" si="8"/>
        <v>0.31148556085760004</v>
      </c>
      <c r="L57" s="98">
        <f t="shared" si="8"/>
        <v>0.30720726080000005</v>
      </c>
      <c r="M57" s="98">
        <f t="shared" si="8"/>
        <v>0.30123349117440001</v>
      </c>
      <c r="N57" s="98">
        <f t="shared" si="8"/>
        <v>0.29369795525120002</v>
      </c>
      <c r="O57" s="98">
        <f t="shared" si="8"/>
        <v>0.28473435630080002</v>
      </c>
      <c r="P57" s="98">
        <f t="shared" si="8"/>
        <v>0.27447639759359999</v>
      </c>
      <c r="Q57" s="98">
        <f t="shared" si="8"/>
        <v>0.2630577824</v>
      </c>
      <c r="R57" s="98">
        <f t="shared" si="8"/>
        <v>0.25061221399040001</v>
      </c>
      <c r="S57" s="98">
        <f t="shared" si="8"/>
        <v>0.23727339563519997</v>
      </c>
      <c r="T57" s="98">
        <f t="shared" si="8"/>
        <v>0.22317503060479996</v>
      </c>
      <c r="U57" s="98">
        <f t="shared" si="8"/>
        <v>0.20845082216959993</v>
      </c>
      <c r="V57" s="98">
        <f t="shared" si="8"/>
        <v>0.1932344735999999</v>
      </c>
      <c r="W57" s="98">
        <f t="shared" si="8"/>
        <v>0.17765968816639993</v>
      </c>
      <c r="X57" s="98">
        <f t="shared" si="8"/>
        <v>0.16186016913919987</v>
      </c>
      <c r="Y57" s="98">
        <f t="shared" si="8"/>
        <v>0.14596961978879985</v>
      </c>
      <c r="Z57" s="98">
        <f t="shared" si="8"/>
        <v>0.1301217433855999</v>
      </c>
      <c r="AA57" s="98">
        <f t="shared" si="8"/>
        <v>0.1144502431999998</v>
      </c>
      <c r="AB57" s="98">
        <f t="shared" si="8"/>
        <v>9.9088822502399809E-2</v>
      </c>
      <c r="AC57" s="98">
        <f t="shared" si="8"/>
        <v>8.4171184563199775E-2</v>
      </c>
      <c r="AD57" s="98">
        <f t="shared" si="8"/>
        <v>6.9831032652799829E-2</v>
      </c>
      <c r="AE57" s="98">
        <f t="shared" si="8"/>
        <v>5.6202070041599883E-2</v>
      </c>
      <c r="AF57" s="98">
        <f t="shared" si="8"/>
        <v>4.3417999999999901E-2</v>
      </c>
      <c r="AG57" s="98">
        <f t="shared" si="8"/>
        <v>3.1612525798399849E-2</v>
      </c>
      <c r="AH57" s="98">
        <f t="shared" si="8"/>
        <v>2.0919350707199913E-2</v>
      </c>
      <c r="AI57" s="98">
        <f t="shared" si="8"/>
        <v>1.1472177996799948E-2</v>
      </c>
      <c r="AJ57" s="98">
        <f t="shared" si="8"/>
        <v>3.4047109375999196E-3</v>
      </c>
      <c r="AK57" s="98">
        <f t="shared" si="8"/>
        <v>0</v>
      </c>
      <c r="AL57" s="98">
        <f t="shared" si="8"/>
        <v>0</v>
      </c>
      <c r="AM57" s="98">
        <v>0</v>
      </c>
      <c r="AN57" s="98">
        <v>0</v>
      </c>
      <c r="AO57" s="98">
        <v>0</v>
      </c>
      <c r="AP57" s="98">
        <v>0</v>
      </c>
      <c r="AQ57" s="98">
        <v>0</v>
      </c>
      <c r="AR57" s="98">
        <v>0</v>
      </c>
      <c r="AS57" s="98">
        <v>0</v>
      </c>
      <c r="AT57" s="98">
        <v>0</v>
      </c>
      <c r="AU57" s="98">
        <v>0</v>
      </c>
      <c r="AV57" s="98">
        <v>0</v>
      </c>
      <c r="AW57" s="98">
        <v>0</v>
      </c>
      <c r="AX57" s="98">
        <v>0</v>
      </c>
      <c r="AY57" s="98">
        <v>0</v>
      </c>
      <c r="AZ57" s="98">
        <v>0</v>
      </c>
      <c r="BA57" s="98">
        <v>0</v>
      </c>
      <c r="BB57" s="98">
        <v>0</v>
      </c>
      <c r="BC57" s="98">
        <v>0</v>
      </c>
      <c r="BD57" s="98">
        <v>0</v>
      </c>
      <c r="BE57" s="98">
        <v>0</v>
      </c>
      <c r="BF57" s="98">
        <v>0</v>
      </c>
      <c r="BG57" s="98">
        <v>0</v>
      </c>
      <c r="BH57" s="98">
        <v>0</v>
      </c>
      <c r="BI57" s="98">
        <v>0</v>
      </c>
      <c r="BJ57" s="98">
        <v>0</v>
      </c>
      <c r="BK57" s="98">
        <v>0</v>
      </c>
      <c r="BL57" s="98">
        <v>0</v>
      </c>
      <c r="BM57" s="98">
        <v>0</v>
      </c>
      <c r="BN57" s="98">
        <v>0</v>
      </c>
      <c r="BO57" s="98">
        <v>0</v>
      </c>
      <c r="BP57" s="98">
        <v>0</v>
      </c>
      <c r="BQ57" s="98">
        <v>0</v>
      </c>
      <c r="BR57" s="98">
        <v>0</v>
      </c>
      <c r="BS57" s="98">
        <v>0</v>
      </c>
      <c r="BT57" s="99">
        <v>0</v>
      </c>
      <c r="BU57" s="187"/>
      <c r="CA57" s="143">
        <f t="shared" si="9"/>
        <v>0</v>
      </c>
      <c r="CB57" s="97">
        <f>('[1]Summary Data'!$V114*POWER(CB$51,3))+('[1]Summary Data'!$W114*POWER(CB$51,2))+('[1]Summary Data'!$X114*CB$51)+'[1]Summary Data'!$Y114</f>
        <v>0.30897000000000002</v>
      </c>
      <c r="CC57" s="98">
        <f>('[1]Summary Data'!$V114*POWER(CC$51,3))+('[1]Summary Data'!$W114*POWER(CC$51,2))+('[1]Summary Data'!$X114*CC$51)+'[1]Summary Data'!$Y114</f>
        <v>0.31281061091840001</v>
      </c>
      <c r="CD57" s="98">
        <f>('[1]Summary Data'!$V114*POWER(CD$51,3))+('[1]Summary Data'!$W114*POWER(CD$51,2))+('[1]Summary Data'!$X114*CD$51)+'[1]Summary Data'!$Y114</f>
        <v>0.31442093918720004</v>
      </c>
      <c r="CE57" s="98">
        <f>('[1]Summary Data'!$V114*POWER(CE$51,3))+('[1]Summary Data'!$W114*POWER(CE$51,2))+('[1]Summary Data'!$X114*CE$51)+'[1]Summary Data'!$Y114</f>
        <v>0.31393468807680003</v>
      </c>
      <c r="CF57" s="98">
        <f>('[1]Summary Data'!$V114*POWER(CF$51,3))+('[1]Summary Data'!$W114*POWER(CF$51,2))+('[1]Summary Data'!$X114*CF$51)+'[1]Summary Data'!$Y114</f>
        <v>0.31148556085760004</v>
      </c>
      <c r="CG57" s="98">
        <f>('[1]Summary Data'!$V114*POWER(CG$51,3))+('[1]Summary Data'!$W114*POWER(CG$51,2))+('[1]Summary Data'!$X114*CG$51)+'[1]Summary Data'!$Y114</f>
        <v>0.30720726080000005</v>
      </c>
      <c r="CH57" s="98">
        <f>('[1]Summary Data'!$V114*POWER(CH$51,3))+('[1]Summary Data'!$W114*POWER(CH$51,2))+('[1]Summary Data'!$X114*CH$51)+'[1]Summary Data'!$Y114</f>
        <v>0.30123349117440001</v>
      </c>
      <c r="CI57" s="98">
        <f>('[1]Summary Data'!$V114*POWER(CI$51,3))+('[1]Summary Data'!$W114*POWER(CI$51,2))+('[1]Summary Data'!$X114*CI$51)+'[1]Summary Data'!$Y114</f>
        <v>0.29369795525120002</v>
      </c>
      <c r="CJ57" s="98">
        <f>('[1]Summary Data'!$V114*POWER(CJ$51,3))+('[1]Summary Data'!$W114*POWER(CJ$51,2))+('[1]Summary Data'!$X114*CJ$51)+'[1]Summary Data'!$Y114</f>
        <v>0.28473435630080002</v>
      </c>
      <c r="CK57" s="98">
        <f>('[1]Summary Data'!$V114*POWER(CK$51,3))+('[1]Summary Data'!$W114*POWER(CK$51,2))+('[1]Summary Data'!$X114*CK$51)+'[1]Summary Data'!$Y114</f>
        <v>0.27447639759359999</v>
      </c>
      <c r="CL57" s="98">
        <f>('[1]Summary Data'!$V114*POWER(CL$51,3))+('[1]Summary Data'!$W114*POWER(CL$51,2))+('[1]Summary Data'!$X114*CL$51)+'[1]Summary Data'!$Y114</f>
        <v>0.2630577824</v>
      </c>
      <c r="CM57" s="98">
        <f>('[1]Summary Data'!$V114*POWER(CM$51,3))+('[1]Summary Data'!$W114*POWER(CM$51,2))+('[1]Summary Data'!$X114*CM$51)+'[1]Summary Data'!$Y114</f>
        <v>0.25061221399040001</v>
      </c>
      <c r="CN57" s="98">
        <f>('[1]Summary Data'!$V114*POWER(CN$51,3))+('[1]Summary Data'!$W114*POWER(CN$51,2))+('[1]Summary Data'!$X114*CN$51)+'[1]Summary Data'!$Y114</f>
        <v>0.23727339563519997</v>
      </c>
      <c r="CO57" s="98">
        <f>('[1]Summary Data'!$V114*POWER(CO$51,3))+('[1]Summary Data'!$W114*POWER(CO$51,2))+('[1]Summary Data'!$X114*CO$51)+'[1]Summary Data'!$Y114</f>
        <v>0.22317503060479996</v>
      </c>
      <c r="CP57" s="98">
        <f>('[1]Summary Data'!$V114*POWER(CP$51,3))+('[1]Summary Data'!$W114*POWER(CP$51,2))+('[1]Summary Data'!$X114*CP$51)+'[1]Summary Data'!$Y114</f>
        <v>0.20845082216959993</v>
      </c>
      <c r="CQ57" s="98">
        <f>('[1]Summary Data'!$V114*POWER(CQ$51,3))+('[1]Summary Data'!$W114*POWER(CQ$51,2))+('[1]Summary Data'!$X114*CQ$51)+'[1]Summary Data'!$Y114</f>
        <v>0.1932344735999999</v>
      </c>
      <c r="CR57" s="98">
        <f>('[1]Summary Data'!$V114*POWER(CR$51,3))+('[1]Summary Data'!$W114*POWER(CR$51,2))+('[1]Summary Data'!$X114*CR$51)+'[1]Summary Data'!$Y114</f>
        <v>0.17765968816639993</v>
      </c>
      <c r="CS57" s="98">
        <f>('[1]Summary Data'!$V114*POWER(CS$51,3))+('[1]Summary Data'!$W114*POWER(CS$51,2))+('[1]Summary Data'!$X114*CS$51)+'[1]Summary Data'!$Y114</f>
        <v>0.16186016913919987</v>
      </c>
      <c r="CT57" s="98">
        <f>('[1]Summary Data'!$V114*POWER(CT$51,3))+('[1]Summary Data'!$W114*POWER(CT$51,2))+('[1]Summary Data'!$X114*CT$51)+'[1]Summary Data'!$Y114</f>
        <v>0.14596961978879985</v>
      </c>
      <c r="CU57" s="98">
        <f>('[1]Summary Data'!$V114*POWER(CU$51,3))+('[1]Summary Data'!$W114*POWER(CU$51,2))+('[1]Summary Data'!$X114*CU$51)+'[1]Summary Data'!$Y114</f>
        <v>0.1301217433855999</v>
      </c>
      <c r="CV57" s="98">
        <f>('[1]Summary Data'!$V114*POWER(CV$51,3))+('[1]Summary Data'!$W114*POWER(CV$51,2))+('[1]Summary Data'!$X114*CV$51)+'[1]Summary Data'!$Y114</f>
        <v>0.1144502431999998</v>
      </c>
      <c r="CW57" s="98">
        <f>('[1]Summary Data'!$V114*POWER(CW$51,3))+('[1]Summary Data'!$W114*POWER(CW$51,2))+('[1]Summary Data'!$X114*CW$51)+'[1]Summary Data'!$Y114</f>
        <v>9.9088822502399809E-2</v>
      </c>
      <c r="CX57" s="98">
        <f>('[1]Summary Data'!$V114*POWER(CX$51,3))+('[1]Summary Data'!$W114*POWER(CX$51,2))+('[1]Summary Data'!$X114*CX$51)+'[1]Summary Data'!$Y114</f>
        <v>8.4171184563199775E-2</v>
      </c>
      <c r="CY57" s="98">
        <f>('[1]Summary Data'!$V114*POWER(CY$51,3))+('[1]Summary Data'!$W114*POWER(CY$51,2))+('[1]Summary Data'!$X114*CY$51)+'[1]Summary Data'!$Y114</f>
        <v>6.9831032652799829E-2</v>
      </c>
      <c r="CZ57" s="98">
        <f>('[1]Summary Data'!$V114*POWER(CZ$51,3))+('[1]Summary Data'!$W114*POWER(CZ$51,2))+('[1]Summary Data'!$X114*CZ$51)+'[1]Summary Data'!$Y114</f>
        <v>5.6202070041599883E-2</v>
      </c>
      <c r="DA57" s="98">
        <f>('[1]Summary Data'!$V114*POWER(DA$51,3))+('[1]Summary Data'!$W114*POWER(DA$51,2))+('[1]Summary Data'!$X114*DA$51)+'[1]Summary Data'!$Y114</f>
        <v>4.3417999999999901E-2</v>
      </c>
      <c r="DB57" s="98">
        <f>('[1]Summary Data'!$V114*POWER(DB$51,3))+('[1]Summary Data'!$W114*POWER(DB$51,2))+('[1]Summary Data'!$X114*DB$51)+'[1]Summary Data'!$Y114</f>
        <v>3.1612525798399849E-2</v>
      </c>
      <c r="DC57" s="98">
        <f>('[1]Summary Data'!$V114*POWER(DC$51,3))+('[1]Summary Data'!$W114*POWER(DC$51,2))+('[1]Summary Data'!$X114*DC$51)+'[1]Summary Data'!$Y114</f>
        <v>2.0919350707199913E-2</v>
      </c>
      <c r="DD57" s="98">
        <f>('[1]Summary Data'!$V114*POWER(DD$51,3))+('[1]Summary Data'!$W114*POWER(DD$51,2))+('[1]Summary Data'!$X114*DD$51)+'[1]Summary Data'!$Y114</f>
        <v>1.1472177996799948E-2</v>
      </c>
      <c r="DE57" s="98">
        <f>('[1]Summary Data'!$V114*POWER(DE$51,3))+('[1]Summary Data'!$W114*POWER(DE$51,2))+('[1]Summary Data'!$X114*DE$51)+'[1]Summary Data'!$Y114</f>
        <v>3.4047109375999196E-3</v>
      </c>
      <c r="DF57" s="98">
        <f>('[1]Summary Data'!$V114*POWER(DF$51,3))+('[1]Summary Data'!$W114*POWER(DF$51,2))+('[1]Summary Data'!$X114*DF$51)+'[1]Summary Data'!$Y114</f>
        <v>-3.1493472000000966E-3</v>
      </c>
      <c r="DG57" s="98">
        <f>('[1]Summary Data'!$V114*POWER(DG$51,3))+('[1]Summary Data'!$W114*POWER(DG$51,2))+('[1]Summary Data'!$X114*DG$51)+'[1]Summary Data'!$Y114</f>
        <v>-8.0562931456000242E-3</v>
      </c>
      <c r="DH57" s="98">
        <f>('[1]Summary Data'!$V114*POWER(DH$51,3))+('[1]Summary Data'!$W114*POWER(DH$51,2))+('[1]Summary Data'!$X114*DH$51)+'[1]Summary Data'!$Y114</f>
        <v>-1.118242362880012E-2</v>
      </c>
      <c r="DI57" s="98">
        <f>('[1]Summary Data'!$V114*POWER(DI$51,3))+('[1]Summary Data'!$W114*POWER(DI$51,2))+('[1]Summary Data'!$X114*DI$51)+'[1]Summary Data'!$Y114</f>
        <v>-1.2394035379199864E-2</v>
      </c>
      <c r="DJ57" s="98">
        <f>('[1]Summary Data'!$V114*POWER(DJ$51,3))+('[1]Summary Data'!$W114*POWER(DJ$51,2))+('[1]Summary Data'!$X114*DJ$51)+'[1]Summary Data'!$Y114</f>
        <v>-1.1557425126399956E-2</v>
      </c>
      <c r="DK57" s="98">
        <f>('[1]Summary Data'!$V114*POWER(DK$51,3))+('[1]Summary Data'!$W114*POWER(DK$51,2))+('[1]Summary Data'!$X114*DK$51)+'[1]Summary Data'!$Y114</f>
        <v>-8.538889599999766E-3</v>
      </c>
      <c r="DL57" s="98">
        <f>('[1]Summary Data'!$V114*POWER(DL$51,3))+('[1]Summary Data'!$W114*POWER(DL$51,2))+('[1]Summary Data'!$X114*DL$51)+'[1]Summary Data'!$Y114</f>
        <v>-3.2047255295998278E-3</v>
      </c>
      <c r="DM57" s="98">
        <f>('[1]Summary Data'!$V114*POWER(DM$51,3))+('[1]Summary Data'!$W114*POWER(DM$51,2))+('[1]Summary Data'!$X114*DM$51)+'[1]Summary Data'!$Y114</f>
        <v>4.5787703552002124E-3</v>
      </c>
      <c r="DN57" s="98">
        <f>('[1]Summary Data'!$V114*POWER(DN$51,3))+('[1]Summary Data'!$W114*POWER(DN$51,2))+('[1]Summary Data'!$X114*DN$51)+'[1]Summary Data'!$Y114</f>
        <v>1.4945301324800431E-2</v>
      </c>
      <c r="DO57" s="98">
        <f>('[1]Summary Data'!$V114*POWER(DO$51,3))+('[1]Summary Data'!$W114*POWER(DO$51,2))+('[1]Summary Data'!$X114*DO$51)+'[1]Summary Data'!$Y114</f>
        <v>2.8028570649600459E-2</v>
      </c>
      <c r="DP57" s="98">
        <f>('[1]Summary Data'!$V114*POWER(DP$51,3))+('[1]Summary Data'!$W114*POWER(DP$51,2))+('[1]Summary Data'!$X114*DP$51)+'[1]Summary Data'!$Y114</f>
        <v>4.3962281600000375E-2</v>
      </c>
      <c r="DQ57" s="98">
        <f>('[1]Summary Data'!$V114*POWER(DQ$51,3))+('[1]Summary Data'!$W114*POWER(DQ$51,2))+('[1]Summary Data'!$X114*DQ$51)+'[1]Summary Data'!$Y114</f>
        <v>6.2880137446400697E-2</v>
      </c>
      <c r="DR57" s="98">
        <f>('[1]Summary Data'!$V114*POWER(DR$51,3))+('[1]Summary Data'!$W114*POWER(DR$51,2))+('[1]Summary Data'!$X114*DR$51)+'[1]Summary Data'!$Y114</f>
        <v>8.4915841459200614E-2</v>
      </c>
      <c r="DS57" s="98">
        <f>('[1]Summary Data'!$V114*POWER(DS$51,3))+('[1]Summary Data'!$W114*POWER(DS$51,2))+('[1]Summary Data'!$X114*DS$51)+'[1]Summary Data'!$Y114</f>
        <v>0.11020309690880065</v>
      </c>
      <c r="DT57" s="98">
        <f>('[1]Summary Data'!$V114*POWER(DT$51,3))+('[1]Summary Data'!$W114*POWER(DT$51,2))+('[1]Summary Data'!$X114*DT$51)+'[1]Summary Data'!$Y114</f>
        <v>0.13887560706560109</v>
      </c>
      <c r="DU57" s="98">
        <f>('[1]Summary Data'!$V114*POWER(DU$51,3))+('[1]Summary Data'!$W114*POWER(DU$51,2))+('[1]Summary Data'!$X114*DU$51)+'[1]Summary Data'!$Y114</f>
        <v>0.17106707520000136</v>
      </c>
      <c r="DV57" s="98">
        <f>('[1]Summary Data'!$V114*POWER(DV$51,3))+('[1]Summary Data'!$W114*POWER(DV$51,2))+('[1]Summary Data'!$X114*DV$51)+'[1]Summary Data'!$Y114</f>
        <v>0.20691120458240153</v>
      </c>
      <c r="DW57" s="98">
        <f>('[1]Summary Data'!$V114*POWER(DW$51,3))+('[1]Summary Data'!$W114*POWER(DW$51,2))+('[1]Summary Data'!$X114*DW$51)+'[1]Summary Data'!$Y114</f>
        <v>0.24654169848320148</v>
      </c>
      <c r="DX57" s="98">
        <f>('[1]Summary Data'!$V114*POWER(DX$51,3))+('[1]Summary Data'!$W114*POWER(DX$51,2))+('[1]Summary Data'!$X114*DX$51)+'[1]Summary Data'!$Y114</f>
        <v>0.29009226017280121</v>
      </c>
      <c r="DY57" s="98">
        <f>('[1]Summary Data'!$V114*POWER(DY$51,3))+('[1]Summary Data'!$W114*POWER(DY$51,2))+('[1]Summary Data'!$X114*DY$51)+'[1]Summary Data'!$Y114</f>
        <v>0.33769659292160181</v>
      </c>
      <c r="DZ57" s="98">
        <f>('[1]Summary Data'!$V114*POWER(DZ$51,3))+('[1]Summary Data'!$W114*POWER(DZ$51,2))+('[1]Summary Data'!$X114*DZ$51)+'[1]Summary Data'!$Y114</f>
        <v>0.38948840000000229</v>
      </c>
      <c r="EA57" s="98">
        <f>('[1]Summary Data'!$V114*POWER(EA$51,3))+('[1]Summary Data'!$W114*POWER(EA$51,2))+('[1]Summary Data'!$X114*EA$51)+'[1]Summary Data'!$Y114</f>
        <v>0.44560138467840288</v>
      </c>
      <c r="EB57" s="98">
        <f>('[1]Summary Data'!$V114*POWER(EB$51,3))+('[1]Summary Data'!$W114*POWER(EB$51,2))+('[1]Summary Data'!$X114*EB$51)+'[1]Summary Data'!$Y114</f>
        <v>0.50616925022720272</v>
      </c>
      <c r="EC57" s="98">
        <f>('[1]Summary Data'!$V114*POWER(EC$51,3))+('[1]Summary Data'!$W114*POWER(EC$51,2))+('[1]Summary Data'!$X114*EC$51)+'[1]Summary Data'!$Y114</f>
        <v>0.57132569991680282</v>
      </c>
      <c r="ED57" s="98">
        <f>('[1]Summary Data'!$V114*POWER(ED$51,3))+('[1]Summary Data'!$W114*POWER(ED$51,2))+('[1]Summary Data'!$X114*ED$51)+'[1]Summary Data'!$Y114</f>
        <v>0.64120443701760266</v>
      </c>
      <c r="EE57" s="98">
        <f>('[1]Summary Data'!$V114*POWER(EE$51,3))+('[1]Summary Data'!$W114*POWER(EE$51,2))+('[1]Summary Data'!$X114*EE$51)+'[1]Summary Data'!$Y114</f>
        <v>0.71593916480000297</v>
      </c>
      <c r="EF57" s="98">
        <f>('[1]Summary Data'!$V114*POWER(EF$51,3))+('[1]Summary Data'!$W114*POWER(EF$51,2))+('[1]Summary Data'!$X114*EF$51)+'[1]Summary Data'!$Y114</f>
        <v>0.79566358653440417</v>
      </c>
      <c r="EG57" s="98">
        <f>('[1]Summary Data'!$V114*POWER(EG$51,3))+('[1]Summary Data'!$W114*POWER(EG$51,2))+('[1]Summary Data'!$X114*EG$51)+'[1]Summary Data'!$Y114</f>
        <v>0.88051140549120444</v>
      </c>
      <c r="EH57" s="98">
        <f>('[1]Summary Data'!$V114*POWER(EH$51,3))+('[1]Summary Data'!$W114*POWER(EH$51,2))+('[1]Summary Data'!$X114*EH$51)+'[1]Summary Data'!$Y114</f>
        <v>0.97061632494080441</v>
      </c>
      <c r="EI57" s="98">
        <f>('[1]Summary Data'!$V114*POWER(EI$51,3))+('[1]Summary Data'!$W114*POWER(EI$51,2))+('[1]Summary Data'!$X114*EI$51)+'[1]Summary Data'!$Y114</f>
        <v>1.0661120481536051</v>
      </c>
      <c r="EJ57" s="98">
        <f>('[1]Summary Data'!$V114*POWER(EJ$51,3))+('[1]Summary Data'!$W114*POWER(EJ$51,2))+('[1]Summary Data'!$X114*EJ$51)+'[1]Summary Data'!$Y114</f>
        <v>1.1671322784000053</v>
      </c>
      <c r="EK57" s="98">
        <f>('[1]Summary Data'!$V114*POWER(EK$51,3))+('[1]Summary Data'!$W114*POWER(EK$51,2))+('[1]Summary Data'!$X114*EK$51)+'[1]Summary Data'!$Y114</f>
        <v>1.2738107189504058</v>
      </c>
      <c r="EL57" s="98">
        <f>('[1]Summary Data'!$V114*POWER(EL$51,3))+('[1]Summary Data'!$W114*POWER(EL$51,2))+('[1]Summary Data'!$X114*EL$51)+'[1]Summary Data'!$Y114</f>
        <v>1.3862810730752058</v>
      </c>
      <c r="EM57" s="98">
        <f>('[1]Summary Data'!$V114*POWER(EM$51,3))+('[1]Summary Data'!$W114*POWER(EM$51,2))+('[1]Summary Data'!$X114*EM$51)+'[1]Summary Data'!$Y114</f>
        <v>1.5046770440448063</v>
      </c>
      <c r="EN57" s="98">
        <f>('[1]Summary Data'!$V114*POWER(EN$51,3))+('[1]Summary Data'!$W114*POWER(EN$51,2))+('[1]Summary Data'!$X114*EN$51)+'[1]Summary Data'!$Y114</f>
        <v>1.6291323351296056</v>
      </c>
      <c r="EO57" s="99">
        <f>('[1]Summary Data'!$V114*POWER(EO$51,3))+('[1]Summary Data'!$W114*POWER(EO$51,2))+('[1]Summary Data'!$X114*EO$51)+'[1]Summary Data'!$Y114</f>
        <v>1.7597806496000059</v>
      </c>
      <c r="EP57" s="187"/>
    </row>
    <row r="58" spans="2:147" x14ac:dyDescent="0.25">
      <c r="B58" s="180"/>
      <c r="C58" s="181"/>
      <c r="D58" s="181"/>
      <c r="E58" s="182"/>
      <c r="F58" s="56">
        <f t="shared" si="7"/>
        <v>5.5</v>
      </c>
      <c r="G58" s="97">
        <f t="shared" si="8"/>
        <v>0.39334445401599999</v>
      </c>
      <c r="H58" s="98">
        <f t="shared" si="8"/>
        <v>0.39334445401599999</v>
      </c>
      <c r="I58" s="98">
        <f t="shared" si="8"/>
        <v>0.39334445401599999</v>
      </c>
      <c r="J58" s="98">
        <f t="shared" si="8"/>
        <v>0.39201453094399996</v>
      </c>
      <c r="K58" s="98">
        <f t="shared" si="8"/>
        <v>0.38854406284799997</v>
      </c>
      <c r="L58" s="98">
        <f t="shared" si="8"/>
        <v>0.38307121599999999</v>
      </c>
      <c r="M58" s="98">
        <f t="shared" si="8"/>
        <v>0.375734156672</v>
      </c>
      <c r="N58" s="98">
        <f t="shared" si="8"/>
        <v>0.36667105113600001</v>
      </c>
      <c r="O58" s="98">
        <f t="shared" si="8"/>
        <v>0.35602006566400002</v>
      </c>
      <c r="P58" s="98">
        <f t="shared" si="8"/>
        <v>0.34391936652799998</v>
      </c>
      <c r="Q58" s="98">
        <f t="shared" si="8"/>
        <v>0.33050711999999993</v>
      </c>
      <c r="R58" s="98">
        <f t="shared" si="8"/>
        <v>0.31592149235199996</v>
      </c>
      <c r="S58" s="98">
        <f t="shared" si="8"/>
        <v>0.30030064985599997</v>
      </c>
      <c r="T58" s="98">
        <f t="shared" si="8"/>
        <v>0.28378275878399994</v>
      </c>
      <c r="U58" s="98">
        <f t="shared" si="8"/>
        <v>0.26650598540799986</v>
      </c>
      <c r="V58" s="98">
        <f t="shared" si="8"/>
        <v>0.2486084959999999</v>
      </c>
      <c r="W58" s="98">
        <f t="shared" si="8"/>
        <v>0.23022845683199983</v>
      </c>
      <c r="X58" s="98">
        <f t="shared" si="8"/>
        <v>0.21150403417599986</v>
      </c>
      <c r="Y58" s="98">
        <f t="shared" si="8"/>
        <v>0.19257339430399978</v>
      </c>
      <c r="Z58" s="98">
        <f t="shared" si="8"/>
        <v>0.17357470348799986</v>
      </c>
      <c r="AA58" s="98">
        <f t="shared" si="8"/>
        <v>0.15464612799999983</v>
      </c>
      <c r="AB58" s="98">
        <f t="shared" si="8"/>
        <v>0.13592583411199982</v>
      </c>
      <c r="AC58" s="98">
        <f t="shared" si="8"/>
        <v>0.11755198809599976</v>
      </c>
      <c r="AD58" s="98">
        <f t="shared" si="8"/>
        <v>9.9662756223999838E-2</v>
      </c>
      <c r="AE58" s="98">
        <f t="shared" si="8"/>
        <v>8.2396304767999806E-2</v>
      </c>
      <c r="AF58" s="98">
        <f t="shared" si="8"/>
        <v>6.5890799999999805E-2</v>
      </c>
      <c r="AG58" s="98">
        <f t="shared" si="8"/>
        <v>5.0284408191999863E-2</v>
      </c>
      <c r="AH58" s="98">
        <f t="shared" si="8"/>
        <v>3.5715295615999842E-2</v>
      </c>
      <c r="AI58" s="98">
        <f t="shared" si="8"/>
        <v>2.2321628543999994E-2</v>
      </c>
      <c r="AJ58" s="98">
        <f t="shared" si="8"/>
        <v>1.0241573247999902E-2</v>
      </c>
      <c r="AK58" s="98">
        <f t="shared" si="8"/>
        <v>0</v>
      </c>
      <c r="AL58" s="98">
        <f t="shared" si="8"/>
        <v>0</v>
      </c>
      <c r="AM58" s="98">
        <v>0</v>
      </c>
      <c r="AN58" s="98">
        <v>0</v>
      </c>
      <c r="AO58" s="98">
        <v>0</v>
      </c>
      <c r="AP58" s="98">
        <v>0</v>
      </c>
      <c r="AQ58" s="98">
        <v>0</v>
      </c>
      <c r="AR58" s="98">
        <v>0</v>
      </c>
      <c r="AS58" s="98">
        <v>0</v>
      </c>
      <c r="AT58" s="98">
        <v>0</v>
      </c>
      <c r="AU58" s="98">
        <v>0</v>
      </c>
      <c r="AV58" s="98">
        <v>0</v>
      </c>
      <c r="AW58" s="98">
        <v>0</v>
      </c>
      <c r="AX58" s="98">
        <v>0</v>
      </c>
      <c r="AY58" s="98">
        <v>0</v>
      </c>
      <c r="AZ58" s="98">
        <v>0</v>
      </c>
      <c r="BA58" s="98">
        <v>0</v>
      </c>
      <c r="BB58" s="98">
        <v>0</v>
      </c>
      <c r="BC58" s="98">
        <v>0</v>
      </c>
      <c r="BD58" s="98">
        <v>0</v>
      </c>
      <c r="BE58" s="98">
        <v>0</v>
      </c>
      <c r="BF58" s="98">
        <v>0</v>
      </c>
      <c r="BG58" s="98">
        <v>0</v>
      </c>
      <c r="BH58" s="98">
        <v>0</v>
      </c>
      <c r="BI58" s="98">
        <v>0</v>
      </c>
      <c r="BJ58" s="98">
        <v>0</v>
      </c>
      <c r="BK58" s="98">
        <v>0</v>
      </c>
      <c r="BL58" s="98">
        <v>0</v>
      </c>
      <c r="BM58" s="98">
        <v>0</v>
      </c>
      <c r="BN58" s="98">
        <v>0</v>
      </c>
      <c r="BO58" s="98">
        <v>0</v>
      </c>
      <c r="BP58" s="98">
        <v>0</v>
      </c>
      <c r="BQ58" s="98">
        <v>0</v>
      </c>
      <c r="BR58" s="98">
        <v>0</v>
      </c>
      <c r="BS58" s="98">
        <v>0</v>
      </c>
      <c r="BT58" s="99">
        <v>0</v>
      </c>
      <c r="BU58" s="187"/>
      <c r="CA58" s="143">
        <f t="shared" si="9"/>
        <v>0</v>
      </c>
      <c r="CB58" s="97">
        <f>('[1]Summary Data'!$V113*POWER(CB$51,3))+('[1]Summary Data'!$W113*POWER(CB$51,2))+('[1]Summary Data'!$X113*CB$51)+'[1]Summary Data'!$Y113</f>
        <v>0.38902999999999999</v>
      </c>
      <c r="CC58" s="98">
        <f>('[1]Summary Data'!$V113*POWER(CC$51,3))+('[1]Summary Data'!$W113*POWER(CC$51,2))+('[1]Summary Data'!$X113*CC$51)+'[1]Summary Data'!$Y113</f>
        <v>0.39239566579199997</v>
      </c>
      <c r="CD58" s="98">
        <f>('[1]Summary Data'!$V113*POWER(CD$51,3))+('[1]Summary Data'!$W113*POWER(CD$51,2))+('[1]Summary Data'!$X113*CD$51)+'[1]Summary Data'!$Y113</f>
        <v>0.39334445401599999</v>
      </c>
      <c r="CE58" s="98">
        <f>('[1]Summary Data'!$V113*POWER(CE$51,3))+('[1]Summary Data'!$W113*POWER(CE$51,2))+('[1]Summary Data'!$X113*CE$51)+'[1]Summary Data'!$Y113</f>
        <v>0.39201453094399996</v>
      </c>
      <c r="CF58" s="98">
        <f>('[1]Summary Data'!$V113*POWER(CF$51,3))+('[1]Summary Data'!$W113*POWER(CF$51,2))+('[1]Summary Data'!$X113*CF$51)+'[1]Summary Data'!$Y113</f>
        <v>0.38854406284799997</v>
      </c>
      <c r="CG58" s="98">
        <f>('[1]Summary Data'!$V113*POWER(CG$51,3))+('[1]Summary Data'!$W113*POWER(CG$51,2))+('[1]Summary Data'!$X113*CG$51)+'[1]Summary Data'!$Y113</f>
        <v>0.38307121599999999</v>
      </c>
      <c r="CH58" s="98">
        <f>('[1]Summary Data'!$V113*POWER(CH$51,3))+('[1]Summary Data'!$W113*POWER(CH$51,2))+('[1]Summary Data'!$X113*CH$51)+'[1]Summary Data'!$Y113</f>
        <v>0.375734156672</v>
      </c>
      <c r="CI58" s="98">
        <f>('[1]Summary Data'!$V113*POWER(CI$51,3))+('[1]Summary Data'!$W113*POWER(CI$51,2))+('[1]Summary Data'!$X113*CI$51)+'[1]Summary Data'!$Y113</f>
        <v>0.36667105113600001</v>
      </c>
      <c r="CJ58" s="98">
        <f>('[1]Summary Data'!$V113*POWER(CJ$51,3))+('[1]Summary Data'!$W113*POWER(CJ$51,2))+('[1]Summary Data'!$X113*CJ$51)+'[1]Summary Data'!$Y113</f>
        <v>0.35602006566400002</v>
      </c>
      <c r="CK58" s="98">
        <f>('[1]Summary Data'!$V113*POWER(CK$51,3))+('[1]Summary Data'!$W113*POWER(CK$51,2))+('[1]Summary Data'!$X113*CK$51)+'[1]Summary Data'!$Y113</f>
        <v>0.34391936652799998</v>
      </c>
      <c r="CL58" s="98">
        <f>('[1]Summary Data'!$V113*POWER(CL$51,3))+('[1]Summary Data'!$W113*POWER(CL$51,2))+('[1]Summary Data'!$X113*CL$51)+'[1]Summary Data'!$Y113</f>
        <v>0.33050711999999993</v>
      </c>
      <c r="CM58" s="98">
        <f>('[1]Summary Data'!$V113*POWER(CM$51,3))+('[1]Summary Data'!$W113*POWER(CM$51,2))+('[1]Summary Data'!$X113*CM$51)+'[1]Summary Data'!$Y113</f>
        <v>0.31592149235199996</v>
      </c>
      <c r="CN58" s="98">
        <f>('[1]Summary Data'!$V113*POWER(CN$51,3))+('[1]Summary Data'!$W113*POWER(CN$51,2))+('[1]Summary Data'!$X113*CN$51)+'[1]Summary Data'!$Y113</f>
        <v>0.30030064985599997</v>
      </c>
      <c r="CO58" s="98">
        <f>('[1]Summary Data'!$V113*POWER(CO$51,3))+('[1]Summary Data'!$W113*POWER(CO$51,2))+('[1]Summary Data'!$X113*CO$51)+'[1]Summary Data'!$Y113</f>
        <v>0.28378275878399994</v>
      </c>
      <c r="CP58" s="98">
        <f>('[1]Summary Data'!$V113*POWER(CP$51,3))+('[1]Summary Data'!$W113*POWER(CP$51,2))+('[1]Summary Data'!$X113*CP$51)+'[1]Summary Data'!$Y113</f>
        <v>0.26650598540799986</v>
      </c>
      <c r="CQ58" s="98">
        <f>('[1]Summary Data'!$V113*POWER(CQ$51,3))+('[1]Summary Data'!$W113*POWER(CQ$51,2))+('[1]Summary Data'!$X113*CQ$51)+'[1]Summary Data'!$Y113</f>
        <v>0.2486084959999999</v>
      </c>
      <c r="CR58" s="98">
        <f>('[1]Summary Data'!$V113*POWER(CR$51,3))+('[1]Summary Data'!$W113*POWER(CR$51,2))+('[1]Summary Data'!$X113*CR$51)+'[1]Summary Data'!$Y113</f>
        <v>0.23022845683199983</v>
      </c>
      <c r="CS58" s="98">
        <f>('[1]Summary Data'!$V113*POWER(CS$51,3))+('[1]Summary Data'!$W113*POWER(CS$51,2))+('[1]Summary Data'!$X113*CS$51)+'[1]Summary Data'!$Y113</f>
        <v>0.21150403417599986</v>
      </c>
      <c r="CT58" s="98">
        <f>('[1]Summary Data'!$V113*POWER(CT$51,3))+('[1]Summary Data'!$W113*POWER(CT$51,2))+('[1]Summary Data'!$X113*CT$51)+'[1]Summary Data'!$Y113</f>
        <v>0.19257339430399978</v>
      </c>
      <c r="CU58" s="98">
        <f>('[1]Summary Data'!$V113*POWER(CU$51,3))+('[1]Summary Data'!$W113*POWER(CU$51,2))+('[1]Summary Data'!$X113*CU$51)+'[1]Summary Data'!$Y113</f>
        <v>0.17357470348799986</v>
      </c>
      <c r="CV58" s="98">
        <f>('[1]Summary Data'!$V113*POWER(CV$51,3))+('[1]Summary Data'!$W113*POWER(CV$51,2))+('[1]Summary Data'!$X113*CV$51)+'[1]Summary Data'!$Y113</f>
        <v>0.15464612799999983</v>
      </c>
      <c r="CW58" s="98">
        <f>('[1]Summary Data'!$V113*POWER(CW$51,3))+('[1]Summary Data'!$W113*POWER(CW$51,2))+('[1]Summary Data'!$X113*CW$51)+'[1]Summary Data'!$Y113</f>
        <v>0.13592583411199982</v>
      </c>
      <c r="CX58" s="98">
        <f>('[1]Summary Data'!$V113*POWER(CX$51,3))+('[1]Summary Data'!$W113*POWER(CX$51,2))+('[1]Summary Data'!$X113*CX$51)+'[1]Summary Data'!$Y113</f>
        <v>0.11755198809599976</v>
      </c>
      <c r="CY58" s="98">
        <f>('[1]Summary Data'!$V113*POWER(CY$51,3))+('[1]Summary Data'!$W113*POWER(CY$51,2))+('[1]Summary Data'!$X113*CY$51)+'[1]Summary Data'!$Y113</f>
        <v>9.9662756223999838E-2</v>
      </c>
      <c r="CZ58" s="98">
        <f>('[1]Summary Data'!$V113*POWER(CZ$51,3))+('[1]Summary Data'!$W113*POWER(CZ$51,2))+('[1]Summary Data'!$X113*CZ$51)+'[1]Summary Data'!$Y113</f>
        <v>8.2396304767999806E-2</v>
      </c>
      <c r="DA58" s="98">
        <f>('[1]Summary Data'!$V113*POWER(DA$51,3))+('[1]Summary Data'!$W113*POWER(DA$51,2))+('[1]Summary Data'!$X113*DA$51)+'[1]Summary Data'!$Y113</f>
        <v>6.5890799999999805E-2</v>
      </c>
      <c r="DB58" s="98">
        <f>('[1]Summary Data'!$V113*POWER(DB$51,3))+('[1]Summary Data'!$W113*POWER(DB$51,2))+('[1]Summary Data'!$X113*DB$51)+'[1]Summary Data'!$Y113</f>
        <v>5.0284408191999863E-2</v>
      </c>
      <c r="DC58" s="98">
        <f>('[1]Summary Data'!$V113*POWER(DC$51,3))+('[1]Summary Data'!$W113*POWER(DC$51,2))+('[1]Summary Data'!$X113*DC$51)+'[1]Summary Data'!$Y113</f>
        <v>3.5715295615999842E-2</v>
      </c>
      <c r="DD58" s="98">
        <f>('[1]Summary Data'!$V113*POWER(DD$51,3))+('[1]Summary Data'!$W113*POWER(DD$51,2))+('[1]Summary Data'!$X113*DD$51)+'[1]Summary Data'!$Y113</f>
        <v>2.2321628543999994E-2</v>
      </c>
      <c r="DE58" s="98">
        <f>('[1]Summary Data'!$V113*POWER(DE$51,3))+('[1]Summary Data'!$W113*POWER(DE$51,2))+('[1]Summary Data'!$X113*DE$51)+'[1]Summary Data'!$Y113</f>
        <v>1.0241573247999902E-2</v>
      </c>
      <c r="DF58" s="98">
        <f>('[1]Summary Data'!$V113*POWER(DF$51,3))+('[1]Summary Data'!$W113*POWER(DF$51,2))+('[1]Summary Data'!$X113*DF$51)+'[1]Summary Data'!$Y113</f>
        <v>-3.8670400000018201E-4</v>
      </c>
      <c r="DG58" s="98">
        <f>('[1]Summary Data'!$V113*POWER(DG$51,3))+('[1]Summary Data'!$W113*POWER(DG$51,2))+('[1]Summary Data'!$X113*DG$51)+'[1]Summary Data'!$Y113</f>
        <v>-9.4250369280000079E-3</v>
      </c>
      <c r="DH58" s="98">
        <f>('[1]Summary Data'!$V113*POWER(DH$51,3))+('[1]Summary Data'!$W113*POWER(DH$51,2))+('[1]Summary Data'!$X113*DH$51)+'[1]Summary Data'!$Y113</f>
        <v>-1.6735259264000046E-2</v>
      </c>
      <c r="DI58" s="98">
        <f>('[1]Summary Data'!$V113*POWER(DI$51,3))+('[1]Summary Data'!$W113*POWER(DI$51,2))+('[1]Summary Data'!$X113*DI$51)+'[1]Summary Data'!$Y113</f>
        <v>-2.217920473599988E-2</v>
      </c>
      <c r="DJ58" s="98">
        <f>('[1]Summary Data'!$V113*POWER(DJ$51,3))+('[1]Summary Data'!$W113*POWER(DJ$51,2))+('[1]Summary Data'!$X113*DJ$51)+'[1]Summary Data'!$Y113</f>
        <v>-2.5618707072000091E-2</v>
      </c>
      <c r="DK58" s="98">
        <f>('[1]Summary Data'!$V113*POWER(DK$51,3))+('[1]Summary Data'!$W113*POWER(DK$51,2))+('[1]Summary Data'!$X113*DK$51)+'[1]Summary Data'!$Y113</f>
        <v>-2.6915599999999928E-2</v>
      </c>
      <c r="DL58" s="98">
        <f>('[1]Summary Data'!$V113*POWER(DL$51,3))+('[1]Summary Data'!$W113*POWER(DL$51,2))+('[1]Summary Data'!$X113*DL$51)+'[1]Summary Data'!$Y113</f>
        <v>-2.5931717247999808E-2</v>
      </c>
      <c r="DM58" s="98">
        <f>('[1]Summary Data'!$V113*POWER(DM$51,3))+('[1]Summary Data'!$W113*POWER(DM$51,2))+('[1]Summary Data'!$X113*DM$51)+'[1]Summary Data'!$Y113</f>
        <v>-2.2528892543999868E-2</v>
      </c>
      <c r="DN58" s="98">
        <f>('[1]Summary Data'!$V113*POWER(DN$51,3))+('[1]Summary Data'!$W113*POWER(DN$51,2))+('[1]Summary Data'!$X113*DN$51)+'[1]Summary Data'!$Y113</f>
        <v>-1.6568959615999856E-2</v>
      </c>
      <c r="DO58" s="98">
        <f>('[1]Summary Data'!$V113*POWER(DO$51,3))+('[1]Summary Data'!$W113*POWER(DO$51,2))+('[1]Summary Data'!$X113*DO$51)+'[1]Summary Data'!$Y113</f>
        <v>-7.9137521919995235E-3</v>
      </c>
      <c r="DP58" s="98">
        <f>('[1]Summary Data'!$V113*POWER(DP$51,3))+('[1]Summary Data'!$W113*POWER(DP$51,2))+('[1]Summary Data'!$X113*DP$51)+'[1]Summary Data'!$Y113</f>
        <v>3.5748960000002716E-3</v>
      </c>
      <c r="DQ58" s="98">
        <f>('[1]Summary Data'!$V113*POWER(DQ$51,3))+('[1]Summary Data'!$W113*POWER(DQ$51,2))+('[1]Summary Data'!$X113*DQ$51)+'[1]Summary Data'!$Y113</f>
        <v>1.8035151232000834E-2</v>
      </c>
      <c r="DR58" s="98">
        <f>('[1]Summary Data'!$V113*POWER(DR$51,3))+('[1]Summary Data'!$W113*POWER(DR$51,2))+('[1]Summary Data'!$X113*DR$51)+'[1]Summary Data'!$Y113</f>
        <v>3.560517977600075E-2</v>
      </c>
      <c r="DS58" s="98">
        <f>('[1]Summary Data'!$V113*POWER(DS$51,3))+('[1]Summary Data'!$W113*POWER(DS$51,2))+('[1]Summary Data'!$X113*DS$51)+'[1]Summary Data'!$Y113</f>
        <v>5.6423147904000881E-2</v>
      </c>
      <c r="DT58" s="98">
        <f>('[1]Summary Data'!$V113*POWER(DT$51,3))+('[1]Summary Data'!$W113*POWER(DT$51,2))+('[1]Summary Data'!$X113*DT$51)+'[1]Summary Data'!$Y113</f>
        <v>8.0627221888001088E-2</v>
      </c>
      <c r="DU58" s="98">
        <f>('[1]Summary Data'!$V113*POWER(DU$51,3))+('[1]Summary Data'!$W113*POWER(DU$51,2))+('[1]Summary Data'!$X113*DU$51)+'[1]Summary Data'!$Y113</f>
        <v>0.10835556800000123</v>
      </c>
      <c r="DV58" s="98">
        <f>('[1]Summary Data'!$V113*POWER(DV$51,3))+('[1]Summary Data'!$W113*POWER(DV$51,2))+('[1]Summary Data'!$X113*DV$51)+'[1]Summary Data'!$Y113</f>
        <v>0.13974635251200107</v>
      </c>
      <c r="DW58" s="98">
        <f>('[1]Summary Data'!$V113*POWER(DW$51,3))+('[1]Summary Data'!$W113*POWER(DW$51,2))+('[1]Summary Data'!$X113*DW$51)+'[1]Summary Data'!$Y113</f>
        <v>0.17493774169600143</v>
      </c>
      <c r="DX58" s="98">
        <f>('[1]Summary Data'!$V113*POWER(DX$51,3))+('[1]Summary Data'!$W113*POWER(DX$51,2))+('[1]Summary Data'!$X113*DX$51)+'[1]Summary Data'!$Y113</f>
        <v>0.21406790182400132</v>
      </c>
      <c r="DY58" s="98">
        <f>('[1]Summary Data'!$V113*POWER(DY$51,3))+('[1]Summary Data'!$W113*POWER(DY$51,2))+('[1]Summary Data'!$X113*DY$51)+'[1]Summary Data'!$Y113</f>
        <v>0.25727499916800195</v>
      </c>
      <c r="DZ58" s="98">
        <f>('[1]Summary Data'!$V113*POWER(DZ$51,3))+('[1]Summary Data'!$W113*POWER(DZ$51,2))+('[1]Summary Data'!$X113*DZ$51)+'[1]Summary Data'!$Y113</f>
        <v>0.304697200000002</v>
      </c>
      <c r="EA58" s="98">
        <f>('[1]Summary Data'!$V113*POWER(EA$51,3))+('[1]Summary Data'!$W113*POWER(EA$51,2))+('[1]Summary Data'!$X113*EA$51)+'[1]Summary Data'!$Y113</f>
        <v>0.35647267059200261</v>
      </c>
      <c r="EB58" s="98">
        <f>('[1]Summary Data'!$V113*POWER(EB$51,3))+('[1]Summary Data'!$W113*POWER(EB$51,2))+('[1]Summary Data'!$X113*EB$51)+'[1]Summary Data'!$Y113</f>
        <v>0.41273957721600241</v>
      </c>
      <c r="EC58" s="98">
        <f>('[1]Summary Data'!$V113*POWER(EC$51,3))+('[1]Summary Data'!$W113*POWER(EC$51,2))+('[1]Summary Data'!$X113*EC$51)+'[1]Summary Data'!$Y113</f>
        <v>0.47363608614400265</v>
      </c>
      <c r="ED58" s="98">
        <f>('[1]Summary Data'!$V113*POWER(ED$51,3))+('[1]Summary Data'!$W113*POWER(ED$51,2))+('[1]Summary Data'!$X113*ED$51)+'[1]Summary Data'!$Y113</f>
        <v>0.53930036364800338</v>
      </c>
      <c r="EE58" s="98">
        <f>('[1]Summary Data'!$V113*POWER(EE$51,3))+('[1]Summary Data'!$W113*POWER(EE$51,2))+('[1]Summary Data'!$X113*EE$51)+'[1]Summary Data'!$Y113</f>
        <v>0.60987057600000294</v>
      </c>
      <c r="EF58" s="98">
        <f>('[1]Summary Data'!$V113*POWER(EF$51,3))+('[1]Summary Data'!$W113*POWER(EF$51,2))+('[1]Summary Data'!$X113*EF$51)+'[1]Summary Data'!$Y113</f>
        <v>0.68548488947200359</v>
      </c>
      <c r="EG58" s="98">
        <f>('[1]Summary Data'!$V113*POWER(EG$51,3))+('[1]Summary Data'!$W113*POWER(EG$51,2))+('[1]Summary Data'!$X113*EG$51)+'[1]Summary Data'!$Y113</f>
        <v>0.76628147033600436</v>
      </c>
      <c r="EH58" s="98">
        <f>('[1]Summary Data'!$V113*POWER(EH$51,3))+('[1]Summary Data'!$W113*POWER(EH$51,2))+('[1]Summary Data'!$X113*EH$51)+'[1]Summary Data'!$Y113</f>
        <v>0.85239848486400338</v>
      </c>
      <c r="EI58" s="98">
        <f>('[1]Summary Data'!$V113*POWER(EI$51,3))+('[1]Summary Data'!$W113*POWER(EI$51,2))+('[1]Summary Data'!$X113*EI$51)+'[1]Summary Data'!$Y113</f>
        <v>0.94397409932800458</v>
      </c>
      <c r="EJ58" s="98">
        <f>('[1]Summary Data'!$V113*POWER(EJ$51,3))+('[1]Summary Data'!$W113*POWER(EJ$51,2))+('[1]Summary Data'!$X113*EJ$51)+'[1]Summary Data'!$Y113</f>
        <v>1.0411464800000048</v>
      </c>
      <c r="EK58" s="98">
        <f>('[1]Summary Data'!$V113*POWER(EK$51,3))+('[1]Summary Data'!$W113*POWER(EK$51,2))+('[1]Summary Data'!$X113*EK$51)+'[1]Summary Data'!$Y113</f>
        <v>1.1440537931520045</v>
      </c>
      <c r="EL58" s="98">
        <f>('[1]Summary Data'!$V113*POWER(EL$51,3))+('[1]Summary Data'!$W113*POWER(EL$51,2))+('[1]Summary Data'!$X113*EL$51)+'[1]Summary Data'!$Y113</f>
        <v>1.2528342050560055</v>
      </c>
      <c r="EM58" s="98">
        <f>('[1]Summary Data'!$V113*POWER(EM$51,3))+('[1]Summary Data'!$W113*POWER(EM$51,2))+('[1]Summary Data'!$X113*EM$51)+'[1]Summary Data'!$Y113</f>
        <v>1.3676258819840057</v>
      </c>
      <c r="EN58" s="98">
        <f>('[1]Summary Data'!$V113*POWER(EN$51,3))+('[1]Summary Data'!$W113*POWER(EN$51,2))+('[1]Summary Data'!$X113*EN$51)+'[1]Summary Data'!$Y113</f>
        <v>1.4885669902080063</v>
      </c>
      <c r="EO58" s="99">
        <f>('[1]Summary Data'!$V113*POWER(EO$51,3))+('[1]Summary Data'!$W113*POWER(EO$51,2))+('[1]Summary Data'!$X113*EO$51)+'[1]Summary Data'!$Y113</f>
        <v>1.6157956960000059</v>
      </c>
      <c r="EP58" s="187"/>
    </row>
    <row r="59" spans="2:147" ht="15.75" thickBot="1" x14ac:dyDescent="0.3">
      <c r="B59" s="183"/>
      <c r="C59" s="184"/>
      <c r="D59" s="184"/>
      <c r="E59" s="185"/>
      <c r="F59" s="58">
        <f t="shared" si="7"/>
        <v>6</v>
      </c>
      <c r="G59" s="102">
        <f t="shared" si="8"/>
        <v>0.34452789264383998</v>
      </c>
      <c r="H59" s="103">
        <f t="shared" si="8"/>
        <v>0.34452789264383998</v>
      </c>
      <c r="I59" s="103">
        <f t="shared" si="8"/>
        <v>0.34452789264383998</v>
      </c>
      <c r="J59" s="103">
        <f t="shared" si="8"/>
        <v>0.34452789264383998</v>
      </c>
      <c r="K59" s="103">
        <f t="shared" si="8"/>
        <v>0.34361333362687996</v>
      </c>
      <c r="L59" s="103">
        <f t="shared" si="8"/>
        <v>0.34048001023999996</v>
      </c>
      <c r="M59" s="103">
        <f t="shared" si="8"/>
        <v>0.33528382083071995</v>
      </c>
      <c r="N59" s="103">
        <f t="shared" si="8"/>
        <v>0.32818066374655996</v>
      </c>
      <c r="O59" s="103">
        <f t="shared" si="8"/>
        <v>0.31932643733503996</v>
      </c>
      <c r="P59" s="103">
        <f t="shared" si="8"/>
        <v>0.30887703994367999</v>
      </c>
      <c r="Q59" s="103">
        <f t="shared" si="8"/>
        <v>0.29698836991999994</v>
      </c>
      <c r="R59" s="103">
        <f t="shared" si="8"/>
        <v>0.28381632561151993</v>
      </c>
      <c r="S59" s="103">
        <f t="shared" si="8"/>
        <v>0.26951680536575995</v>
      </c>
      <c r="T59" s="103">
        <f t="shared" si="8"/>
        <v>0.2542457075302399</v>
      </c>
      <c r="U59" s="103">
        <f t="shared" si="8"/>
        <v>0.23815893045247988</v>
      </c>
      <c r="V59" s="103">
        <f t="shared" si="8"/>
        <v>0.2214123724799999</v>
      </c>
      <c r="W59" s="103">
        <f t="shared" si="8"/>
        <v>0.20416193196031981</v>
      </c>
      <c r="X59" s="103">
        <f t="shared" si="8"/>
        <v>0.1865635072409598</v>
      </c>
      <c r="Y59" s="103">
        <f t="shared" si="8"/>
        <v>0.16877299666943973</v>
      </c>
      <c r="Z59" s="103">
        <f t="shared" si="8"/>
        <v>0.15094629859327979</v>
      </c>
      <c r="AA59" s="103">
        <f t="shared" si="8"/>
        <v>0.1332393113599997</v>
      </c>
      <c r="AB59" s="103">
        <f t="shared" si="8"/>
        <v>0.11580793331711983</v>
      </c>
      <c r="AC59" s="103">
        <f t="shared" si="8"/>
        <v>9.8808062812159814E-2</v>
      </c>
      <c r="AD59" s="103">
        <f t="shared" si="8"/>
        <v>8.2395598192639752E-2</v>
      </c>
      <c r="AE59" s="103">
        <f t="shared" si="8"/>
        <v>6.6726437806079841E-2</v>
      </c>
      <c r="AF59" s="103">
        <f t="shared" si="8"/>
        <v>5.195647999999975E-2</v>
      </c>
      <c r="AG59" s="103">
        <f t="shared" si="8"/>
        <v>3.8241623121919754E-2</v>
      </c>
      <c r="AH59" s="103">
        <f t="shared" si="8"/>
        <v>2.5737765519359745E-2</v>
      </c>
      <c r="AI59" s="103">
        <f t="shared" si="8"/>
        <v>1.4600805539839834E-2</v>
      </c>
      <c r="AJ59" s="103">
        <f t="shared" si="8"/>
        <v>4.9866415308797984E-3</v>
      </c>
      <c r="AK59" s="103">
        <f t="shared" si="8"/>
        <v>0</v>
      </c>
      <c r="AL59" s="103">
        <f t="shared" ref="AL59" si="10">IF(DG59&gt;AM59,MAX(DG59,0),AM59)</f>
        <v>0</v>
      </c>
      <c r="AM59" s="103">
        <v>0</v>
      </c>
      <c r="AN59" s="103">
        <v>0</v>
      </c>
      <c r="AO59" s="103">
        <v>0</v>
      </c>
      <c r="AP59" s="103">
        <v>0</v>
      </c>
      <c r="AQ59" s="103">
        <v>0</v>
      </c>
      <c r="AR59" s="103">
        <v>0</v>
      </c>
      <c r="AS59" s="103">
        <v>0</v>
      </c>
      <c r="AT59" s="103">
        <v>0</v>
      </c>
      <c r="AU59" s="103">
        <v>0</v>
      </c>
      <c r="AV59" s="103">
        <v>0</v>
      </c>
      <c r="AW59" s="103">
        <v>0</v>
      </c>
      <c r="AX59" s="103">
        <v>0</v>
      </c>
      <c r="AY59" s="103">
        <v>0</v>
      </c>
      <c r="AZ59" s="103">
        <v>0</v>
      </c>
      <c r="BA59" s="103">
        <v>0</v>
      </c>
      <c r="BB59" s="103">
        <v>0</v>
      </c>
      <c r="BC59" s="103">
        <v>0</v>
      </c>
      <c r="BD59" s="103">
        <v>0</v>
      </c>
      <c r="BE59" s="103">
        <v>0</v>
      </c>
      <c r="BF59" s="103">
        <v>0</v>
      </c>
      <c r="BG59" s="103">
        <v>0</v>
      </c>
      <c r="BH59" s="103">
        <v>0</v>
      </c>
      <c r="BI59" s="103">
        <v>0</v>
      </c>
      <c r="BJ59" s="103">
        <v>0</v>
      </c>
      <c r="BK59" s="103">
        <v>0</v>
      </c>
      <c r="BL59" s="103">
        <v>0</v>
      </c>
      <c r="BM59" s="103">
        <v>0</v>
      </c>
      <c r="BN59" s="103">
        <v>0</v>
      </c>
      <c r="BO59" s="103">
        <v>0</v>
      </c>
      <c r="BP59" s="103">
        <v>0</v>
      </c>
      <c r="BQ59" s="103">
        <v>0</v>
      </c>
      <c r="BR59" s="103">
        <v>0</v>
      </c>
      <c r="BS59" s="103">
        <v>0</v>
      </c>
      <c r="BT59" s="104">
        <v>0</v>
      </c>
      <c r="BU59" s="188"/>
      <c r="CA59" s="144">
        <f t="shared" si="9"/>
        <v>0</v>
      </c>
      <c r="CB59" s="102">
        <f>('[1]Summary Data'!$V112*POWER(CB$51,3))+('[1]Summary Data'!$W112*POWER(CB$51,2))+('[1]Summary Data'!$X112*CB$51)+'[1]Summary Data'!$Y112</f>
        <v>0.33239999999999997</v>
      </c>
      <c r="CC59" s="103">
        <f>('[1]Summary Data'!$V112*POWER(CC$51,3))+('[1]Summary Data'!$W112*POWER(CC$51,2))+('[1]Summary Data'!$X112*CC$51)+'[1]Summary Data'!$Y112</f>
        <v>0.33907712417791996</v>
      </c>
      <c r="CD59" s="103">
        <f>('[1]Summary Data'!$V112*POWER(CD$51,3))+('[1]Summary Data'!$W112*POWER(CD$51,2))+('[1]Summary Data'!$X112*CD$51)+'[1]Summary Data'!$Y112</f>
        <v>0.34306778894335999</v>
      </c>
      <c r="CE59" s="103">
        <f>('[1]Summary Data'!$V112*POWER(CE$51,3))+('[1]Summary Data'!$W112*POWER(CE$51,2))+('[1]Summary Data'!$X112*CE$51)+'[1]Summary Data'!$Y112</f>
        <v>0.34452789264383998</v>
      </c>
      <c r="CF59" s="103">
        <f>('[1]Summary Data'!$V112*POWER(CF$51,3))+('[1]Summary Data'!$W112*POWER(CF$51,2))+('[1]Summary Data'!$X112*CF$51)+'[1]Summary Data'!$Y112</f>
        <v>0.34361333362687996</v>
      </c>
      <c r="CG59" s="103">
        <f>('[1]Summary Data'!$V112*POWER(CG$51,3))+('[1]Summary Data'!$W112*POWER(CG$51,2))+('[1]Summary Data'!$X112*CG$51)+'[1]Summary Data'!$Y112</f>
        <v>0.34048001023999996</v>
      </c>
      <c r="CH59" s="103">
        <f>('[1]Summary Data'!$V112*POWER(CH$51,3))+('[1]Summary Data'!$W112*POWER(CH$51,2))+('[1]Summary Data'!$X112*CH$51)+'[1]Summary Data'!$Y112</f>
        <v>0.33528382083071995</v>
      </c>
      <c r="CI59" s="103">
        <f>('[1]Summary Data'!$V112*POWER(CI$51,3))+('[1]Summary Data'!$W112*POWER(CI$51,2))+('[1]Summary Data'!$X112*CI$51)+'[1]Summary Data'!$Y112</f>
        <v>0.32818066374655996</v>
      </c>
      <c r="CJ59" s="103">
        <f>('[1]Summary Data'!$V112*POWER(CJ$51,3))+('[1]Summary Data'!$W112*POWER(CJ$51,2))+('[1]Summary Data'!$X112*CJ$51)+'[1]Summary Data'!$Y112</f>
        <v>0.31932643733503996</v>
      </c>
      <c r="CK59" s="103">
        <f>('[1]Summary Data'!$V112*POWER(CK$51,3))+('[1]Summary Data'!$W112*POWER(CK$51,2))+('[1]Summary Data'!$X112*CK$51)+'[1]Summary Data'!$Y112</f>
        <v>0.30887703994367999</v>
      </c>
      <c r="CL59" s="103">
        <f>('[1]Summary Data'!$V112*POWER(CL$51,3))+('[1]Summary Data'!$W112*POWER(CL$51,2))+('[1]Summary Data'!$X112*CL$51)+'[1]Summary Data'!$Y112</f>
        <v>0.29698836991999994</v>
      </c>
      <c r="CM59" s="103">
        <f>('[1]Summary Data'!$V112*POWER(CM$51,3))+('[1]Summary Data'!$W112*POWER(CM$51,2))+('[1]Summary Data'!$X112*CM$51)+'[1]Summary Data'!$Y112</f>
        <v>0.28381632561151993</v>
      </c>
      <c r="CN59" s="103">
        <f>('[1]Summary Data'!$V112*POWER(CN$51,3))+('[1]Summary Data'!$W112*POWER(CN$51,2))+('[1]Summary Data'!$X112*CN$51)+'[1]Summary Data'!$Y112</f>
        <v>0.26951680536575995</v>
      </c>
      <c r="CO59" s="103">
        <f>('[1]Summary Data'!$V112*POWER(CO$51,3))+('[1]Summary Data'!$W112*POWER(CO$51,2))+('[1]Summary Data'!$X112*CO$51)+'[1]Summary Data'!$Y112</f>
        <v>0.2542457075302399</v>
      </c>
      <c r="CP59" s="103">
        <f>('[1]Summary Data'!$V112*POWER(CP$51,3))+('[1]Summary Data'!$W112*POWER(CP$51,2))+('[1]Summary Data'!$X112*CP$51)+'[1]Summary Data'!$Y112</f>
        <v>0.23815893045247988</v>
      </c>
      <c r="CQ59" s="103">
        <f>('[1]Summary Data'!$V112*POWER(CQ$51,3))+('[1]Summary Data'!$W112*POWER(CQ$51,2))+('[1]Summary Data'!$X112*CQ$51)+'[1]Summary Data'!$Y112</f>
        <v>0.2214123724799999</v>
      </c>
      <c r="CR59" s="103">
        <f>('[1]Summary Data'!$V112*POWER(CR$51,3))+('[1]Summary Data'!$W112*POWER(CR$51,2))+('[1]Summary Data'!$X112*CR$51)+'[1]Summary Data'!$Y112</f>
        <v>0.20416193196031981</v>
      </c>
      <c r="CS59" s="103">
        <f>('[1]Summary Data'!$V112*POWER(CS$51,3))+('[1]Summary Data'!$W112*POWER(CS$51,2))+('[1]Summary Data'!$X112*CS$51)+'[1]Summary Data'!$Y112</f>
        <v>0.1865635072409598</v>
      </c>
      <c r="CT59" s="103">
        <f>('[1]Summary Data'!$V112*POWER(CT$51,3))+('[1]Summary Data'!$W112*POWER(CT$51,2))+('[1]Summary Data'!$X112*CT$51)+'[1]Summary Data'!$Y112</f>
        <v>0.16877299666943973</v>
      </c>
      <c r="CU59" s="103">
        <f>('[1]Summary Data'!$V112*POWER(CU$51,3))+('[1]Summary Data'!$W112*POWER(CU$51,2))+('[1]Summary Data'!$X112*CU$51)+'[1]Summary Data'!$Y112</f>
        <v>0.15094629859327979</v>
      </c>
      <c r="CV59" s="103">
        <f>('[1]Summary Data'!$V112*POWER(CV$51,3))+('[1]Summary Data'!$W112*POWER(CV$51,2))+('[1]Summary Data'!$X112*CV$51)+'[1]Summary Data'!$Y112</f>
        <v>0.1332393113599997</v>
      </c>
      <c r="CW59" s="103">
        <f>('[1]Summary Data'!$V112*POWER(CW$51,3))+('[1]Summary Data'!$W112*POWER(CW$51,2))+('[1]Summary Data'!$X112*CW$51)+'[1]Summary Data'!$Y112</f>
        <v>0.11580793331711983</v>
      </c>
      <c r="CX59" s="103">
        <f>('[1]Summary Data'!$V112*POWER(CX$51,3))+('[1]Summary Data'!$W112*POWER(CX$51,2))+('[1]Summary Data'!$X112*CX$51)+'[1]Summary Data'!$Y112</f>
        <v>9.8808062812159814E-2</v>
      </c>
      <c r="CY59" s="103">
        <f>('[1]Summary Data'!$V112*POWER(CY$51,3))+('[1]Summary Data'!$W112*POWER(CY$51,2))+('[1]Summary Data'!$X112*CY$51)+'[1]Summary Data'!$Y112</f>
        <v>8.2395598192639752E-2</v>
      </c>
      <c r="CZ59" s="103">
        <f>('[1]Summary Data'!$V112*POWER(CZ$51,3))+('[1]Summary Data'!$W112*POWER(CZ$51,2))+('[1]Summary Data'!$X112*CZ$51)+'[1]Summary Data'!$Y112</f>
        <v>6.6726437806079841E-2</v>
      </c>
      <c r="DA59" s="103">
        <f>('[1]Summary Data'!$V112*POWER(DA$51,3))+('[1]Summary Data'!$W112*POWER(DA$51,2))+('[1]Summary Data'!$X112*DA$51)+'[1]Summary Data'!$Y112</f>
        <v>5.195647999999975E-2</v>
      </c>
      <c r="DB59" s="103">
        <f>('[1]Summary Data'!$V112*POWER(DB$51,3))+('[1]Summary Data'!$W112*POWER(DB$51,2))+('[1]Summary Data'!$X112*DB$51)+'[1]Summary Data'!$Y112</f>
        <v>3.8241623121919754E-2</v>
      </c>
      <c r="DC59" s="103">
        <f>('[1]Summary Data'!$V112*POWER(DC$51,3))+('[1]Summary Data'!$W112*POWER(DC$51,2))+('[1]Summary Data'!$X112*DC$51)+'[1]Summary Data'!$Y112</f>
        <v>2.5737765519359745E-2</v>
      </c>
      <c r="DD59" s="103">
        <f>('[1]Summary Data'!$V112*POWER(DD$51,3))+('[1]Summary Data'!$W112*POWER(DD$51,2))+('[1]Summary Data'!$X112*DD$51)+'[1]Summary Data'!$Y112</f>
        <v>1.4600805539839834E-2</v>
      </c>
      <c r="DE59" s="103">
        <f>('[1]Summary Data'!$V112*POWER(DE$51,3))+('[1]Summary Data'!$W112*POWER(DE$51,2))+('[1]Summary Data'!$X112*DE$51)+'[1]Summary Data'!$Y112</f>
        <v>4.9866415308797984E-3</v>
      </c>
      <c r="DF59" s="103">
        <f>('[1]Summary Data'!$V112*POWER(DF$51,3))+('[1]Summary Data'!$W112*POWER(DF$51,2))+('[1]Summary Data'!$X112*DF$51)+'[1]Summary Data'!$Y112</f>
        <v>-2.9488281600000832E-3</v>
      </c>
      <c r="DG59" s="103">
        <f>('[1]Summary Data'!$V112*POWER(DG$51,3))+('[1]Summary Data'!$W112*POWER(DG$51,2))+('[1]Summary Data'!$X112*DG$51)+'[1]Summary Data'!$Y112</f>
        <v>-9.0497051852801436E-3</v>
      </c>
      <c r="DH59" s="103">
        <f>('[1]Summary Data'!$V112*POWER(DH$51,3))+('[1]Summary Data'!$W112*POWER(DH$51,2))+('[1]Summary Data'!$X112*DH$51)+'[1]Summary Data'!$Y112</f>
        <v>-1.316009119744016E-2</v>
      </c>
      <c r="DI59" s="103">
        <f>('[1]Summary Data'!$V112*POWER(DI$51,3))+('[1]Summary Data'!$W112*POWER(DI$51,2))+('[1]Summary Data'!$X112*DI$51)+'[1]Summary Data'!$Y112</f>
        <v>-1.5124087848960077E-2</v>
      </c>
      <c r="DJ59" s="103">
        <f>('[1]Summary Data'!$V112*POWER(DJ$51,3))+('[1]Summary Data'!$W112*POWER(DJ$51,2))+('[1]Summary Data'!$X112*DJ$51)+'[1]Summary Data'!$Y112</f>
        <v>-1.4785796792320116E-2</v>
      </c>
      <c r="DK59" s="103">
        <f>('[1]Summary Data'!$V112*POWER(DK$51,3))+('[1]Summary Data'!$W112*POWER(DK$51,2))+('[1]Summary Data'!$X112*DK$51)+'[1]Summary Data'!$Y112</f>
        <v>-1.198931968000011E-2</v>
      </c>
      <c r="DL59" s="103">
        <f>('[1]Summary Data'!$V112*POWER(DL$51,3))+('[1]Summary Data'!$W112*POWER(DL$51,2))+('[1]Summary Data'!$X112*DL$51)+'[1]Summary Data'!$Y112</f>
        <v>-6.5787581644798365E-3</v>
      </c>
      <c r="DM59" s="103">
        <f>('[1]Summary Data'!$V112*POWER(DM$51,3))+('[1]Summary Data'!$W112*POWER(DM$51,2))+('[1]Summary Data'!$X112*DM$51)+'[1]Summary Data'!$Y112</f>
        <v>1.6017861017602053E-3</v>
      </c>
      <c r="DN59" s="103">
        <f>('[1]Summary Data'!$V112*POWER(DN$51,3))+('[1]Summary Data'!$W112*POWER(DN$51,2))+('[1]Summary Data'!$X112*DN$51)+'[1]Summary Data'!$Y112</f>
        <v>1.2708211466240238E-2</v>
      </c>
      <c r="DO59" s="103">
        <f>('[1]Summary Data'!$V112*POWER(DO$51,3))+('[1]Summary Data'!$W112*POWER(DO$51,2))+('[1]Summary Data'!$X112*DO$51)+'[1]Summary Data'!$Y112</f>
        <v>2.6896416276480706E-2</v>
      </c>
      <c r="DP59" s="103">
        <f>('[1]Summary Data'!$V112*POWER(DP$51,3))+('[1]Summary Data'!$W112*POWER(DP$51,2))+('[1]Summary Data'!$X112*DP$51)+'[1]Summary Data'!$Y112</f>
        <v>4.4322298880000444E-2</v>
      </c>
      <c r="DQ59" s="103">
        <f>('[1]Summary Data'!$V112*POWER(DQ$51,3))+('[1]Summary Data'!$W112*POWER(DQ$51,2))+('[1]Summary Data'!$X112*DQ$51)+'[1]Summary Data'!$Y112</f>
        <v>6.5141757624320562E-2</v>
      </c>
      <c r="DR59" s="103">
        <f>('[1]Summary Data'!$V112*POWER(DR$51,3))+('[1]Summary Data'!$W112*POWER(DR$51,2))+('[1]Summary Data'!$X112*DR$51)+'[1]Summary Data'!$Y112</f>
        <v>8.9510690856960895E-2</v>
      </c>
      <c r="DS59" s="103">
        <f>('[1]Summary Data'!$V112*POWER(DS$51,3))+('[1]Summary Data'!$W112*POWER(DS$51,2))+('[1]Summary Data'!$X112*DS$51)+'[1]Summary Data'!$Y112</f>
        <v>0.11758499692544078</v>
      </c>
      <c r="DT59" s="103">
        <f>('[1]Summary Data'!$V112*POWER(DT$51,3))+('[1]Summary Data'!$W112*POWER(DT$51,2))+('[1]Summary Data'!$X112*DT$51)+'[1]Summary Data'!$Y112</f>
        <v>0.14952057417728148</v>
      </c>
      <c r="DU59" s="103">
        <f>('[1]Summary Data'!$V112*POWER(DU$51,3))+('[1]Summary Data'!$W112*POWER(DU$51,2))+('[1]Summary Data'!$X112*DU$51)+'[1]Summary Data'!$Y112</f>
        <v>0.18547332096000146</v>
      </c>
      <c r="DV59" s="103">
        <f>('[1]Summary Data'!$V112*POWER(DV$51,3))+('[1]Summary Data'!$W112*POWER(DV$51,2))+('[1]Summary Data'!$X112*DV$51)+'[1]Summary Data'!$Y112</f>
        <v>0.22559913562112099</v>
      </c>
      <c r="DW59" s="103">
        <f>('[1]Summary Data'!$V112*POWER(DW$51,3))+('[1]Summary Data'!$W112*POWER(DW$51,2))+('[1]Summary Data'!$X112*DW$51)+'[1]Summary Data'!$Y112</f>
        <v>0.27005391650816163</v>
      </c>
      <c r="DX59" s="103">
        <f>('[1]Summary Data'!$V112*POWER(DX$51,3))+('[1]Summary Data'!$W112*POWER(DX$51,2))+('[1]Summary Data'!$X112*DX$51)+'[1]Summary Data'!$Y112</f>
        <v>0.31899356196864198</v>
      </c>
      <c r="DY59" s="103">
        <f>('[1]Summary Data'!$V112*POWER(DY$51,3))+('[1]Summary Data'!$W112*POWER(DY$51,2))+('[1]Summary Data'!$X112*DY$51)+'[1]Summary Data'!$Y112</f>
        <v>0.37257397035008183</v>
      </c>
      <c r="DZ59" s="103">
        <f>('[1]Summary Data'!$V112*POWER(DZ$51,3))+('[1]Summary Data'!$W112*POWER(DZ$51,2))+('[1]Summary Data'!$X112*DZ$51)+'[1]Summary Data'!$Y112</f>
        <v>0.43095104000000228</v>
      </c>
      <c r="EA59" s="103">
        <f>('[1]Summary Data'!$V112*POWER(EA$51,3))+('[1]Summary Data'!$W112*POWER(EA$51,2))+('[1]Summary Data'!$X112*EA$51)+'[1]Summary Data'!$Y112</f>
        <v>0.49428066926592285</v>
      </c>
      <c r="EB59" s="103">
        <f>('[1]Summary Data'!$V112*POWER(EB$51,3))+('[1]Summary Data'!$W112*POWER(EB$51,2))+('[1]Summary Data'!$X112*EB$51)+'[1]Summary Data'!$Y112</f>
        <v>0.56271875649536285</v>
      </c>
      <c r="EC59" s="103">
        <f>('[1]Summary Data'!$V112*POWER(EC$51,3))+('[1]Summary Data'!$W112*POWER(EC$51,2))+('[1]Summary Data'!$X112*EC$51)+'[1]Summary Data'!$Y112</f>
        <v>0.63642120003584302</v>
      </c>
      <c r="ED59" s="103">
        <f>('[1]Summary Data'!$V112*POWER(ED$51,3))+('[1]Summary Data'!$W112*POWER(ED$51,2))+('[1]Summary Data'!$X112*ED$51)+'[1]Summary Data'!$Y112</f>
        <v>0.71554389823488362</v>
      </c>
      <c r="EE59" s="103">
        <f>('[1]Summary Data'!$V112*POWER(EE$51,3))+('[1]Summary Data'!$W112*POWER(EE$51,2))+('[1]Summary Data'!$X112*EE$51)+'[1]Summary Data'!$Y112</f>
        <v>0.80024274944000351</v>
      </c>
      <c r="EF59" s="103">
        <f>('[1]Summary Data'!$V112*POWER(EF$51,3))+('[1]Summary Data'!$W112*POWER(EF$51,2))+('[1]Summary Data'!$X112*EF$51)+'[1]Summary Data'!$Y112</f>
        <v>0.89067365199872417</v>
      </c>
      <c r="EG59" s="103">
        <f>('[1]Summary Data'!$V112*POWER(EG$51,3))+('[1]Summary Data'!$W112*POWER(EG$51,2))+('[1]Summary Data'!$X112*EG$51)+'[1]Summary Data'!$Y112</f>
        <v>0.98699250425856455</v>
      </c>
      <c r="EH59" s="103">
        <f>('[1]Summary Data'!$V112*POWER(EH$51,3))+('[1]Summary Data'!$W112*POWER(EH$51,2))+('[1]Summary Data'!$X112*EH$51)+'[1]Summary Data'!$Y112</f>
        <v>1.0893552045670454</v>
      </c>
      <c r="EI59" s="103">
        <f>('[1]Summary Data'!$V112*POWER(EI$51,3))+('[1]Summary Data'!$W112*POWER(EI$51,2))+('[1]Summary Data'!$X112*EI$51)+'[1]Summary Data'!$Y112</f>
        <v>1.1979176512716856</v>
      </c>
      <c r="EJ59" s="103">
        <f>('[1]Summary Data'!$V112*POWER(EJ$51,3))+('[1]Summary Data'!$W112*POWER(EJ$51,2))+('[1]Summary Data'!$X112*EJ$51)+'[1]Summary Data'!$Y112</f>
        <v>1.312835742720005</v>
      </c>
      <c r="EK59" s="103">
        <f>('[1]Summary Data'!$V112*POWER(EK$51,3))+('[1]Summary Data'!$W112*POWER(EK$51,2))+('[1]Summary Data'!$X112*EK$51)+'[1]Summary Data'!$Y112</f>
        <v>1.4342653772595253</v>
      </c>
      <c r="EL59" s="103">
        <f>('[1]Summary Data'!$V112*POWER(EL$51,3))+('[1]Summary Data'!$W112*POWER(EL$51,2))+('[1]Summary Data'!$X112*EL$51)+'[1]Summary Data'!$Y112</f>
        <v>1.562362453237766</v>
      </c>
      <c r="EM59" s="103">
        <f>('[1]Summary Data'!$V112*POWER(EM$51,3))+('[1]Summary Data'!$W112*POWER(EM$51,2))+('[1]Summary Data'!$X112*EM$51)+'[1]Summary Data'!$Y112</f>
        <v>1.6972828690022459</v>
      </c>
      <c r="EN59" s="103">
        <f>('[1]Summary Data'!$V112*POWER(EN$51,3))+('[1]Summary Data'!$W112*POWER(EN$51,2))+('[1]Summary Data'!$X112*EN$51)+'[1]Summary Data'!$Y112</f>
        <v>1.8391825229004866</v>
      </c>
      <c r="EO59" s="104">
        <f>('[1]Summary Data'!$V112*POWER(EO$51,3))+('[1]Summary Data'!$W112*POWER(EO$51,2))+('[1]Summary Data'!$X112*EO$51)+'[1]Summary Data'!$Y112</f>
        <v>1.9882173132800067</v>
      </c>
      <c r="EP59" s="188"/>
    </row>
    <row r="61" spans="2:147" x14ac:dyDescent="0.25">
      <c r="I61" s="43"/>
    </row>
    <row r="62" spans="2:147" x14ac:dyDescent="0.25">
      <c r="F62" s="112"/>
    </row>
  </sheetData>
  <sheetProtection password="C163" sheet="1" objects="1" scenarios="1"/>
  <mergeCells count="23">
    <mergeCell ref="DH50:DW50"/>
    <mergeCell ref="DX50:EM50"/>
    <mergeCell ref="B51:E59"/>
    <mergeCell ref="BU52:BU59"/>
    <mergeCell ref="EP52:EP59"/>
    <mergeCell ref="CR50:DG50"/>
    <mergeCell ref="B40:E48"/>
    <mergeCell ref="N41:N48"/>
    <mergeCell ref="B50:F50"/>
    <mergeCell ref="G50:V50"/>
    <mergeCell ref="CB50:CQ50"/>
    <mergeCell ref="B14:E22"/>
    <mergeCell ref="H15:H22"/>
    <mergeCell ref="B28:F28"/>
    <mergeCell ref="B29:E37"/>
    <mergeCell ref="B39:F39"/>
    <mergeCell ref="G39:M39"/>
    <mergeCell ref="B13:G13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6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19" fitToHeight="2" orientation="landscape" horizontalDpi="30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DF335AD78B1F40BBA90B35DD20539C" ma:contentTypeVersion="11" ma:contentTypeDescription="Create a new document." ma:contentTypeScope="" ma:versionID="6bdc9f0b4942b6394bc23885befcb6f3">
  <xsd:schema xmlns:xsd="http://www.w3.org/2001/XMLSchema" xmlns:xs="http://www.w3.org/2001/XMLSchema" xmlns:p="http://schemas.microsoft.com/office/2006/metadata/properties" xmlns:ns2="678b8a1c-9245-4045-8063-caa3cae0cf2a" targetNamespace="http://schemas.microsoft.com/office/2006/metadata/properties" ma:root="true" ma:fieldsID="91dda56afdc2f8870b3488ca0566e9f1" ns2:_="">
    <xsd:import namespace="678b8a1c-9245-4045-8063-caa3cae0cf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b8a1c-9245-4045-8063-caa3cae0cf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425485-2508-4B85-B293-6A1009649237}"/>
</file>

<file path=customXml/itemProps2.xml><?xml version="1.0" encoding="utf-8"?>
<ds:datastoreItem xmlns:ds="http://schemas.openxmlformats.org/officeDocument/2006/customXml" ds:itemID="{8D8C8389-94B2-46F4-BE5C-0AF670DA787A}"/>
</file>

<file path=customXml/itemProps3.xml><?xml version="1.0" encoding="utf-8"?>
<ds:datastoreItem xmlns:ds="http://schemas.openxmlformats.org/officeDocument/2006/customXml" ds:itemID="{48B285E2-3D4E-458E-BAF0-A7662D0801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Help</vt:lpstr>
      <vt:lpstr>Generic ECU</vt:lpstr>
      <vt:lpstr>LINK</vt:lpstr>
      <vt:lpstr>Nissan GTR EcuTek</vt:lpstr>
      <vt:lpstr>Nissan GTR COBB</vt:lpstr>
      <vt:lpstr>Subaru COBB</vt:lpstr>
      <vt:lpstr>Mitsubishi EVO X COBB</vt:lpstr>
      <vt:lpstr>PressureFactors</vt:lpstr>
      <vt:lpstr>PressureUnits</vt:lpstr>
      <vt:lpstr>Help!Print_Area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Walsh</dc:creator>
  <cp:lastModifiedBy>Laura Bonafont</cp:lastModifiedBy>
  <dcterms:created xsi:type="dcterms:W3CDTF">2019-03-01T12:59:54Z</dcterms:created>
  <dcterms:modified xsi:type="dcterms:W3CDTF">2021-05-11T09:30:21Z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0x01010012DF335AD78B1F40BBA90B35DD20539C</vt:lpwstr>
  </property>
</Properties>
</file>