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worksheets/sheet1.xml" ContentType="application/vnd.openxmlformats-officedocument.spreadsheetml.workshee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2.xml" ContentType="application/vnd.openxmlformats-officedocument.spreadsheetml.workshee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5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720" windowWidth="28215" windowHeight="12480"/>
  </bookViews>
  <sheets>
    <sheet name="Help" sheetId="1" r:id="rId1"/>
    <sheet name="Generic ECU" sheetId="2" r:id="rId2"/>
    <sheet name="LINK" sheetId="3" r:id="rId3"/>
    <sheet name="Nissan GTR EcuTek" sheetId="4" r:id="rId4"/>
    <sheet name="Nissan GTR COBB" sheetId="5" r:id="rId5"/>
    <sheet name="Subaru COBB" sheetId="6" r:id="rId6"/>
    <sheet name="Mitsubishi EVO X COBB" sheetId="7" r:id="rId7"/>
  </sheets>
  <externalReferences>
    <externalReference r:id="rId8"/>
  </externalReferences>
  <definedNames>
    <definedName name="PressureFactors">Help!$AA$11:$AB$13</definedName>
    <definedName name="PressureUnits">Help!$AA$11:$AA$13</definedName>
    <definedName name="_xlnm.Print_Area" localSheetId="0">Help!$A$1:$Z$38</definedName>
  </definedNames>
  <calcPr calcId="124519"/>
</workbook>
</file>

<file path=xl/calcChain.xml><?xml version="1.0" encoding="utf-8"?>
<calcChain xmlns="http://schemas.openxmlformats.org/spreadsheetml/2006/main">
  <c r="CB59" i="7"/>
  <c r="CA59"/>
  <c r="CC58"/>
  <c r="CB58"/>
  <c r="CA58"/>
  <c r="CB57"/>
  <c r="CA57"/>
  <c r="CC56"/>
  <c r="CB56"/>
  <c r="CA56"/>
  <c r="CB55"/>
  <c r="CA55"/>
  <c r="CC54"/>
  <c r="CB54"/>
  <c r="CA54"/>
  <c r="CB53"/>
  <c r="CA53"/>
  <c r="CC52"/>
  <c r="CB52"/>
  <c r="CA52"/>
  <c r="CE51"/>
  <c r="CE59" s="1"/>
  <c r="CD51"/>
  <c r="CD59" s="1"/>
  <c r="CC51"/>
  <c r="CC59" s="1"/>
  <c r="H51"/>
  <c r="I51" s="1"/>
  <c r="F51"/>
  <c r="F45"/>
  <c r="F41"/>
  <c r="F40"/>
  <c r="F32"/>
  <c r="F29"/>
  <c r="G28"/>
  <c r="G32" s="1"/>
  <c r="G22"/>
  <c r="F22"/>
  <c r="F37" s="1"/>
  <c r="G37" s="1"/>
  <c r="G21"/>
  <c r="F21"/>
  <c r="F58" s="1"/>
  <c r="G20"/>
  <c r="F20"/>
  <c r="F57" s="1"/>
  <c r="G19"/>
  <c r="F19"/>
  <c r="F56" s="1"/>
  <c r="G18"/>
  <c r="F18"/>
  <c r="F33" s="1"/>
  <c r="G33" s="1"/>
  <c r="G17"/>
  <c r="F17"/>
  <c r="F54" s="1"/>
  <c r="G16"/>
  <c r="F16"/>
  <c r="F53" s="1"/>
  <c r="G15"/>
  <c r="F15"/>
  <c r="F52" s="1"/>
  <c r="F14"/>
  <c r="B3"/>
  <c r="S2"/>
  <c r="S1"/>
  <c r="A1"/>
  <c r="N62" i="6"/>
  <c r="AQ62" s="1"/>
  <c r="M62"/>
  <c r="AP62" s="1"/>
  <c r="L62"/>
  <c r="AO62" s="1"/>
  <c r="K62"/>
  <c r="AN62" s="1"/>
  <c r="J62"/>
  <c r="AM62" s="1"/>
  <c r="I62"/>
  <c r="AL62" s="1"/>
  <c r="H62"/>
  <c r="AK62" s="1"/>
  <c r="G62"/>
  <c r="AJ62" s="1"/>
  <c r="F62"/>
  <c r="AM51"/>
  <c r="AM59" s="1"/>
  <c r="K51"/>
  <c r="AN51" s="1"/>
  <c r="J51"/>
  <c r="I51"/>
  <c r="AL51" s="1"/>
  <c r="H51"/>
  <c r="AK51" s="1"/>
  <c r="G51"/>
  <c r="AJ51" s="1"/>
  <c r="F51"/>
  <c r="W48"/>
  <c r="V48"/>
  <c r="U48"/>
  <c r="T48"/>
  <c r="S48"/>
  <c r="K48"/>
  <c r="W47"/>
  <c r="V47"/>
  <c r="U47"/>
  <c r="T47"/>
  <c r="S47"/>
  <c r="I47"/>
  <c r="G47"/>
  <c r="W46"/>
  <c r="V46"/>
  <c r="U46"/>
  <c r="T46"/>
  <c r="S46"/>
  <c r="K46"/>
  <c r="G46"/>
  <c r="W45"/>
  <c r="V45"/>
  <c r="U45"/>
  <c r="T45"/>
  <c r="S45"/>
  <c r="K45"/>
  <c r="I45"/>
  <c r="G45"/>
  <c r="W44"/>
  <c r="V44"/>
  <c r="U44"/>
  <c r="T44"/>
  <c r="S44"/>
  <c r="K44"/>
  <c r="G44"/>
  <c r="W43"/>
  <c r="V43"/>
  <c r="U43"/>
  <c r="T43"/>
  <c r="S43"/>
  <c r="K43"/>
  <c r="I43"/>
  <c r="G43"/>
  <c r="W42"/>
  <c r="V42"/>
  <c r="U42"/>
  <c r="T42"/>
  <c r="S42"/>
  <c r="K42"/>
  <c r="I42"/>
  <c r="G42"/>
  <c r="W41"/>
  <c r="V41"/>
  <c r="U41"/>
  <c r="T41"/>
  <c r="S41"/>
  <c r="K41"/>
  <c r="I41"/>
  <c r="G41"/>
  <c r="F41"/>
  <c r="R40"/>
  <c r="K40"/>
  <c r="K47" s="1"/>
  <c r="J40"/>
  <c r="J48" s="1"/>
  <c r="I40"/>
  <c r="I48" s="1"/>
  <c r="H40"/>
  <c r="H47" s="1"/>
  <c r="G40"/>
  <c r="G48" s="1"/>
  <c r="F40"/>
  <c r="F32"/>
  <c r="F29"/>
  <c r="G28"/>
  <c r="N26"/>
  <c r="M26"/>
  <c r="L26"/>
  <c r="K26"/>
  <c r="J26"/>
  <c r="I26"/>
  <c r="H26"/>
  <c r="G26"/>
  <c r="K25"/>
  <c r="G22"/>
  <c r="F22"/>
  <c r="F70" s="1"/>
  <c r="AI70" s="1"/>
  <c r="G21"/>
  <c r="F21"/>
  <c r="F69" s="1"/>
  <c r="AI69" s="1"/>
  <c r="G20"/>
  <c r="F20"/>
  <c r="R46" s="1"/>
  <c r="G19"/>
  <c r="F19"/>
  <c r="F45" s="1"/>
  <c r="G18"/>
  <c r="F18"/>
  <c r="F66" s="1"/>
  <c r="AI66" s="1"/>
  <c r="G17"/>
  <c r="F17"/>
  <c r="F65" s="1"/>
  <c r="AI65" s="1"/>
  <c r="G16"/>
  <c r="F16"/>
  <c r="R42" s="1"/>
  <c r="G15"/>
  <c r="F15"/>
  <c r="F63" s="1"/>
  <c r="AI63" s="1"/>
  <c r="F14"/>
  <c r="B8"/>
  <c r="B3"/>
  <c r="S2"/>
  <c r="S1"/>
  <c r="A1"/>
  <c r="CP68" i="5"/>
  <c r="CH68"/>
  <c r="U68"/>
  <c r="CP66"/>
  <c r="CJ66"/>
  <c r="CH66"/>
  <c r="CB66"/>
  <c r="U66"/>
  <c r="CK65"/>
  <c r="CC65"/>
  <c r="CJ64"/>
  <c r="CB64"/>
  <c r="CK63"/>
  <c r="CJ63"/>
  <c r="CC63"/>
  <c r="CB63"/>
  <c r="CP62"/>
  <c r="CP65" s="1"/>
  <c r="U65" s="1"/>
  <c r="CN62"/>
  <c r="CN67" s="1"/>
  <c r="CL62"/>
  <c r="CL69" s="1"/>
  <c r="CK62"/>
  <c r="CK70" s="1"/>
  <c r="CJ62"/>
  <c r="CJ65" s="1"/>
  <c r="CH62"/>
  <c r="CH65" s="1"/>
  <c r="CF62"/>
  <c r="CF67" s="1"/>
  <c r="CD62"/>
  <c r="CD69" s="1"/>
  <c r="CC62"/>
  <c r="CC70" s="1"/>
  <c r="CB62"/>
  <c r="CB65" s="1"/>
  <c r="V62"/>
  <c r="CQ62" s="1"/>
  <c r="U62"/>
  <c r="T62"/>
  <c r="CO62" s="1"/>
  <c r="S62"/>
  <c r="R62"/>
  <c r="CM62" s="1"/>
  <c r="Q62"/>
  <c r="P62"/>
  <c r="O62"/>
  <c r="N62"/>
  <c r="CI62" s="1"/>
  <c r="M62"/>
  <c r="L62"/>
  <c r="CG62" s="1"/>
  <c r="K62"/>
  <c r="J62"/>
  <c r="B8" s="1"/>
  <c r="I62"/>
  <c r="H62"/>
  <c r="G62"/>
  <c r="F62"/>
  <c r="CA62" s="1"/>
  <c r="N48"/>
  <c r="M48"/>
  <c r="L48"/>
  <c r="K48"/>
  <c r="J48"/>
  <c r="I48"/>
  <c r="H48"/>
  <c r="G48"/>
  <c r="N47"/>
  <c r="M47"/>
  <c r="L47"/>
  <c r="K47"/>
  <c r="J47"/>
  <c r="I47"/>
  <c r="H47"/>
  <c r="G47"/>
  <c r="F47"/>
  <c r="N46"/>
  <c r="M46"/>
  <c r="L46"/>
  <c r="K46"/>
  <c r="J46"/>
  <c r="I46"/>
  <c r="H46"/>
  <c r="G46"/>
  <c r="N45"/>
  <c r="M45"/>
  <c r="L45"/>
  <c r="K45"/>
  <c r="J45"/>
  <c r="I45"/>
  <c r="H45"/>
  <c r="G45"/>
  <c r="N44"/>
  <c r="M44"/>
  <c r="L44"/>
  <c r="K44"/>
  <c r="J44"/>
  <c r="I44"/>
  <c r="H44"/>
  <c r="G44"/>
  <c r="N43"/>
  <c r="M43"/>
  <c r="L43"/>
  <c r="K43"/>
  <c r="J43"/>
  <c r="I43"/>
  <c r="H43"/>
  <c r="G43"/>
  <c r="N42"/>
  <c r="M42"/>
  <c r="L42"/>
  <c r="K42"/>
  <c r="J42"/>
  <c r="I42"/>
  <c r="H42"/>
  <c r="G42"/>
  <c r="N41"/>
  <c r="M41"/>
  <c r="L41"/>
  <c r="K41"/>
  <c r="J41"/>
  <c r="I41"/>
  <c r="H41"/>
  <c r="G41"/>
  <c r="F40"/>
  <c r="N26"/>
  <c r="M26"/>
  <c r="L26"/>
  <c r="J26"/>
  <c r="I26"/>
  <c r="H26"/>
  <c r="G26"/>
  <c r="K25"/>
  <c r="K26" s="1"/>
  <c r="G22"/>
  <c r="F22"/>
  <c r="F48" s="1"/>
  <c r="G21"/>
  <c r="F21"/>
  <c r="F69" s="1"/>
  <c r="CA69" s="1"/>
  <c r="G20"/>
  <c r="F20"/>
  <c r="F46" s="1"/>
  <c r="G19"/>
  <c r="F19"/>
  <c r="F45" s="1"/>
  <c r="G18"/>
  <c r="F18"/>
  <c r="F44" s="1"/>
  <c r="G17"/>
  <c r="F17"/>
  <c r="F43" s="1"/>
  <c r="G16"/>
  <c r="F16"/>
  <c r="F64" s="1"/>
  <c r="CA64" s="1"/>
  <c r="G15"/>
  <c r="F15"/>
  <c r="F41" s="1"/>
  <c r="F14"/>
  <c r="B11"/>
  <c r="B3"/>
  <c r="S2"/>
  <c r="S1"/>
  <c r="A1"/>
  <c r="F70" i="4"/>
  <c r="CA70" s="1"/>
  <c r="CQ62"/>
  <c r="CQ67" s="1"/>
  <c r="CO62"/>
  <c r="CO69" s="1"/>
  <c r="CI62"/>
  <c r="CI67" s="1"/>
  <c r="CG62"/>
  <c r="CG69" s="1"/>
  <c r="CA62"/>
  <c r="V62"/>
  <c r="U62"/>
  <c r="CP62" s="1"/>
  <c r="T62"/>
  <c r="S62"/>
  <c r="CN62" s="1"/>
  <c r="R62"/>
  <c r="CM62" s="1"/>
  <c r="Q62"/>
  <c r="CL62" s="1"/>
  <c r="P62"/>
  <c r="CK62" s="1"/>
  <c r="O62"/>
  <c r="CJ62" s="1"/>
  <c r="N62"/>
  <c r="M62"/>
  <c r="CH62" s="1"/>
  <c r="L62"/>
  <c r="K62"/>
  <c r="CF62" s="1"/>
  <c r="J62"/>
  <c r="CE62" s="1"/>
  <c r="I62"/>
  <c r="CD62" s="1"/>
  <c r="H62"/>
  <c r="CC62" s="1"/>
  <c r="G62"/>
  <c r="F62"/>
  <c r="N48"/>
  <c r="M48"/>
  <c r="L48"/>
  <c r="K48"/>
  <c r="J48"/>
  <c r="I48"/>
  <c r="H48"/>
  <c r="G48"/>
  <c r="F48"/>
  <c r="N47"/>
  <c r="M47"/>
  <c r="L47"/>
  <c r="K47"/>
  <c r="J47"/>
  <c r="I47"/>
  <c r="H47"/>
  <c r="G47"/>
  <c r="N46"/>
  <c r="M46"/>
  <c r="L46"/>
  <c r="K46"/>
  <c r="J46"/>
  <c r="I46"/>
  <c r="H46"/>
  <c r="G46"/>
  <c r="N45"/>
  <c r="M45"/>
  <c r="L45"/>
  <c r="K45"/>
  <c r="J45"/>
  <c r="I45"/>
  <c r="H45"/>
  <c r="G45"/>
  <c r="N44"/>
  <c r="M44"/>
  <c r="L44"/>
  <c r="K44"/>
  <c r="J44"/>
  <c r="I44"/>
  <c r="H44"/>
  <c r="G44"/>
  <c r="N43"/>
  <c r="M43"/>
  <c r="L43"/>
  <c r="K43"/>
  <c r="J43"/>
  <c r="I43"/>
  <c r="H43"/>
  <c r="G43"/>
  <c r="N42"/>
  <c r="M42"/>
  <c r="L42"/>
  <c r="K42"/>
  <c r="J42"/>
  <c r="I42"/>
  <c r="H42"/>
  <c r="G42"/>
  <c r="N41"/>
  <c r="M41"/>
  <c r="L41"/>
  <c r="K41"/>
  <c r="J41"/>
  <c r="I41"/>
  <c r="H41"/>
  <c r="G41"/>
  <c r="F40"/>
  <c r="F35"/>
  <c r="F29"/>
  <c r="G28"/>
  <c r="G37" s="1"/>
  <c r="N26"/>
  <c r="M26"/>
  <c r="L26"/>
  <c r="K26"/>
  <c r="J26"/>
  <c r="I26"/>
  <c r="H26"/>
  <c r="G26"/>
  <c r="K25"/>
  <c r="G22"/>
  <c r="F22"/>
  <c r="F37" s="1"/>
  <c r="G21"/>
  <c r="F21"/>
  <c r="F47" s="1"/>
  <c r="G20"/>
  <c r="F20"/>
  <c r="F46" s="1"/>
  <c r="G19"/>
  <c r="F19"/>
  <c r="F67" s="1"/>
  <c r="CA67" s="1"/>
  <c r="G18"/>
  <c r="F18"/>
  <c r="F44" s="1"/>
  <c r="G17"/>
  <c r="F17"/>
  <c r="F43" s="1"/>
  <c r="G16"/>
  <c r="F16"/>
  <c r="F64" s="1"/>
  <c r="CA64" s="1"/>
  <c r="G15"/>
  <c r="F15"/>
  <c r="F41" s="1"/>
  <c r="F14"/>
  <c r="B3"/>
  <c r="S2"/>
  <c r="S1"/>
  <c r="A1"/>
  <c r="CB59" i="3"/>
  <c r="CB58"/>
  <c r="CB57"/>
  <c r="CB56"/>
  <c r="CB55"/>
  <c r="CB54"/>
  <c r="CC53"/>
  <c r="CB53"/>
  <c r="F53"/>
  <c r="CA53" s="1"/>
  <c r="CC52"/>
  <c r="CB52"/>
  <c r="CC51"/>
  <c r="CC54" s="1"/>
  <c r="H51"/>
  <c r="I51" s="1"/>
  <c r="F51"/>
  <c r="P48"/>
  <c r="O48"/>
  <c r="N48"/>
  <c r="M48"/>
  <c r="L48"/>
  <c r="K48"/>
  <c r="J48"/>
  <c r="I48"/>
  <c r="H48"/>
  <c r="G48"/>
  <c r="P47"/>
  <c r="O47"/>
  <c r="N47"/>
  <c r="M47"/>
  <c r="L47"/>
  <c r="K47"/>
  <c r="J47"/>
  <c r="I47"/>
  <c r="H47"/>
  <c r="G47"/>
  <c r="P46"/>
  <c r="O46"/>
  <c r="N46"/>
  <c r="M46"/>
  <c r="L46"/>
  <c r="K46"/>
  <c r="J46"/>
  <c r="I46"/>
  <c r="H46"/>
  <c r="G46"/>
  <c r="P45"/>
  <c r="O45"/>
  <c r="N45"/>
  <c r="M45"/>
  <c r="L45"/>
  <c r="K45"/>
  <c r="J45"/>
  <c r="I45"/>
  <c r="H45"/>
  <c r="G45"/>
  <c r="P44"/>
  <c r="O44"/>
  <c r="N44"/>
  <c r="M44"/>
  <c r="L44"/>
  <c r="K44"/>
  <c r="J44"/>
  <c r="I44"/>
  <c r="H44"/>
  <c r="G44"/>
  <c r="P43"/>
  <c r="O43"/>
  <c r="N43"/>
  <c r="M43"/>
  <c r="L43"/>
  <c r="K43"/>
  <c r="J43"/>
  <c r="I43"/>
  <c r="H43"/>
  <c r="G43"/>
  <c r="P42"/>
  <c r="O42"/>
  <c r="N42"/>
  <c r="M42"/>
  <c r="L42"/>
  <c r="K42"/>
  <c r="J42"/>
  <c r="I42"/>
  <c r="H42"/>
  <c r="G42"/>
  <c r="P41"/>
  <c r="O41"/>
  <c r="N41"/>
  <c r="M41"/>
  <c r="L41"/>
  <c r="K41"/>
  <c r="J41"/>
  <c r="I41"/>
  <c r="H41"/>
  <c r="G41"/>
  <c r="F40"/>
  <c r="F36"/>
  <c r="F29"/>
  <c r="G28"/>
  <c r="N26"/>
  <c r="M26"/>
  <c r="L26"/>
  <c r="J26"/>
  <c r="I26"/>
  <c r="H26"/>
  <c r="G26"/>
  <c r="K25"/>
  <c r="K26" s="1"/>
  <c r="G22"/>
  <c r="F22"/>
  <c r="F59" s="1"/>
  <c r="CA59" s="1"/>
  <c r="G21"/>
  <c r="F21"/>
  <c r="F58" s="1"/>
  <c r="CA58" s="1"/>
  <c r="G20"/>
  <c r="F20"/>
  <c r="F57" s="1"/>
  <c r="CA57" s="1"/>
  <c r="G19"/>
  <c r="F19"/>
  <c r="F56" s="1"/>
  <c r="CA56" s="1"/>
  <c r="G18"/>
  <c r="F18"/>
  <c r="F33" s="1"/>
  <c r="G17"/>
  <c r="F17"/>
  <c r="F54" s="1"/>
  <c r="CA54" s="1"/>
  <c r="G16"/>
  <c r="F16"/>
  <c r="F31" s="1"/>
  <c r="G15"/>
  <c r="F15"/>
  <c r="F30" s="1"/>
  <c r="F14"/>
  <c r="B3"/>
  <c r="S2"/>
  <c r="S1"/>
  <c r="A1"/>
  <c r="CK67" i="2"/>
  <c r="CC67"/>
  <c r="CP62"/>
  <c r="CP63" s="1"/>
  <c r="U63" s="1"/>
  <c r="CK62"/>
  <c r="CK68" s="1"/>
  <c r="CH62"/>
  <c r="CH63" s="1"/>
  <c r="CC62"/>
  <c r="CC68" s="1"/>
  <c r="V62"/>
  <c r="CQ62" s="1"/>
  <c r="U62"/>
  <c r="T62"/>
  <c r="CO62" s="1"/>
  <c r="S62"/>
  <c r="CN62" s="1"/>
  <c r="R62"/>
  <c r="CM62" s="1"/>
  <c r="Q62"/>
  <c r="CL62" s="1"/>
  <c r="P62"/>
  <c r="O62"/>
  <c r="CJ62" s="1"/>
  <c r="N62"/>
  <c r="CI62" s="1"/>
  <c r="M62"/>
  <c r="L62"/>
  <c r="CG62" s="1"/>
  <c r="K62"/>
  <c r="CF62" s="1"/>
  <c r="J62"/>
  <c r="CE62" s="1"/>
  <c r="I62"/>
  <c r="CD62" s="1"/>
  <c r="H62"/>
  <c r="G62"/>
  <c r="CB62" s="1"/>
  <c r="F62"/>
  <c r="CA62" s="1"/>
  <c r="CM56"/>
  <c r="CE56"/>
  <c r="CM51"/>
  <c r="CM57" s="1"/>
  <c r="CJ51"/>
  <c r="CJ52" s="1"/>
  <c r="CE51"/>
  <c r="CE57" s="1"/>
  <c r="CB51"/>
  <c r="CB52" s="1"/>
  <c r="V51"/>
  <c r="CQ51" s="1"/>
  <c r="U51"/>
  <c r="CP51" s="1"/>
  <c r="T51"/>
  <c r="CO51" s="1"/>
  <c r="S51"/>
  <c r="CN51" s="1"/>
  <c r="R51"/>
  <c r="Q51"/>
  <c r="CL51" s="1"/>
  <c r="P51"/>
  <c r="CK51" s="1"/>
  <c r="O51"/>
  <c r="N51"/>
  <c r="CI51" s="1"/>
  <c r="M51"/>
  <c r="CH51" s="1"/>
  <c r="L51"/>
  <c r="CG51" s="1"/>
  <c r="K51"/>
  <c r="CF51" s="1"/>
  <c r="J51"/>
  <c r="I51"/>
  <c r="CD51" s="1"/>
  <c r="H51"/>
  <c r="CC51" s="1"/>
  <c r="G51"/>
  <c r="F51"/>
  <c r="CA51" s="1"/>
  <c r="AL48"/>
  <c r="AK48"/>
  <c r="AJ48"/>
  <c r="AI48"/>
  <c r="AH48"/>
  <c r="AG48"/>
  <c r="AF48"/>
  <c r="AE48"/>
  <c r="AD48"/>
  <c r="AC48"/>
  <c r="AB48"/>
  <c r="AA48"/>
  <c r="Z48"/>
  <c r="Y48"/>
  <c r="X48"/>
  <c r="W48"/>
  <c r="V48"/>
  <c r="N48"/>
  <c r="M48"/>
  <c r="L48"/>
  <c r="K48" i="7" s="1"/>
  <c r="K48" i="2"/>
  <c r="J48"/>
  <c r="I48"/>
  <c r="J48" i="7" s="1"/>
  <c r="H48" i="2"/>
  <c r="G48"/>
  <c r="AL47"/>
  <c r="AK47"/>
  <c r="AJ47"/>
  <c r="AI47"/>
  <c r="AH47"/>
  <c r="AG47"/>
  <c r="AF47"/>
  <c r="AE47"/>
  <c r="AD47"/>
  <c r="AC47"/>
  <c r="AB47"/>
  <c r="AA47"/>
  <c r="Z47"/>
  <c r="Y47"/>
  <c r="X47"/>
  <c r="W47"/>
  <c r="V47"/>
  <c r="N47"/>
  <c r="M47"/>
  <c r="L47"/>
  <c r="K47" i="7" s="1"/>
  <c r="K47" i="2"/>
  <c r="J47"/>
  <c r="I47"/>
  <c r="J47" i="7" s="1"/>
  <c r="H47" i="2"/>
  <c r="G47"/>
  <c r="F47"/>
  <c r="U47" s="1"/>
  <c r="AL46"/>
  <c r="AK46"/>
  <c r="AJ46"/>
  <c r="AI46"/>
  <c r="AH46"/>
  <c r="AG46"/>
  <c r="AF46"/>
  <c r="AE46"/>
  <c r="AD46"/>
  <c r="AC46"/>
  <c r="AB46"/>
  <c r="AA46"/>
  <c r="Z46"/>
  <c r="Y46"/>
  <c r="X46"/>
  <c r="W46"/>
  <c r="V46"/>
  <c r="N46"/>
  <c r="M46"/>
  <c r="L46"/>
  <c r="K46" i="7" s="1"/>
  <c r="K46" i="2"/>
  <c r="J46"/>
  <c r="I46"/>
  <c r="J46" i="7" s="1"/>
  <c r="H46" i="2"/>
  <c r="G46"/>
  <c r="AL45"/>
  <c r="AK45"/>
  <c r="AJ45"/>
  <c r="AI45"/>
  <c r="AH45"/>
  <c r="AG45"/>
  <c r="AF45"/>
  <c r="AE45"/>
  <c r="AD45"/>
  <c r="AC45"/>
  <c r="AB45"/>
  <c r="AA45"/>
  <c r="Z45"/>
  <c r="Y45"/>
  <c r="X45"/>
  <c r="W45"/>
  <c r="V45"/>
  <c r="N45"/>
  <c r="M45"/>
  <c r="L45"/>
  <c r="K45" i="7" s="1"/>
  <c r="K45" i="2"/>
  <c r="J45"/>
  <c r="I45"/>
  <c r="H45"/>
  <c r="G45"/>
  <c r="AL44"/>
  <c r="AK44"/>
  <c r="AJ44"/>
  <c r="AI44"/>
  <c r="AH44"/>
  <c r="AG44"/>
  <c r="AF44"/>
  <c r="AE44"/>
  <c r="AD44"/>
  <c r="AC44"/>
  <c r="AB44"/>
  <c r="AA44"/>
  <c r="Z44"/>
  <c r="Y44"/>
  <c r="X44"/>
  <c r="W44"/>
  <c r="V44"/>
  <c r="N44"/>
  <c r="M44"/>
  <c r="L44"/>
  <c r="K44"/>
  <c r="J44"/>
  <c r="I44"/>
  <c r="H44"/>
  <c r="G44"/>
  <c r="AL43"/>
  <c r="AK43"/>
  <c r="AJ43"/>
  <c r="AI43"/>
  <c r="AH43"/>
  <c r="AG43"/>
  <c r="AF43"/>
  <c r="AE43"/>
  <c r="AD43"/>
  <c r="AC43"/>
  <c r="AB43"/>
  <c r="AA43"/>
  <c r="Z43"/>
  <c r="Y43"/>
  <c r="X43"/>
  <c r="W43"/>
  <c r="V43"/>
  <c r="N43"/>
  <c r="M43"/>
  <c r="L43"/>
  <c r="K43"/>
  <c r="J43"/>
  <c r="I43"/>
  <c r="H43"/>
  <c r="G43"/>
  <c r="AL42"/>
  <c r="AK42"/>
  <c r="AJ42"/>
  <c r="AI42"/>
  <c r="AH42"/>
  <c r="AG42"/>
  <c r="AF42"/>
  <c r="AE42"/>
  <c r="AD42"/>
  <c r="AC42"/>
  <c r="AB42"/>
  <c r="AA42"/>
  <c r="Z42"/>
  <c r="Y42"/>
  <c r="X42"/>
  <c r="W42"/>
  <c r="V42"/>
  <c r="N42"/>
  <c r="M42"/>
  <c r="L42"/>
  <c r="K42"/>
  <c r="J42"/>
  <c r="I42"/>
  <c r="J42" i="7" s="1"/>
  <c r="H42" i="2"/>
  <c r="G42"/>
  <c r="AL41"/>
  <c r="AK41"/>
  <c r="AJ41"/>
  <c r="AI41"/>
  <c r="AH41"/>
  <c r="AG41"/>
  <c r="AF41"/>
  <c r="AE41"/>
  <c r="AD41"/>
  <c r="AC41"/>
  <c r="AB41"/>
  <c r="AA41"/>
  <c r="Z41"/>
  <c r="Y41"/>
  <c r="X41"/>
  <c r="W41"/>
  <c r="V41"/>
  <c r="N41"/>
  <c r="M41"/>
  <c r="L41"/>
  <c r="K41" i="7" s="1"/>
  <c r="K41" i="2"/>
  <c r="J41"/>
  <c r="I41"/>
  <c r="J41" i="7" s="1"/>
  <c r="H41" i="2"/>
  <c r="G41"/>
  <c r="U40"/>
  <c r="F40"/>
  <c r="F29"/>
  <c r="G28"/>
  <c r="N26"/>
  <c r="M26"/>
  <c r="L26"/>
  <c r="K26"/>
  <c r="J26"/>
  <c r="I26"/>
  <c r="H26"/>
  <c r="G26"/>
  <c r="K25"/>
  <c r="G22"/>
  <c r="F22"/>
  <c r="F70" s="1"/>
  <c r="CA70" s="1"/>
  <c r="G21"/>
  <c r="F21"/>
  <c r="F58" s="1"/>
  <c r="CA58" s="1"/>
  <c r="G20"/>
  <c r="F20"/>
  <c r="F57" s="1"/>
  <c r="CA57" s="1"/>
  <c r="G19"/>
  <c r="F19"/>
  <c r="F45" s="1"/>
  <c r="U45" s="1"/>
  <c r="G18"/>
  <c r="F18"/>
  <c r="F33" s="1"/>
  <c r="G17"/>
  <c r="F17"/>
  <c r="F54" s="1"/>
  <c r="CA54" s="1"/>
  <c r="G16"/>
  <c r="F16"/>
  <c r="F53" s="1"/>
  <c r="CA53" s="1"/>
  <c r="G15"/>
  <c r="F15"/>
  <c r="F63" s="1"/>
  <c r="CA63" s="1"/>
  <c r="F14"/>
  <c r="B3"/>
  <c r="S2"/>
  <c r="A1"/>
  <c r="N34" i="1"/>
  <c r="K34"/>
  <c r="N32"/>
  <c r="K32"/>
  <c r="B3"/>
  <c r="A1"/>
  <c r="F69" i="2" l="1"/>
  <c r="CA69" s="1"/>
  <c r="F32" i="3"/>
  <c r="F43"/>
  <c r="F42" i="4"/>
  <c r="F68"/>
  <c r="CA68" s="1"/>
  <c r="F31" i="6"/>
  <c r="F36" i="7"/>
  <c r="G36" s="1"/>
  <c r="F47"/>
  <c r="G33" i="2"/>
  <c r="F30" i="6"/>
  <c r="F43"/>
  <c r="F46" i="7"/>
  <c r="G36" i="3"/>
  <c r="F36" i="2"/>
  <c r="G36" s="1"/>
  <c r="F42" i="3"/>
  <c r="F34" i="4"/>
  <c r="F37" i="6"/>
  <c r="G37" s="1"/>
  <c r="F58"/>
  <c r="AI58" s="1"/>
  <c r="F43" i="7"/>
  <c r="F32" i="2"/>
  <c r="G32" s="1"/>
  <c r="G33" i="3"/>
  <c r="F31" i="4"/>
  <c r="F36" i="6"/>
  <c r="F56"/>
  <c r="AI56" s="1"/>
  <c r="F42" i="7"/>
  <c r="F52" i="2"/>
  <c r="CA52" s="1"/>
  <c r="F30" i="4"/>
  <c r="F65" i="5"/>
  <c r="CA65" s="1"/>
  <c r="F35" i="6"/>
  <c r="F54"/>
  <c r="AI54" s="1"/>
  <c r="F34"/>
  <c r="G34" s="1"/>
  <c r="F52"/>
  <c r="AI52" s="1"/>
  <c r="CI53" i="2"/>
  <c r="CI54"/>
  <c r="CI55"/>
  <c r="CI56"/>
  <c r="CI52"/>
  <c r="CI57"/>
  <c r="CI58"/>
  <c r="CI59"/>
  <c r="CQ53"/>
  <c r="CQ54"/>
  <c r="CQ55"/>
  <c r="CQ56"/>
  <c r="CQ57"/>
  <c r="CQ58"/>
  <c r="CQ59"/>
  <c r="CQ52"/>
  <c r="CI70"/>
  <c r="CI63"/>
  <c r="CI64"/>
  <c r="CI65"/>
  <c r="CI66"/>
  <c r="CI69"/>
  <c r="CI67"/>
  <c r="CI68"/>
  <c r="CQ70"/>
  <c r="CQ63"/>
  <c r="CQ64"/>
  <c r="CQ65"/>
  <c r="CQ66"/>
  <c r="CQ67"/>
  <c r="CQ68"/>
  <c r="CQ69"/>
  <c r="CH54"/>
  <c r="CH55"/>
  <c r="CH56"/>
  <c r="CH57"/>
  <c r="CH58"/>
  <c r="CH53"/>
  <c r="CH59"/>
  <c r="CH52"/>
  <c r="CP54"/>
  <c r="U54" s="1"/>
  <c r="CP55"/>
  <c r="U55" s="1"/>
  <c r="CP53"/>
  <c r="U53" s="1"/>
  <c r="CP56"/>
  <c r="U56" s="1"/>
  <c r="CP57"/>
  <c r="U57" s="1"/>
  <c r="CP58"/>
  <c r="U58" s="1"/>
  <c r="CP59"/>
  <c r="U59" s="1"/>
  <c r="CP52"/>
  <c r="U52" s="1"/>
  <c r="CG55"/>
  <c r="CG56"/>
  <c r="CG57"/>
  <c r="CG58"/>
  <c r="CG59"/>
  <c r="CG52"/>
  <c r="CG53"/>
  <c r="CG54"/>
  <c r="CO55"/>
  <c r="T55" s="1"/>
  <c r="CO56"/>
  <c r="T56" s="1"/>
  <c r="CO57"/>
  <c r="T57" s="1"/>
  <c r="CO58"/>
  <c r="T58" s="1"/>
  <c r="CO59"/>
  <c r="T59" s="1"/>
  <c r="CO52"/>
  <c r="CO54"/>
  <c r="CO53"/>
  <c r="CG64"/>
  <c r="CG65"/>
  <c r="CG66"/>
  <c r="CG67"/>
  <c r="CG63"/>
  <c r="CG68"/>
  <c r="CG69"/>
  <c r="CG70"/>
  <c r="CO64"/>
  <c r="CO65"/>
  <c r="CO63"/>
  <c r="T63" s="1"/>
  <c r="CO66"/>
  <c r="CO67"/>
  <c r="T67" s="1"/>
  <c r="CO68"/>
  <c r="CO69"/>
  <c r="CO70"/>
  <c r="CF56"/>
  <c r="CF57"/>
  <c r="CF58"/>
  <c r="CF59"/>
  <c r="CF52"/>
  <c r="CF53"/>
  <c r="CF54"/>
  <c r="CF55"/>
  <c r="CN56"/>
  <c r="S56" s="1"/>
  <c r="R56" s="1"/>
  <c r="CN57"/>
  <c r="S57" s="1"/>
  <c r="R57" s="1"/>
  <c r="CN58"/>
  <c r="CN59"/>
  <c r="CN52"/>
  <c r="CN53"/>
  <c r="CN55"/>
  <c r="CN54"/>
  <c r="CF65"/>
  <c r="CF66"/>
  <c r="CF67"/>
  <c r="CF68"/>
  <c r="CF69"/>
  <c r="CF70"/>
  <c r="CF63"/>
  <c r="CF64"/>
  <c r="CN65"/>
  <c r="CN66"/>
  <c r="CN67"/>
  <c r="CN68"/>
  <c r="CN64"/>
  <c r="CN69"/>
  <c r="CN70"/>
  <c r="CN63"/>
  <c r="S63" s="1"/>
  <c r="J51" i="3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B8"/>
  <c r="CE66" i="2"/>
  <c r="CE67"/>
  <c r="CE68"/>
  <c r="CE69"/>
  <c r="CE65"/>
  <c r="CE70"/>
  <c r="CE63"/>
  <c r="CE64"/>
  <c r="CM66"/>
  <c r="CM67"/>
  <c r="CM68"/>
  <c r="CM69"/>
  <c r="CM70"/>
  <c r="CM65"/>
  <c r="CM63"/>
  <c r="CM64"/>
  <c r="CD58"/>
  <c r="CD59"/>
  <c r="CD57"/>
  <c r="CD52"/>
  <c r="CD53"/>
  <c r="CD54"/>
  <c r="CD55"/>
  <c r="CD56"/>
  <c r="CL58"/>
  <c r="CL59"/>
  <c r="CL52"/>
  <c r="CL53"/>
  <c r="CL54"/>
  <c r="CL57"/>
  <c r="CL55"/>
  <c r="CL56"/>
  <c r="CD67"/>
  <c r="CD68"/>
  <c r="CD66"/>
  <c r="CD69"/>
  <c r="CD70"/>
  <c r="CD63"/>
  <c r="CD64"/>
  <c r="CD65"/>
  <c r="CL67"/>
  <c r="CL68"/>
  <c r="CL69"/>
  <c r="CL70"/>
  <c r="CL66"/>
  <c r="CL63"/>
  <c r="CL64"/>
  <c r="CL65"/>
  <c r="CC59"/>
  <c r="CC52"/>
  <c r="CC53"/>
  <c r="CC54"/>
  <c r="CC55"/>
  <c r="CC56"/>
  <c r="CC58"/>
  <c r="CC57"/>
  <c r="CK59"/>
  <c r="CK52"/>
  <c r="CK58"/>
  <c r="CK53"/>
  <c r="CK54"/>
  <c r="CK55"/>
  <c r="CK56"/>
  <c r="CK57"/>
  <c r="CB69"/>
  <c r="CB70"/>
  <c r="CB63"/>
  <c r="CB64"/>
  <c r="CB65"/>
  <c r="CB66"/>
  <c r="CB68"/>
  <c r="CB67"/>
  <c r="CJ69"/>
  <c r="CJ70"/>
  <c r="CJ63"/>
  <c r="CJ64"/>
  <c r="CJ65"/>
  <c r="CJ66"/>
  <c r="CJ67"/>
  <c r="CJ68"/>
  <c r="L42" i="7"/>
  <c r="M42"/>
  <c r="AL67" i="6"/>
  <c r="AL63"/>
  <c r="AL68"/>
  <c r="AL64"/>
  <c r="AL69"/>
  <c r="I69" s="1"/>
  <c r="AL65"/>
  <c r="AL70"/>
  <c r="AL66"/>
  <c r="I41" i="7"/>
  <c r="G41"/>
  <c r="H41"/>
  <c r="L47"/>
  <c r="M47"/>
  <c r="CG66" i="5"/>
  <c r="CG67"/>
  <c r="CG68"/>
  <c r="CG69"/>
  <c r="CG70"/>
  <c r="CG63"/>
  <c r="CG64"/>
  <c r="CG65"/>
  <c r="CO66"/>
  <c r="T66" s="1"/>
  <c r="CO67"/>
  <c r="CO68"/>
  <c r="T68" s="1"/>
  <c r="CO69"/>
  <c r="T69" s="1"/>
  <c r="CO70"/>
  <c r="CO63"/>
  <c r="CO64"/>
  <c r="CO65"/>
  <c r="T65" s="1"/>
  <c r="AN59" i="6"/>
  <c r="AN57"/>
  <c r="AN55"/>
  <c r="AN53"/>
  <c r="K53" s="1"/>
  <c r="AN58"/>
  <c r="AN56"/>
  <c r="AN54"/>
  <c r="AN52"/>
  <c r="AK68"/>
  <c r="AK64"/>
  <c r="H64" s="1"/>
  <c r="AK69"/>
  <c r="H69" s="1"/>
  <c r="AK65"/>
  <c r="H65" s="1"/>
  <c r="AK70"/>
  <c r="AK66"/>
  <c r="AK67"/>
  <c r="AK63"/>
  <c r="B11" i="2"/>
  <c r="K42" i="7"/>
  <c r="J43"/>
  <c r="F44" i="2"/>
  <c r="U44" s="1"/>
  <c r="CE55"/>
  <c r="CM55"/>
  <c r="CB58"/>
  <c r="CJ58"/>
  <c r="F59"/>
  <c r="CA59" s="1"/>
  <c r="CC66"/>
  <c r="CK66"/>
  <c r="F68"/>
  <c r="CA68" s="1"/>
  <c r="CH69"/>
  <c r="CP69"/>
  <c r="U69" s="1"/>
  <c r="G31" i="3"/>
  <c r="F47"/>
  <c r="CD51"/>
  <c r="CH68" i="4"/>
  <c r="CH69"/>
  <c r="CH70"/>
  <c r="CH63"/>
  <c r="CH64"/>
  <c r="CH65"/>
  <c r="CH66"/>
  <c r="CH67"/>
  <c r="L44" i="7"/>
  <c r="M44"/>
  <c r="I46"/>
  <c r="G46"/>
  <c r="H46"/>
  <c r="CC59" i="3"/>
  <c r="CC57"/>
  <c r="CC58"/>
  <c r="CF70" i="4"/>
  <c r="CF63"/>
  <c r="CF64"/>
  <c r="CF65"/>
  <c r="CF66"/>
  <c r="CF67"/>
  <c r="CF68"/>
  <c r="CF69"/>
  <c r="CN70"/>
  <c r="CN63"/>
  <c r="CN64"/>
  <c r="CN65"/>
  <c r="CN66"/>
  <c r="CN67"/>
  <c r="S67" s="1"/>
  <c r="CN68"/>
  <c r="CN69"/>
  <c r="AJ68" i="6"/>
  <c r="G68" s="1"/>
  <c r="AJ64"/>
  <c r="G64" s="1"/>
  <c r="AJ69"/>
  <c r="G69" s="1"/>
  <c r="AJ65"/>
  <c r="G65" s="1"/>
  <c r="AJ70"/>
  <c r="G70" s="1"/>
  <c r="AJ66"/>
  <c r="G66" s="1"/>
  <c r="AJ67"/>
  <c r="G67" s="1"/>
  <c r="AJ63"/>
  <c r="G63" s="1"/>
  <c r="B8" i="2"/>
  <c r="F31"/>
  <c r="G31" s="1"/>
  <c r="F35"/>
  <c r="G35" s="1"/>
  <c r="F41"/>
  <c r="U41" s="1"/>
  <c r="CE54"/>
  <c r="CM54"/>
  <c r="CB57"/>
  <c r="CJ57"/>
  <c r="CC65"/>
  <c r="CK65"/>
  <c r="F67"/>
  <c r="CA67" s="1"/>
  <c r="CH68"/>
  <c r="CP68"/>
  <c r="U68" s="1"/>
  <c r="F35" i="3"/>
  <c r="G35" s="1"/>
  <c r="F44"/>
  <c r="F55"/>
  <c r="CA55" s="1"/>
  <c r="L41" i="7"/>
  <c r="M41"/>
  <c r="I43"/>
  <c r="G43"/>
  <c r="H43"/>
  <c r="CE63" i="4"/>
  <c r="CE64"/>
  <c r="CE65"/>
  <c r="CE66"/>
  <c r="CE67"/>
  <c r="CE68"/>
  <c r="CE69"/>
  <c r="CE70"/>
  <c r="CM63"/>
  <c r="CM64"/>
  <c r="CM65"/>
  <c r="CM66"/>
  <c r="CM67"/>
  <c r="CM68"/>
  <c r="CM69"/>
  <c r="CM70"/>
  <c r="CM68" i="5"/>
  <c r="CM69"/>
  <c r="CM70"/>
  <c r="CM63"/>
  <c r="CM64"/>
  <c r="CM65"/>
  <c r="CM66"/>
  <c r="CM67"/>
  <c r="AL59" i="6"/>
  <c r="AL57"/>
  <c r="AL55"/>
  <c r="AL53"/>
  <c r="I53" s="1"/>
  <c r="AL58"/>
  <c r="AL56"/>
  <c r="AL54"/>
  <c r="AL52"/>
  <c r="I52" s="1"/>
  <c r="AQ69"/>
  <c r="AQ65"/>
  <c r="AQ70"/>
  <c r="AQ66"/>
  <c r="AQ67"/>
  <c r="AQ63"/>
  <c r="AQ68"/>
  <c r="AQ64"/>
  <c r="CB59" i="2"/>
  <c r="CH70"/>
  <c r="CP70"/>
  <c r="U70" s="1"/>
  <c r="K44" i="7"/>
  <c r="J45"/>
  <c r="F46" i="2"/>
  <c r="U46" s="1"/>
  <c r="CE53"/>
  <c r="CM53"/>
  <c r="CB56"/>
  <c r="CJ56"/>
  <c r="CC64"/>
  <c r="CK64"/>
  <c r="F66"/>
  <c r="CA66" s="1"/>
  <c r="CH67"/>
  <c r="CP67"/>
  <c r="U67" s="1"/>
  <c r="G30" i="3"/>
  <c r="F41"/>
  <c r="F52"/>
  <c r="CA52" s="1"/>
  <c r="CC56"/>
  <c r="B8" i="4"/>
  <c r="I44" i="7"/>
  <c r="G44"/>
  <c r="H44"/>
  <c r="CP68" i="4"/>
  <c r="U68" s="1"/>
  <c r="CP69"/>
  <c r="U69" s="1"/>
  <c r="T69" s="1"/>
  <c r="CP70"/>
  <c r="U70" s="1"/>
  <c r="CP63"/>
  <c r="U63" s="1"/>
  <c r="CP64"/>
  <c r="U64" s="1"/>
  <c r="CP65"/>
  <c r="U65" s="1"/>
  <c r="CP66"/>
  <c r="U66" s="1"/>
  <c r="CP67"/>
  <c r="U67" s="1"/>
  <c r="L46" i="7"/>
  <c r="M46"/>
  <c r="I48"/>
  <c r="G48"/>
  <c r="H48"/>
  <c r="CD64" i="4"/>
  <c r="CD65"/>
  <c r="CD66"/>
  <c r="CD67"/>
  <c r="CD68"/>
  <c r="CD69"/>
  <c r="CD70"/>
  <c r="CD63"/>
  <c r="CL64"/>
  <c r="CL65"/>
  <c r="CL66"/>
  <c r="CL67"/>
  <c r="CL68"/>
  <c r="CL69"/>
  <c r="CL70"/>
  <c r="CL63"/>
  <c r="AK58" i="6"/>
  <c r="AK56"/>
  <c r="H56" s="1"/>
  <c r="AK54"/>
  <c r="AK52"/>
  <c r="H52" s="1"/>
  <c r="AK59"/>
  <c r="AK57"/>
  <c r="H57" s="1"/>
  <c r="AK55"/>
  <c r="AK53"/>
  <c r="H53" s="1"/>
  <c r="AP69"/>
  <c r="AP65"/>
  <c r="AP70"/>
  <c r="AP66"/>
  <c r="AP67"/>
  <c r="AP63"/>
  <c r="AP68"/>
  <c r="AP64"/>
  <c r="F30" i="2"/>
  <c r="G30" s="1"/>
  <c r="F34"/>
  <c r="G34" s="1"/>
  <c r="F43"/>
  <c r="U43" s="1"/>
  <c r="CE52"/>
  <c r="CM52"/>
  <c r="CB55"/>
  <c r="CJ55"/>
  <c r="F56"/>
  <c r="CA56" s="1"/>
  <c r="CC63"/>
  <c r="CK63"/>
  <c r="F65"/>
  <c r="CA65" s="1"/>
  <c r="CH66"/>
  <c r="CP66"/>
  <c r="U66" s="1"/>
  <c r="F34" i="3"/>
  <c r="G34" s="1"/>
  <c r="F46"/>
  <c r="L43" i="7"/>
  <c r="M43"/>
  <c r="I45"/>
  <c r="G45"/>
  <c r="H45"/>
  <c r="CC65" i="4"/>
  <c r="CC66"/>
  <c r="CC67"/>
  <c r="CC68"/>
  <c r="CC69"/>
  <c r="CC70"/>
  <c r="CC63"/>
  <c r="CC64"/>
  <c r="CK65"/>
  <c r="CK66"/>
  <c r="CK67"/>
  <c r="CK68"/>
  <c r="CK69"/>
  <c r="CK70"/>
  <c r="CK63"/>
  <c r="CK64"/>
  <c r="AJ58" i="6"/>
  <c r="G58" s="1"/>
  <c r="AJ56"/>
  <c r="G56" s="1"/>
  <c r="AJ54"/>
  <c r="G54" s="1"/>
  <c r="AJ52"/>
  <c r="G52" s="1"/>
  <c r="AJ59"/>
  <c r="G59" s="1"/>
  <c r="AJ57"/>
  <c r="G57" s="1"/>
  <c r="AJ55"/>
  <c r="G55" s="1"/>
  <c r="AJ53"/>
  <c r="G53" s="1"/>
  <c r="AO70"/>
  <c r="AO66"/>
  <c r="AO67"/>
  <c r="AO63"/>
  <c r="AO68"/>
  <c r="AO64"/>
  <c r="AO69"/>
  <c r="AO65"/>
  <c r="F48" i="2"/>
  <c r="U48" s="1"/>
  <c r="CB54"/>
  <c r="CJ54"/>
  <c r="F55"/>
  <c r="CA55" s="1"/>
  <c r="CE59"/>
  <c r="CM59"/>
  <c r="F64"/>
  <c r="CA64" s="1"/>
  <c r="CH65"/>
  <c r="CP65"/>
  <c r="U65" s="1"/>
  <c r="CC70"/>
  <c r="CK70"/>
  <c r="I42" i="7"/>
  <c r="G42"/>
  <c r="H42"/>
  <c r="L48"/>
  <c r="M48"/>
  <c r="CB62" i="4"/>
  <c r="B11"/>
  <c r="CJ66"/>
  <c r="CJ67"/>
  <c r="CJ68"/>
  <c r="CJ69"/>
  <c r="CJ70"/>
  <c r="CJ63"/>
  <c r="CJ64"/>
  <c r="CJ65"/>
  <c r="AN70" i="6"/>
  <c r="AN66"/>
  <c r="AN67"/>
  <c r="AN63"/>
  <c r="AN68"/>
  <c r="AN64"/>
  <c r="AN69"/>
  <c r="K69" s="1"/>
  <c r="AN65"/>
  <c r="CJ59" i="2"/>
  <c r="F37"/>
  <c r="G37" s="1"/>
  <c r="K43" i="7"/>
  <c r="J44"/>
  <c r="CB53" i="2"/>
  <c r="CJ53"/>
  <c r="CE58"/>
  <c r="CM58"/>
  <c r="CH64"/>
  <c r="CP64"/>
  <c r="U64" s="1"/>
  <c r="CC69"/>
  <c r="CK69"/>
  <c r="F37" i="3"/>
  <c r="G37" s="1"/>
  <c r="F48"/>
  <c r="CC55"/>
  <c r="L45" i="7"/>
  <c r="M45"/>
  <c r="I47"/>
  <c r="G47"/>
  <c r="H47"/>
  <c r="CI64" i="5"/>
  <c r="CI65"/>
  <c r="CI66"/>
  <c r="CI67"/>
  <c r="CI68"/>
  <c r="CI69"/>
  <c r="CI70"/>
  <c r="CI63"/>
  <c r="CQ64"/>
  <c r="CQ65"/>
  <c r="CQ66"/>
  <c r="CQ67"/>
  <c r="CQ68"/>
  <c r="CQ69"/>
  <c r="CQ70"/>
  <c r="CQ63"/>
  <c r="AM67" i="6"/>
  <c r="AM63"/>
  <c r="AM68"/>
  <c r="AM64"/>
  <c r="AM69"/>
  <c r="J69" s="1"/>
  <c r="AM65"/>
  <c r="AM70"/>
  <c r="AM66"/>
  <c r="J51" i="7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BJ51" s="1"/>
  <c r="BK51" s="1"/>
  <c r="BL51" s="1"/>
  <c r="BM51" s="1"/>
  <c r="BN51" s="1"/>
  <c r="BO51" s="1"/>
  <c r="BP51" s="1"/>
  <c r="BQ51" s="1"/>
  <c r="BR51" s="1"/>
  <c r="BS51" s="1"/>
  <c r="BT51" s="1"/>
  <c r="B8"/>
  <c r="F42" i="2"/>
  <c r="U42" s="1"/>
  <c r="G32" i="3"/>
  <c r="F45"/>
  <c r="F33" i="4"/>
  <c r="G33" s="1"/>
  <c r="F66"/>
  <c r="CA66" s="1"/>
  <c r="CI66"/>
  <c r="CQ66"/>
  <c r="CG68"/>
  <c r="CO68"/>
  <c r="F63" i="5"/>
  <c r="CA63" s="1"/>
  <c r="CH64"/>
  <c r="CP64"/>
  <c r="U64" s="1"/>
  <c r="CF66"/>
  <c r="CN66"/>
  <c r="S66" s="1"/>
  <c r="CD68"/>
  <c r="CL68"/>
  <c r="CC69"/>
  <c r="CK69"/>
  <c r="CB70"/>
  <c r="CJ70"/>
  <c r="F33" i="6"/>
  <c r="G33" s="1"/>
  <c r="I44"/>
  <c r="I46"/>
  <c r="F53"/>
  <c r="AI53" s="1"/>
  <c r="F55"/>
  <c r="AI55" s="1"/>
  <c r="F57"/>
  <c r="AI57" s="1"/>
  <c r="F59"/>
  <c r="AI59" s="1"/>
  <c r="CC53" i="7"/>
  <c r="CC55"/>
  <c r="CC57"/>
  <c r="F45" i="4"/>
  <c r="F65"/>
  <c r="CA65" s="1"/>
  <c r="CI65"/>
  <c r="CQ65"/>
  <c r="CG67"/>
  <c r="CO67"/>
  <c r="T67" s="1"/>
  <c r="F42" i="5"/>
  <c r="CH63"/>
  <c r="CP63"/>
  <c r="U63" s="1"/>
  <c r="CF65"/>
  <c r="CN65"/>
  <c r="S65" s="1"/>
  <c r="CD67"/>
  <c r="CL67"/>
  <c r="CC68"/>
  <c r="CK68"/>
  <c r="CB69"/>
  <c r="CJ69"/>
  <c r="F70"/>
  <c r="CA70" s="1"/>
  <c r="G32" i="6"/>
  <c r="G36"/>
  <c r="R41"/>
  <c r="H42"/>
  <c r="R43"/>
  <c r="H44"/>
  <c r="R45"/>
  <c r="H46"/>
  <c r="R47"/>
  <c r="H48"/>
  <c r="F64"/>
  <c r="AI64" s="1"/>
  <c r="F68"/>
  <c r="AI68" s="1"/>
  <c r="F31" i="7"/>
  <c r="G31" s="1"/>
  <c r="F35"/>
  <c r="G35" s="1"/>
  <c r="F32" i="4"/>
  <c r="G32" s="1"/>
  <c r="F36"/>
  <c r="G36" s="1"/>
  <c r="CI64"/>
  <c r="CQ64"/>
  <c r="CG66"/>
  <c r="CO66"/>
  <c r="CF64" i="5"/>
  <c r="CN64"/>
  <c r="CD66"/>
  <c r="CL66"/>
  <c r="CC67"/>
  <c r="CK67"/>
  <c r="CB68"/>
  <c r="CJ68"/>
  <c r="CH70"/>
  <c r="CP70"/>
  <c r="U70" s="1"/>
  <c r="AM52" i="6"/>
  <c r="AM54"/>
  <c r="AM56"/>
  <c r="AM58"/>
  <c r="F44" i="7"/>
  <c r="F48"/>
  <c r="CE52"/>
  <c r="CE54"/>
  <c r="CE56"/>
  <c r="CE58"/>
  <c r="G31" i="4"/>
  <c r="G35"/>
  <c r="F63"/>
  <c r="CA63" s="1"/>
  <c r="CI63"/>
  <c r="CQ63"/>
  <c r="CG65"/>
  <c r="CO65"/>
  <c r="T65" s="1"/>
  <c r="CF63" i="5"/>
  <c r="CN63"/>
  <c r="CD65"/>
  <c r="CL65"/>
  <c r="CC66"/>
  <c r="CK66"/>
  <c r="CB67"/>
  <c r="CJ67"/>
  <c r="F68"/>
  <c r="CA68" s="1"/>
  <c r="CH69"/>
  <c r="CP69"/>
  <c r="U69" s="1"/>
  <c r="B11" i="6"/>
  <c r="G31"/>
  <c r="G35"/>
  <c r="J41"/>
  <c r="F42"/>
  <c r="J43"/>
  <c r="F44"/>
  <c r="J45"/>
  <c r="F46"/>
  <c r="J47"/>
  <c r="F48"/>
  <c r="F67"/>
  <c r="AI67" s="1"/>
  <c r="F30" i="7"/>
  <c r="G30" s="1"/>
  <c r="F34"/>
  <c r="G34" s="1"/>
  <c r="CD52"/>
  <c r="CD54"/>
  <c r="F55"/>
  <c r="CD56"/>
  <c r="CD58"/>
  <c r="F59"/>
  <c r="CG64" i="4"/>
  <c r="CO64"/>
  <c r="T64" s="1"/>
  <c r="CI70"/>
  <c r="CQ70"/>
  <c r="CD64" i="5"/>
  <c r="CL64"/>
  <c r="F67"/>
  <c r="CA67" s="1"/>
  <c r="CF70"/>
  <c r="CN70"/>
  <c r="G30" i="4"/>
  <c r="G34"/>
  <c r="CG63"/>
  <c r="CO63"/>
  <c r="T63" s="1"/>
  <c r="F69"/>
  <c r="CA69" s="1"/>
  <c r="CI69"/>
  <c r="CQ69"/>
  <c r="CE62" i="5"/>
  <c r="CD63"/>
  <c r="CL63"/>
  <c r="CC64"/>
  <c r="CK64"/>
  <c r="F66"/>
  <c r="CA66" s="1"/>
  <c r="CH67"/>
  <c r="CP67"/>
  <c r="U67" s="1"/>
  <c r="CF69"/>
  <c r="CN69"/>
  <c r="G30" i="6"/>
  <c r="H41"/>
  <c r="H43"/>
  <c r="R44"/>
  <c r="H45"/>
  <c r="R48"/>
  <c r="CF51" i="7"/>
  <c r="CI68" i="4"/>
  <c r="CQ68"/>
  <c r="CG70"/>
  <c r="CO70"/>
  <c r="CF68" i="5"/>
  <c r="CN68"/>
  <c r="S68" s="1"/>
  <c r="CD70"/>
  <c r="CL70"/>
  <c r="AM53" i="6"/>
  <c r="J53" s="1"/>
  <c r="AM55"/>
  <c r="AM57"/>
  <c r="CE53" i="7"/>
  <c r="CE55"/>
  <c r="CE57"/>
  <c r="J42" i="6"/>
  <c r="J44"/>
  <c r="J46"/>
  <c r="F47"/>
  <c r="CD53" i="7"/>
  <c r="CD55"/>
  <c r="CD57"/>
  <c r="H55" i="6" l="1"/>
  <c r="I55" s="1"/>
  <c r="J55" s="1"/>
  <c r="K55" s="1"/>
  <c r="R68" i="5"/>
  <c r="R63" i="4"/>
  <c r="Q63" s="1"/>
  <c r="P63" s="1"/>
  <c r="O63" s="1"/>
  <c r="N63" s="1"/>
  <c r="M63" s="1"/>
  <c r="L63" s="1"/>
  <c r="K63" s="1"/>
  <c r="J63" s="1"/>
  <c r="I63" s="1"/>
  <c r="H63" s="1"/>
  <c r="H70" i="6"/>
  <c r="I70" s="1"/>
  <c r="J70" s="1"/>
  <c r="K70" s="1"/>
  <c r="L70" s="1"/>
  <c r="M70" s="1"/>
  <c r="N70" s="1"/>
  <c r="T70" i="5"/>
  <c r="B11" i="3"/>
  <c r="S67" i="2"/>
  <c r="R67" s="1"/>
  <c r="Q67" s="1"/>
  <c r="P67" s="1"/>
  <c r="O67" s="1"/>
  <c r="N67" s="1"/>
  <c r="M67" s="1"/>
  <c r="L67" s="1"/>
  <c r="K67" s="1"/>
  <c r="J67" s="1"/>
  <c r="I67" s="1"/>
  <c r="H67" s="1"/>
  <c r="G67" s="1"/>
  <c r="S58"/>
  <c r="R58" s="1"/>
  <c r="Q58" s="1"/>
  <c r="P58" s="1"/>
  <c r="O58" s="1"/>
  <c r="N58" s="1"/>
  <c r="M58" s="1"/>
  <c r="L58" s="1"/>
  <c r="K58" s="1"/>
  <c r="J58" s="1"/>
  <c r="I58" s="1"/>
  <c r="H58" s="1"/>
  <c r="G58" s="1"/>
  <c r="T68"/>
  <c r="T52"/>
  <c r="R67" i="5"/>
  <c r="Q67" s="1"/>
  <c r="P67" s="1"/>
  <c r="O67" s="1"/>
  <c r="N67" s="1"/>
  <c r="M67" s="1"/>
  <c r="L67" s="1"/>
  <c r="K67" s="1"/>
  <c r="S69" i="4"/>
  <c r="T70"/>
  <c r="S70" s="1"/>
  <c r="R70" s="1"/>
  <c r="Q70" s="1"/>
  <c r="P70" s="1"/>
  <c r="O70" s="1"/>
  <c r="N70" s="1"/>
  <c r="M70" s="1"/>
  <c r="L70" s="1"/>
  <c r="K70" s="1"/>
  <c r="J70" s="1"/>
  <c r="I70" s="1"/>
  <c r="H70" s="1"/>
  <c r="L69" i="6"/>
  <c r="I57"/>
  <c r="J57" s="1"/>
  <c r="K57" s="1"/>
  <c r="S63" i="4"/>
  <c r="H66" i="6"/>
  <c r="T63" i="5"/>
  <c r="Q57" i="2"/>
  <c r="R63"/>
  <c r="Q63" s="1"/>
  <c r="P63" s="1"/>
  <c r="O63" s="1"/>
  <c r="N63" s="1"/>
  <c r="M63" s="1"/>
  <c r="L63" s="1"/>
  <c r="K63" s="1"/>
  <c r="J63" s="1"/>
  <c r="I63" s="1"/>
  <c r="H63" s="1"/>
  <c r="G63" s="1"/>
  <c r="S68"/>
  <c r="S59"/>
  <c r="R59" s="1"/>
  <c r="Q59" s="1"/>
  <c r="P59" s="1"/>
  <c r="O59" s="1"/>
  <c r="N59" s="1"/>
  <c r="M59" s="1"/>
  <c r="L59" s="1"/>
  <c r="K59" s="1"/>
  <c r="J59" s="1"/>
  <c r="I59" s="1"/>
  <c r="H59" s="1"/>
  <c r="G59" s="1"/>
  <c r="T69"/>
  <c r="S69" s="1"/>
  <c r="R69" s="1"/>
  <c r="Q69" s="1"/>
  <c r="P69" s="1"/>
  <c r="O69" s="1"/>
  <c r="N69" s="1"/>
  <c r="M69" s="1"/>
  <c r="L69" s="1"/>
  <c r="K69" s="1"/>
  <c r="J69" s="1"/>
  <c r="I69" s="1"/>
  <c r="H69" s="1"/>
  <c r="G69" s="1"/>
  <c r="T54"/>
  <c r="T66" i="4"/>
  <c r="M69" i="6"/>
  <c r="N69" s="1"/>
  <c r="H58"/>
  <c r="I58" s="1"/>
  <c r="J58" s="1"/>
  <c r="K58" s="1"/>
  <c r="R65" i="4"/>
  <c r="Q65" s="1"/>
  <c r="P65" s="1"/>
  <c r="O65" s="1"/>
  <c r="N65" s="1"/>
  <c r="M65" s="1"/>
  <c r="L65" s="1"/>
  <c r="K65" s="1"/>
  <c r="J65" s="1"/>
  <c r="I65" s="1"/>
  <c r="H65" s="1"/>
  <c r="S64"/>
  <c r="R64" s="1"/>
  <c r="Q64" s="1"/>
  <c r="P64" s="1"/>
  <c r="O64" s="1"/>
  <c r="N64" s="1"/>
  <c r="M64" s="1"/>
  <c r="L64" s="1"/>
  <c r="K64" s="1"/>
  <c r="J64" s="1"/>
  <c r="I64" s="1"/>
  <c r="H64" s="1"/>
  <c r="H67" i="6"/>
  <c r="I67" s="1"/>
  <c r="J67" s="1"/>
  <c r="K67" s="1"/>
  <c r="L67" s="1"/>
  <c r="M67" s="1"/>
  <c r="N67" s="1"/>
  <c r="T64" i="5"/>
  <c r="I64" i="6"/>
  <c r="S52" i="2"/>
  <c r="R52" s="1"/>
  <c r="Q52" s="1"/>
  <c r="P52" s="1"/>
  <c r="O52" s="1"/>
  <c r="N52" s="1"/>
  <c r="M52" s="1"/>
  <c r="L52" s="1"/>
  <c r="K52" s="1"/>
  <c r="J52" s="1"/>
  <c r="I52" s="1"/>
  <c r="H52" s="1"/>
  <c r="G52" s="1"/>
  <c r="T70"/>
  <c r="T53"/>
  <c r="S53" s="1"/>
  <c r="R53" s="1"/>
  <c r="Q53" s="1"/>
  <c r="P53" s="1"/>
  <c r="O53" s="1"/>
  <c r="N53" s="1"/>
  <c r="M53" s="1"/>
  <c r="L53" s="1"/>
  <c r="K53" s="1"/>
  <c r="J53" s="1"/>
  <c r="I53" s="1"/>
  <c r="H53" s="1"/>
  <c r="G53" s="1"/>
  <c r="J64" i="6"/>
  <c r="R63" i="5"/>
  <c r="R66" i="4"/>
  <c r="S65"/>
  <c r="H63" i="6"/>
  <c r="I63" s="1"/>
  <c r="J63" s="1"/>
  <c r="K63" s="1"/>
  <c r="L63" s="1"/>
  <c r="M63" s="1"/>
  <c r="N63" s="1"/>
  <c r="K52"/>
  <c r="Q56" i="2"/>
  <c r="P56" s="1"/>
  <c r="O56" s="1"/>
  <c r="N56" s="1"/>
  <c r="M56" s="1"/>
  <c r="L56" s="1"/>
  <c r="K56" s="1"/>
  <c r="J56" s="1"/>
  <c r="I56" s="1"/>
  <c r="H56" s="1"/>
  <c r="G56" s="1"/>
  <c r="T64"/>
  <c r="S64" s="1"/>
  <c r="R64" s="1"/>
  <c r="Q64" s="1"/>
  <c r="P64" s="1"/>
  <c r="O64" s="1"/>
  <c r="N64" s="1"/>
  <c r="M64" s="1"/>
  <c r="L64" s="1"/>
  <c r="K64" s="1"/>
  <c r="J64" s="1"/>
  <c r="I64" s="1"/>
  <c r="H64" s="1"/>
  <c r="G64" s="1"/>
  <c r="P68" i="5"/>
  <c r="O68" s="1"/>
  <c r="N68" s="1"/>
  <c r="M68" s="1"/>
  <c r="L68" s="1"/>
  <c r="K68" s="1"/>
  <c r="Q68"/>
  <c r="S64"/>
  <c r="R64" s="1"/>
  <c r="Q64" s="1"/>
  <c r="P64" s="1"/>
  <c r="O64" s="1"/>
  <c r="N64" s="1"/>
  <c r="M64" s="1"/>
  <c r="L64" s="1"/>
  <c r="K64" s="1"/>
  <c r="T68" i="4"/>
  <c r="H54" i="6"/>
  <c r="Q66" i="4"/>
  <c r="P66" s="1"/>
  <c r="O66" s="1"/>
  <c r="N66" s="1"/>
  <c r="M66" s="1"/>
  <c r="L66" s="1"/>
  <c r="K66" s="1"/>
  <c r="J66" s="1"/>
  <c r="I66" s="1"/>
  <c r="H66" s="1"/>
  <c r="R67"/>
  <c r="Q67" s="1"/>
  <c r="P67" s="1"/>
  <c r="O67" s="1"/>
  <c r="N67" s="1"/>
  <c r="M67" s="1"/>
  <c r="L67" s="1"/>
  <c r="K67" s="1"/>
  <c r="J67" s="1"/>
  <c r="I67" s="1"/>
  <c r="H67" s="1"/>
  <c r="S66"/>
  <c r="H68" i="6"/>
  <c r="I68" s="1"/>
  <c r="J68" s="1"/>
  <c r="K68" s="1"/>
  <c r="L68" s="1"/>
  <c r="M68" s="1"/>
  <c r="N68" s="1"/>
  <c r="I65"/>
  <c r="S70" i="2"/>
  <c r="R70" s="1"/>
  <c r="Q70" s="1"/>
  <c r="P70" s="1"/>
  <c r="O70" s="1"/>
  <c r="N70" s="1"/>
  <c r="M70" s="1"/>
  <c r="L70" s="1"/>
  <c r="K70" s="1"/>
  <c r="J70" s="1"/>
  <c r="I70" s="1"/>
  <c r="H70" s="1"/>
  <c r="G70" s="1"/>
  <c r="S55"/>
  <c r="R55" s="1"/>
  <c r="Q55" s="1"/>
  <c r="P55" s="1"/>
  <c r="O55" s="1"/>
  <c r="N55" s="1"/>
  <c r="M55" s="1"/>
  <c r="L55" s="1"/>
  <c r="K55" s="1"/>
  <c r="J55" s="1"/>
  <c r="I55" s="1"/>
  <c r="H55" s="1"/>
  <c r="G55" s="1"/>
  <c r="T65"/>
  <c r="CF59" i="7"/>
  <c r="CF57"/>
  <c r="CF55"/>
  <c r="CF53"/>
  <c r="CG51"/>
  <c r="CF58"/>
  <c r="CF56"/>
  <c r="CF54"/>
  <c r="CF52"/>
  <c r="CE68" i="5"/>
  <c r="CE69"/>
  <c r="CE70"/>
  <c r="CE63"/>
  <c r="CE64"/>
  <c r="CE65"/>
  <c r="CE66"/>
  <c r="CE67"/>
  <c r="CD58" i="3"/>
  <c r="CD59"/>
  <c r="CD52"/>
  <c r="CD55"/>
  <c r="CD53"/>
  <c r="CD56"/>
  <c r="CD54"/>
  <c r="CE51"/>
  <c r="CD57"/>
  <c r="Q63" i="5"/>
  <c r="P63" s="1"/>
  <c r="O63" s="1"/>
  <c r="N63" s="1"/>
  <c r="M63" s="1"/>
  <c r="L63" s="1"/>
  <c r="K63" s="1"/>
  <c r="J52" i="6"/>
  <c r="J65"/>
  <c r="K65" s="1"/>
  <c r="L65" s="1"/>
  <c r="M65" s="1"/>
  <c r="N65" s="1"/>
  <c r="I56"/>
  <c r="J56" s="1"/>
  <c r="K56" s="1"/>
  <c r="R65" i="5"/>
  <c r="Q65" s="1"/>
  <c r="P65" s="1"/>
  <c r="O65" s="1"/>
  <c r="N65" s="1"/>
  <c r="M65" s="1"/>
  <c r="L65" s="1"/>
  <c r="K65" s="1"/>
  <c r="T67"/>
  <c r="S67" s="1"/>
  <c r="Q68" i="2"/>
  <c r="P68" s="1"/>
  <c r="O68" s="1"/>
  <c r="N68" s="1"/>
  <c r="M68" s="1"/>
  <c r="L68" s="1"/>
  <c r="K68" s="1"/>
  <c r="J68" s="1"/>
  <c r="I68" s="1"/>
  <c r="H68" s="1"/>
  <c r="G68" s="1"/>
  <c r="R68"/>
  <c r="S54"/>
  <c r="R54" s="1"/>
  <c r="Q54" s="1"/>
  <c r="P54" s="1"/>
  <c r="O54" s="1"/>
  <c r="N54" s="1"/>
  <c r="M54" s="1"/>
  <c r="L54" s="1"/>
  <c r="K54" s="1"/>
  <c r="J54" s="1"/>
  <c r="I54" s="1"/>
  <c r="H54" s="1"/>
  <c r="G54" s="1"/>
  <c r="CB66" i="4"/>
  <c r="CB67"/>
  <c r="CB68"/>
  <c r="CB69"/>
  <c r="CB70"/>
  <c r="CB63"/>
  <c r="CB64"/>
  <c r="CB65"/>
  <c r="S63" i="5"/>
  <c r="S70"/>
  <c r="R70" s="1"/>
  <c r="Q70" s="1"/>
  <c r="P70" s="1"/>
  <c r="O70" s="1"/>
  <c r="N70" s="1"/>
  <c r="M70" s="1"/>
  <c r="L70" s="1"/>
  <c r="K70" s="1"/>
  <c r="S69"/>
  <c r="R69" s="1"/>
  <c r="Q69" s="1"/>
  <c r="P69" s="1"/>
  <c r="O69" s="1"/>
  <c r="N69" s="1"/>
  <c r="M69" s="1"/>
  <c r="L69" s="1"/>
  <c r="K69" s="1"/>
  <c r="K64" i="6"/>
  <c r="L64" s="1"/>
  <c r="M64" s="1"/>
  <c r="N64" s="1"/>
  <c r="H59"/>
  <c r="I59" s="1"/>
  <c r="J59" s="1"/>
  <c r="K59" s="1"/>
  <c r="I54"/>
  <c r="J54" s="1"/>
  <c r="K54" s="1"/>
  <c r="R66" i="5"/>
  <c r="Q66" s="1"/>
  <c r="P66" s="1"/>
  <c r="O66" s="1"/>
  <c r="N66" s="1"/>
  <c r="M66" s="1"/>
  <c r="L66" s="1"/>
  <c r="K66" s="1"/>
  <c r="R69" i="4"/>
  <c r="Q69" s="1"/>
  <c r="P69" s="1"/>
  <c r="O69" s="1"/>
  <c r="N69" s="1"/>
  <c r="M69" s="1"/>
  <c r="L69" s="1"/>
  <c r="K69" s="1"/>
  <c r="J69" s="1"/>
  <c r="I69" s="1"/>
  <c r="H69" s="1"/>
  <c r="S68"/>
  <c r="R68" s="1"/>
  <c r="Q68" s="1"/>
  <c r="P68" s="1"/>
  <c r="O68" s="1"/>
  <c r="N68" s="1"/>
  <c r="M68" s="1"/>
  <c r="L68" s="1"/>
  <c r="K68" s="1"/>
  <c r="J68" s="1"/>
  <c r="I68" s="1"/>
  <c r="H68" s="1"/>
  <c r="I66" i="6"/>
  <c r="J66" s="1"/>
  <c r="K66" s="1"/>
  <c r="L66" s="1"/>
  <c r="M66" s="1"/>
  <c r="N66" s="1"/>
  <c r="P57" i="2"/>
  <c r="O57" s="1"/>
  <c r="N57" s="1"/>
  <c r="M57" s="1"/>
  <c r="L57" s="1"/>
  <c r="K57" s="1"/>
  <c r="J57" s="1"/>
  <c r="I57" s="1"/>
  <c r="H57" s="1"/>
  <c r="G57" s="1"/>
  <c r="S65"/>
  <c r="R65" s="1"/>
  <c r="Q65" s="1"/>
  <c r="P65" s="1"/>
  <c r="O65" s="1"/>
  <c r="N65" s="1"/>
  <c r="M65" s="1"/>
  <c r="L65" s="1"/>
  <c r="K65" s="1"/>
  <c r="J65" s="1"/>
  <c r="I65" s="1"/>
  <c r="H65" s="1"/>
  <c r="G65" s="1"/>
  <c r="T66"/>
  <c r="S66" s="1"/>
  <c r="R66" s="1"/>
  <c r="Q66" s="1"/>
  <c r="P66" s="1"/>
  <c r="O66" s="1"/>
  <c r="N66" s="1"/>
  <c r="M66" s="1"/>
  <c r="L66" s="1"/>
  <c r="K66" s="1"/>
  <c r="J66" s="1"/>
  <c r="I66" s="1"/>
  <c r="H66" s="1"/>
  <c r="G66" s="1"/>
  <c r="J69" i="5" l="1"/>
  <c r="I69" s="1"/>
  <c r="H69" s="1"/>
  <c r="G69" s="1"/>
  <c r="J70"/>
  <c r="I70" s="1"/>
  <c r="H70" s="1"/>
  <c r="G70" s="1"/>
  <c r="CG59" i="7"/>
  <c r="CG57"/>
  <c r="CG55"/>
  <c r="CG53"/>
  <c r="CH51"/>
  <c r="CG58"/>
  <c r="CG56"/>
  <c r="CG54"/>
  <c r="CG52"/>
  <c r="G68" i="4"/>
  <c r="J63" i="5"/>
  <c r="I63" s="1"/>
  <c r="H63" s="1"/>
  <c r="G63" s="1"/>
  <c r="G69" i="4"/>
  <c r="G70"/>
  <c r="J64" i="5"/>
  <c r="I64" s="1"/>
  <c r="H64" s="1"/>
  <c r="G64" s="1"/>
  <c r="G63" i="4"/>
  <c r="J65" i="5"/>
  <c r="I65" s="1"/>
  <c r="H65" s="1"/>
  <c r="G65" s="1"/>
  <c r="J66"/>
  <c r="I66" s="1"/>
  <c r="H66" s="1"/>
  <c r="G66" s="1"/>
  <c r="CE59" i="3"/>
  <c r="CE58"/>
  <c r="CE54"/>
  <c r="CF51"/>
  <c r="CE52"/>
  <c r="CE55"/>
  <c r="CE53"/>
  <c r="CE57"/>
  <c r="CE56"/>
  <c r="G67" i="4"/>
  <c r="G65"/>
  <c r="J67" i="5"/>
  <c r="I67" s="1"/>
  <c r="H67" s="1"/>
  <c r="G67" s="1"/>
  <c r="G64" i="4"/>
  <c r="G66"/>
  <c r="J68" i="5"/>
  <c r="I68" s="1"/>
  <c r="H68" s="1"/>
  <c r="G68" s="1"/>
  <c r="CF58" i="3" l="1"/>
  <c r="CF57"/>
  <c r="CF59"/>
  <c r="CF54"/>
  <c r="CG51"/>
  <c r="CF52"/>
  <c r="CF55"/>
  <c r="CF56"/>
  <c r="CF53"/>
  <c r="CH58" i="7"/>
  <c r="CH56"/>
  <c r="CH54"/>
  <c r="CH52"/>
  <c r="CH59"/>
  <c r="CH57"/>
  <c r="CH55"/>
  <c r="CH53"/>
  <c r="CI51"/>
  <c r="CG59" i="3" l="1"/>
  <c r="CG57"/>
  <c r="CG56"/>
  <c r="CG54"/>
  <c r="CH51"/>
  <c r="CG52"/>
  <c r="CG58"/>
  <c r="CG55"/>
  <c r="CG53"/>
  <c r="CI58" i="7"/>
  <c r="CI56"/>
  <c r="CI54"/>
  <c r="CI52"/>
  <c r="CI59"/>
  <c r="CI57"/>
  <c r="CI55"/>
  <c r="CI53"/>
  <c r="CJ51"/>
  <c r="CH58" i="3" l="1"/>
  <c r="CH59"/>
  <c r="CH57"/>
  <c r="CH53"/>
  <c r="CH56"/>
  <c r="CH54"/>
  <c r="CI51"/>
  <c r="CH52"/>
  <c r="CH55"/>
  <c r="CJ58" i="7"/>
  <c r="CJ56"/>
  <c r="CJ54"/>
  <c r="CJ52"/>
  <c r="CJ59"/>
  <c r="CJ57"/>
  <c r="CJ55"/>
  <c r="CJ53"/>
  <c r="CK51"/>
  <c r="CL51" l="1"/>
  <c r="CK58"/>
  <c r="CK56"/>
  <c r="CK54"/>
  <c r="CK52"/>
  <c r="CK59"/>
  <c r="CK57"/>
  <c r="CK55"/>
  <c r="CK53"/>
  <c r="CI57" i="3"/>
  <c r="CI59"/>
  <c r="CI53"/>
  <c r="CI56"/>
  <c r="CI54"/>
  <c r="CJ51"/>
  <c r="CI55"/>
  <c r="CI58"/>
  <c r="CI52"/>
  <c r="CJ58" l="1"/>
  <c r="O58" s="1"/>
  <c r="N58" s="1"/>
  <c r="M58" s="1"/>
  <c r="L58" s="1"/>
  <c r="K58" s="1"/>
  <c r="J58" s="1"/>
  <c r="I58" s="1"/>
  <c r="H58" s="1"/>
  <c r="G58" s="1"/>
  <c r="CJ59"/>
  <c r="O59" s="1"/>
  <c r="CJ55"/>
  <c r="O55" s="1"/>
  <c r="CJ57"/>
  <c r="O57" s="1"/>
  <c r="N57" s="1"/>
  <c r="M57" s="1"/>
  <c r="L57" s="1"/>
  <c r="K57" s="1"/>
  <c r="J57" s="1"/>
  <c r="I57" s="1"/>
  <c r="H57" s="1"/>
  <c r="G57" s="1"/>
  <c r="CJ53"/>
  <c r="O53" s="1"/>
  <c r="CJ56"/>
  <c r="O56" s="1"/>
  <c r="CJ54"/>
  <c r="O54" s="1"/>
  <c r="N54" s="1"/>
  <c r="M54" s="1"/>
  <c r="L54" s="1"/>
  <c r="K54" s="1"/>
  <c r="J54" s="1"/>
  <c r="I54" s="1"/>
  <c r="H54" s="1"/>
  <c r="G54" s="1"/>
  <c r="CK51"/>
  <c r="CJ52"/>
  <c r="O52" s="1"/>
  <c r="N52" s="1"/>
  <c r="M52" s="1"/>
  <c r="L52" s="1"/>
  <c r="K52" s="1"/>
  <c r="J52" s="1"/>
  <c r="I52" s="1"/>
  <c r="H52" s="1"/>
  <c r="G52" s="1"/>
  <c r="CL59" i="7"/>
  <c r="CL57"/>
  <c r="CL55"/>
  <c r="CL53"/>
  <c r="CM51"/>
  <c r="CL58"/>
  <c r="CL56"/>
  <c r="CL54"/>
  <c r="CL52"/>
  <c r="N53" i="3"/>
  <c r="M53" s="1"/>
  <c r="L53" s="1"/>
  <c r="K53" s="1"/>
  <c r="J53" s="1"/>
  <c r="I53" s="1"/>
  <c r="H53" s="1"/>
  <c r="G53" s="1"/>
  <c r="N55"/>
  <c r="M55" s="1"/>
  <c r="L55" s="1"/>
  <c r="K55" s="1"/>
  <c r="J55" s="1"/>
  <c r="I55" s="1"/>
  <c r="H55" s="1"/>
  <c r="G55" s="1"/>
  <c r="N59"/>
  <c r="M59" s="1"/>
  <c r="L59" s="1"/>
  <c r="K59" s="1"/>
  <c r="J59" s="1"/>
  <c r="I59" s="1"/>
  <c r="H59" s="1"/>
  <c r="G59" s="1"/>
  <c r="N56"/>
  <c r="M56" s="1"/>
  <c r="L56" s="1"/>
  <c r="K56" s="1"/>
  <c r="J56" s="1"/>
  <c r="I56" s="1"/>
  <c r="H56" s="1"/>
  <c r="G56" s="1"/>
  <c r="CK59" l="1"/>
  <c r="CK57"/>
  <c r="CK58"/>
  <c r="CK52"/>
  <c r="CK55"/>
  <c r="CK53"/>
  <c r="CK56"/>
  <c r="CK54"/>
  <c r="CL51"/>
  <c r="CM59" i="7"/>
  <c r="CM57"/>
  <c r="CM55"/>
  <c r="CM53"/>
  <c r="CN51"/>
  <c r="CM58"/>
  <c r="CM56"/>
  <c r="CM54"/>
  <c r="CM52"/>
  <c r="CN59" l="1"/>
  <c r="CN57"/>
  <c r="CN55"/>
  <c r="CN53"/>
  <c r="CO51"/>
  <c r="CN58"/>
  <c r="CN56"/>
  <c r="CN54"/>
  <c r="CN52"/>
  <c r="CL58" i="3"/>
  <c r="CL52"/>
  <c r="CL59"/>
  <c r="CL57"/>
  <c r="CL55"/>
  <c r="CM51"/>
  <c r="CL53"/>
  <c r="CL56"/>
  <c r="CL54"/>
  <c r="CM59" l="1"/>
  <c r="CM57"/>
  <c r="CM58"/>
  <c r="CM54"/>
  <c r="CN51"/>
  <c r="CM52"/>
  <c r="CM55"/>
  <c r="CM53"/>
  <c r="CM56"/>
  <c r="CO59" i="7"/>
  <c r="CO57"/>
  <c r="CO55"/>
  <c r="CO53"/>
  <c r="CP51"/>
  <c r="CO58"/>
  <c r="CO56"/>
  <c r="CO54"/>
  <c r="CO52"/>
  <c r="CP58" l="1"/>
  <c r="CP56"/>
  <c r="CP54"/>
  <c r="CP52"/>
  <c r="CP59"/>
  <c r="CP57"/>
  <c r="CP55"/>
  <c r="CP53"/>
  <c r="CQ51"/>
  <c r="CN58" i="3"/>
  <c r="CN57"/>
  <c r="CN54"/>
  <c r="CO51"/>
  <c r="CN59"/>
  <c r="CN52"/>
  <c r="CN55"/>
  <c r="CN53"/>
  <c r="CN56"/>
  <c r="CQ58" i="7" l="1"/>
  <c r="CQ56"/>
  <c r="CQ54"/>
  <c r="CQ52"/>
  <c r="CQ59"/>
  <c r="CQ57"/>
  <c r="CQ55"/>
  <c r="CQ53"/>
  <c r="CR51"/>
  <c r="CO59" i="3"/>
  <c r="CO57"/>
  <c r="CO56"/>
  <c r="CO54"/>
  <c r="CP51"/>
  <c r="CO52"/>
  <c r="CO55"/>
  <c r="CO58"/>
  <c r="CO53"/>
  <c r="CP58" l="1"/>
  <c r="CP59"/>
  <c r="CP53"/>
  <c r="CP56"/>
  <c r="CP57"/>
  <c r="CP54"/>
  <c r="CQ51"/>
  <c r="CP52"/>
  <c r="CP55"/>
  <c r="CR58" i="7"/>
  <c r="CR56"/>
  <c r="CR54"/>
  <c r="CR52"/>
  <c r="CR59"/>
  <c r="CR57"/>
  <c r="CR55"/>
  <c r="CR53"/>
  <c r="CS51"/>
  <c r="CT51" l="1"/>
  <c r="CS58"/>
  <c r="CS56"/>
  <c r="CS54"/>
  <c r="CS52"/>
  <c r="CS59"/>
  <c r="CS57"/>
  <c r="CS55"/>
  <c r="CS53"/>
  <c r="CQ57" i="3"/>
  <c r="CQ59"/>
  <c r="CQ58"/>
  <c r="CQ53"/>
  <c r="CQ56"/>
  <c r="CQ54"/>
  <c r="CR51"/>
  <c r="CQ52"/>
  <c r="CQ55"/>
  <c r="CT59" i="7" l="1"/>
  <c r="CT57"/>
  <c r="CT55"/>
  <c r="CT53"/>
  <c r="CU51"/>
  <c r="CT58"/>
  <c r="CT56"/>
  <c r="CT54"/>
  <c r="CT52"/>
  <c r="CR58" i="3"/>
  <c r="CR59"/>
  <c r="CR55"/>
  <c r="CR53"/>
  <c r="CR56"/>
  <c r="CR52"/>
  <c r="CR57"/>
  <c r="CR54"/>
  <c r="CS51"/>
  <c r="CS59" l="1"/>
  <c r="CS57"/>
  <c r="CS58"/>
  <c r="CS52"/>
  <c r="CS55"/>
  <c r="CS53"/>
  <c r="CS56"/>
  <c r="CS54"/>
  <c r="CT51"/>
  <c r="CU59" i="7"/>
  <c r="CU57"/>
  <c r="CU55"/>
  <c r="CU53"/>
  <c r="CV51"/>
  <c r="CU58"/>
  <c r="CU56"/>
  <c r="CU54"/>
  <c r="CU52"/>
  <c r="CV59" l="1"/>
  <c r="CV57"/>
  <c r="CV55"/>
  <c r="CV53"/>
  <c r="CW51"/>
  <c r="CV58"/>
  <c r="CV56"/>
  <c r="CV54"/>
  <c r="CV52"/>
  <c r="CT58" i="3"/>
  <c r="CT52"/>
  <c r="CT55"/>
  <c r="CT59"/>
  <c r="CT53"/>
  <c r="CT57"/>
  <c r="CT56"/>
  <c r="CT54"/>
  <c r="CU51"/>
  <c r="CU59" l="1"/>
  <c r="CU57"/>
  <c r="CU58"/>
  <c r="CU54"/>
  <c r="CV51"/>
  <c r="CU52"/>
  <c r="CU55"/>
  <c r="CU53"/>
  <c r="CU56"/>
  <c r="CW59" i="7"/>
  <c r="CW57"/>
  <c r="CW55"/>
  <c r="CW53"/>
  <c r="CX51"/>
  <c r="CW58"/>
  <c r="CW56"/>
  <c r="CW54"/>
  <c r="CW52"/>
  <c r="CV58" i="3" l="1"/>
  <c r="CV57"/>
  <c r="CV54"/>
  <c r="CW51"/>
  <c r="CV52"/>
  <c r="CV55"/>
  <c r="CV59"/>
  <c r="CV56"/>
  <c r="CV53"/>
  <c r="CX58" i="7"/>
  <c r="CX56"/>
  <c r="CX54"/>
  <c r="CX52"/>
  <c r="CX59"/>
  <c r="CX57"/>
  <c r="CX55"/>
  <c r="CX53"/>
  <c r="CY51"/>
  <c r="CW59" i="3" l="1"/>
  <c r="CW57"/>
  <c r="CW56"/>
  <c r="CW58"/>
  <c r="CW54"/>
  <c r="CX51"/>
  <c r="CW52"/>
  <c r="CW55"/>
  <c r="CW53"/>
  <c r="CY58" i="7"/>
  <c r="CY56"/>
  <c r="CY54"/>
  <c r="CY52"/>
  <c r="CY59"/>
  <c r="CY57"/>
  <c r="CY55"/>
  <c r="CY53"/>
  <c r="CZ51"/>
  <c r="CZ58" l="1"/>
  <c r="CZ56"/>
  <c r="CZ54"/>
  <c r="CZ52"/>
  <c r="CZ59"/>
  <c r="CZ57"/>
  <c r="CZ55"/>
  <c r="CZ53"/>
  <c r="DA51"/>
  <c r="CX58" i="3"/>
  <c r="CX59"/>
  <c r="CX57"/>
  <c r="CX53"/>
  <c r="CX56"/>
  <c r="CX54"/>
  <c r="CY51"/>
  <c r="CX52"/>
  <c r="CX55"/>
  <c r="CY57" l="1"/>
  <c r="CY56"/>
  <c r="CY59"/>
  <c r="CY53"/>
  <c r="CY58"/>
  <c r="CY54"/>
  <c r="CZ51"/>
  <c r="CY55"/>
  <c r="CY52"/>
  <c r="DB51" i="7"/>
  <c r="DA58"/>
  <c r="DA56"/>
  <c r="DA54"/>
  <c r="DA52"/>
  <c r="DA59"/>
  <c r="DA57"/>
  <c r="DA55"/>
  <c r="DA53"/>
  <c r="DB59" l="1"/>
  <c r="DB57"/>
  <c r="DB55"/>
  <c r="DB53"/>
  <c r="DC51"/>
  <c r="DB58"/>
  <c r="DB56"/>
  <c r="DB54"/>
  <c r="DB52"/>
  <c r="CZ58" i="3"/>
  <c r="CZ59"/>
  <c r="CZ55"/>
  <c r="CZ56"/>
  <c r="CZ53"/>
  <c r="CZ54"/>
  <c r="DA51"/>
  <c r="CZ57"/>
  <c r="CZ52"/>
  <c r="DA59" l="1"/>
  <c r="DA57"/>
  <c r="DA58"/>
  <c r="DA52"/>
  <c r="DA55"/>
  <c r="DA56"/>
  <c r="DA53"/>
  <c r="DA54"/>
  <c r="DB51"/>
  <c r="DC59" i="7"/>
  <c r="DC57"/>
  <c r="DC55"/>
  <c r="DC53"/>
  <c r="DD51"/>
  <c r="DC58"/>
  <c r="DC56"/>
  <c r="DC54"/>
  <c r="DC52"/>
  <c r="DD59" l="1"/>
  <c r="DD57"/>
  <c r="DD55"/>
  <c r="DD53"/>
  <c r="DE51"/>
  <c r="DD58"/>
  <c r="DD56"/>
  <c r="DD54"/>
  <c r="DD52"/>
  <c r="DB56" i="3"/>
  <c r="DB58"/>
  <c r="DB52"/>
  <c r="DB55"/>
  <c r="DB53"/>
  <c r="DC51"/>
  <c r="DB59"/>
  <c r="DB57"/>
  <c r="DB54"/>
  <c r="DC59" l="1"/>
  <c r="DC57"/>
  <c r="DC58"/>
  <c r="DC54"/>
  <c r="DD51"/>
  <c r="DC52"/>
  <c r="DC55"/>
  <c r="DC56"/>
  <c r="DC53"/>
  <c r="DE59" i="7"/>
  <c r="DE57"/>
  <c r="DE55"/>
  <c r="DE53"/>
  <c r="DF51"/>
  <c r="DE58"/>
  <c r="DE56"/>
  <c r="DE54"/>
  <c r="DE52"/>
  <c r="DD58" i="3" l="1"/>
  <c r="DD57"/>
  <c r="DD54"/>
  <c r="DE51"/>
  <c r="DD52"/>
  <c r="DD55"/>
  <c r="DD56"/>
  <c r="DD53"/>
  <c r="DD59"/>
  <c r="DF58" i="7"/>
  <c r="DF56"/>
  <c r="DF54"/>
  <c r="DF52"/>
  <c r="DF59"/>
  <c r="DF57"/>
  <c r="DF55"/>
  <c r="DF53"/>
  <c r="DG51"/>
  <c r="AK52" l="1"/>
  <c r="AJ52" s="1"/>
  <c r="AI52" s="1"/>
  <c r="AH52" s="1"/>
  <c r="AG52" s="1"/>
  <c r="AF52" s="1"/>
  <c r="AE52" s="1"/>
  <c r="AD52" s="1"/>
  <c r="AC52" s="1"/>
  <c r="AB52" s="1"/>
  <c r="AA52" s="1"/>
  <c r="Z52" s="1"/>
  <c r="Y52" s="1"/>
  <c r="X52" s="1"/>
  <c r="W52" s="1"/>
  <c r="V52" s="1"/>
  <c r="U52" s="1"/>
  <c r="T52" s="1"/>
  <c r="S52" s="1"/>
  <c r="R52" s="1"/>
  <c r="Q52" s="1"/>
  <c r="P52" s="1"/>
  <c r="O52" s="1"/>
  <c r="N52" s="1"/>
  <c r="M52" s="1"/>
  <c r="L52" s="1"/>
  <c r="K52" s="1"/>
  <c r="J52" s="1"/>
  <c r="I52" s="1"/>
  <c r="H52" s="1"/>
  <c r="G52" s="1"/>
  <c r="AK59"/>
  <c r="AJ59" s="1"/>
  <c r="AI59" s="1"/>
  <c r="AH59" s="1"/>
  <c r="AG59" s="1"/>
  <c r="AF59" s="1"/>
  <c r="AE59" s="1"/>
  <c r="AD59" s="1"/>
  <c r="AC59" s="1"/>
  <c r="AB59" s="1"/>
  <c r="AA59" s="1"/>
  <c r="Z59" s="1"/>
  <c r="Y59" s="1"/>
  <c r="X59" s="1"/>
  <c r="W59" s="1"/>
  <c r="V59" s="1"/>
  <c r="U59" s="1"/>
  <c r="T59" s="1"/>
  <c r="S59" s="1"/>
  <c r="R59" s="1"/>
  <c r="Q59" s="1"/>
  <c r="P59" s="1"/>
  <c r="O59" s="1"/>
  <c r="N59" s="1"/>
  <c r="M59" s="1"/>
  <c r="L59" s="1"/>
  <c r="K59" s="1"/>
  <c r="J59" s="1"/>
  <c r="I59" s="1"/>
  <c r="H59" s="1"/>
  <c r="G59" s="1"/>
  <c r="DG58"/>
  <c r="AL58" s="1"/>
  <c r="DG56"/>
  <c r="AL56" s="1"/>
  <c r="DG54"/>
  <c r="AL54" s="1"/>
  <c r="AK54" s="1"/>
  <c r="AJ54" s="1"/>
  <c r="AI54" s="1"/>
  <c r="AH54" s="1"/>
  <c r="AG54" s="1"/>
  <c r="AF54" s="1"/>
  <c r="AE54" s="1"/>
  <c r="AD54" s="1"/>
  <c r="AC54" s="1"/>
  <c r="AB54" s="1"/>
  <c r="AA54" s="1"/>
  <c r="Z54" s="1"/>
  <c r="Y54" s="1"/>
  <c r="X54" s="1"/>
  <c r="W54" s="1"/>
  <c r="V54" s="1"/>
  <c r="U54" s="1"/>
  <c r="T54" s="1"/>
  <c r="S54" s="1"/>
  <c r="R54" s="1"/>
  <c r="Q54" s="1"/>
  <c r="P54" s="1"/>
  <c r="O54" s="1"/>
  <c r="N54" s="1"/>
  <c r="M54" s="1"/>
  <c r="L54" s="1"/>
  <c r="K54" s="1"/>
  <c r="J54" s="1"/>
  <c r="I54" s="1"/>
  <c r="H54" s="1"/>
  <c r="G54" s="1"/>
  <c r="DG52"/>
  <c r="AL52" s="1"/>
  <c r="DG59"/>
  <c r="AL59" s="1"/>
  <c r="DG57"/>
  <c r="AL57" s="1"/>
  <c r="AK57" s="1"/>
  <c r="AJ57" s="1"/>
  <c r="AI57" s="1"/>
  <c r="AH57" s="1"/>
  <c r="AG57" s="1"/>
  <c r="AF57" s="1"/>
  <c r="AE57" s="1"/>
  <c r="AD57" s="1"/>
  <c r="AC57" s="1"/>
  <c r="AB57" s="1"/>
  <c r="AA57" s="1"/>
  <c r="Z57" s="1"/>
  <c r="Y57" s="1"/>
  <c r="X57" s="1"/>
  <c r="W57" s="1"/>
  <c r="V57" s="1"/>
  <c r="U57" s="1"/>
  <c r="T57" s="1"/>
  <c r="S57" s="1"/>
  <c r="R57" s="1"/>
  <c r="Q57" s="1"/>
  <c r="P57" s="1"/>
  <c r="O57" s="1"/>
  <c r="N57" s="1"/>
  <c r="M57" s="1"/>
  <c r="L57" s="1"/>
  <c r="K57" s="1"/>
  <c r="J57" s="1"/>
  <c r="I57" s="1"/>
  <c r="H57" s="1"/>
  <c r="G57" s="1"/>
  <c r="DG55"/>
  <c r="AL55" s="1"/>
  <c r="AK55" s="1"/>
  <c r="AJ55" s="1"/>
  <c r="AI55" s="1"/>
  <c r="AH55" s="1"/>
  <c r="AG55" s="1"/>
  <c r="AF55" s="1"/>
  <c r="AE55" s="1"/>
  <c r="AD55" s="1"/>
  <c r="AC55" s="1"/>
  <c r="AB55" s="1"/>
  <c r="AA55" s="1"/>
  <c r="Z55" s="1"/>
  <c r="Y55" s="1"/>
  <c r="X55" s="1"/>
  <c r="W55" s="1"/>
  <c r="V55" s="1"/>
  <c r="U55" s="1"/>
  <c r="T55" s="1"/>
  <c r="S55" s="1"/>
  <c r="R55" s="1"/>
  <c r="Q55" s="1"/>
  <c r="P55" s="1"/>
  <c r="O55" s="1"/>
  <c r="N55" s="1"/>
  <c r="M55" s="1"/>
  <c r="L55" s="1"/>
  <c r="K55" s="1"/>
  <c r="J55" s="1"/>
  <c r="I55" s="1"/>
  <c r="H55" s="1"/>
  <c r="G55" s="1"/>
  <c r="DG53"/>
  <c r="AL53" s="1"/>
  <c r="AK53" s="1"/>
  <c r="AJ53" s="1"/>
  <c r="AI53" s="1"/>
  <c r="AH53" s="1"/>
  <c r="AG53" s="1"/>
  <c r="AF53" s="1"/>
  <c r="AE53" s="1"/>
  <c r="AD53" s="1"/>
  <c r="AC53" s="1"/>
  <c r="AB53" s="1"/>
  <c r="AA53" s="1"/>
  <c r="Z53" s="1"/>
  <c r="Y53" s="1"/>
  <c r="X53" s="1"/>
  <c r="W53" s="1"/>
  <c r="V53" s="1"/>
  <c r="U53" s="1"/>
  <c r="T53" s="1"/>
  <c r="S53" s="1"/>
  <c r="R53" s="1"/>
  <c r="Q53" s="1"/>
  <c r="P53" s="1"/>
  <c r="O53" s="1"/>
  <c r="N53" s="1"/>
  <c r="M53" s="1"/>
  <c r="L53" s="1"/>
  <c r="K53" s="1"/>
  <c r="J53" s="1"/>
  <c r="I53" s="1"/>
  <c r="H53" s="1"/>
  <c r="G53" s="1"/>
  <c r="DH51"/>
  <c r="DE59" i="3"/>
  <c r="DE57"/>
  <c r="DE54"/>
  <c r="DF51"/>
  <c r="DE58"/>
  <c r="DE53"/>
  <c r="DE52"/>
  <c r="DE55"/>
  <c r="DE56"/>
  <c r="AK58" i="7"/>
  <c r="AJ58" s="1"/>
  <c r="AI58" s="1"/>
  <c r="AH58" s="1"/>
  <c r="AG58" s="1"/>
  <c r="AF58" s="1"/>
  <c r="AE58" s="1"/>
  <c r="AD58" s="1"/>
  <c r="AC58" s="1"/>
  <c r="AB58" s="1"/>
  <c r="AA58" s="1"/>
  <c r="Z58" s="1"/>
  <c r="Y58" s="1"/>
  <c r="X58" s="1"/>
  <c r="W58" s="1"/>
  <c r="V58" s="1"/>
  <c r="U58" s="1"/>
  <c r="T58" s="1"/>
  <c r="S58" s="1"/>
  <c r="R58" s="1"/>
  <c r="Q58" s="1"/>
  <c r="P58" s="1"/>
  <c r="O58" s="1"/>
  <c r="N58" s="1"/>
  <c r="M58" s="1"/>
  <c r="L58" s="1"/>
  <c r="K58" s="1"/>
  <c r="J58" s="1"/>
  <c r="I58" s="1"/>
  <c r="H58" s="1"/>
  <c r="G58" s="1"/>
  <c r="AK56"/>
  <c r="AJ56" s="1"/>
  <c r="AI56" s="1"/>
  <c r="AH56" s="1"/>
  <c r="AG56" s="1"/>
  <c r="AF56" s="1"/>
  <c r="AE56" s="1"/>
  <c r="AD56" s="1"/>
  <c r="AC56" s="1"/>
  <c r="AB56" s="1"/>
  <c r="AA56" s="1"/>
  <c r="Z56" s="1"/>
  <c r="Y56" s="1"/>
  <c r="X56" s="1"/>
  <c r="W56" s="1"/>
  <c r="V56" s="1"/>
  <c r="U56" s="1"/>
  <c r="T56" s="1"/>
  <c r="S56" s="1"/>
  <c r="R56" s="1"/>
  <c r="Q56" s="1"/>
  <c r="P56" s="1"/>
  <c r="O56" s="1"/>
  <c r="N56" s="1"/>
  <c r="M56" s="1"/>
  <c r="L56" s="1"/>
  <c r="K56" s="1"/>
  <c r="J56" s="1"/>
  <c r="I56" s="1"/>
  <c r="H56" s="1"/>
  <c r="G56" s="1"/>
  <c r="DF58" i="3" l="1"/>
  <c r="DF59"/>
  <c r="DF57"/>
  <c r="DF53"/>
  <c r="DF54"/>
  <c r="DG51"/>
  <c r="DF52"/>
  <c r="DF55"/>
  <c r="DF56"/>
  <c r="DH58" i="7"/>
  <c r="DH56"/>
  <c r="DH54"/>
  <c r="DH52"/>
  <c r="DH59"/>
  <c r="DH57"/>
  <c r="DH55"/>
  <c r="DH53"/>
  <c r="DI51"/>
  <c r="DJ51" l="1"/>
  <c r="DI58"/>
  <c r="DI56"/>
  <c r="DI54"/>
  <c r="DI52"/>
  <c r="DI59"/>
  <c r="DI57"/>
  <c r="DI55"/>
  <c r="DI53"/>
  <c r="DG57" i="3"/>
  <c r="DG56"/>
  <c r="DG59"/>
  <c r="DG53"/>
  <c r="DG55"/>
  <c r="DG58"/>
  <c r="DG54"/>
  <c r="DG52"/>
  <c r="DJ59" i="7" l="1"/>
  <c r="DJ57"/>
  <c r="DJ55"/>
  <c r="DJ53"/>
  <c r="DK51"/>
  <c r="DJ58"/>
  <c r="DJ56"/>
  <c r="DJ54"/>
  <c r="DJ52"/>
  <c r="DK59" l="1"/>
  <c r="DK57"/>
  <c r="DK55"/>
  <c r="DK53"/>
  <c r="DL51"/>
  <c r="DK58"/>
  <c r="DK56"/>
  <c r="DK54"/>
  <c r="DK52"/>
  <c r="DL59" l="1"/>
  <c r="DL57"/>
  <c r="DL55"/>
  <c r="DL53"/>
  <c r="DM51"/>
  <c r="DL58"/>
  <c r="DL56"/>
  <c r="DL54"/>
  <c r="DL52"/>
  <c r="DM59" l="1"/>
  <c r="DM57"/>
  <c r="DM55"/>
  <c r="DM53"/>
  <c r="DN51"/>
  <c r="DM58"/>
  <c r="DM56"/>
  <c r="DM54"/>
  <c r="DM52"/>
  <c r="DN58" l="1"/>
  <c r="DN56"/>
  <c r="DN54"/>
  <c r="DN52"/>
  <c r="DN59"/>
  <c r="DN57"/>
  <c r="DN55"/>
  <c r="DN53"/>
  <c r="DO51"/>
  <c r="DO58" l="1"/>
  <c r="DO56"/>
  <c r="DO54"/>
  <c r="DO52"/>
  <c r="DO59"/>
  <c r="DO57"/>
  <c r="DO55"/>
  <c r="DO53"/>
  <c r="DP51"/>
  <c r="DP58" l="1"/>
  <c r="DP56"/>
  <c r="DP54"/>
  <c r="DP52"/>
  <c r="DP59"/>
  <c r="DP57"/>
  <c r="DP55"/>
  <c r="DP53"/>
  <c r="DQ51"/>
  <c r="DR51" l="1"/>
  <c r="DQ58"/>
  <c r="DQ56"/>
  <c r="DQ54"/>
  <c r="DQ52"/>
  <c r="DQ59"/>
  <c r="DQ57"/>
  <c r="DQ55"/>
  <c r="DQ53"/>
  <c r="DR59" l="1"/>
  <c r="DR57"/>
  <c r="DR55"/>
  <c r="DR53"/>
  <c r="DS51"/>
  <c r="DR58"/>
  <c r="DR56"/>
  <c r="DR54"/>
  <c r="DR52"/>
  <c r="DS59" l="1"/>
  <c r="DS57"/>
  <c r="DS55"/>
  <c r="DS53"/>
  <c r="DT51"/>
  <c r="DS58"/>
  <c r="DS56"/>
  <c r="DS54"/>
  <c r="DS52"/>
  <c r="DT59" l="1"/>
  <c r="DT57"/>
  <c r="DT55"/>
  <c r="DT53"/>
  <c r="DU51"/>
  <c r="DT58"/>
  <c r="DT56"/>
  <c r="DT54"/>
  <c r="DT52"/>
  <c r="DU59" l="1"/>
  <c r="DU57"/>
  <c r="DU55"/>
  <c r="DU53"/>
  <c r="DV51"/>
  <c r="DU58"/>
  <c r="DU56"/>
  <c r="DU54"/>
  <c r="DU52"/>
  <c r="DV58" l="1"/>
  <c r="DV56"/>
  <c r="DV54"/>
  <c r="DV52"/>
  <c r="DV59"/>
  <c r="DV57"/>
  <c r="DV55"/>
  <c r="DV53"/>
  <c r="DW51"/>
  <c r="DW58" l="1"/>
  <c r="DW56"/>
  <c r="DW54"/>
  <c r="DW52"/>
  <c r="DW59"/>
  <c r="DW57"/>
  <c r="DW55"/>
  <c r="DW53"/>
  <c r="DX51"/>
  <c r="DX58" l="1"/>
  <c r="DX56"/>
  <c r="DX54"/>
  <c r="DX52"/>
  <c r="DX59"/>
  <c r="DX57"/>
  <c r="DX55"/>
  <c r="DX53"/>
  <c r="DY51"/>
  <c r="DZ51" l="1"/>
  <c r="DY58"/>
  <c r="DY56"/>
  <c r="DY54"/>
  <c r="DY52"/>
  <c r="DY59"/>
  <c r="DY57"/>
  <c r="DY55"/>
  <c r="DY53"/>
  <c r="DZ59" l="1"/>
  <c r="DZ57"/>
  <c r="DZ55"/>
  <c r="DZ53"/>
  <c r="EA51"/>
  <c r="DZ58"/>
  <c r="DZ56"/>
  <c r="DZ54"/>
  <c r="DZ52"/>
  <c r="EA59" l="1"/>
  <c r="EA57"/>
  <c r="EA55"/>
  <c r="EA53"/>
  <c r="EB51"/>
  <c r="EA58"/>
  <c r="EA56"/>
  <c r="EA54"/>
  <c r="EA52"/>
  <c r="EB59" l="1"/>
  <c r="EB57"/>
  <c r="EB55"/>
  <c r="EB53"/>
  <c r="EC51"/>
  <c r="EB58"/>
  <c r="EB56"/>
  <c r="EB54"/>
  <c r="EB52"/>
  <c r="EC59" l="1"/>
  <c r="EC57"/>
  <c r="EC55"/>
  <c r="EC53"/>
  <c r="ED51"/>
  <c r="EC58"/>
  <c r="EC56"/>
  <c r="EC54"/>
  <c r="EC52"/>
  <c r="ED58" l="1"/>
  <c r="ED56"/>
  <c r="ED54"/>
  <c r="ED52"/>
  <c r="ED59"/>
  <c r="ED57"/>
  <c r="ED55"/>
  <c r="ED53"/>
  <c r="EE51"/>
  <c r="EE58" l="1"/>
  <c r="EE56"/>
  <c r="EE54"/>
  <c r="EE52"/>
  <c r="EE59"/>
  <c r="EE57"/>
  <c r="EE55"/>
  <c r="EE53"/>
  <c r="EF51"/>
  <c r="EF58" l="1"/>
  <c r="EF56"/>
  <c r="EF54"/>
  <c r="EF52"/>
  <c r="EF59"/>
  <c r="EF57"/>
  <c r="EF55"/>
  <c r="EF53"/>
  <c r="EG51"/>
  <c r="EH51" l="1"/>
  <c r="EG58"/>
  <c r="EG56"/>
  <c r="EG54"/>
  <c r="EG52"/>
  <c r="EG59"/>
  <c r="EG57"/>
  <c r="EG55"/>
  <c r="EG53"/>
  <c r="EH59" l="1"/>
  <c r="EH57"/>
  <c r="EH55"/>
  <c r="EH53"/>
  <c r="EI51"/>
  <c r="EH58"/>
  <c r="EH56"/>
  <c r="EH54"/>
  <c r="EH52"/>
  <c r="EI59" l="1"/>
  <c r="EI57"/>
  <c r="EI55"/>
  <c r="EI53"/>
  <c r="EJ51"/>
  <c r="EI58"/>
  <c r="EI56"/>
  <c r="EI54"/>
  <c r="EI52"/>
  <c r="EJ59" l="1"/>
  <c r="EJ57"/>
  <c r="EJ55"/>
  <c r="EJ53"/>
  <c r="EK51"/>
  <c r="EJ58"/>
  <c r="EJ56"/>
  <c r="EJ54"/>
  <c r="EJ52"/>
  <c r="EK59" l="1"/>
  <c r="EK57"/>
  <c r="EK55"/>
  <c r="EK53"/>
  <c r="EL51"/>
  <c r="EK58"/>
  <c r="EK56"/>
  <c r="EK54"/>
  <c r="EK52"/>
  <c r="EL58" l="1"/>
  <c r="EL56"/>
  <c r="EL54"/>
  <c r="EL52"/>
  <c r="EL59"/>
  <c r="EL57"/>
  <c r="EL55"/>
  <c r="EL53"/>
  <c r="EM51"/>
  <c r="EM58" l="1"/>
  <c r="EM56"/>
  <c r="EM54"/>
  <c r="EM52"/>
  <c r="EM59"/>
  <c r="EM57"/>
  <c r="EM55"/>
  <c r="EM53"/>
  <c r="EN51"/>
  <c r="EN58" l="1"/>
  <c r="EN56"/>
  <c r="EN54"/>
  <c r="EN52"/>
  <c r="EN59"/>
  <c r="EN57"/>
  <c r="EN55"/>
  <c r="EN53"/>
  <c r="EO51"/>
  <c r="EO58" l="1"/>
  <c r="EO56"/>
  <c r="EO54"/>
  <c r="EO52"/>
  <c r="EO59"/>
  <c r="EO57"/>
  <c r="EO55"/>
  <c r="EO53"/>
</calcChain>
</file>

<file path=xl/sharedStrings.xml><?xml version="1.0" encoding="utf-8"?>
<sst xmlns="http://schemas.openxmlformats.org/spreadsheetml/2006/main" count="311" uniqueCount="79">
  <si>
    <t>© Copyright : PHAB Design Ltd 2018</t>
  </si>
  <si>
    <t xml:space="preserve">Version : </t>
  </si>
  <si>
    <t>The constants are hidden on the 'Help' tab so they reside in the 'End User' Workbooks without links to this Workbook</t>
  </si>
  <si>
    <t>Fuels</t>
  </si>
  <si>
    <t>Asnu Flowrite</t>
  </si>
  <si>
    <r>
      <t>Gasoline 98 RON (</t>
    </r>
    <r>
      <rPr>
        <b/>
        <sz val="11"/>
        <color rgb="FFFF0000"/>
        <rFont val="Calibri"/>
        <family val="2"/>
        <scheme val="minor"/>
      </rPr>
      <t>E10</t>
    </r>
    <r>
      <rPr>
        <b/>
        <sz val="11"/>
        <color theme="1"/>
        <rFont val="Calibri"/>
        <family val="2"/>
        <scheme val="minor"/>
      </rPr>
      <t>)</t>
    </r>
  </si>
  <si>
    <t>* Thank you for using the Asnu Performance Injectors and the Asnu DNA Injector data</t>
  </si>
  <si>
    <t xml:space="preserve">Multiplier : </t>
  </si>
  <si>
    <t xml:space="preserve">Density : </t>
  </si>
  <si>
    <t>* Please select your vehicle / ECU type using one of the Tabs at the bottom of this Window.  This is where you will find the data tables.</t>
  </si>
  <si>
    <t xml:space="preserve">Stoichimetric ratio : </t>
  </si>
  <si>
    <t xml:space="preserve">   You may need to scroll down for some of the tables and graphs</t>
  </si>
  <si>
    <t xml:space="preserve">Offset Adjustment Factor : </t>
  </si>
  <si>
    <t>e.g.  To correct for +0.6V error on Elite Program (diode actually has no effect on the voltage)</t>
  </si>
  <si>
    <t>* Select the Pressure Units your ECU uses (bar, psi, etc)</t>
  </si>
  <si>
    <t>* Depending on the differential fuel pressure you are running, copy and paste the relevant table rows and columns into your ECU</t>
  </si>
  <si>
    <t>* If you are running at a differential pressure that is not listed, read the Scaling and Latency values from the graphs</t>
  </si>
  <si>
    <t>* If a specific vehicle / ECU is not listed please check the 'Generic' tab.  Alternatively you may find the tables you are looking for spread across several ECU specific tabs</t>
  </si>
  <si>
    <t>* If the data you need is not available in any of the tabs, please contact Asnu.  We are here to help.</t>
  </si>
  <si>
    <t xml:space="preserve">Contact details can be found at : </t>
  </si>
  <si>
    <t>www.asnu.com</t>
  </si>
  <si>
    <t>* All feedback is appreciated</t>
  </si>
  <si>
    <t>NOTES :</t>
  </si>
  <si>
    <t>* Differential Fuel Pressure = Fuel Rail Pressure - Inlet Manifold Pressure</t>
  </si>
  <si>
    <t>* Asnu 300 - 1100 cc injectors are specified at 85 % injector duty.  At 100 % injector duty they will flow 15% more.  This is important when comparing with competitor products</t>
  </si>
  <si>
    <t>* Asnu 1200 - 1500 cc injectors are specified at 100 % injector duty.</t>
  </si>
  <si>
    <r>
      <t xml:space="preserve">USEFUL CALCULATORS : </t>
    </r>
    <r>
      <rPr>
        <b/>
        <sz val="11"/>
        <color theme="1"/>
        <rFont val="Calibri"/>
        <family val="2"/>
        <scheme val="minor"/>
      </rPr>
      <t>Enter data into boxes</t>
    </r>
  </si>
  <si>
    <t xml:space="preserve">Fuel density : </t>
  </si>
  <si>
    <t>cc/min</t>
  </si>
  <si>
    <t>=</t>
  </si>
  <si>
    <t>g/s</t>
  </si>
  <si>
    <t>lbs/hr</t>
  </si>
  <si>
    <t>bar</t>
  </si>
  <si>
    <t>psi</t>
  </si>
  <si>
    <t>kPa</t>
  </si>
  <si>
    <t xml:space="preserve">Maximum flow on an Asnu machine using Flowrite fuel at 25°C and 3 bar diffential pressure </t>
  </si>
  <si>
    <t>Pressure Units</t>
  </si>
  <si>
    <r>
      <rPr>
        <b/>
        <sz val="11"/>
        <color rgb="FFFF0000"/>
        <rFont val="Wingdings"/>
        <charset val="2"/>
      </rPr>
      <t>ç</t>
    </r>
    <r>
      <rPr>
        <b/>
        <sz val="11"/>
        <color rgb="FFFF0000"/>
        <rFont val="Calibri"/>
        <family val="2"/>
        <scheme val="minor"/>
      </rPr>
      <t xml:space="preserve"> Select the ECU Pressure Units here</t>
    </r>
  </si>
  <si>
    <t xml:space="preserve">Application Specific Scaling Factor : </t>
  </si>
  <si>
    <t>Minimum Effective Pulse Width</t>
  </si>
  <si>
    <t>mS</t>
  </si>
  <si>
    <t>Maximum Non Linear Region / Short Pulse Width</t>
  </si>
  <si>
    <t>Injector Scaling @ 100 % injector duty (E10 Gasoline &amp; n-heptane)</t>
  </si>
  <si>
    <t>Differential Fuel Pressure</t>
  </si>
  <si>
    <t>Scale</t>
  </si>
  <si>
    <t>cc/min  at 25°C</t>
  </si>
  <si>
    <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</si>
  <si>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Differential Pressure Compensation (type A)</t>
  </si>
  <si>
    <t>Differential Pressure Error (%)</t>
  </si>
  <si>
    <r>
      <rPr>
        <b/>
        <sz val="11"/>
        <color rgb="FFFF0000"/>
        <rFont val="Calibri"/>
        <family val="2"/>
        <scheme val="minor"/>
      </rPr>
      <t xml:space="preserve">Edit the percentage values if required 
</t>
    </r>
    <r>
      <rPr>
        <b/>
        <sz val="11"/>
        <color theme="1"/>
        <rFont val="Calibri"/>
        <family val="2"/>
        <scheme val="minor"/>
      </rPr>
      <t xml:space="preserve">Multiplier </t>
    </r>
  </si>
  <si>
    <t>%</t>
  </si>
  <si>
    <t>é</t>
  </si>
  <si>
    <t>Differential Pressure Compensation (type B)</t>
  </si>
  <si>
    <r>
      <t xml:space="preserve">Differential Fuel Pressure
</t>
    </r>
    <r>
      <rPr>
        <b/>
        <sz val="11"/>
        <color rgb="FFFF0000"/>
        <rFont val="Calibri"/>
        <family val="2"/>
        <scheme val="minor"/>
      </rPr>
      <t>Edit the pressure values if required</t>
    </r>
  </si>
  <si>
    <t>Factor</t>
  </si>
  <si>
    <t>Latency / Offset / Deadtime Compensation</t>
  </si>
  <si>
    <t>Battery / Injector Voltage (V) - 8 point</t>
  </si>
  <si>
    <t>Battery / Injector Voltage (V) - 17 point</t>
  </si>
  <si>
    <r>
      <rPr>
        <b/>
        <sz val="11"/>
        <color rgb="FFFF0000"/>
        <rFont val="Calibri"/>
        <family val="2"/>
        <scheme val="minor"/>
      </rPr>
      <t>Edit the Voltage values if required</t>
    </r>
    <r>
      <rPr>
        <b/>
        <sz val="1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Differential Fuel Pressure</t>
    </r>
  </si>
  <si>
    <t>Hidden Calculations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</si>
  <si>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ADDER</t>
    </r>
  </si>
  <si>
    <t>Effective Pulse Width / Nozzle Open Time (mS)</t>
  </si>
  <si>
    <t>Injector Specification Pressure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</si>
  <si>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MULTIPLIER</t>
    </r>
  </si>
  <si>
    <t>Factor ECU applies to Effective Pulse Width (%)</t>
  </si>
  <si>
    <t>Maximum Non Linear Region / Short Pulse Width Engine Speed</t>
  </si>
  <si>
    <t>rpm</t>
  </si>
  <si>
    <t xml:space="preserve">Static Flow on an Asnu machine using Flowrite fuel at 25°C and 3 bar diffential pressure </t>
  </si>
  <si>
    <t>Battery / Injector Voltage (V)</t>
  </si>
  <si>
    <t>Injector specification Pressure</t>
  </si>
  <si>
    <t>Injector Pulse Width for 1 g of fuel (uS)</t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</si>
  <si>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32 bit ECU</t>
    </r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</si>
  <si>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</si>
  <si>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- 16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</si>
  <si>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</si>
  <si>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- 32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</si>
  <si>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32 bit ECU</t>
    </r>
  </si>
  <si>
    <r>
      <rPr>
        <sz val="11"/>
        <color rgb="FFFF0000"/>
        <rFont val="Wingdings"/>
        <charset val="2"/>
      </rP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</si>
  <si>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PressureFactors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</si>
</sst>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0.000000"/>
    <numFmt numFmtId="167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Wingdings"/>
      <charset val="2"/>
    </font>
    <font>
      <b/>
      <sz val="11"/>
      <name val="Calibri"/>
      <family val="2"/>
      <scheme val="minor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Alignment="0" applyProtection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0" fillId="0" borderId="0" xfId="0" applyAlignment="1" applyProtection="1">
      <alignment vertical="center"/>
      <protection locked="0" hidden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1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top"/>
      <protection hidden="1"/>
    </xf>
    <xf numFmtId="0" fontId="2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top"/>
    </xf>
    <xf numFmtId="0" fontId="0" fillId="0" borderId="0" xfId="0" applyAlignment="1"/>
    <xf numFmtId="0" fontId="7" fillId="0" borderId="0" xfId="0" applyFont="1" applyProtection="1">
      <protection hidden="1"/>
    </xf>
    <xf numFmtId="0" fontId="0" fillId="4" borderId="1" xfId="0" applyFill="1" applyBorder="1"/>
    <xf numFmtId="0" fontId="0" fillId="4" borderId="2" xfId="0" applyFill="1" applyBorder="1"/>
    <xf numFmtId="0" fontId="3" fillId="4" borderId="3" xfId="0" applyFont="1" applyFill="1" applyBorder="1" applyAlignment="1">
      <alignment horizontal="right"/>
    </xf>
    <xf numFmtId="2" fontId="0" fillId="5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8" fillId="0" borderId="0" xfId="0" applyFont="1" applyProtection="1">
      <protection hidden="1"/>
    </xf>
    <xf numFmtId="0" fontId="10" fillId="0" borderId="0" xfId="2" applyFont="1" applyAlignment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Protection="1">
      <protection hidden="1"/>
    </xf>
    <xf numFmtId="0" fontId="0" fillId="0" borderId="0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11" fillId="0" borderId="0" xfId="0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164" fontId="0" fillId="0" borderId="4" xfId="0" applyNumberFormat="1" applyBorder="1" applyProtection="1">
      <protection locked="0" hidden="1"/>
    </xf>
    <xf numFmtId="1" fontId="0" fillId="0" borderId="4" xfId="0" applyNumberFormat="1" applyBorder="1" applyProtection="1">
      <protection locked="0"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2" fontId="0" fillId="0" borderId="4" xfId="0" applyNumberFormat="1" applyBorder="1" applyProtection="1">
      <protection locked="0" hidden="1"/>
    </xf>
    <xf numFmtId="1" fontId="0" fillId="0" borderId="0" xfId="0" applyNumberForma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locked="0" hidden="1"/>
    </xf>
    <xf numFmtId="0" fontId="5" fillId="0" borderId="0" xfId="0" applyFont="1" applyAlignment="1" applyProtection="1">
      <alignment horizontal="right"/>
      <protection hidden="1"/>
    </xf>
    <xf numFmtId="1" fontId="6" fillId="5" borderId="4" xfId="0" applyNumberFormat="1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Protection="1">
      <protection hidden="1"/>
    </xf>
    <xf numFmtId="164" fontId="0" fillId="0" borderId="0" xfId="0" applyNumberFormat="1" applyBorder="1" applyAlignment="1" applyProtection="1">
      <alignment horizontal="center" vertical="center"/>
      <protection locked="0" hidden="1"/>
    </xf>
    <xf numFmtId="164" fontId="0" fillId="5" borderId="5" xfId="0" applyNumberFormat="1" applyFill="1" applyBorder="1" applyAlignment="1" applyProtection="1"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/>
      <protection hidden="1"/>
    </xf>
    <xf numFmtId="0" fontId="13" fillId="4" borderId="4" xfId="0" applyFont="1" applyFill="1" applyBorder="1" applyAlignment="1" applyProtection="1">
      <alignment horizontal="center" vertical="top" wrapText="1"/>
      <protection hidden="1"/>
    </xf>
    <xf numFmtId="165" fontId="0" fillId="6" borderId="0" xfId="0" applyNumberFormat="1" applyFill="1" applyBorder="1" applyAlignment="1" applyProtection="1">
      <alignment horizontal="center"/>
      <protection hidden="1"/>
    </xf>
    <xf numFmtId="1" fontId="0" fillId="5" borderId="11" xfId="0" applyNumberFormat="1" applyFill="1" applyBorder="1" applyAlignment="1" applyProtection="1">
      <alignment horizontal="center"/>
      <protection hidden="1"/>
    </xf>
    <xf numFmtId="165" fontId="6" fillId="6" borderId="2" xfId="0" applyNumberFormat="1" applyFont="1" applyFill="1" applyBorder="1" applyAlignment="1" applyProtection="1">
      <alignment horizontal="center"/>
      <protection hidden="1"/>
    </xf>
    <xf numFmtId="1" fontId="6" fillId="5" borderId="4" xfId="0" applyNumberFormat="1" applyFont="1" applyFill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165" fontId="0" fillId="6" borderId="13" xfId="0" applyNumberFormat="1" applyFill="1" applyBorder="1" applyAlignment="1" applyProtection="1">
      <alignment horizontal="center"/>
      <protection hidden="1"/>
    </xf>
    <xf numFmtId="1" fontId="0" fillId="5" borderId="14" xfId="0" applyNumberFormat="1" applyFill="1" applyBorder="1" applyAlignment="1" applyProtection="1">
      <alignment horizontal="center"/>
      <protection hidden="1"/>
    </xf>
    <xf numFmtId="165" fontId="0" fillId="6" borderId="15" xfId="0" applyNumberFormat="1" applyFill="1" applyBorder="1" applyAlignment="1" applyProtection="1">
      <alignment horizontal="center"/>
      <protection hidden="1"/>
    </xf>
    <xf numFmtId="1" fontId="0" fillId="5" borderId="16" xfId="0" applyNumberFormat="1" applyFill="1" applyBorder="1" applyAlignment="1" applyProtection="1">
      <alignment horizontal="center"/>
      <protection hidden="1"/>
    </xf>
    <xf numFmtId="165" fontId="0" fillId="6" borderId="20" xfId="0" applyNumberFormat="1" applyFill="1" applyBorder="1" applyAlignment="1" applyProtection="1">
      <alignment horizontal="center"/>
      <protection hidden="1"/>
    </xf>
    <xf numFmtId="1" fontId="0" fillId="5" borderId="21" xfId="0" applyNumberFormat="1" applyFill="1" applyBorder="1" applyAlignment="1" applyProtection="1">
      <alignment horizontal="center"/>
      <protection hidden="1"/>
    </xf>
    <xf numFmtId="165" fontId="3" fillId="7" borderId="22" xfId="0" applyNumberFormat="1" applyFont="1" applyFill="1" applyBorder="1" applyAlignment="1" applyProtection="1">
      <alignment horizontal="center"/>
      <protection locked="0" hidden="1"/>
    </xf>
    <xf numFmtId="165" fontId="3" fillId="7" borderId="23" xfId="0" applyNumberFormat="1" applyFont="1" applyFill="1" applyBorder="1" applyAlignment="1" applyProtection="1">
      <alignment horizontal="center"/>
      <protection locked="0" hidden="1"/>
    </xf>
    <xf numFmtId="165" fontId="3" fillId="7" borderId="24" xfId="0" applyNumberFormat="1" applyFont="1" applyFill="1" applyBorder="1" applyAlignment="1" applyProtection="1">
      <alignment horizontal="center"/>
      <protection locked="0" hidden="1"/>
    </xf>
    <xf numFmtId="165" fontId="6" fillId="7" borderId="12" xfId="0" applyNumberFormat="1" applyFont="1" applyFill="1" applyBorder="1" applyAlignment="1" applyProtection="1">
      <alignment horizontal="center"/>
      <protection locked="0" hidden="1"/>
    </xf>
    <xf numFmtId="165" fontId="3" fillId="7" borderId="25" xfId="0" applyNumberFormat="1" applyFont="1" applyFill="1" applyBorder="1" applyAlignment="1" applyProtection="1">
      <alignment horizontal="center"/>
      <protection locked="0" hidden="1"/>
    </xf>
    <xf numFmtId="165" fontId="3" fillId="7" borderId="26" xfId="0" applyNumberFormat="1" applyFont="1" applyFill="1" applyBorder="1" applyAlignment="1" applyProtection="1">
      <alignment horizontal="center"/>
      <protection locked="0" hidden="1"/>
    </xf>
    <xf numFmtId="1" fontId="15" fillId="5" borderId="27" xfId="0" applyNumberFormat="1" applyFont="1" applyFill="1" applyBorder="1" applyAlignment="1" applyProtection="1">
      <alignment horizontal="center"/>
      <protection hidden="1"/>
    </xf>
    <xf numFmtId="1" fontId="15" fillId="5" borderId="28" xfId="0" applyNumberFormat="1" applyFont="1" applyFill="1" applyBorder="1" applyAlignment="1" applyProtection="1">
      <alignment horizontal="center"/>
      <protection hidden="1"/>
    </xf>
    <xf numFmtId="1" fontId="15" fillId="5" borderId="29" xfId="0" applyNumberFormat="1" applyFont="1" applyFill="1" applyBorder="1" applyAlignment="1" applyProtection="1">
      <alignment horizontal="center"/>
      <protection hidden="1"/>
    </xf>
    <xf numFmtId="1" fontId="2" fillId="5" borderId="21" xfId="0" applyNumberFormat="1" applyFont="1" applyFill="1" applyBorder="1" applyAlignment="1" applyProtection="1">
      <alignment horizontal="center"/>
      <protection hidden="1"/>
    </xf>
    <xf numFmtId="1" fontId="15" fillId="5" borderId="30" xfId="0" applyNumberFormat="1" applyFont="1" applyFill="1" applyBorder="1" applyAlignment="1" applyProtection="1">
      <alignment horizontal="center"/>
      <protection hidden="1"/>
    </xf>
    <xf numFmtId="1" fontId="15" fillId="5" borderId="31" xfId="0" applyNumberFormat="1" applyFont="1" applyFill="1" applyBorder="1" applyAlignment="1" applyProtection="1">
      <alignment horizontal="center"/>
      <protection hidden="1"/>
    </xf>
    <xf numFmtId="0" fontId="3" fillId="4" borderId="3" xfId="0" applyFont="1" applyFill="1" applyBorder="1" applyAlignment="1" applyProtection="1">
      <alignment horizontal="center"/>
      <protection hidden="1"/>
    </xf>
    <xf numFmtId="166" fontId="0" fillId="0" borderId="0" xfId="0" applyNumberFormat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2" fontId="6" fillId="3" borderId="4" xfId="0" applyNumberFormat="1" applyFont="1" applyFill="1" applyBorder="1" applyAlignment="1" applyProtection="1">
      <alignment horizontal="center" vertical="center"/>
      <protection hidden="1"/>
    </xf>
    <xf numFmtId="0" fontId="13" fillId="4" borderId="12" xfId="0" applyFont="1" applyFill="1" applyBorder="1" applyAlignment="1" applyProtection="1">
      <alignment horizontal="center" vertical="top" wrapText="1"/>
      <protection hidden="1"/>
    </xf>
    <xf numFmtId="165" fontId="0" fillId="7" borderId="0" xfId="0" applyNumberFormat="1" applyFill="1" applyBorder="1" applyAlignment="1" applyProtection="1">
      <alignment horizontal="center"/>
      <protection locked="0" hidden="1"/>
    </xf>
    <xf numFmtId="2" fontId="0" fillId="5" borderId="32" xfId="0" applyNumberFormat="1" applyFill="1" applyBorder="1" applyAlignment="1" applyProtection="1">
      <alignment horizontal="center"/>
      <protection hidden="1"/>
    </xf>
    <xf numFmtId="165" fontId="0" fillId="7" borderId="15" xfId="0" applyNumberFormat="1" applyFill="1" applyBorder="1" applyAlignment="1" applyProtection="1">
      <alignment horizontal="center"/>
      <protection locked="0" hidden="1"/>
    </xf>
    <xf numFmtId="2" fontId="0" fillId="5" borderId="16" xfId="0" applyNumberFormat="1" applyFill="1" applyBorder="1" applyAlignment="1" applyProtection="1">
      <alignment horizontal="center"/>
      <protection hidden="1"/>
    </xf>
    <xf numFmtId="165" fontId="0" fillId="7" borderId="13" xfId="0" applyNumberFormat="1" applyFill="1" applyBorder="1" applyAlignment="1" applyProtection="1">
      <alignment horizontal="center"/>
      <protection locked="0" hidden="1"/>
    </xf>
    <xf numFmtId="165" fontId="0" fillId="7" borderId="20" xfId="0" applyNumberFormat="1" applyFill="1" applyBorder="1" applyAlignment="1" applyProtection="1">
      <alignment horizontal="center"/>
      <protection locked="0" hidden="1"/>
    </xf>
    <xf numFmtId="2" fontId="0" fillId="5" borderId="21" xfId="0" applyNumberFormat="1" applyFill="1" applyBorder="1" applyAlignment="1" applyProtection="1">
      <alignment horizontal="center"/>
      <protection hidden="1"/>
    </xf>
    <xf numFmtId="165" fontId="3" fillId="7" borderId="33" xfId="0" applyNumberFormat="1" applyFont="1" applyFill="1" applyBorder="1" applyAlignment="1" applyProtection="1">
      <alignment horizontal="center"/>
      <protection locked="0" hidden="1"/>
    </xf>
    <xf numFmtId="165" fontId="3" fillId="7" borderId="34" xfId="0" applyNumberFormat="1" applyFont="1" applyFill="1" applyBorder="1" applyAlignment="1" applyProtection="1">
      <alignment horizontal="center"/>
      <protection locked="0" hidden="1"/>
    </xf>
    <xf numFmtId="165" fontId="3" fillId="7" borderId="35" xfId="0" applyNumberFormat="1" applyFont="1" applyFill="1" applyBorder="1" applyAlignment="1" applyProtection="1">
      <alignment horizontal="center"/>
      <protection locked="0" hidden="1"/>
    </xf>
    <xf numFmtId="164" fontId="0" fillId="5" borderId="22" xfId="0" applyNumberFormat="1" applyFill="1" applyBorder="1" applyAlignment="1" applyProtection="1">
      <alignment horizontal="center"/>
      <protection hidden="1"/>
    </xf>
    <xf numFmtId="164" fontId="0" fillId="5" borderId="23" xfId="0" applyNumberFormat="1" applyFill="1" applyBorder="1" applyAlignment="1" applyProtection="1">
      <alignment horizontal="center"/>
      <protection hidden="1"/>
    </xf>
    <xf numFmtId="164" fontId="0" fillId="5" borderId="26" xfId="0" applyNumberFormat="1" applyFill="1" applyBorder="1" applyAlignment="1" applyProtection="1">
      <alignment horizontal="center"/>
      <protection hidden="1"/>
    </xf>
    <xf numFmtId="164" fontId="0" fillId="5" borderId="25" xfId="0" applyNumberFormat="1" applyFill="1" applyBorder="1" applyAlignment="1" applyProtection="1">
      <alignment horizontal="center"/>
      <protection hidden="1"/>
    </xf>
    <xf numFmtId="164" fontId="0" fillId="5" borderId="8" xfId="0" applyNumberFormat="1" applyFill="1" applyBorder="1" applyAlignment="1" applyProtection="1">
      <alignment horizontal="center"/>
      <protection hidden="1"/>
    </xf>
    <xf numFmtId="164" fontId="6" fillId="5" borderId="33" xfId="0" applyNumberFormat="1" applyFont="1" applyFill="1" applyBorder="1" applyAlignment="1" applyProtection="1">
      <alignment horizontal="center"/>
      <protection hidden="1"/>
    </xf>
    <xf numFmtId="164" fontId="6" fillId="5" borderId="34" xfId="0" applyNumberFormat="1" applyFont="1" applyFill="1" applyBorder="1" applyAlignment="1" applyProtection="1">
      <alignment horizontal="center"/>
      <protection hidden="1"/>
    </xf>
    <xf numFmtId="164" fontId="6" fillId="5" borderId="35" xfId="0" applyNumberFormat="1" applyFont="1" applyFill="1" applyBorder="1" applyAlignment="1" applyProtection="1">
      <alignment horizontal="center"/>
      <protection hidden="1"/>
    </xf>
    <xf numFmtId="164" fontId="6" fillId="5" borderId="36" xfId="0" applyNumberFormat="1" applyFont="1" applyFill="1" applyBorder="1" applyAlignment="1" applyProtection="1">
      <alignment horizontal="center"/>
      <protection hidden="1"/>
    </xf>
    <xf numFmtId="164" fontId="6" fillId="5" borderId="3" xfId="0" applyNumberFormat="1" applyFont="1" applyFill="1" applyBorder="1" applyAlignment="1" applyProtection="1">
      <alignment horizontal="center"/>
      <protection hidden="1"/>
    </xf>
    <xf numFmtId="164" fontId="0" fillId="5" borderId="37" xfId="0" applyNumberFormat="1" applyFill="1" applyBorder="1" applyAlignment="1" applyProtection="1">
      <alignment horizontal="center"/>
      <protection hidden="1"/>
    </xf>
    <xf numFmtId="164" fontId="0" fillId="5" borderId="38" xfId="0" applyNumberFormat="1" applyFill="1" applyBorder="1" applyAlignment="1" applyProtection="1">
      <alignment horizontal="center"/>
      <protection hidden="1"/>
    </xf>
    <xf numFmtId="164" fontId="0" fillId="5" borderId="39" xfId="0" applyNumberFormat="1" applyFill="1" applyBorder="1" applyAlignment="1" applyProtection="1">
      <alignment horizontal="center"/>
      <protection hidden="1"/>
    </xf>
    <xf numFmtId="164" fontId="0" fillId="5" borderId="40" xfId="0" applyNumberFormat="1" applyFill="1" applyBorder="1" applyAlignment="1" applyProtection="1">
      <alignment horizontal="center"/>
      <protection hidden="1"/>
    </xf>
    <xf numFmtId="164" fontId="0" fillId="5" borderId="41" xfId="0" applyNumberFormat="1" applyFill="1" applyBorder="1" applyAlignment="1" applyProtection="1">
      <alignment horizontal="center"/>
      <protection hidden="1"/>
    </xf>
    <xf numFmtId="164" fontId="0" fillId="5" borderId="42" xfId="0" applyNumberFormat="1" applyFill="1" applyBorder="1" applyAlignment="1" applyProtection="1">
      <alignment horizontal="center"/>
      <protection hidden="1"/>
    </xf>
    <xf numFmtId="164" fontId="0" fillId="5" borderId="43" xfId="0" applyNumberFormat="1" applyFill="1" applyBorder="1" applyAlignment="1" applyProtection="1">
      <alignment horizontal="center"/>
      <protection hidden="1"/>
    </xf>
    <xf numFmtId="164" fontId="0" fillId="5" borderId="44" xfId="0" applyNumberFormat="1" applyFill="1" applyBorder="1" applyAlignment="1" applyProtection="1">
      <alignment horizontal="center"/>
      <protection hidden="1"/>
    </xf>
    <xf numFmtId="164" fontId="0" fillId="5" borderId="45" xfId="0" applyNumberFormat="1" applyFill="1" applyBorder="1" applyAlignment="1" applyProtection="1">
      <alignment horizontal="center"/>
      <protection hidden="1"/>
    </xf>
    <xf numFmtId="164" fontId="0" fillId="5" borderId="19" xfId="0" applyNumberForma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protection hidden="1"/>
    </xf>
    <xf numFmtId="164" fontId="3" fillId="4" borderId="22" xfId="0" applyNumberFormat="1" applyFont="1" applyFill="1" applyBorder="1" applyAlignment="1" applyProtection="1">
      <alignment horizontal="center"/>
      <protection hidden="1"/>
    </xf>
    <xf numFmtId="164" fontId="3" fillId="4" borderId="23" xfId="0" applyNumberFormat="1" applyFont="1" applyFill="1" applyBorder="1" applyAlignment="1" applyProtection="1">
      <alignment horizontal="center"/>
      <protection hidden="1"/>
    </xf>
    <xf numFmtId="164" fontId="3" fillId="4" borderId="26" xfId="0" applyNumberFormat="1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164" fontId="0" fillId="5" borderId="33" xfId="0" applyNumberFormat="1" applyFill="1" applyBorder="1" applyAlignment="1" applyProtection="1">
      <alignment horizontal="center"/>
      <protection hidden="1"/>
    </xf>
    <xf numFmtId="164" fontId="0" fillId="5" borderId="34" xfId="0" applyNumberFormat="1" applyFill="1" applyBorder="1" applyAlignment="1" applyProtection="1">
      <alignment horizontal="center"/>
      <protection hidden="1"/>
    </xf>
    <xf numFmtId="164" fontId="0" fillId="5" borderId="35" xfId="0" applyNumberFormat="1" applyFill="1" applyBorder="1" applyAlignment="1" applyProtection="1">
      <alignment horizontal="center"/>
      <protection hidden="1"/>
    </xf>
    <xf numFmtId="165" fontId="0" fillId="6" borderId="11" xfId="0" applyNumberFormat="1" applyFill="1" applyBorder="1" applyAlignment="1" applyProtection="1">
      <alignment horizontal="center"/>
      <protection hidden="1"/>
    </xf>
    <xf numFmtId="165" fontId="6" fillId="6" borderId="4" xfId="0" applyNumberFormat="1" applyFont="1" applyFill="1" applyBorder="1" applyAlignment="1" applyProtection="1">
      <alignment horizontal="center"/>
      <protection hidden="1"/>
    </xf>
    <xf numFmtId="165" fontId="0" fillId="6" borderId="14" xfId="0" applyNumberFormat="1" applyFill="1" applyBorder="1" applyAlignment="1" applyProtection="1">
      <alignment horizontal="center"/>
      <protection hidden="1"/>
    </xf>
    <xf numFmtId="165" fontId="0" fillId="6" borderId="16" xfId="0" applyNumberFormat="1" applyFill="1" applyBorder="1" applyAlignment="1" applyProtection="1">
      <alignment horizontal="center"/>
      <protection hidden="1"/>
    </xf>
    <xf numFmtId="165" fontId="0" fillId="6" borderId="21" xfId="0" applyNumberFormat="1" applyFill="1" applyBorder="1" applyAlignment="1" applyProtection="1">
      <alignment horizontal="center"/>
      <protection hidden="1"/>
    </xf>
    <xf numFmtId="164" fontId="3" fillId="4" borderId="33" xfId="0" applyNumberFormat="1" applyFont="1" applyFill="1" applyBorder="1" applyAlignment="1" applyProtection="1">
      <alignment horizontal="center"/>
      <protection hidden="1"/>
    </xf>
    <xf numFmtId="164" fontId="3" fillId="4" borderId="34" xfId="0" applyNumberFormat="1" applyFont="1" applyFill="1" applyBorder="1" applyAlignment="1" applyProtection="1">
      <alignment horizontal="center"/>
      <protection hidden="1"/>
    </xf>
    <xf numFmtId="164" fontId="3" fillId="4" borderId="35" xfId="0" applyNumberFormat="1" applyFont="1" applyFill="1" applyBorder="1" applyAlignment="1" applyProtection="1">
      <alignment horizontal="center"/>
      <protection hidden="1"/>
    </xf>
    <xf numFmtId="1" fontId="0" fillId="5" borderId="33" xfId="0" applyNumberFormat="1" applyFill="1" applyBorder="1" applyAlignment="1" applyProtection="1">
      <alignment horizontal="center"/>
      <protection hidden="1"/>
    </xf>
    <xf numFmtId="1" fontId="0" fillId="5" borderId="34" xfId="0" applyNumberFormat="1" applyFill="1" applyBorder="1" applyAlignment="1" applyProtection="1">
      <alignment horizontal="center"/>
      <protection hidden="1"/>
    </xf>
    <xf numFmtId="1" fontId="0" fillId="5" borderId="35" xfId="0" applyNumberFormat="1" applyFill="1" applyBorder="1" applyAlignment="1" applyProtection="1">
      <alignment horizontal="center"/>
      <protection hidden="1"/>
    </xf>
    <xf numFmtId="1" fontId="6" fillId="5" borderId="33" xfId="0" applyNumberFormat="1" applyFont="1" applyFill="1" applyBorder="1" applyAlignment="1" applyProtection="1">
      <alignment horizontal="center"/>
      <protection hidden="1"/>
    </xf>
    <xf numFmtId="1" fontId="6" fillId="5" borderId="34" xfId="0" applyNumberFormat="1" applyFont="1" applyFill="1" applyBorder="1" applyAlignment="1" applyProtection="1">
      <alignment horizontal="center"/>
      <protection hidden="1"/>
    </xf>
    <xf numFmtId="1" fontId="6" fillId="5" borderId="35" xfId="0" applyNumberFormat="1" applyFont="1" applyFill="1" applyBorder="1" applyAlignment="1" applyProtection="1">
      <alignment horizontal="center"/>
      <protection hidden="1"/>
    </xf>
    <xf numFmtId="1" fontId="0" fillId="5" borderId="37" xfId="0" applyNumberFormat="1" applyFill="1" applyBorder="1" applyAlignment="1" applyProtection="1">
      <alignment horizontal="center"/>
      <protection hidden="1"/>
    </xf>
    <xf numFmtId="1" fontId="0" fillId="5" borderId="38" xfId="0" applyNumberFormat="1" applyFill="1" applyBorder="1" applyAlignment="1" applyProtection="1">
      <alignment horizontal="center"/>
      <protection hidden="1"/>
    </xf>
    <xf numFmtId="1" fontId="0" fillId="5" borderId="39" xfId="0" applyNumberFormat="1" applyFill="1" applyBorder="1" applyAlignment="1" applyProtection="1">
      <alignment horizontal="center"/>
      <protection hidden="1"/>
    </xf>
    <xf numFmtId="1" fontId="0" fillId="5" borderId="42" xfId="0" applyNumberFormat="1" applyFill="1" applyBorder="1" applyAlignment="1" applyProtection="1">
      <alignment horizontal="center"/>
      <protection hidden="1"/>
    </xf>
    <xf numFmtId="1" fontId="0" fillId="5" borderId="43" xfId="0" applyNumberFormat="1" applyFill="1" applyBorder="1" applyAlignment="1" applyProtection="1">
      <alignment horizontal="center"/>
      <protection hidden="1"/>
    </xf>
    <xf numFmtId="1" fontId="0" fillId="5" borderId="44" xfId="0" applyNumberFormat="1" applyFill="1" applyBorder="1" applyAlignment="1" applyProtection="1">
      <alignment horizontal="center"/>
      <protection hidden="1"/>
    </xf>
    <xf numFmtId="1" fontId="0" fillId="5" borderId="5" xfId="0" applyNumberFormat="1" applyFill="1" applyBorder="1" applyAlignment="1" applyProtection="1">
      <protection hidden="1"/>
    </xf>
    <xf numFmtId="2" fontId="17" fillId="3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protection hidden="1"/>
    </xf>
    <xf numFmtId="164" fontId="3" fillId="4" borderId="36" xfId="0" applyNumberFormat="1" applyFont="1" applyFill="1" applyBorder="1" applyAlignment="1" applyProtection="1">
      <alignment horizontal="center"/>
      <protection hidden="1"/>
    </xf>
    <xf numFmtId="165" fontId="0" fillId="6" borderId="9" xfId="0" applyNumberFormat="1" applyFill="1" applyBorder="1" applyAlignment="1" applyProtection="1">
      <alignment horizontal="center"/>
      <protection hidden="1"/>
    </xf>
    <xf numFmtId="165" fontId="6" fillId="6" borderId="1" xfId="0" applyNumberFormat="1" applyFont="1" applyFill="1" applyBorder="1" applyAlignment="1" applyProtection="1">
      <alignment horizontal="center"/>
      <protection hidden="1"/>
    </xf>
    <xf numFmtId="165" fontId="0" fillId="6" borderId="46" xfId="0" applyNumberFormat="1" applyFill="1" applyBorder="1" applyAlignment="1" applyProtection="1">
      <alignment horizontal="center"/>
      <protection hidden="1"/>
    </xf>
    <xf numFmtId="165" fontId="0" fillId="6" borderId="47" xfId="0" applyNumberFormat="1" applyFill="1" applyBorder="1" applyAlignment="1" applyProtection="1">
      <alignment horizontal="center"/>
      <protection hidden="1"/>
    </xf>
    <xf numFmtId="165" fontId="0" fillId="6" borderId="48" xfId="0" applyNumberFormat="1" applyFill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locked="0" hidden="1"/>
    </xf>
    <xf numFmtId="0" fontId="2" fillId="0" borderId="0" xfId="0" applyFont="1" applyAlignment="1" applyProtection="1">
      <alignment horizontal="left" vertical="center"/>
      <protection hidden="1"/>
    </xf>
    <xf numFmtId="165" fontId="3" fillId="4" borderId="33" xfId="0" applyNumberFormat="1" applyFont="1" applyFill="1" applyBorder="1" applyAlignment="1" applyProtection="1">
      <alignment horizontal="center"/>
      <protection hidden="1"/>
    </xf>
    <xf numFmtId="165" fontId="3" fillId="4" borderId="34" xfId="0" applyNumberFormat="1" applyFont="1" applyFill="1" applyBorder="1" applyAlignment="1" applyProtection="1">
      <alignment horizontal="center"/>
      <protection hidden="1"/>
    </xf>
    <xf numFmtId="165" fontId="3" fillId="4" borderId="35" xfId="0" applyNumberFormat="1" applyFont="1" applyFill="1" applyBorder="1" applyAlignment="1" applyProtection="1">
      <alignment horizontal="center"/>
      <protection hidden="1"/>
    </xf>
    <xf numFmtId="2" fontId="3" fillId="4" borderId="33" xfId="0" applyNumberFormat="1" applyFont="1" applyFill="1" applyBorder="1" applyAlignment="1" applyProtection="1">
      <alignment horizontal="center"/>
      <protection hidden="1"/>
    </xf>
    <xf numFmtId="2" fontId="3" fillId="4" borderId="34" xfId="0" applyNumberFormat="1" applyFont="1" applyFill="1" applyBorder="1" applyAlignment="1" applyProtection="1">
      <alignment horizontal="center"/>
      <protection hidden="1"/>
    </xf>
    <xf numFmtId="2" fontId="3" fillId="4" borderId="35" xfId="0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4" fillId="2" borderId="1" xfId="0" applyNumberFormat="1" applyFont="1" applyFill="1" applyBorder="1" applyAlignment="1" applyProtection="1">
      <alignment horizontal="left" vertical="center"/>
      <protection hidden="1"/>
    </xf>
    <xf numFmtId="0" fontId="4" fillId="2" borderId="2" xfId="0" applyNumberFormat="1" applyFont="1" applyFill="1" applyBorder="1" applyAlignment="1" applyProtection="1">
      <alignment horizontal="left" vertical="center"/>
      <protection hidden="1"/>
    </xf>
    <xf numFmtId="0" fontId="4" fillId="2" borderId="3" xfId="0" applyNumberFormat="1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2" xfId="0" applyFont="1" applyFill="1" applyBorder="1" applyAlignment="1" applyProtection="1">
      <alignment horizontal="left" vertical="center"/>
      <protection hidden="1"/>
    </xf>
    <xf numFmtId="0" fontId="11" fillId="2" borderId="3" xfId="0" applyFont="1" applyFill="1" applyBorder="1" applyAlignment="1" applyProtection="1">
      <alignment horizontal="left" vertic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18" xfId="0" applyFont="1" applyFill="1" applyBorder="1" applyAlignment="1" applyProtection="1">
      <alignment horizontal="center" vertical="center" wrapText="1"/>
      <protection hidden="1"/>
    </xf>
    <xf numFmtId="0" fontId="3" fillId="4" borderId="19" xfId="0" applyFont="1" applyFill="1" applyBorder="1" applyAlignment="1" applyProtection="1">
      <alignment horizontal="center" vertical="center" wrapText="1"/>
      <protection hidden="1"/>
    </xf>
    <xf numFmtId="0" fontId="3" fillId="4" borderId="12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3" fillId="4" borderId="5" xfId="0" applyFont="1" applyFill="1" applyBorder="1" applyAlignment="1" applyProtection="1">
      <alignment horizontal="center" vertical="center" wrapText="1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3" fillId="3" borderId="2" xfId="0" applyFont="1" applyFill="1" applyBorder="1" applyAlignment="1" applyProtection="1">
      <alignment horizontal="left"/>
      <protection hidden="1"/>
    </xf>
    <xf numFmtId="0" fontId="3" fillId="3" borderId="3" xfId="0" applyFont="1" applyFill="1" applyBorder="1" applyAlignment="1" applyProtection="1">
      <alignment horizontal="left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left"/>
      <protection hidden="1"/>
    </xf>
    <xf numFmtId="0" fontId="3" fillId="3" borderId="7" xfId="0" applyFont="1" applyFill="1" applyBorder="1" applyAlignment="1" applyProtection="1">
      <alignment horizontal="left"/>
      <protection hidden="1"/>
    </xf>
    <xf numFmtId="0" fontId="3" fillId="4" borderId="6" xfId="0" applyFont="1" applyFill="1" applyBorder="1" applyAlignment="1" applyProtection="1">
      <alignment horizontal="center" vertical="top" wrapText="1"/>
      <protection hidden="1"/>
    </xf>
    <xf numFmtId="0" fontId="3" fillId="4" borderId="7" xfId="0" applyFont="1" applyFill="1" applyBorder="1" applyAlignment="1" applyProtection="1">
      <alignment horizontal="center" vertical="top" wrapText="1"/>
      <protection hidden="1"/>
    </xf>
    <xf numFmtId="0" fontId="3" fillId="4" borderId="8" xfId="0" applyFont="1" applyFill="1" applyBorder="1" applyAlignment="1" applyProtection="1">
      <alignment horizontal="center" vertical="top" wrapText="1"/>
      <protection hidden="1"/>
    </xf>
    <xf numFmtId="0" fontId="3" fillId="4" borderId="9" xfId="0" applyFont="1" applyFill="1" applyBorder="1" applyAlignment="1" applyProtection="1">
      <alignment horizontal="center" vertical="top" wrapText="1"/>
      <protection hidden="1"/>
    </xf>
    <xf numFmtId="0" fontId="3" fillId="4" borderId="0" xfId="0" applyFont="1" applyFill="1" applyBorder="1" applyAlignment="1" applyProtection="1">
      <alignment horizontal="center" vertical="top" wrapText="1"/>
      <protection hidden="1"/>
    </xf>
    <xf numFmtId="0" fontId="3" fillId="4" borderId="10" xfId="0" applyFont="1" applyFill="1" applyBorder="1" applyAlignment="1" applyProtection="1">
      <alignment horizontal="center" vertical="top" wrapText="1"/>
      <protection hidden="1"/>
    </xf>
    <xf numFmtId="0" fontId="3" fillId="4" borderId="17" xfId="0" applyFont="1" applyFill="1" applyBorder="1" applyAlignment="1" applyProtection="1">
      <alignment horizontal="center" vertical="top" wrapText="1"/>
      <protection hidden="1"/>
    </xf>
    <xf numFmtId="0" fontId="3" fillId="4" borderId="18" xfId="0" applyFont="1" applyFill="1" applyBorder="1" applyAlignment="1" applyProtection="1">
      <alignment horizontal="center" vertical="top" wrapText="1"/>
      <protection hidden="1"/>
    </xf>
    <xf numFmtId="0" fontId="3" fillId="4" borderId="19" xfId="0" applyFont="1" applyFill="1" applyBorder="1" applyAlignment="1" applyProtection="1">
      <alignment horizontal="center" vertical="top" wrapText="1"/>
      <protection hidden="1"/>
    </xf>
    <xf numFmtId="0" fontId="3" fillId="4" borderId="6" xfId="0" applyFont="1" applyFill="1" applyBorder="1" applyAlignment="1" applyProtection="1">
      <alignment horizontal="right" wrapText="1"/>
      <protection hidden="1"/>
    </xf>
    <xf numFmtId="0" fontId="3" fillId="4" borderId="7" xfId="0" applyFont="1" applyFill="1" applyBorder="1" applyAlignment="1" applyProtection="1">
      <alignment horizontal="right"/>
      <protection hidden="1"/>
    </xf>
    <xf numFmtId="0" fontId="3" fillId="4" borderId="8" xfId="0" applyFont="1" applyFill="1" applyBorder="1" applyAlignment="1" applyProtection="1">
      <alignment horizontal="right"/>
      <protection hidden="1"/>
    </xf>
    <xf numFmtId="0" fontId="3" fillId="4" borderId="17" xfId="0" applyFont="1" applyFill="1" applyBorder="1" applyAlignment="1" applyProtection="1">
      <alignment horizontal="right"/>
      <protection hidden="1"/>
    </xf>
    <xf numFmtId="0" fontId="3" fillId="4" borderId="18" xfId="0" applyFont="1" applyFill="1" applyBorder="1" applyAlignment="1" applyProtection="1">
      <alignment horizontal="right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  <xf numFmtId="0" fontId="3" fillId="3" borderId="1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4" xfId="0" applyFont="1" applyFill="1" applyBorder="1" applyAlignment="1">
      <alignment horizontal="right"/>
    </xf>
    <xf numFmtId="167" fontId="0" fillId="5" borderId="4" xfId="0" applyNumberForma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'Generic ECU'!$G$14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'Generic ECU'!$F$15:$F$22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'Generic ECU'!$G$15:$G$22</c:f>
              <c:numCache>
                <c:formatCode>0</c:formatCode>
                <c:ptCount val="8"/>
                <c:pt idx="0">
                  <c:v>705.30764999999997</c:v>
                </c:pt>
                <c:pt idx="1">
                  <c:v>756.04219999999998</c:v>
                </c:pt>
                <c:pt idx="2">
                  <c:v>822.53174999999999</c:v>
                </c:pt>
                <c:pt idx="3">
                  <c:v>889.36169999999981</c:v>
                </c:pt>
                <c:pt idx="4">
                  <c:v>940.75749999999982</c:v>
                </c:pt>
                <c:pt idx="5">
                  <c:v>991.5806</c:v>
                </c:pt>
                <c:pt idx="6">
                  <c:v>1035.9314999999999</c:v>
                </c:pt>
                <c:pt idx="7">
                  <c:v>1087.9160999999999</c:v>
                </c:pt>
              </c:numCache>
            </c:numRef>
          </c:yVal>
          <c:smooth val="1"/>
        </c:ser>
        <c:axId val="111706496"/>
        <c:axId val="111708416"/>
      </c:scatterChart>
      <c:valAx>
        <c:axId val="111706496"/>
        <c:scaling>
          <c:orientation val="minMax"/>
        </c:scaling>
        <c:axPos val="b"/>
        <c:majorGridlines/>
        <c:title>
          <c:tx>
            <c:strRef>
              <c:f>'Generic ECU'!$F$14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11708416"/>
        <c:crosses val="autoZero"/>
        <c:crossBetween val="midCat"/>
      </c:valAx>
      <c:valAx>
        <c:axId val="111708416"/>
        <c:scaling>
          <c:orientation val="minMax"/>
        </c:scaling>
        <c:axPos val="l"/>
        <c:majorGridlines/>
        <c:title>
          <c:tx>
            <c:strRef>
              <c:f>'Generic ECU'!$H$15:$H$22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117064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69459865903997E-2"/>
          <c:y val="0.10729136307003689"/>
          <c:w val="0.77443625998363108"/>
          <c:h val="0.76517945114218466"/>
        </c:manualLayout>
      </c:layout>
      <c:scatterChart>
        <c:scatterStyle val="smoothMarker"/>
        <c:ser>
          <c:idx val="0"/>
          <c:order val="0"/>
          <c:tx>
            <c:strRef>
              <c:f>'Nissan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EcuTek'!$G$63:$V$63</c:f>
              <c:numCache>
                <c:formatCode>0</c:formatCode>
                <c:ptCount val="16"/>
                <c:pt idx="0">
                  <c:v>205.66928041087999</c:v>
                </c:pt>
                <c:pt idx="1">
                  <c:v>178.35485465143998</c:v>
                </c:pt>
                <c:pt idx="2">
                  <c:v>156.26527269055995</c:v>
                </c:pt>
                <c:pt idx="3">
                  <c:v>138.84937816711997</c:v>
                </c:pt>
                <c:pt idx="4">
                  <c:v>125.55601471999995</c:v>
                </c:pt>
                <c:pt idx="5">
                  <c:v>115.83402598807996</c:v>
                </c:pt>
                <c:pt idx="6">
                  <c:v>109.13225561023995</c:v>
                </c:pt>
                <c:pt idx="7">
                  <c:v>104.89954722535998</c:v>
                </c:pt>
                <c:pt idx="8">
                  <c:v>102.58474447231998</c:v>
                </c:pt>
                <c:pt idx="9">
                  <c:v>101.63669098999998</c:v>
                </c:pt>
                <c:pt idx="10">
                  <c:v>101.63620639303991</c:v>
                </c:pt>
                <c:pt idx="11">
                  <c:v>101.63620639303991</c:v>
                </c:pt>
                <c:pt idx="12">
                  <c:v>101.48146255616001</c:v>
                </c:pt>
                <c:pt idx="13">
                  <c:v>100.48884254552001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'Nissan GTR EcuTek'!$F$64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EcuTek'!$G$64:$V$64</c:f>
              <c:numCache>
                <c:formatCode>0</c:formatCode>
                <c:ptCount val="16"/>
                <c:pt idx="0">
                  <c:v>209.72352659136001</c:v>
                </c:pt>
                <c:pt idx="1">
                  <c:v>184.52394681768001</c:v>
                </c:pt>
                <c:pt idx="2">
                  <c:v>163.73483893631999</c:v>
                </c:pt>
                <c:pt idx="3">
                  <c:v>146.91615769464002</c:v>
                </c:pt>
                <c:pt idx="4">
                  <c:v>133.62785784000002</c:v>
                </c:pt>
                <c:pt idx="5">
                  <c:v>123.42989411976001</c:v>
                </c:pt>
                <c:pt idx="6">
                  <c:v>115.88222128128001</c:v>
                </c:pt>
                <c:pt idx="7">
                  <c:v>110.54479407192002</c:v>
                </c:pt>
                <c:pt idx="8">
                  <c:v>106.97756723904004</c:v>
                </c:pt>
                <c:pt idx="9">
                  <c:v>104.74049552999998</c:v>
                </c:pt>
                <c:pt idx="10">
                  <c:v>103.39353369215996</c:v>
                </c:pt>
                <c:pt idx="11">
                  <c:v>102.49663647288014</c:v>
                </c:pt>
                <c:pt idx="12">
                  <c:v>101.60975861951999</c:v>
                </c:pt>
                <c:pt idx="13">
                  <c:v>100.29285487943997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EcuTek'!$G$65:$V$65</c:f>
              <c:numCache>
                <c:formatCode>0</c:formatCode>
                <c:ptCount val="16"/>
                <c:pt idx="0">
                  <c:v>235.54738293503999</c:v>
                </c:pt>
                <c:pt idx="1">
                  <c:v>206.27147267952</c:v>
                </c:pt>
                <c:pt idx="2">
                  <c:v>181.98565078847997</c:v>
                </c:pt>
                <c:pt idx="3">
                  <c:v>162.18828327695999</c:v>
                </c:pt>
                <c:pt idx="4">
                  <c:v>146.37773615999998</c:v>
                </c:pt>
                <c:pt idx="5">
                  <c:v>134.05237545263995</c:v>
                </c:pt>
                <c:pt idx="6">
                  <c:v>124.71056716991998</c:v>
                </c:pt>
                <c:pt idx="7">
                  <c:v>117.85067732687997</c:v>
                </c:pt>
                <c:pt idx="8">
                  <c:v>112.97107193855993</c:v>
                </c:pt>
                <c:pt idx="9">
                  <c:v>109.57011701999994</c:v>
                </c:pt>
                <c:pt idx="10">
                  <c:v>107.14617858624001</c:v>
                </c:pt>
                <c:pt idx="11">
                  <c:v>105.19762265231998</c:v>
                </c:pt>
                <c:pt idx="12">
                  <c:v>103.22281523327996</c:v>
                </c:pt>
                <c:pt idx="13">
                  <c:v>100.72012234416002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'Nissan GTR EcuTek'!$F$66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EcuTek'!$G$66:$V$66</c:f>
              <c:numCache>
                <c:formatCode>0</c:formatCode>
                <c:ptCount val="16"/>
                <c:pt idx="0">
                  <c:v>241.03431589823998</c:v>
                </c:pt>
                <c:pt idx="1">
                  <c:v>210.37045019711999</c:v>
                </c:pt>
                <c:pt idx="2">
                  <c:v>184.97920893887999</c:v>
                </c:pt>
                <c:pt idx="3">
                  <c:v>164.32590132575996</c:v>
                </c:pt>
                <c:pt idx="4">
                  <c:v>147.87583655999998</c:v>
                </c:pt>
                <c:pt idx="5">
                  <c:v>135.09432384383996</c:v>
                </c:pt>
                <c:pt idx="6">
                  <c:v>125.44667237952001</c:v>
                </c:pt>
                <c:pt idx="7">
                  <c:v>118.39819136928003</c:v>
                </c:pt>
                <c:pt idx="8">
                  <c:v>113.41419001535991</c:v>
                </c:pt>
                <c:pt idx="9">
                  <c:v>109.95997751999994</c:v>
                </c:pt>
                <c:pt idx="10">
                  <c:v>107.5008630854399</c:v>
                </c:pt>
                <c:pt idx="11">
                  <c:v>105.50215591391992</c:v>
                </c:pt>
                <c:pt idx="12">
                  <c:v>103.42916520767994</c:v>
                </c:pt>
                <c:pt idx="13">
                  <c:v>100.74720016896003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EcuTek'!$G$67:$V$67</c:f>
              <c:numCache>
                <c:formatCode>0</c:formatCode>
                <c:ptCount val="16"/>
                <c:pt idx="0">
                  <c:v>202.82516615104001</c:v>
                </c:pt>
                <c:pt idx="1">
                  <c:v>178.49603460352</c:v>
                </c:pt>
                <c:pt idx="2">
                  <c:v>158.59084181247999</c:v>
                </c:pt>
                <c:pt idx="3">
                  <c:v>142.65119159296</c:v>
                </c:pt>
                <c:pt idx="4">
                  <c:v>130.21868775999997</c:v>
                </c:pt>
                <c:pt idx="5">
                  <c:v>120.83493412863999</c:v>
                </c:pt>
                <c:pt idx="6">
                  <c:v>114.04153451392</c:v>
                </c:pt>
                <c:pt idx="7">
                  <c:v>109.38009273088002</c:v>
                </c:pt>
                <c:pt idx="8">
                  <c:v>106.39221259455999</c:v>
                </c:pt>
                <c:pt idx="9">
                  <c:v>104.61949791999996</c:v>
                </c:pt>
                <c:pt idx="10">
                  <c:v>103.60355252223997</c:v>
                </c:pt>
                <c:pt idx="11">
                  <c:v>102.88598021632004</c:v>
                </c:pt>
                <c:pt idx="12">
                  <c:v>102.00838481727993</c:v>
                </c:pt>
                <c:pt idx="13">
                  <c:v>100.51237014015999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'Nissan GTR EcuTek'!$F$68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EcuTek'!$G$68:$V$68</c:f>
              <c:numCache>
                <c:formatCode>0</c:formatCode>
                <c:ptCount val="16"/>
                <c:pt idx="0">
                  <c:v>213.56013371903998</c:v>
                </c:pt>
                <c:pt idx="1">
                  <c:v>188.64136651151998</c:v>
                </c:pt>
                <c:pt idx="2">
                  <c:v>168.03654027647997</c:v>
                </c:pt>
                <c:pt idx="3">
                  <c:v>151.30699237295997</c:v>
                </c:pt>
                <c:pt idx="4">
                  <c:v>138.01406015999993</c:v>
                </c:pt>
                <c:pt idx="5">
                  <c:v>127.71908099663995</c:v>
                </c:pt>
                <c:pt idx="6">
                  <c:v>119.98339224192</c:v>
                </c:pt>
                <c:pt idx="7">
                  <c:v>114.36833125487993</c:v>
                </c:pt>
                <c:pt idx="8">
                  <c:v>110.43523539455992</c:v>
                </c:pt>
                <c:pt idx="9">
                  <c:v>107.74544201999993</c:v>
                </c:pt>
                <c:pt idx="10">
                  <c:v>105.86028849024001</c:v>
                </c:pt>
                <c:pt idx="11">
                  <c:v>104.34111216431995</c:v>
                </c:pt>
                <c:pt idx="12">
                  <c:v>102.74925040127994</c:v>
                </c:pt>
                <c:pt idx="13">
                  <c:v>100.64604056016003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EcuTek'!$G$69:$V$69</c:f>
              <c:numCache>
                <c:formatCode>0</c:formatCode>
                <c:ptCount val="16"/>
                <c:pt idx="0">
                  <c:v>247.17320181247999</c:v>
                </c:pt>
                <c:pt idx="1">
                  <c:v>216.32306158423998</c:v>
                </c:pt>
                <c:pt idx="2">
                  <c:v>190.66512133375994</c:v>
                </c:pt>
                <c:pt idx="3">
                  <c:v>169.67499694951999</c:v>
                </c:pt>
                <c:pt idx="4">
                  <c:v>152.82830432</c:v>
                </c:pt>
                <c:pt idx="5">
                  <c:v>139.60065933367997</c:v>
                </c:pt>
                <c:pt idx="6">
                  <c:v>129.46767787903997</c:v>
                </c:pt>
                <c:pt idx="7">
                  <c:v>121.90497584456</c:v>
                </c:pt>
                <c:pt idx="8">
                  <c:v>116.38816911872004</c:v>
                </c:pt>
                <c:pt idx="9">
                  <c:v>112.39287358999997</c:v>
                </c:pt>
                <c:pt idx="10">
                  <c:v>109.39470514688003</c:v>
                </c:pt>
                <c:pt idx="11">
                  <c:v>106.86927967783998</c:v>
                </c:pt>
                <c:pt idx="12">
                  <c:v>104.29221307135998</c:v>
                </c:pt>
                <c:pt idx="13">
                  <c:v>101.13912121592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'Nissan GTR EcuTek'!$F$70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EcuTek'!$G$70:$V$70</c:f>
              <c:numCache>
                <c:formatCode>0</c:formatCode>
                <c:ptCount val="16"/>
                <c:pt idx="0">
                  <c:v>242.23399209664001</c:v>
                </c:pt>
                <c:pt idx="1">
                  <c:v>212.37334823632003</c:v>
                </c:pt>
                <c:pt idx="2">
                  <c:v>187.45813643968</c:v>
                </c:pt>
                <c:pt idx="3">
                  <c:v>167.00167998736003</c:v>
                </c:pt>
                <c:pt idx="4">
                  <c:v>150.51730216000004</c:v>
                </c:pt>
                <c:pt idx="5">
                  <c:v>137.51832623824004</c:v>
                </c:pt>
                <c:pt idx="6">
                  <c:v>127.51807550272005</c:v>
                </c:pt>
                <c:pt idx="7">
                  <c:v>120.02987323408007</c:v>
                </c:pt>
                <c:pt idx="8">
                  <c:v>114.56704271296002</c:v>
                </c:pt>
                <c:pt idx="9">
                  <c:v>110.6429072200001</c:v>
                </c:pt>
                <c:pt idx="10">
                  <c:v>107.77079003583998</c:v>
                </c:pt>
                <c:pt idx="11">
                  <c:v>105.46401444112001</c:v>
                </c:pt>
                <c:pt idx="12">
                  <c:v>103.2359037164801</c:v>
                </c:pt>
                <c:pt idx="13">
                  <c:v>100.59978114256006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axId val="174905216"/>
        <c:axId val="174919680"/>
      </c:scatterChart>
      <c:valAx>
        <c:axId val="174905216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4919680"/>
        <c:crosses val="autoZero"/>
        <c:crossBetween val="midCat"/>
        <c:majorUnit val="0.2"/>
      </c:valAx>
      <c:valAx>
        <c:axId val="174919680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</c:title>
        <c:numFmt formatCode="0" sourceLinked="1"/>
        <c:tickLblPos val="nextTo"/>
        <c:crossAx val="1749052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'Nissan GTR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COBB'!$G$15:$G$22</c:f>
              <c:numCache>
                <c:formatCode>0</c:formatCode>
                <c:ptCount val="8"/>
                <c:pt idx="0">
                  <c:v>705.30764999999997</c:v>
                </c:pt>
                <c:pt idx="1">
                  <c:v>756.04219999999998</c:v>
                </c:pt>
                <c:pt idx="2">
                  <c:v>822.53174999999999</c:v>
                </c:pt>
                <c:pt idx="3">
                  <c:v>889.36169999999981</c:v>
                </c:pt>
                <c:pt idx="4">
                  <c:v>940.75749999999982</c:v>
                </c:pt>
                <c:pt idx="5">
                  <c:v>991.5806</c:v>
                </c:pt>
                <c:pt idx="6">
                  <c:v>1035.9314999999999</c:v>
                </c:pt>
                <c:pt idx="7">
                  <c:v>1087.9160999999999</c:v>
                </c:pt>
              </c:numCache>
            </c:numRef>
          </c:yVal>
          <c:smooth val="1"/>
        </c:ser>
        <c:axId val="175004672"/>
        <c:axId val="175015040"/>
      </c:scatterChart>
      <c:valAx>
        <c:axId val="175004672"/>
        <c:scaling>
          <c:orientation val="minMax"/>
        </c:scaling>
        <c:axPos val="b"/>
        <c:majorGridlines/>
        <c:title>
          <c:tx>
            <c:strRef>
              <c:f>'Nissan GTR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5015040"/>
        <c:crosses val="autoZero"/>
        <c:crossBetween val="midCat"/>
      </c:valAx>
      <c:valAx>
        <c:axId val="175015040"/>
        <c:scaling>
          <c:orientation val="minMax"/>
        </c:scaling>
        <c:axPos val="l"/>
        <c:majorGridlines/>
        <c:title>
          <c:tx>
            <c:strRef>
              <c:f>'Nissan GTR COBB'!$H$15:$H$22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50046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6089E-2"/>
          <c:y val="0.10426697541759174"/>
          <c:w val="0.77062447839182191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'[1]Nissan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EcuTek'!$G$41:$N$41</c:f>
              <c:numCache>
                <c:formatCode>General</c:formatCode>
                <c:ptCount val="8"/>
                <c:pt idx="0">
                  <c:v>2.0739999999999998</c:v>
                </c:pt>
                <c:pt idx="1">
                  <c:v>1.429</c:v>
                </c:pt>
                <c:pt idx="2">
                  <c:v>1.206</c:v>
                </c:pt>
                <c:pt idx="3">
                  <c:v>1.034</c:v>
                </c:pt>
                <c:pt idx="4">
                  <c:v>0.90400000000000003</c:v>
                </c:pt>
                <c:pt idx="5">
                  <c:v>0.80400000000000005</c:v>
                </c:pt>
                <c:pt idx="6">
                  <c:v>0.72599999999999998</c:v>
                </c:pt>
                <c:pt idx="7">
                  <c:v>0.65700000000000003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'[1]Nissan GTR EcuTek'!$F$42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EcuTek'!$G$42:$N$42</c:f>
              <c:numCache>
                <c:formatCode>General</c:formatCode>
                <c:ptCount val="8"/>
                <c:pt idx="0">
                  <c:v>2.1549999999999998</c:v>
                </c:pt>
                <c:pt idx="1">
                  <c:v>1.4570000000000001</c:v>
                </c:pt>
                <c:pt idx="2">
                  <c:v>1.216</c:v>
                </c:pt>
                <c:pt idx="3">
                  <c:v>1.03</c:v>
                </c:pt>
                <c:pt idx="4">
                  <c:v>0.88600000000000001</c:v>
                </c:pt>
                <c:pt idx="5">
                  <c:v>0.77</c:v>
                </c:pt>
                <c:pt idx="6">
                  <c:v>0.66900000000000004</c:v>
                </c:pt>
                <c:pt idx="7">
                  <c:v>0.56899999999999995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EcuTek'!$G$43:$N$43</c:f>
              <c:numCache>
                <c:formatCode>General</c:formatCode>
                <c:ptCount val="8"/>
                <c:pt idx="0">
                  <c:v>2.286</c:v>
                </c:pt>
                <c:pt idx="1">
                  <c:v>1.522</c:v>
                </c:pt>
                <c:pt idx="2">
                  <c:v>1.2589999999999999</c:v>
                </c:pt>
                <c:pt idx="3">
                  <c:v>1.0569999999999999</c:v>
                </c:pt>
                <c:pt idx="4">
                  <c:v>0.90400000000000003</c:v>
                </c:pt>
                <c:pt idx="5">
                  <c:v>0.78600000000000003</c:v>
                </c:pt>
                <c:pt idx="6">
                  <c:v>0.69</c:v>
                </c:pt>
                <c:pt idx="7">
                  <c:v>0.60299999999999998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'[1]Nissan GTR EcuTek'!$F$44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EcuTek'!$G$44:$N$44</c:f>
              <c:numCache>
                <c:formatCode>General</c:formatCode>
                <c:ptCount val="8"/>
                <c:pt idx="0">
                  <c:v>2.4990000000000001</c:v>
                </c:pt>
                <c:pt idx="1">
                  <c:v>1.6379999999999999</c:v>
                </c:pt>
                <c:pt idx="2">
                  <c:v>1.337</c:v>
                </c:pt>
                <c:pt idx="3">
                  <c:v>1.105</c:v>
                </c:pt>
                <c:pt idx="4">
                  <c:v>0.93</c:v>
                </c:pt>
                <c:pt idx="5">
                  <c:v>0.79700000000000004</c:v>
                </c:pt>
                <c:pt idx="6">
                  <c:v>0.69499999999999995</c:v>
                </c:pt>
                <c:pt idx="7">
                  <c:v>0.61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EcuTek'!$G$45:$N$45</c:f>
              <c:numCache>
                <c:formatCode>General</c:formatCode>
                <c:ptCount val="8"/>
                <c:pt idx="0">
                  <c:v>2.5920000000000001</c:v>
                </c:pt>
                <c:pt idx="1">
                  <c:v>1.6859999999999999</c:v>
                </c:pt>
                <c:pt idx="2">
                  <c:v>1.37</c:v>
                </c:pt>
                <c:pt idx="3">
                  <c:v>1.1279999999999999</c:v>
                </c:pt>
                <c:pt idx="4">
                  <c:v>0.94699999999999995</c:v>
                </c:pt>
                <c:pt idx="5">
                  <c:v>0.81299999999999994</c:v>
                </c:pt>
                <c:pt idx="6">
                  <c:v>0.71399999999999997</c:v>
                </c:pt>
                <c:pt idx="7">
                  <c:v>0.63600000000000001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'[1]Nissan GTR EcuTek'!$F$46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EcuTek'!$G$46:$N$46</c:f>
              <c:numCache>
                <c:formatCode>General</c:formatCode>
                <c:ptCount val="8"/>
                <c:pt idx="0">
                  <c:v>2.8580000000000001</c:v>
                </c:pt>
                <c:pt idx="1">
                  <c:v>1.7350000000000001</c:v>
                </c:pt>
                <c:pt idx="2">
                  <c:v>1.391</c:v>
                </c:pt>
                <c:pt idx="3">
                  <c:v>1.1519999999999999</c:v>
                </c:pt>
                <c:pt idx="4">
                  <c:v>0.98699999999999999</c:v>
                </c:pt>
                <c:pt idx="5">
                  <c:v>0.86699999999999999</c:v>
                </c:pt>
                <c:pt idx="6">
                  <c:v>0.76100000000000001</c:v>
                </c:pt>
                <c:pt idx="7">
                  <c:v>0.63900000000000001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'[1]Nissan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EcuTek'!$G$47:$N$47</c:f>
              <c:numCache>
                <c:formatCode>General</c:formatCode>
                <c:ptCount val="8"/>
                <c:pt idx="0">
                  <c:v>3.1779999999999999</c:v>
                </c:pt>
                <c:pt idx="1">
                  <c:v>1.871</c:v>
                </c:pt>
                <c:pt idx="2">
                  <c:v>1.4710000000000001</c:v>
                </c:pt>
                <c:pt idx="3">
                  <c:v>1.194</c:v>
                </c:pt>
                <c:pt idx="4">
                  <c:v>1.004</c:v>
                </c:pt>
                <c:pt idx="5">
                  <c:v>0.86599999999999999</c:v>
                </c:pt>
                <c:pt idx="6">
                  <c:v>0.745</c:v>
                </c:pt>
                <c:pt idx="7">
                  <c:v>0.60799999999999998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'[1]Nissan GTR EcuTek'!$F$48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EcuTek'!$G$48:$N$48</c:f>
              <c:numCache>
                <c:formatCode>General</c:formatCode>
                <c:ptCount val="8"/>
                <c:pt idx="0">
                  <c:v>3.7890000000000001</c:v>
                </c:pt>
                <c:pt idx="1">
                  <c:v>2.028</c:v>
                </c:pt>
                <c:pt idx="2">
                  <c:v>1.5509999999999999</c:v>
                </c:pt>
                <c:pt idx="3">
                  <c:v>1.2589999999999999</c:v>
                </c:pt>
                <c:pt idx="4">
                  <c:v>1.089</c:v>
                </c:pt>
                <c:pt idx="5">
                  <c:v>0.97699999999999998</c:v>
                </c:pt>
                <c:pt idx="6">
                  <c:v>0.86099999999999999</c:v>
                </c:pt>
                <c:pt idx="7">
                  <c:v>0.67800000000000005</c:v>
                </c:pt>
              </c:numCache>
            </c:numRef>
          </c:yVal>
          <c:smooth val="1"/>
        </c:ser>
        <c:axId val="175187456"/>
        <c:axId val="175189376"/>
      </c:scatterChart>
      <c:valAx>
        <c:axId val="175187456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General" sourceLinked="1"/>
        <c:tickLblPos val="nextTo"/>
        <c:crossAx val="175189376"/>
        <c:crosses val="autoZero"/>
        <c:crossBetween val="midCat"/>
        <c:majorUnit val="1"/>
      </c:valAx>
      <c:valAx>
        <c:axId val="175189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General" sourceLinked="1"/>
        <c:tickLblPos val="nextTo"/>
        <c:crossAx val="1751874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694598659040067E-2"/>
          <c:y val="0.10729136307003694"/>
          <c:w val="0.77443625998363108"/>
          <c:h val="0.76517945114218511"/>
        </c:manualLayout>
      </c:layout>
      <c:scatterChart>
        <c:scatterStyle val="smoothMarker"/>
        <c:ser>
          <c:idx val="0"/>
          <c:order val="0"/>
          <c:tx>
            <c:strRef>
              <c:f>'[1]Nissan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EcuTek'!$G$63:$V$63</c:f>
              <c:numCache>
                <c:formatCode>General</c:formatCode>
                <c:ptCount val="16"/>
                <c:pt idx="0">
                  <c:v>206</c:v>
                </c:pt>
                <c:pt idx="1">
                  <c:v>178</c:v>
                </c:pt>
                <c:pt idx="2">
                  <c:v>156</c:v>
                </c:pt>
                <c:pt idx="3">
                  <c:v>139</c:v>
                </c:pt>
                <c:pt idx="4">
                  <c:v>126</c:v>
                </c:pt>
                <c:pt idx="5">
                  <c:v>116</c:v>
                </c:pt>
                <c:pt idx="6">
                  <c:v>109</c:v>
                </c:pt>
                <c:pt idx="7">
                  <c:v>105</c:v>
                </c:pt>
                <c:pt idx="8">
                  <c:v>103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'[1]Nissan GTR EcuTek'!$F$64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EcuTek'!$G$64:$V$64</c:f>
              <c:numCache>
                <c:formatCode>General</c:formatCode>
                <c:ptCount val="16"/>
                <c:pt idx="0">
                  <c:v>210</c:v>
                </c:pt>
                <c:pt idx="1">
                  <c:v>185</c:v>
                </c:pt>
                <c:pt idx="2">
                  <c:v>164</c:v>
                </c:pt>
                <c:pt idx="3">
                  <c:v>147</c:v>
                </c:pt>
                <c:pt idx="4">
                  <c:v>134</c:v>
                </c:pt>
                <c:pt idx="5">
                  <c:v>123</c:v>
                </c:pt>
                <c:pt idx="6">
                  <c:v>116</c:v>
                </c:pt>
                <c:pt idx="7">
                  <c:v>111</c:v>
                </c:pt>
                <c:pt idx="8">
                  <c:v>107</c:v>
                </c:pt>
                <c:pt idx="9">
                  <c:v>105</c:v>
                </c:pt>
                <c:pt idx="10">
                  <c:v>103</c:v>
                </c:pt>
                <c:pt idx="11">
                  <c:v>102</c:v>
                </c:pt>
                <c:pt idx="12">
                  <c:v>102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EcuTek'!$G$65:$V$65</c:f>
              <c:numCache>
                <c:formatCode>General</c:formatCode>
                <c:ptCount val="16"/>
                <c:pt idx="0">
                  <c:v>236</c:v>
                </c:pt>
                <c:pt idx="1">
                  <c:v>206</c:v>
                </c:pt>
                <c:pt idx="2">
                  <c:v>182</c:v>
                </c:pt>
                <c:pt idx="3">
                  <c:v>162</c:v>
                </c:pt>
                <c:pt idx="4">
                  <c:v>146</c:v>
                </c:pt>
                <c:pt idx="5">
                  <c:v>134</c:v>
                </c:pt>
                <c:pt idx="6">
                  <c:v>125</c:v>
                </c:pt>
                <c:pt idx="7">
                  <c:v>118</c:v>
                </c:pt>
                <c:pt idx="8">
                  <c:v>113</c:v>
                </c:pt>
                <c:pt idx="9">
                  <c:v>110</c:v>
                </c:pt>
                <c:pt idx="10">
                  <c:v>107</c:v>
                </c:pt>
                <c:pt idx="11">
                  <c:v>105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'[1]Nissan GTR EcuTek'!$F$66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EcuTek'!$G$66:$V$66</c:f>
              <c:numCache>
                <c:formatCode>General</c:formatCode>
                <c:ptCount val="16"/>
                <c:pt idx="0">
                  <c:v>241</c:v>
                </c:pt>
                <c:pt idx="1">
                  <c:v>210</c:v>
                </c:pt>
                <c:pt idx="2">
                  <c:v>185</c:v>
                </c:pt>
                <c:pt idx="3">
                  <c:v>164</c:v>
                </c:pt>
                <c:pt idx="4">
                  <c:v>148</c:v>
                </c:pt>
                <c:pt idx="5">
                  <c:v>135</c:v>
                </c:pt>
                <c:pt idx="6">
                  <c:v>125</c:v>
                </c:pt>
                <c:pt idx="7">
                  <c:v>118</c:v>
                </c:pt>
                <c:pt idx="8">
                  <c:v>113</c:v>
                </c:pt>
                <c:pt idx="9">
                  <c:v>110</c:v>
                </c:pt>
                <c:pt idx="10">
                  <c:v>108</c:v>
                </c:pt>
                <c:pt idx="11">
                  <c:v>106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EcuTek'!$G$67:$V$67</c:f>
              <c:numCache>
                <c:formatCode>General</c:formatCode>
                <c:ptCount val="16"/>
                <c:pt idx="0">
                  <c:v>203</c:v>
                </c:pt>
                <c:pt idx="1">
                  <c:v>178</c:v>
                </c:pt>
                <c:pt idx="2">
                  <c:v>159</c:v>
                </c:pt>
                <c:pt idx="3">
                  <c:v>143</c:v>
                </c:pt>
                <c:pt idx="4">
                  <c:v>130</c:v>
                </c:pt>
                <c:pt idx="5">
                  <c:v>121</c:v>
                </c:pt>
                <c:pt idx="6">
                  <c:v>114</c:v>
                </c:pt>
                <c:pt idx="7">
                  <c:v>109</c:v>
                </c:pt>
                <c:pt idx="8">
                  <c:v>106</c:v>
                </c:pt>
                <c:pt idx="9">
                  <c:v>105</c:v>
                </c:pt>
                <c:pt idx="10">
                  <c:v>104</c:v>
                </c:pt>
                <c:pt idx="11">
                  <c:v>103</c:v>
                </c:pt>
                <c:pt idx="12">
                  <c:v>102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'[1]Nissan GTR EcuTek'!$F$68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EcuTek'!$G$68:$V$68</c:f>
              <c:numCache>
                <c:formatCode>General</c:formatCode>
                <c:ptCount val="16"/>
                <c:pt idx="0">
                  <c:v>214</c:v>
                </c:pt>
                <c:pt idx="1">
                  <c:v>189</c:v>
                </c:pt>
                <c:pt idx="2">
                  <c:v>168</c:v>
                </c:pt>
                <c:pt idx="3">
                  <c:v>151</c:v>
                </c:pt>
                <c:pt idx="4">
                  <c:v>138</c:v>
                </c:pt>
                <c:pt idx="5">
                  <c:v>128</c:v>
                </c:pt>
                <c:pt idx="6">
                  <c:v>120</c:v>
                </c:pt>
                <c:pt idx="7">
                  <c:v>114</c:v>
                </c:pt>
                <c:pt idx="8">
                  <c:v>110</c:v>
                </c:pt>
                <c:pt idx="9">
                  <c:v>108</c:v>
                </c:pt>
                <c:pt idx="10">
                  <c:v>106</c:v>
                </c:pt>
                <c:pt idx="11">
                  <c:v>104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'[1]Nissan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EcuTek'!$G$69:$V$69</c:f>
              <c:numCache>
                <c:formatCode>General</c:formatCode>
                <c:ptCount val="16"/>
                <c:pt idx="0">
                  <c:v>247</c:v>
                </c:pt>
                <c:pt idx="1">
                  <c:v>216</c:v>
                </c:pt>
                <c:pt idx="2">
                  <c:v>191</c:v>
                </c:pt>
                <c:pt idx="3">
                  <c:v>170</c:v>
                </c:pt>
                <c:pt idx="4">
                  <c:v>153</c:v>
                </c:pt>
                <c:pt idx="5">
                  <c:v>140</c:v>
                </c:pt>
                <c:pt idx="6">
                  <c:v>129</c:v>
                </c:pt>
                <c:pt idx="7">
                  <c:v>122</c:v>
                </c:pt>
                <c:pt idx="8">
                  <c:v>116</c:v>
                </c:pt>
                <c:pt idx="9">
                  <c:v>112</c:v>
                </c:pt>
                <c:pt idx="10">
                  <c:v>109</c:v>
                </c:pt>
                <c:pt idx="11">
                  <c:v>107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'[1]Nissan GTR EcuTek'!$F$70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EcuTek'!$G$70:$V$70</c:f>
              <c:numCache>
                <c:formatCode>General</c:formatCode>
                <c:ptCount val="16"/>
                <c:pt idx="0">
                  <c:v>242</c:v>
                </c:pt>
                <c:pt idx="1">
                  <c:v>212</c:v>
                </c:pt>
                <c:pt idx="2">
                  <c:v>187</c:v>
                </c:pt>
                <c:pt idx="3">
                  <c:v>167</c:v>
                </c:pt>
                <c:pt idx="4">
                  <c:v>151</c:v>
                </c:pt>
                <c:pt idx="5">
                  <c:v>138</c:v>
                </c:pt>
                <c:pt idx="6">
                  <c:v>128</c:v>
                </c:pt>
                <c:pt idx="7">
                  <c:v>120</c:v>
                </c:pt>
                <c:pt idx="8">
                  <c:v>115</c:v>
                </c:pt>
                <c:pt idx="9">
                  <c:v>111</c:v>
                </c:pt>
                <c:pt idx="10">
                  <c:v>108</c:v>
                </c:pt>
                <c:pt idx="11">
                  <c:v>105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axId val="175264896"/>
        <c:axId val="175266816"/>
      </c:scatterChart>
      <c:valAx>
        <c:axId val="175264896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5266816"/>
        <c:crosses val="autoZero"/>
        <c:crossBetween val="midCat"/>
        <c:majorUnit val="0.2"/>
      </c:valAx>
      <c:valAx>
        <c:axId val="175266816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</c:title>
        <c:numFmt formatCode="General" sourceLinked="1"/>
        <c:tickLblPos val="nextTo"/>
        <c:crossAx val="1752648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'Subaru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'Subaru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'Subaru COBB'!$G$15:$G$22</c:f>
              <c:numCache>
                <c:formatCode>0</c:formatCode>
                <c:ptCount val="8"/>
                <c:pt idx="0">
                  <c:v>4282.3981325954801</c:v>
                </c:pt>
                <c:pt idx="1">
                  <c:v>3995.0258904401185</c:v>
                </c:pt>
                <c:pt idx="2">
                  <c:v>3672.0870206716113</c:v>
                </c:pt>
                <c:pt idx="3">
                  <c:v>3396.1527275857579</c:v>
                </c:pt>
                <c:pt idx="4">
                  <c:v>3210.612897867205</c:v>
                </c:pt>
                <c:pt idx="5">
                  <c:v>3046.0541112495607</c:v>
                </c:pt>
                <c:pt idx="6">
                  <c:v>2915.6446765691617</c:v>
                </c:pt>
                <c:pt idx="7">
                  <c:v>2776.3245375864062</c:v>
                </c:pt>
              </c:numCache>
            </c:numRef>
          </c:yVal>
          <c:smooth val="1"/>
        </c:ser>
        <c:axId val="175847680"/>
        <c:axId val="175849856"/>
      </c:scatterChart>
      <c:valAx>
        <c:axId val="175847680"/>
        <c:scaling>
          <c:orientation val="minMax"/>
        </c:scaling>
        <c:axPos val="b"/>
        <c:majorGridlines/>
        <c:title>
          <c:tx>
            <c:strRef>
              <c:f>'Subaru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5849856"/>
        <c:crosses val="autoZero"/>
        <c:crossBetween val="midCat"/>
      </c:valAx>
      <c:valAx>
        <c:axId val="175849856"/>
        <c:scaling>
          <c:orientation val="minMax"/>
        </c:scaling>
        <c:axPos val="l"/>
        <c:majorGridlines/>
        <c:title>
          <c:tx>
            <c:strRef>
              <c:f>'Subaru COBB'!$H$15:$H$22</c:f>
              <c:strCache>
                <c:ptCount val="1"/>
                <c:pt idx="0">
                  <c:v>Injector Pulse Width for 1 g of fuel (uS)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5847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Latency- 32 bit ECU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602E-2"/>
          <c:y val="0.10426697541759174"/>
          <c:w val="0.76835263661149655"/>
          <c:h val="0.77110236220472461"/>
        </c:manualLayout>
      </c:layout>
      <c:scatterChart>
        <c:scatterStyle val="smoothMarker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COBB'!$G$41:$K$41</c:f>
              <c:numCache>
                <c:formatCode>0.000</c:formatCode>
                <c:ptCount val="5"/>
                <c:pt idx="0">
                  <c:v>2.0737599999999992</c:v>
                </c:pt>
                <c:pt idx="1">
                  <c:v>1.4293799999999983</c:v>
                </c:pt>
                <c:pt idx="2">
                  <c:v>1.0341199999999997</c:v>
                </c:pt>
                <c:pt idx="3">
                  <c:v>0.80445999999999884</c:v>
                </c:pt>
                <c:pt idx="4">
                  <c:v>0.65687999999999747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COBB'!$G$42:$K$42</c:f>
              <c:numCache>
                <c:formatCode>0.000</c:formatCode>
                <c:ptCount val="5"/>
                <c:pt idx="0">
                  <c:v>2.1553199999999997</c:v>
                </c:pt>
                <c:pt idx="1">
                  <c:v>1.4568200000000004</c:v>
                </c:pt>
                <c:pt idx="2">
                  <c:v>1.0300799999999999</c:v>
                </c:pt>
                <c:pt idx="3">
                  <c:v>0.76950000000000074</c:v>
                </c:pt>
                <c:pt idx="4">
                  <c:v>0.56947999999999865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COBB'!$G$43:$K$43</c:f>
              <c:numCache>
                <c:formatCode>0.000</c:formatCode>
                <c:ptCount val="5"/>
                <c:pt idx="0">
                  <c:v>2.2857399999999988</c:v>
                </c:pt>
                <c:pt idx="1">
                  <c:v>1.5218199999999982</c:v>
                </c:pt>
                <c:pt idx="2">
                  <c:v>1.0568599999999986</c:v>
                </c:pt>
                <c:pt idx="3">
                  <c:v>0.78573999999999522</c:v>
                </c:pt>
                <c:pt idx="4">
                  <c:v>0.60333999999999754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COBB'!$G$44:$K$44</c:f>
              <c:numCache>
                <c:formatCode>0.000</c:formatCode>
                <c:ptCount val="5"/>
                <c:pt idx="0">
                  <c:v>2.4985100000000013</c:v>
                </c:pt>
                <c:pt idx="1">
                  <c:v>1.6376900000000028</c:v>
                </c:pt>
                <c:pt idx="2">
                  <c:v>1.1051900000000021</c:v>
                </c:pt>
                <c:pt idx="3">
                  <c:v>0.79733000000000054</c:v>
                </c:pt>
                <c:pt idx="4">
                  <c:v>0.61043000000000447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COBB'!$G$45:$K$45</c:f>
              <c:numCache>
                <c:formatCode>0.000</c:formatCode>
                <c:ptCount val="5"/>
                <c:pt idx="0">
                  <c:v>2.5918700000000001</c:v>
                </c:pt>
                <c:pt idx="1">
                  <c:v>1.6863500000000009</c:v>
                </c:pt>
                <c:pt idx="2">
                  <c:v>1.1282700000000006</c:v>
                </c:pt>
                <c:pt idx="3">
                  <c:v>0.81299000000000099</c:v>
                </c:pt>
                <c:pt idx="4">
                  <c:v>0.63586999999999705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COBB'!$G$46:$K$46</c:f>
              <c:numCache>
                <c:formatCode>0.000</c:formatCode>
                <c:ptCount val="5"/>
                <c:pt idx="0">
                  <c:v>2.8579199999999982</c:v>
                </c:pt>
                <c:pt idx="1">
                  <c:v>1.7351400000000012</c:v>
                </c:pt>
                <c:pt idx="2">
                  <c:v>1.151720000000001</c:v>
                </c:pt>
                <c:pt idx="3">
                  <c:v>0.86669999999999447</c:v>
                </c:pt>
                <c:pt idx="4">
                  <c:v>0.6391199999999948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COBB'!$G$47:$K$47</c:f>
              <c:numCache>
                <c:formatCode>0.000</c:formatCode>
                <c:ptCount val="5"/>
                <c:pt idx="0">
                  <c:v>3.1779599999999988</c:v>
                </c:pt>
                <c:pt idx="1">
                  <c:v>1.8711599999999997</c:v>
                </c:pt>
                <c:pt idx="2">
                  <c:v>1.193719999999999</c:v>
                </c:pt>
                <c:pt idx="3">
                  <c:v>0.86580000000000368</c:v>
                </c:pt>
                <c:pt idx="4">
                  <c:v>0.60756000000000299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COBB'!$G$48:$K$48</c:f>
              <c:numCache>
                <c:formatCode>0.000</c:formatCode>
                <c:ptCount val="5"/>
                <c:pt idx="0">
                  <c:v>3.7894499999999987</c:v>
                </c:pt>
                <c:pt idx="1">
                  <c:v>2.0276499999999977</c:v>
                </c:pt>
                <c:pt idx="2">
                  <c:v>1.2587299999999964</c:v>
                </c:pt>
                <c:pt idx="3">
                  <c:v>0.97725000000000861</c:v>
                </c:pt>
                <c:pt idx="4">
                  <c:v>0.67777000000000598</c:v>
                </c:pt>
              </c:numCache>
            </c:numRef>
          </c:yVal>
          <c:smooth val="1"/>
        </c:ser>
        <c:axId val="175899392"/>
        <c:axId val="175901312"/>
      </c:scatterChart>
      <c:valAx>
        <c:axId val="175899392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75901312"/>
        <c:crosses val="autoZero"/>
        <c:crossBetween val="midCat"/>
        <c:majorUnit val="1"/>
      </c:valAx>
      <c:valAx>
        <c:axId val="175901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758993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368870817824836"/>
          <c:y val="0.10729136307003694"/>
          <c:w val="0.76835259867087979"/>
          <c:h val="0.76807800252836611"/>
        </c:manualLayout>
      </c:layout>
      <c:scatterChart>
        <c:scatterStyle val="smoothMarker"/>
        <c:ser>
          <c:idx val="0"/>
          <c:order val="0"/>
          <c:tx>
            <c:strRef>
              <c:f>'Subaru COBB'!$F$63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COBB'!$G$63:$N$63</c:f>
              <c:numCache>
                <c:formatCode>0</c:formatCode>
                <c:ptCount val="8"/>
                <c:pt idx="0">
                  <c:v>78.354854651439979</c:v>
                </c:pt>
                <c:pt idx="1">
                  <c:v>38.849378167119966</c:v>
                </c:pt>
                <c:pt idx="2">
                  <c:v>15.834025988079958</c:v>
                </c:pt>
                <c:pt idx="3">
                  <c:v>4.8995472253599814</c:v>
                </c:pt>
                <c:pt idx="4">
                  <c:v>1.6366909899999769</c:v>
                </c:pt>
                <c:pt idx="5">
                  <c:v>1.6362063930399131</c:v>
                </c:pt>
                <c:pt idx="6">
                  <c:v>0.48884254552001494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COBB'!$G$64:$N$64</c:f>
              <c:numCache>
                <c:formatCode>0</c:formatCode>
                <c:ptCount val="8"/>
                <c:pt idx="0">
                  <c:v>84.523946817680013</c:v>
                </c:pt>
                <c:pt idx="1">
                  <c:v>46.91615769464002</c:v>
                </c:pt>
                <c:pt idx="2">
                  <c:v>23.429894119760007</c:v>
                </c:pt>
                <c:pt idx="3">
                  <c:v>10.544794071920023</c:v>
                </c:pt>
                <c:pt idx="4">
                  <c:v>4.7404955299999756</c:v>
                </c:pt>
                <c:pt idx="5">
                  <c:v>2.4966364728801409</c:v>
                </c:pt>
                <c:pt idx="6">
                  <c:v>0.29285487943997168</c:v>
                </c:pt>
                <c:pt idx="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COBB'!$G$65:$N$65</c:f>
              <c:numCache>
                <c:formatCode>0</c:formatCode>
                <c:ptCount val="8"/>
                <c:pt idx="0">
                  <c:v>106.27147267952</c:v>
                </c:pt>
                <c:pt idx="1">
                  <c:v>62.188283276959993</c:v>
                </c:pt>
                <c:pt idx="2">
                  <c:v>34.05237545263995</c:v>
                </c:pt>
                <c:pt idx="3">
                  <c:v>17.850677326879975</c:v>
                </c:pt>
                <c:pt idx="4">
                  <c:v>9.570117019999941</c:v>
                </c:pt>
                <c:pt idx="5">
                  <c:v>5.1976226523199784</c:v>
                </c:pt>
                <c:pt idx="6">
                  <c:v>0.72012234416001775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COBB'!$G$66:$N$66</c:f>
              <c:numCache>
                <c:formatCode>0</c:formatCode>
                <c:ptCount val="8"/>
                <c:pt idx="0">
                  <c:v>110.37045019711999</c:v>
                </c:pt>
                <c:pt idx="1">
                  <c:v>64.325901325759958</c:v>
                </c:pt>
                <c:pt idx="2">
                  <c:v>35.094323843839959</c:v>
                </c:pt>
                <c:pt idx="3">
                  <c:v>18.398191369280028</c:v>
                </c:pt>
                <c:pt idx="4">
                  <c:v>9.9599775199999385</c:v>
                </c:pt>
                <c:pt idx="5">
                  <c:v>5.5021559139199212</c:v>
                </c:pt>
                <c:pt idx="6">
                  <c:v>0.74720016896003472</c:v>
                </c:pt>
                <c:pt idx="7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COBB'!$G$67:$N$67</c:f>
              <c:numCache>
                <c:formatCode>0</c:formatCode>
                <c:ptCount val="8"/>
                <c:pt idx="0">
                  <c:v>78.496034603520002</c:v>
                </c:pt>
                <c:pt idx="1">
                  <c:v>42.651191592960004</c:v>
                </c:pt>
                <c:pt idx="2">
                  <c:v>20.834934128639986</c:v>
                </c:pt>
                <c:pt idx="3">
                  <c:v>9.3800927308800226</c:v>
                </c:pt>
                <c:pt idx="4">
                  <c:v>4.619497919999958</c:v>
                </c:pt>
                <c:pt idx="5">
                  <c:v>2.8859802163200357</c:v>
                </c:pt>
                <c:pt idx="6">
                  <c:v>0.51237014015998739</c:v>
                </c:pt>
                <c:pt idx="7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COBB'!$G$68:$N$68</c:f>
              <c:numCache>
                <c:formatCode>0</c:formatCode>
                <c:ptCount val="8"/>
                <c:pt idx="0">
                  <c:v>88.641366511519976</c:v>
                </c:pt>
                <c:pt idx="1">
                  <c:v>51.306992372959968</c:v>
                </c:pt>
                <c:pt idx="2">
                  <c:v>27.719080996639946</c:v>
                </c:pt>
                <c:pt idx="3">
                  <c:v>14.368331254879934</c:v>
                </c:pt>
                <c:pt idx="4">
                  <c:v>7.7454420199999277</c:v>
                </c:pt>
                <c:pt idx="5">
                  <c:v>4.3411121643199522</c:v>
                </c:pt>
                <c:pt idx="6">
                  <c:v>0.64604056016003142</c:v>
                </c:pt>
                <c:pt idx="7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COBB'!$G$69:$N$69</c:f>
              <c:numCache>
                <c:formatCode>0</c:formatCode>
                <c:ptCount val="8"/>
                <c:pt idx="0">
                  <c:v>116.32306158423998</c:v>
                </c:pt>
                <c:pt idx="1">
                  <c:v>69.674996949519993</c:v>
                </c:pt>
                <c:pt idx="2">
                  <c:v>39.600659333679971</c:v>
                </c:pt>
                <c:pt idx="3">
                  <c:v>21.904975844559999</c:v>
                </c:pt>
                <c:pt idx="4">
                  <c:v>12.392873589999965</c:v>
                </c:pt>
                <c:pt idx="5">
                  <c:v>6.8692796778399838</c:v>
                </c:pt>
                <c:pt idx="6">
                  <c:v>1.1391212159199995</c:v>
                </c:pt>
                <c:pt idx="7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'Subaru COBB'!$F$70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COBB'!$G$70:$N$70</c:f>
              <c:numCache>
                <c:formatCode>0</c:formatCode>
                <c:ptCount val="8"/>
                <c:pt idx="0">
                  <c:v>112.37334823632003</c:v>
                </c:pt>
                <c:pt idx="1">
                  <c:v>67.001679987360035</c:v>
                </c:pt>
                <c:pt idx="2">
                  <c:v>37.518326238240036</c:v>
                </c:pt>
                <c:pt idx="3">
                  <c:v>20.029873234080071</c:v>
                </c:pt>
                <c:pt idx="4">
                  <c:v>10.642907220000097</c:v>
                </c:pt>
                <c:pt idx="5">
                  <c:v>5.464014441120014</c:v>
                </c:pt>
                <c:pt idx="6">
                  <c:v>0.59978114256006165</c:v>
                </c:pt>
                <c:pt idx="7">
                  <c:v>0</c:v>
                </c:pt>
              </c:numCache>
            </c:numRef>
          </c:yVal>
          <c:smooth val="1"/>
        </c:ser>
        <c:axId val="175960448"/>
        <c:axId val="175962368"/>
      </c:scatterChart>
      <c:valAx>
        <c:axId val="175960448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5962368"/>
        <c:crosses val="autoZero"/>
        <c:crossBetween val="midCat"/>
        <c:majorUnit val="0.2"/>
      </c:valAx>
      <c:valAx>
        <c:axId val="175962368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</c:title>
        <c:numFmt formatCode="0" sourceLinked="1"/>
        <c:tickLblPos val="nextTo"/>
        <c:crossAx val="1759604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Latency- 16 bit ECU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78"/>
          <c:w val="0.76211238802357073"/>
          <c:h val="0.77400091292936579"/>
        </c:manualLayout>
      </c:layout>
      <c:scatterChart>
        <c:scatterStyle val="smoothMarker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COBB'!$S$41:$W$41</c:f>
              <c:numCache>
                <c:formatCode>0.000</c:formatCode>
                <c:ptCount val="5"/>
                <c:pt idx="0">
                  <c:v>2.7707724999999988</c:v>
                </c:pt>
                <c:pt idx="1">
                  <c:v>1.715209999999999</c:v>
                </c:pt>
                <c:pt idx="2">
                  <c:v>1.1141474999999978</c:v>
                </c:pt>
                <c:pt idx="3">
                  <c:v>0.80445999999999884</c:v>
                </c:pt>
                <c:pt idx="4">
                  <c:v>0.62302249999999759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COBB'!$S$42:$W$42</c:f>
              <c:numCache>
                <c:formatCode>0.000</c:formatCode>
                <c:ptCount val="5"/>
                <c:pt idx="0">
                  <c:v>2.9210624999999997</c:v>
                </c:pt>
                <c:pt idx="1">
                  <c:v>1.7655000000000012</c:v>
                </c:pt>
                <c:pt idx="2">
                  <c:v>1.1170624999999994</c:v>
                </c:pt>
                <c:pt idx="3">
                  <c:v>0.76950000000000074</c:v>
                </c:pt>
                <c:pt idx="4">
                  <c:v>0.5165625000000027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COBB'!$S$43:$W$43</c:f>
              <c:numCache>
                <c:formatCode>0.000</c:formatCode>
                <c:ptCount val="5"/>
                <c:pt idx="0">
                  <c:v>3.1181087499999993</c:v>
                </c:pt>
                <c:pt idx="1">
                  <c:v>1.8598400000000002</c:v>
                </c:pt>
                <c:pt idx="2">
                  <c:v>1.1508212499999999</c:v>
                </c:pt>
                <c:pt idx="3">
                  <c:v>0.78573999999999522</c:v>
                </c:pt>
                <c:pt idx="4">
                  <c:v>0.55928374999999697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COBB'!$S$44:$W$44</c:f>
              <c:numCache>
                <c:formatCode>0.000</c:formatCode>
                <c:ptCount val="5"/>
                <c:pt idx="0">
                  <c:v>3.4219550000000023</c:v>
                </c:pt>
                <c:pt idx="1">
                  <c:v>2.0205800000000025</c:v>
                </c:pt>
                <c:pt idx="2">
                  <c:v>1.2132050000000021</c:v>
                </c:pt>
                <c:pt idx="3">
                  <c:v>0.79733000000000054</c:v>
                </c:pt>
                <c:pt idx="4">
                  <c:v>0.5704550000000026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COBB'!$S$45:$W$45</c:f>
              <c:numCache>
                <c:formatCode>0.000</c:formatCode>
                <c:ptCount val="5"/>
                <c:pt idx="0">
                  <c:v>3.5619650000000007</c:v>
                </c:pt>
                <c:pt idx="1">
                  <c:v>2.0891400000000004</c:v>
                </c:pt>
                <c:pt idx="2">
                  <c:v>1.2409399999999984</c:v>
                </c:pt>
                <c:pt idx="3">
                  <c:v>0.81299000000000099</c:v>
                </c:pt>
                <c:pt idx="4">
                  <c:v>0.60091500000000053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COBB'!$S$46:$W$46</c:f>
              <c:numCache>
                <c:formatCode>0.000</c:formatCode>
                <c:ptCount val="5"/>
                <c:pt idx="0">
                  <c:v>4.1989124999999987</c:v>
                </c:pt>
                <c:pt idx="1">
                  <c:v>2.2140499999999985</c:v>
                </c:pt>
                <c:pt idx="2">
                  <c:v>1.2601874999999971</c:v>
                </c:pt>
                <c:pt idx="3">
                  <c:v>0.86669999999999447</c:v>
                </c:pt>
                <c:pt idx="4">
                  <c:v>0.56296249999999404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COBB'!$S$47:$W$47</c:f>
              <c:numCache>
                <c:formatCode>0.000</c:formatCode>
                <c:ptCount val="5"/>
                <c:pt idx="0">
                  <c:v>4.7394187499999969</c:v>
                </c:pt>
                <c:pt idx="1">
                  <c:v>2.4283999999999963</c:v>
                </c:pt>
                <c:pt idx="2">
                  <c:v>1.3193812500000028</c:v>
                </c:pt>
                <c:pt idx="3">
                  <c:v>0.86580000000000368</c:v>
                </c:pt>
                <c:pt idx="4">
                  <c:v>0.52109375000000924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COBB'!$S$48:$W$48</c:f>
              <c:numCache>
                <c:formatCode>0.000</c:formatCode>
                <c:ptCount val="5"/>
                <c:pt idx="0">
                  <c:v>6.0664312499999937</c:v>
                </c:pt>
                <c:pt idx="1">
                  <c:v>2.7528499999999987</c:v>
                </c:pt>
                <c:pt idx="2">
                  <c:v>1.385518749999985</c:v>
                </c:pt>
                <c:pt idx="3">
                  <c:v>0.97725000000000861</c:v>
                </c:pt>
                <c:pt idx="4">
                  <c:v>0.54085624999998672</c:v>
                </c:pt>
              </c:numCache>
            </c:numRef>
          </c:yVal>
          <c:smooth val="1"/>
        </c:ser>
        <c:axId val="176279552"/>
        <c:axId val="176281472"/>
      </c:scatterChart>
      <c:valAx>
        <c:axId val="176279552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76281472"/>
        <c:crosses val="autoZero"/>
        <c:crossBetween val="midCat"/>
        <c:majorUnit val="1"/>
      </c:valAx>
      <c:valAx>
        <c:axId val="176281472"/>
        <c:scaling>
          <c:orientation val="minMax"/>
          <c:max val="4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762795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165E-2"/>
          <c:y val="0.10729136307003684"/>
          <c:w val="0.7827637638109558"/>
          <c:h val="0.76807800252836611"/>
        </c:manualLayout>
      </c:layout>
      <c:scatterChart>
        <c:scatterStyle val="smoothMarker"/>
        <c:ser>
          <c:idx val="0"/>
          <c:order val="0"/>
          <c:tx>
            <c:strRef>
              <c:f>'Subaru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COBB'!$G$52:$V$52</c:f>
              <c:numCache>
                <c:formatCode>0.000</c:formatCode>
                <c:ptCount val="16"/>
                <c:pt idx="0">
                  <c:v>0.17479283352</c:v>
                </c:pt>
                <c:pt idx="1">
                  <c:v>0.12378066695999998</c:v>
                </c:pt>
                <c:pt idx="2">
                  <c:v>7.842308664E-2</c:v>
                </c:pt>
                <c:pt idx="3">
                  <c:v>4.0923188880000017E-2</c:v>
                </c:pt>
                <c:pt idx="4">
                  <c:v>1.3484069999999959E-2</c:v>
                </c:pt>
                <c:pt idx="5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COBB'!$G$53:$V$53</c:f>
              <c:numCache>
                <c:formatCode>0.000</c:formatCode>
                <c:ptCount val="16"/>
                <c:pt idx="0">
                  <c:v>0.19076732999999998</c:v>
                </c:pt>
                <c:pt idx="1">
                  <c:v>0.15244572599999998</c:v>
                </c:pt>
                <c:pt idx="2">
                  <c:v>0.11064580199999999</c:v>
                </c:pt>
                <c:pt idx="3">
                  <c:v>6.981802199999998E-2</c:v>
                </c:pt>
                <c:pt idx="4">
                  <c:v>3.4412849999999967E-2</c:v>
                </c:pt>
                <c:pt idx="6" formatCode="General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COBB'!$G$54:$V$54</c:f>
              <c:numCache>
                <c:formatCode>0.000</c:formatCode>
                <c:ptCount val="16"/>
                <c:pt idx="0">
                  <c:v>0.23910519327999996</c:v>
                </c:pt>
                <c:pt idx="1">
                  <c:v>0.20436139743999995</c:v>
                </c:pt>
                <c:pt idx="2">
                  <c:v>0.16126465695999997</c:v>
                </c:pt>
                <c:pt idx="3">
                  <c:v>0.11462945631999999</c:v>
                </c:pt>
                <c:pt idx="4">
                  <c:v>6.927027999999999E-2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COBB'!$G$55:$V$55</c:f>
              <c:numCache>
                <c:formatCode>0.000</c:formatCode>
                <c:ptCount val="16"/>
                <c:pt idx="0">
                  <c:v>0.24714189231999997</c:v>
                </c:pt>
                <c:pt idx="1">
                  <c:v>0.21049084335999996</c:v>
                </c:pt>
                <c:pt idx="2">
                  <c:v>0.16526392623999997</c:v>
                </c:pt>
                <c:pt idx="3">
                  <c:v>0.11658127407999999</c:v>
                </c:pt>
                <c:pt idx="4">
                  <c:v>6.9563019999999948E-2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COBB'!$G$56:$V$56</c:f>
              <c:numCache>
                <c:formatCode>0.000</c:formatCode>
                <c:ptCount val="16"/>
                <c:pt idx="0">
                  <c:v>0.17733938032000002</c:v>
                </c:pt>
                <c:pt idx="1">
                  <c:v>0.13800246735999999</c:v>
                </c:pt>
                <c:pt idx="2">
                  <c:v>9.8877142239999993E-2</c:v>
                </c:pt>
                <c:pt idx="3">
                  <c:v>6.2683346080000008E-2</c:v>
                </c:pt>
                <c:pt idx="4">
                  <c:v>3.2141019999999992E-2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COBB'!$G$57:$V$57</c:f>
              <c:numCache>
                <c:formatCode>0.000</c:formatCode>
                <c:ptCount val="16"/>
                <c:pt idx="0">
                  <c:v>0.1978591972</c:v>
                </c:pt>
                <c:pt idx="1">
                  <c:v>0.16779039159999998</c:v>
                </c:pt>
                <c:pt idx="2">
                  <c:v>0.13153111239999998</c:v>
                </c:pt>
                <c:pt idx="3">
                  <c:v>9.2898338800000008E-2</c:v>
                </c:pt>
                <c:pt idx="4">
                  <c:v>5.5709049999999982E-2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COBB'!$G$58:$V$58</c:f>
              <c:numCache>
                <c:formatCode>0.000</c:formatCode>
                <c:ptCount val="16"/>
                <c:pt idx="0">
                  <c:v>0.26028393239999997</c:v>
                </c:pt>
                <c:pt idx="1">
                  <c:v>0.22952782919999998</c:v>
                </c:pt>
                <c:pt idx="2">
                  <c:v>0.18732807479999997</c:v>
                </c:pt>
                <c:pt idx="3">
                  <c:v>0.13873440359999994</c:v>
                </c:pt>
                <c:pt idx="4">
                  <c:v>8.8796549999999974E-2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'Subaru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COBB'!$G$51:$K$51</c:f>
              <c:numCache>
                <c:formatCode>0.000</c:formatCode>
                <c:ptCount val="5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COBB'!$G$59:$K$59</c:f>
              <c:numCache>
                <c:formatCode>0.000</c:formatCode>
                <c:ptCount val="5"/>
                <c:pt idx="0">
                  <c:v>0.25265943279999997</c:v>
                </c:pt>
                <c:pt idx="1">
                  <c:v>0.22112298639999997</c:v>
                </c:pt>
                <c:pt idx="2">
                  <c:v>0.17671933359999997</c:v>
                </c:pt>
                <c:pt idx="3">
                  <c:v>0.12595024719999998</c:v>
                </c:pt>
                <c:pt idx="4">
                  <c:v>7.5317500000000037E-2</c:v>
                </c:pt>
              </c:numCache>
            </c:numRef>
          </c:yVal>
          <c:smooth val="1"/>
        </c:ser>
        <c:axId val="176668672"/>
        <c:axId val="176670592"/>
      </c:scatterChart>
      <c:valAx>
        <c:axId val="176668672"/>
        <c:scaling>
          <c:orientation val="minMax"/>
          <c:max val="1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6670592"/>
        <c:crosses val="autoZero"/>
        <c:crossBetween val="midCat"/>
        <c:majorUnit val="0.2"/>
      </c:valAx>
      <c:valAx>
        <c:axId val="17667059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766686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'Mitsubishi EVO X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'Mitsubishi EVO X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'Mitsubishi EVO X COBB'!$G$15:$G$22</c:f>
              <c:numCache>
                <c:formatCode>0</c:formatCode>
                <c:ptCount val="8"/>
                <c:pt idx="0">
                  <c:v>705.30764999999997</c:v>
                </c:pt>
                <c:pt idx="1">
                  <c:v>756.04219999999998</c:v>
                </c:pt>
                <c:pt idx="2">
                  <c:v>822.53174999999999</c:v>
                </c:pt>
                <c:pt idx="3">
                  <c:v>889.36169999999981</c:v>
                </c:pt>
                <c:pt idx="4">
                  <c:v>940.75749999999982</c:v>
                </c:pt>
                <c:pt idx="5">
                  <c:v>991.5806</c:v>
                </c:pt>
                <c:pt idx="6">
                  <c:v>1035.9314999999999</c:v>
                </c:pt>
                <c:pt idx="7">
                  <c:v>1087.9160999999999</c:v>
                </c:pt>
              </c:numCache>
            </c:numRef>
          </c:yVal>
          <c:smooth val="1"/>
        </c:ser>
        <c:axId val="186171776"/>
        <c:axId val="186173696"/>
      </c:scatterChart>
      <c:valAx>
        <c:axId val="186171776"/>
        <c:scaling>
          <c:orientation val="minMax"/>
        </c:scaling>
        <c:axPos val="b"/>
        <c:majorGridlines/>
        <c:title>
          <c:tx>
            <c:strRef>
              <c:f>'Mitsubishi EVO X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86173696"/>
        <c:crosses val="autoZero"/>
        <c:crossBetween val="midCat"/>
      </c:valAx>
      <c:valAx>
        <c:axId val="186173696"/>
        <c:scaling>
          <c:orientation val="minMax"/>
        </c:scaling>
        <c:axPos val="l"/>
        <c:majorGridlines/>
        <c:title>
          <c:tx>
            <c:strRef>
              <c:f>'Mitsubishi EVO X COBB'!$H$15:$H$22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861717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602E-2"/>
          <c:y val="0.10426697541759163"/>
          <c:w val="0.76835263661149655"/>
          <c:h val="0.77110218621426752"/>
        </c:manualLayout>
      </c:layout>
      <c:scatterChart>
        <c:scatterStyle val="smoothMarker"/>
        <c:ser>
          <c:idx val="0"/>
          <c:order val="0"/>
          <c:tx>
            <c:strRef>
              <c:f>'Generic ECU'!$F$41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ECU'!$G$41:$N$41</c:f>
              <c:numCache>
                <c:formatCode>0.000</c:formatCode>
                <c:ptCount val="8"/>
                <c:pt idx="0">
                  <c:v>2.0737599999999992</c:v>
                </c:pt>
                <c:pt idx="1">
                  <c:v>1.4293799999999983</c:v>
                </c:pt>
                <c:pt idx="2">
                  <c:v>1.2058299999999988</c:v>
                </c:pt>
                <c:pt idx="3">
                  <c:v>1.0341199999999997</c:v>
                </c:pt>
                <c:pt idx="4">
                  <c:v>0.90380999999999823</c:v>
                </c:pt>
                <c:pt idx="5">
                  <c:v>0.80445999999999884</c:v>
                </c:pt>
                <c:pt idx="6">
                  <c:v>0.72562999999999889</c:v>
                </c:pt>
                <c:pt idx="7">
                  <c:v>0.65687999999999747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'Generic ECU'!$F$42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ECU'!$G$42:$N$42</c:f>
              <c:numCache>
                <c:formatCode>0.000</c:formatCode>
                <c:ptCount val="8"/>
                <c:pt idx="0">
                  <c:v>2.1553199999999997</c:v>
                </c:pt>
                <c:pt idx="1">
                  <c:v>1.4568200000000004</c:v>
                </c:pt>
                <c:pt idx="2">
                  <c:v>1.2160800000000016</c:v>
                </c:pt>
                <c:pt idx="3">
                  <c:v>1.0300799999999999</c:v>
                </c:pt>
                <c:pt idx="4">
                  <c:v>0.88561999999999941</c:v>
                </c:pt>
                <c:pt idx="5">
                  <c:v>0.76950000000000074</c:v>
                </c:pt>
                <c:pt idx="6">
                  <c:v>0.66852000000000089</c:v>
                </c:pt>
                <c:pt idx="7">
                  <c:v>0.56947999999999865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'Generic ECU'!$F$43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ECU'!$G$43:$N$43</c:f>
              <c:numCache>
                <c:formatCode>0.000</c:formatCode>
                <c:ptCount val="8"/>
                <c:pt idx="0">
                  <c:v>2.2857399999999988</c:v>
                </c:pt>
                <c:pt idx="1">
                  <c:v>1.5218199999999982</c:v>
                </c:pt>
                <c:pt idx="2">
                  <c:v>1.2585399999999982</c:v>
                </c:pt>
                <c:pt idx="3">
                  <c:v>1.0568599999999986</c:v>
                </c:pt>
                <c:pt idx="4">
                  <c:v>0.90363999999999756</c:v>
                </c:pt>
                <c:pt idx="5">
                  <c:v>0.78573999999999522</c:v>
                </c:pt>
                <c:pt idx="6">
                  <c:v>0.69001999999999875</c:v>
                </c:pt>
                <c:pt idx="7">
                  <c:v>0.60333999999999754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'Generic ECU'!$F$44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ECU'!$G$44:$N$44</c:f>
              <c:numCache>
                <c:formatCode>0.000</c:formatCode>
                <c:ptCount val="8"/>
                <c:pt idx="0">
                  <c:v>2.4985100000000013</c:v>
                </c:pt>
                <c:pt idx="1">
                  <c:v>1.6376900000000028</c:v>
                </c:pt>
                <c:pt idx="2">
                  <c:v>1.3368800000000007</c:v>
                </c:pt>
                <c:pt idx="3">
                  <c:v>1.1051900000000021</c:v>
                </c:pt>
                <c:pt idx="4">
                  <c:v>0.92966000000000548</c:v>
                </c:pt>
                <c:pt idx="5">
                  <c:v>0.79733000000000054</c:v>
                </c:pt>
                <c:pt idx="6">
                  <c:v>0.69524000000000186</c:v>
                </c:pt>
                <c:pt idx="7">
                  <c:v>0.61043000000000447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'Generic ECU'!$F$45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ECU'!$G$45:$N$45</c:f>
              <c:numCache>
                <c:formatCode>0.000</c:formatCode>
                <c:ptCount val="8"/>
                <c:pt idx="0">
                  <c:v>2.5918700000000001</c:v>
                </c:pt>
                <c:pt idx="1">
                  <c:v>1.6863500000000009</c:v>
                </c:pt>
                <c:pt idx="2">
                  <c:v>1.3704199999999993</c:v>
                </c:pt>
                <c:pt idx="3">
                  <c:v>1.1282700000000006</c:v>
                </c:pt>
                <c:pt idx="4">
                  <c:v>0.94682000000000066</c:v>
                </c:pt>
                <c:pt idx="5">
                  <c:v>0.81299000000000099</c:v>
                </c:pt>
                <c:pt idx="6">
                  <c:v>0.71369999999999933</c:v>
                </c:pt>
                <c:pt idx="7">
                  <c:v>0.63586999999999705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'Generic ECU'!$F$46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ECU'!$G$46:$N$46</c:f>
              <c:numCache>
                <c:formatCode>0.000</c:formatCode>
                <c:ptCount val="8"/>
                <c:pt idx="0">
                  <c:v>2.8579199999999982</c:v>
                </c:pt>
                <c:pt idx="1">
                  <c:v>1.7351400000000012</c:v>
                </c:pt>
                <c:pt idx="2">
                  <c:v>1.3910699999999956</c:v>
                </c:pt>
                <c:pt idx="3">
                  <c:v>1.151720000000001</c:v>
                </c:pt>
                <c:pt idx="4">
                  <c:v>0.98696999999999591</c:v>
                </c:pt>
                <c:pt idx="5">
                  <c:v>0.86669999999999447</c:v>
                </c:pt>
                <c:pt idx="6">
                  <c:v>0.76078999999998942</c:v>
                </c:pt>
                <c:pt idx="7">
                  <c:v>0.6391199999999948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'Generic ECU'!$F$47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ECU'!$G$47:$N$47</c:f>
              <c:numCache>
                <c:formatCode>0.000</c:formatCode>
                <c:ptCount val="8"/>
                <c:pt idx="0">
                  <c:v>3.1779599999999988</c:v>
                </c:pt>
                <c:pt idx="1">
                  <c:v>1.8711599999999997</c:v>
                </c:pt>
                <c:pt idx="2">
                  <c:v>1.4712600000000045</c:v>
                </c:pt>
                <c:pt idx="3">
                  <c:v>1.193719999999999</c:v>
                </c:pt>
                <c:pt idx="4">
                  <c:v>1.0035599999999967</c:v>
                </c:pt>
                <c:pt idx="5">
                  <c:v>0.86580000000000368</c:v>
                </c:pt>
                <c:pt idx="6">
                  <c:v>0.745460000000012</c:v>
                </c:pt>
                <c:pt idx="7">
                  <c:v>0.60756000000000299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'Generic ECU'!$F$48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ECU'!$G$48:$N$48</c:f>
              <c:numCache>
                <c:formatCode>0.000</c:formatCode>
                <c:ptCount val="8"/>
                <c:pt idx="0">
                  <c:v>3.7894499999999987</c:v>
                </c:pt>
                <c:pt idx="1">
                  <c:v>2.0276499999999977</c:v>
                </c:pt>
                <c:pt idx="2">
                  <c:v>1.5506699999999931</c:v>
                </c:pt>
                <c:pt idx="3">
                  <c:v>1.2587299999999964</c:v>
                </c:pt>
                <c:pt idx="4">
                  <c:v>1.0886499999999835</c:v>
                </c:pt>
                <c:pt idx="5">
                  <c:v>0.97725000000000861</c:v>
                </c:pt>
                <c:pt idx="6">
                  <c:v>0.86134999999999096</c:v>
                </c:pt>
                <c:pt idx="7">
                  <c:v>0.67777000000000598</c:v>
                </c:pt>
              </c:numCache>
            </c:numRef>
          </c:yVal>
          <c:smooth val="1"/>
        </c:ser>
        <c:axId val="188699392"/>
        <c:axId val="188702080"/>
      </c:scatterChart>
      <c:valAx>
        <c:axId val="188699392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88702080"/>
        <c:crosses val="autoZero"/>
        <c:crossBetween val="midCat"/>
        <c:majorUnit val="1"/>
      </c:valAx>
      <c:valAx>
        <c:axId val="188702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886993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68"/>
          <c:w val="0.76003230516093057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'Mitsubishi EVO X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COBB'!$G$41:$N$41</c:f>
              <c:numCache>
                <c:formatCode>0.000</c:formatCode>
                <c:ptCount val="8"/>
                <c:pt idx="0">
                  <c:v>3.1402089000000002</c:v>
                </c:pt>
                <c:pt idx="1">
                  <c:v>2.3862842999999994</c:v>
                </c:pt>
                <c:pt idx="2">
                  <c:v>1.6291377999999983</c:v>
                </c:pt>
                <c:pt idx="3">
                  <c:v>1.0821987999999996</c:v>
                </c:pt>
                <c:pt idx="4">
                  <c:v>0.79973019999999884</c:v>
                </c:pt>
                <c:pt idx="5">
                  <c:v>0.62869249999999677</c:v>
                </c:pt>
                <c:pt idx="6">
                  <c:v>0.47262999999999367</c:v>
                </c:pt>
                <c:pt idx="7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'Mitsubishi EVO X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COBB'!$G$42:$N$42</c:f>
              <c:numCache>
                <c:formatCode>0.000</c:formatCode>
                <c:ptCount val="8"/>
                <c:pt idx="0">
                  <c:v>3.3113374999999983</c:v>
                </c:pt>
                <c:pt idx="1">
                  <c:v>2.4940924999999994</c:v>
                </c:pt>
                <c:pt idx="2">
                  <c:v>1.6733549999999999</c:v>
                </c:pt>
                <c:pt idx="3">
                  <c:v>1.0821600000000005</c:v>
                </c:pt>
                <c:pt idx="4">
                  <c:v>0.7634412000000006</c:v>
                </c:pt>
                <c:pt idx="5">
                  <c:v>0.52887359999999761</c:v>
                </c:pt>
                <c:pt idx="6">
                  <c:v>0.30405279999999268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'Mitsubishi EVO X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COBB'!$G$43:$N$43</c:f>
              <c:numCache>
                <c:formatCode>0.000</c:formatCode>
                <c:ptCount val="8"/>
                <c:pt idx="0">
                  <c:v>3.5500275999999995</c:v>
                </c:pt>
                <c:pt idx="1">
                  <c:v>2.6562411999999989</c:v>
                </c:pt>
                <c:pt idx="2">
                  <c:v>1.7586351999999978</c:v>
                </c:pt>
                <c:pt idx="3">
                  <c:v>1.1133303999999984</c:v>
                </c:pt>
                <c:pt idx="4">
                  <c:v>0.77999679999999549</c:v>
                </c:pt>
                <c:pt idx="5">
                  <c:v>0.56780119999999701</c:v>
                </c:pt>
                <c:pt idx="6">
                  <c:v>0.37103759999999442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'Mitsubishi EVO X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COBB'!$G$44:$N$44</c:f>
              <c:numCache>
                <c:formatCode>0.000</c:formatCode>
                <c:ptCount val="8"/>
                <c:pt idx="0">
                  <c:v>3.9231670999999988</c:v>
                </c:pt>
                <c:pt idx="1">
                  <c:v>2.9160077000000006</c:v>
                </c:pt>
                <c:pt idx="2">
                  <c:v>1.9045442000000019</c:v>
                </c:pt>
                <c:pt idx="3">
                  <c:v>1.1700632000000017</c:v>
                </c:pt>
                <c:pt idx="4">
                  <c:v>0.79120460000000059</c:v>
                </c:pt>
                <c:pt idx="5">
                  <c:v>0.5756579000000055</c:v>
                </c:pt>
                <c:pt idx="6">
                  <c:v>0.38313920000001156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'Mitsubishi EVO X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COBB'!$G$45:$N$45</c:f>
              <c:numCache>
                <c:formatCode>0.000</c:formatCode>
                <c:ptCount val="8"/>
                <c:pt idx="0">
                  <c:v>4.0905055999999984</c:v>
                </c:pt>
                <c:pt idx="1">
                  <c:v>3.0310471999999997</c:v>
                </c:pt>
                <c:pt idx="2">
                  <c:v>1.9670612000000007</c:v>
                </c:pt>
                <c:pt idx="3">
                  <c:v>1.196072</c:v>
                </c:pt>
                <c:pt idx="4">
                  <c:v>0.80703260000000077</c:v>
                </c:pt>
                <c:pt idx="5">
                  <c:v>0.6039596999999961</c:v>
                </c:pt>
                <c:pt idx="6">
                  <c:v>0.42728559999999094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'Mitsubishi EVO X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COBB'!$G$46:$N$46</c:f>
              <c:numCache>
                <c:formatCode>0.000</c:formatCode>
                <c:ptCount val="8"/>
                <c:pt idx="0">
                  <c:v>4.7161208999999928</c:v>
                </c:pt>
                <c:pt idx="1">
                  <c:v>3.4024682999999967</c:v>
                </c:pt>
                <c:pt idx="2">
                  <c:v>2.0832017999999994</c:v>
                </c:pt>
                <c:pt idx="3">
                  <c:v>1.2187379999999992</c:v>
                </c:pt>
                <c:pt idx="4">
                  <c:v>0.86034539999999415</c:v>
                </c:pt>
                <c:pt idx="5">
                  <c:v>0.58923529999999702</c:v>
                </c:pt>
                <c:pt idx="6">
                  <c:v>0.31304440000000922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'Mitsubishi EVO X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COBB'!$G$47:$N$47</c:f>
              <c:numCache>
                <c:formatCode>0.000</c:formatCode>
                <c:ptCount val="8"/>
                <c:pt idx="0">
                  <c:v>5.3407139999999966</c:v>
                </c:pt>
                <c:pt idx="1">
                  <c:v>3.8117579999999984</c:v>
                </c:pt>
                <c:pt idx="2">
                  <c:v>2.2762679999999991</c:v>
                </c:pt>
                <c:pt idx="3">
                  <c:v>1.2714312000000003</c:v>
                </c:pt>
                <c:pt idx="4">
                  <c:v>0.85857960000000411</c:v>
                </c:pt>
                <c:pt idx="5">
                  <c:v>0.55102099999999909</c:v>
                </c:pt>
                <c:pt idx="6">
                  <c:v>0.23798799999997877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'Mitsubishi EVO X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COBB'!$G$48:$N$48</c:f>
              <c:numCache>
                <c:formatCode>0.000</c:formatCode>
                <c:ptCount val="8"/>
                <c:pt idx="0">
                  <c:v>6.7052290000000001</c:v>
                </c:pt>
                <c:pt idx="1">
                  <c:v>4.6439229999999991</c:v>
                </c:pt>
                <c:pt idx="2">
                  <c:v>2.5738079999999979</c:v>
                </c:pt>
                <c:pt idx="3">
                  <c:v>1.340473199999995</c:v>
                </c:pt>
                <c:pt idx="4">
                  <c:v>0.9702960000000076</c:v>
                </c:pt>
                <c:pt idx="5">
                  <c:v>0.60250220000001198</c:v>
                </c:pt>
                <c:pt idx="6">
                  <c:v>0.18577560000004611</c:v>
                </c:pt>
              </c:numCache>
            </c:numRef>
          </c:yVal>
          <c:smooth val="1"/>
        </c:ser>
        <c:axId val="186403456"/>
        <c:axId val="186426112"/>
      </c:scatterChart>
      <c:valAx>
        <c:axId val="186403456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0" sourceLinked="1"/>
        <c:tickLblPos val="nextTo"/>
        <c:crossAx val="186426112"/>
        <c:crosses val="autoZero"/>
        <c:crossBetween val="midCat"/>
        <c:majorUnit val="1"/>
      </c:valAx>
      <c:valAx>
        <c:axId val="186426112"/>
        <c:scaling>
          <c:orientation val="minMax"/>
          <c:max val="4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864034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165E-2"/>
          <c:y val="0.10729136307003684"/>
          <c:w val="0.7827637638109558"/>
          <c:h val="0.76807800252836611"/>
        </c:manualLayout>
      </c:layout>
      <c:scatterChart>
        <c:scatterStyle val="smoothMarker"/>
        <c:ser>
          <c:idx val="0"/>
          <c:order val="0"/>
          <c:tx>
            <c:strRef>
              <c:f>'Mitsubishi EVO X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COBB'!$G$52:$BT$52</c:f>
              <c:numCache>
                <c:formatCode>0.000</c:formatCode>
                <c:ptCount val="66"/>
                <c:pt idx="0">
                  <c:v>0.27568999999999999</c:v>
                </c:pt>
                <c:pt idx="1">
                  <c:v>0.26081463327232002</c:v>
                </c:pt>
                <c:pt idx="2">
                  <c:v>0.24593926457856</c:v>
                </c:pt>
                <c:pt idx="3">
                  <c:v>0.23110567115264</c:v>
                </c:pt>
                <c:pt idx="4">
                  <c:v>0.21635563022847998</c:v>
                </c:pt>
                <c:pt idx="5">
                  <c:v>0.20173091903999998</c:v>
                </c:pt>
                <c:pt idx="6">
                  <c:v>0.18727331482111997</c:v>
                </c:pt>
                <c:pt idx="7">
                  <c:v>0.17302459480575999</c:v>
                </c:pt>
                <c:pt idx="8">
                  <c:v>0.15902653622783999</c:v>
                </c:pt>
                <c:pt idx="9">
                  <c:v>0.14532091632128</c:v>
                </c:pt>
                <c:pt idx="10">
                  <c:v>0.13194951231999996</c:v>
                </c:pt>
                <c:pt idx="11">
                  <c:v>0.11895410145791996</c:v>
                </c:pt>
                <c:pt idx="12">
                  <c:v>0.10637646096895995</c:v>
                </c:pt>
                <c:pt idx="13">
                  <c:v>9.425836808703994E-2</c:v>
                </c:pt>
                <c:pt idx="14">
                  <c:v>8.2641600046079927E-2</c:v>
                </c:pt>
                <c:pt idx="15">
                  <c:v>7.1567934079999923E-2</c:v>
                </c:pt>
                <c:pt idx="16">
                  <c:v>6.1079147422719915E-2</c:v>
                </c:pt>
                <c:pt idx="17">
                  <c:v>5.1217017308159918E-2</c:v>
                </c:pt>
                <c:pt idx="18">
                  <c:v>4.2023320970239919E-2</c:v>
                </c:pt>
                <c:pt idx="19">
                  <c:v>3.3539835642879934E-2</c:v>
                </c:pt>
                <c:pt idx="20">
                  <c:v>2.5808338559999894E-2</c:v>
                </c:pt>
                <c:pt idx="21">
                  <c:v>1.8870606955519897E-2</c:v>
                </c:pt>
                <c:pt idx="22">
                  <c:v>1.2768418063359932E-2</c:v>
                </c:pt>
                <c:pt idx="23">
                  <c:v>7.5435491174399294E-3</c:v>
                </c:pt>
                <c:pt idx="24">
                  <c:v>3.2377773516799602E-3</c:v>
                </c:pt>
                <c:pt idx="25">
                  <c:v>2.3413836851200465E-3</c:v>
                </c:pt>
                <c:pt idx="26">
                  <c:v>2.3413836851200465E-3</c:v>
                </c:pt>
                <c:pt idx="27">
                  <c:v>2.3413836851200465E-3</c:v>
                </c:pt>
                <c:pt idx="28">
                  <c:v>2.3413836851200465E-3</c:v>
                </c:pt>
                <c:pt idx="29">
                  <c:v>2.3413836851200465E-3</c:v>
                </c:pt>
                <c:pt idx="30">
                  <c:v>2.3413836851200465E-3</c:v>
                </c:pt>
                <c:pt idx="31">
                  <c:v>2.3413836851200465E-3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'Mitsubishi EVO X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COBB'!$G$53:$BT$53</c:f>
              <c:numCache>
                <c:formatCode>0.000</c:formatCode>
                <c:ptCount val="66"/>
                <c:pt idx="0">
                  <c:v>0.23721999999999999</c:v>
                </c:pt>
                <c:pt idx="1">
                  <c:v>0.233173089024</c:v>
                </c:pt>
                <c:pt idx="2">
                  <c:v>0.22806653875199998</c:v>
                </c:pt>
                <c:pt idx="3">
                  <c:v>0.22198474316799999</c:v>
                </c:pt>
                <c:pt idx="4">
                  <c:v>0.21501209625599998</c:v>
                </c:pt>
                <c:pt idx="5">
                  <c:v>0.20723299199999998</c:v>
                </c:pt>
                <c:pt idx="6">
                  <c:v>0.198731824384</c:v>
                </c:pt>
                <c:pt idx="7">
                  <c:v>0.18959298739199998</c:v>
                </c:pt>
                <c:pt idx="8">
                  <c:v>0.17990087500799998</c:v>
                </c:pt>
                <c:pt idx="9">
                  <c:v>0.16973988121599998</c:v>
                </c:pt>
                <c:pt idx="10">
                  <c:v>0.15919439999999996</c:v>
                </c:pt>
                <c:pt idx="11">
                  <c:v>0.14834882534399996</c:v>
                </c:pt>
                <c:pt idx="12">
                  <c:v>0.13728755123199995</c:v>
                </c:pt>
                <c:pt idx="13">
                  <c:v>0.12609497164799993</c:v>
                </c:pt>
                <c:pt idx="14">
                  <c:v>0.11485548057599992</c:v>
                </c:pt>
                <c:pt idx="15">
                  <c:v>0.10365347199999989</c:v>
                </c:pt>
                <c:pt idx="16">
                  <c:v>9.2573339903999879E-2</c:v>
                </c:pt>
                <c:pt idx="17">
                  <c:v>8.1699478271999859E-2</c:v>
                </c:pt>
                <c:pt idx="18">
                  <c:v>7.1116281087999889E-2</c:v>
                </c:pt>
                <c:pt idx="19">
                  <c:v>6.0908142335999865E-2</c:v>
                </c:pt>
                <c:pt idx="20">
                  <c:v>5.1159455999999881E-2</c:v>
                </c:pt>
                <c:pt idx="21">
                  <c:v>4.1954616063999861E-2</c:v>
                </c:pt>
                <c:pt idx="22">
                  <c:v>3.337801651199987E-2</c:v>
                </c:pt>
                <c:pt idx="23">
                  <c:v>2.5514051327999859E-2</c:v>
                </c:pt>
                <c:pt idx="24">
                  <c:v>1.8447114495999839E-2</c:v>
                </c:pt>
                <c:pt idx="25">
                  <c:v>1.2261599999999873E-2</c:v>
                </c:pt>
                <c:pt idx="26">
                  <c:v>7.0419018239999132E-3</c:v>
                </c:pt>
                <c:pt idx="27">
                  <c:v>2.8724139519999414E-3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'Mitsubishi EVO X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COBB'!$G$54:$BT$54</c:f>
              <c:numCache>
                <c:formatCode>0.000</c:formatCode>
                <c:ptCount val="66"/>
                <c:pt idx="0">
                  <c:v>0.26523488782847998</c:v>
                </c:pt>
                <c:pt idx="1">
                  <c:v>0.26523488782847998</c:v>
                </c:pt>
                <c:pt idx="2">
                  <c:v>0.26386705590783999</c:v>
                </c:pt>
                <c:pt idx="3">
                  <c:v>0.26111780112895999</c:v>
                </c:pt>
                <c:pt idx="4">
                  <c:v>0.25707842038272</c:v>
                </c:pt>
                <c:pt idx="5">
                  <c:v>0.25184021056</c:v>
                </c:pt>
                <c:pt idx="6">
                  <c:v>0.24549446855167997</c:v>
                </c:pt>
                <c:pt idx="7">
                  <c:v>0.23813249124863997</c:v>
                </c:pt>
                <c:pt idx="8">
                  <c:v>0.22984557554175999</c:v>
                </c:pt>
                <c:pt idx="9">
                  <c:v>0.22072501832191999</c:v>
                </c:pt>
                <c:pt idx="10">
                  <c:v>0.21086211647999994</c:v>
                </c:pt>
                <c:pt idx="11">
                  <c:v>0.20034816690687995</c:v>
                </c:pt>
                <c:pt idx="12">
                  <c:v>0.18927446649343993</c:v>
                </c:pt>
                <c:pt idx="13">
                  <c:v>0.17773231213055993</c:v>
                </c:pt>
                <c:pt idx="14">
                  <c:v>0.16581300070911992</c:v>
                </c:pt>
                <c:pt idx="15">
                  <c:v>0.1536078291199999</c:v>
                </c:pt>
                <c:pt idx="16">
                  <c:v>0.14120809425407987</c:v>
                </c:pt>
                <c:pt idx="17">
                  <c:v>0.12870509300223984</c:v>
                </c:pt>
                <c:pt idx="18">
                  <c:v>0.11619012225535985</c:v>
                </c:pt>
                <c:pt idx="19">
                  <c:v>0.10375447890431982</c:v>
                </c:pt>
                <c:pt idx="20">
                  <c:v>9.1489459839999815E-2</c:v>
                </c:pt>
                <c:pt idx="21">
                  <c:v>7.9486361953279822E-2</c:v>
                </c:pt>
                <c:pt idx="22">
                  <c:v>6.7836482135039816E-2</c:v>
                </c:pt>
                <c:pt idx="23">
                  <c:v>5.6631117276159798E-2</c:v>
                </c:pt>
                <c:pt idx="24">
                  <c:v>4.5961564267519794E-2</c:v>
                </c:pt>
                <c:pt idx="25">
                  <c:v>3.5919119999999777E-2</c:v>
                </c:pt>
                <c:pt idx="26">
                  <c:v>2.6595081364479911E-2</c:v>
                </c:pt>
                <c:pt idx="27">
                  <c:v>1.808074525183978E-2</c:v>
                </c:pt>
                <c:pt idx="28">
                  <c:v>1.04674085529598E-2</c:v>
                </c:pt>
                <c:pt idx="29">
                  <c:v>3.8463681587198595E-3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'Mitsubishi EVO X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COBB'!$G$55:$BT$55</c:f>
              <c:numCache>
                <c:formatCode>0.000</c:formatCode>
                <c:ptCount val="66"/>
                <c:pt idx="0">
                  <c:v>0.27508081638911996</c:v>
                </c:pt>
                <c:pt idx="1">
                  <c:v>0.27508081638911996</c:v>
                </c:pt>
                <c:pt idx="2">
                  <c:v>0.27354727415295998</c:v>
                </c:pt>
                <c:pt idx="3">
                  <c:v>0.27056646618623997</c:v>
                </c:pt>
                <c:pt idx="4">
                  <c:v>0.26623548538367997</c:v>
                </c:pt>
                <c:pt idx="5">
                  <c:v>0.26065142463999996</c:v>
                </c:pt>
                <c:pt idx="6">
                  <c:v>0.25391137684991999</c:v>
                </c:pt>
                <c:pt idx="7">
                  <c:v>0.24611243490815998</c:v>
                </c:pt>
                <c:pt idx="8">
                  <c:v>0.23735169170943998</c:v>
                </c:pt>
                <c:pt idx="9">
                  <c:v>0.22772624014847997</c:v>
                </c:pt>
                <c:pt idx="10">
                  <c:v>0.21733317311999997</c:v>
                </c:pt>
                <c:pt idx="11">
                  <c:v>0.20626958351871993</c:v>
                </c:pt>
                <c:pt idx="12">
                  <c:v>0.19463256423935993</c:v>
                </c:pt>
                <c:pt idx="13">
                  <c:v>0.18251920817663991</c:v>
                </c:pt>
                <c:pt idx="14">
                  <c:v>0.17002660822527987</c:v>
                </c:pt>
                <c:pt idx="15">
                  <c:v>0.15725185727999988</c:v>
                </c:pt>
                <c:pt idx="16">
                  <c:v>0.14429204823551989</c:v>
                </c:pt>
                <c:pt idx="17">
                  <c:v>0.13124427398655986</c:v>
                </c:pt>
                <c:pt idx="18">
                  <c:v>0.11820562742783985</c:v>
                </c:pt>
                <c:pt idx="19">
                  <c:v>0.10527320145407984</c:v>
                </c:pt>
                <c:pt idx="20">
                  <c:v>9.2544088959999826E-2</c:v>
                </c:pt>
                <c:pt idx="21">
                  <c:v>8.0115382840319826E-2</c:v>
                </c:pt>
                <c:pt idx="22">
                  <c:v>6.8084175989759799E-2</c:v>
                </c:pt>
                <c:pt idx="23">
                  <c:v>5.6547561303039812E-2</c:v>
                </c:pt>
                <c:pt idx="24">
                  <c:v>4.5602631674879823E-2</c:v>
                </c:pt>
                <c:pt idx="25">
                  <c:v>3.5346479999999736E-2</c:v>
                </c:pt>
                <c:pt idx="26">
                  <c:v>2.5876199173119785E-2</c:v>
                </c:pt>
                <c:pt idx="27">
                  <c:v>1.7288882088959845E-2</c:v>
                </c:pt>
                <c:pt idx="28">
                  <c:v>9.681621642239846E-3</c:v>
                </c:pt>
                <c:pt idx="29">
                  <c:v>3.1515107276798848E-3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'Mitsubishi EVO X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COBB'!$G$56:$BT$56</c:f>
              <c:numCache>
                <c:formatCode>0.000</c:formatCode>
                <c:ptCount val="66"/>
                <c:pt idx="0">
                  <c:v>0.24098</c:v>
                </c:pt>
                <c:pt idx="1">
                  <c:v>0.23289107059712</c:v>
                </c:pt>
                <c:pt idx="2">
                  <c:v>0.22432074781695999</c:v>
                </c:pt>
                <c:pt idx="3">
                  <c:v>0.21532060980223999</c:v>
                </c:pt>
                <c:pt idx="4">
                  <c:v>0.20594223469568002</c:v>
                </c:pt>
                <c:pt idx="5">
                  <c:v>0.19623720064</c:v>
                </c:pt>
                <c:pt idx="6">
                  <c:v>0.18625708577792</c:v>
                </c:pt>
                <c:pt idx="7">
                  <c:v>0.17605346825216001</c:v>
                </c:pt>
                <c:pt idx="8">
                  <c:v>0.16567792620544</c:v>
                </c:pt>
                <c:pt idx="9">
                  <c:v>0.15518203778048001</c:v>
                </c:pt>
                <c:pt idx="10">
                  <c:v>0.14461738111999997</c:v>
                </c:pt>
                <c:pt idx="11">
                  <c:v>0.13403553436671997</c:v>
                </c:pt>
                <c:pt idx="12">
                  <c:v>0.12348807566335995</c:v>
                </c:pt>
                <c:pt idx="13">
                  <c:v>0.11302658315263994</c:v>
                </c:pt>
                <c:pt idx="14">
                  <c:v>0.10270263497727994</c:v>
                </c:pt>
                <c:pt idx="15">
                  <c:v>9.2567809279999941E-2</c:v>
                </c:pt>
                <c:pt idx="16">
                  <c:v>8.2673684203519948E-2</c:v>
                </c:pt>
                <c:pt idx="17">
                  <c:v>7.3071837890559932E-2</c:v>
                </c:pt>
                <c:pt idx="18">
                  <c:v>6.3813848483839919E-2</c:v>
                </c:pt>
                <c:pt idx="19">
                  <c:v>5.4951294126079908E-2</c:v>
                </c:pt>
                <c:pt idx="20">
                  <c:v>4.6535752959999899E-2</c:v>
                </c:pt>
                <c:pt idx="21">
                  <c:v>3.8618803128319917E-2</c:v>
                </c:pt>
                <c:pt idx="22">
                  <c:v>3.1252022773759908E-2</c:v>
                </c:pt>
                <c:pt idx="23">
                  <c:v>2.4486990039039924E-2</c:v>
                </c:pt>
                <c:pt idx="24">
                  <c:v>1.8375283066879911E-2</c:v>
                </c:pt>
                <c:pt idx="25">
                  <c:v>1.2968479999999921E-2</c:v>
                </c:pt>
                <c:pt idx="26">
                  <c:v>8.3181589811199275E-3</c:v>
                </c:pt>
                <c:pt idx="27">
                  <c:v>4.4758981529599284E-3</c:v>
                </c:pt>
                <c:pt idx="28">
                  <c:v>1.4932756582399787E-3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'Mitsubishi EVO X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COBB'!$G$57:$BT$57</c:f>
              <c:numCache>
                <c:formatCode>0.000</c:formatCode>
                <c:ptCount val="66"/>
                <c:pt idx="0">
                  <c:v>0.22423999999999999</c:v>
                </c:pt>
                <c:pt idx="1">
                  <c:v>0.22339687249919998</c:v>
                </c:pt>
                <c:pt idx="2">
                  <c:v>0.22141686415359998</c:v>
                </c:pt>
                <c:pt idx="3">
                  <c:v>0.21837235619840001</c:v>
                </c:pt>
                <c:pt idx="4">
                  <c:v>0.21433572986880001</c:v>
                </c:pt>
                <c:pt idx="5">
                  <c:v>0.20937936639999999</c:v>
                </c:pt>
                <c:pt idx="6">
                  <c:v>0.20357564702719999</c:v>
                </c:pt>
                <c:pt idx="7">
                  <c:v>0.19699695298559999</c:v>
                </c:pt>
                <c:pt idx="8">
                  <c:v>0.18971566551039998</c:v>
                </c:pt>
                <c:pt idx="9">
                  <c:v>0.18180416583679998</c:v>
                </c:pt>
                <c:pt idx="10">
                  <c:v>0.17333483519999998</c:v>
                </c:pt>
                <c:pt idx="11">
                  <c:v>0.16438005483519996</c:v>
                </c:pt>
                <c:pt idx="12">
                  <c:v>0.15501220597759996</c:v>
                </c:pt>
                <c:pt idx="13">
                  <c:v>0.14530366986239995</c:v>
                </c:pt>
                <c:pt idx="14">
                  <c:v>0.13532682772479993</c:v>
                </c:pt>
                <c:pt idx="15">
                  <c:v>0.12515406079999994</c:v>
                </c:pt>
                <c:pt idx="16">
                  <c:v>0.11485775032319991</c:v>
                </c:pt>
                <c:pt idx="17">
                  <c:v>0.10451027752959989</c:v>
                </c:pt>
                <c:pt idx="18">
                  <c:v>9.4184023654399901E-2</c:v>
                </c:pt>
                <c:pt idx="19">
                  <c:v>8.3951369932799891E-2</c:v>
                </c:pt>
                <c:pt idx="20">
                  <c:v>7.3884697599999882E-2</c:v>
                </c:pt>
                <c:pt idx="21">
                  <c:v>6.4056387891199884E-2</c:v>
                </c:pt>
                <c:pt idx="22">
                  <c:v>5.4538822041599849E-2</c:v>
                </c:pt>
                <c:pt idx="23">
                  <c:v>4.5404381286399897E-2</c:v>
                </c:pt>
                <c:pt idx="24">
                  <c:v>3.6725446860799871E-2</c:v>
                </c:pt>
                <c:pt idx="25">
                  <c:v>2.8574399999999861E-2</c:v>
                </c:pt>
                <c:pt idx="26">
                  <c:v>2.1023621939199905E-2</c:v>
                </c:pt>
                <c:pt idx="27">
                  <c:v>1.4145493913599871E-2</c:v>
                </c:pt>
                <c:pt idx="28">
                  <c:v>8.012397158399881E-3</c:v>
                </c:pt>
                <c:pt idx="29">
                  <c:v>2.6967129087998865E-3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'Mitsubishi EVO X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COBB'!$G$58:$BT$58</c:f>
              <c:numCache>
                <c:formatCode>0.000</c:formatCode>
                <c:ptCount val="66"/>
                <c:pt idx="0">
                  <c:v>0.27485431979519998</c:v>
                </c:pt>
                <c:pt idx="1">
                  <c:v>0.27485431979519998</c:v>
                </c:pt>
                <c:pt idx="2">
                  <c:v>0.27485431979519998</c:v>
                </c:pt>
                <c:pt idx="3">
                  <c:v>0.27467907642879996</c:v>
                </c:pt>
                <c:pt idx="4">
                  <c:v>0.27295990812159998</c:v>
                </c:pt>
                <c:pt idx="5">
                  <c:v>0.26979257279999996</c:v>
                </c:pt>
                <c:pt idx="6">
                  <c:v>0.26527282839040001</c:v>
                </c:pt>
                <c:pt idx="7">
                  <c:v>0.25949643281919998</c:v>
                </c:pt>
                <c:pt idx="8">
                  <c:v>0.2525591440128</c:v>
                </c:pt>
                <c:pt idx="9">
                  <c:v>0.24455671989759997</c:v>
                </c:pt>
                <c:pt idx="10">
                  <c:v>0.23558491839999995</c:v>
                </c:pt>
                <c:pt idx="11">
                  <c:v>0.22573949744639993</c:v>
                </c:pt>
                <c:pt idx="12">
                  <c:v>0.21511621496319994</c:v>
                </c:pt>
                <c:pt idx="13">
                  <c:v>0.20381082887679991</c:v>
                </c:pt>
                <c:pt idx="14">
                  <c:v>0.19191909711359989</c:v>
                </c:pt>
                <c:pt idx="15">
                  <c:v>0.17953677759999986</c:v>
                </c:pt>
                <c:pt idx="16">
                  <c:v>0.16675962826239987</c:v>
                </c:pt>
                <c:pt idx="17">
                  <c:v>0.15368340702719982</c:v>
                </c:pt>
                <c:pt idx="18">
                  <c:v>0.14040387182079983</c:v>
                </c:pt>
                <c:pt idx="19">
                  <c:v>0.12701678056959986</c:v>
                </c:pt>
                <c:pt idx="20">
                  <c:v>0.11361789119999982</c:v>
                </c:pt>
                <c:pt idx="21">
                  <c:v>0.10030296163839975</c:v>
                </c:pt>
                <c:pt idx="22">
                  <c:v>8.7167749811199846E-2</c:v>
                </c:pt>
                <c:pt idx="23">
                  <c:v>7.4308013644799803E-2</c:v>
                </c:pt>
                <c:pt idx="24">
                  <c:v>6.1819511065599797E-2</c:v>
                </c:pt>
                <c:pt idx="25">
                  <c:v>4.9797999999999787E-2</c:v>
                </c:pt>
                <c:pt idx="26">
                  <c:v>3.8339238374399759E-2</c:v>
                </c:pt>
                <c:pt idx="27">
                  <c:v>2.7538984115199783E-2</c:v>
                </c:pt>
                <c:pt idx="28">
                  <c:v>1.7492995148799817E-2</c:v>
                </c:pt>
                <c:pt idx="29">
                  <c:v>8.2970294015997093E-3</c:v>
                </c:pt>
                <c:pt idx="30">
                  <c:v>4.6844799999834486E-5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'Mitsubishi EVO X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COBB'!$G$59:$BT$59</c:f>
              <c:numCache>
                <c:formatCode>0.000</c:formatCode>
                <c:ptCount val="66"/>
                <c:pt idx="0">
                  <c:v>0.26482301122559998</c:v>
                </c:pt>
                <c:pt idx="1">
                  <c:v>0.26482301122559998</c:v>
                </c:pt>
                <c:pt idx="2">
                  <c:v>0.26482301122559998</c:v>
                </c:pt>
                <c:pt idx="3">
                  <c:v>0.26482301122559998</c:v>
                </c:pt>
                <c:pt idx="4">
                  <c:v>0.2640627387392</c:v>
                </c:pt>
                <c:pt idx="5">
                  <c:v>0.26157064959999998</c:v>
                </c:pt>
                <c:pt idx="6">
                  <c:v>0.25747003668480001</c:v>
                </c:pt>
                <c:pt idx="7">
                  <c:v>0.25188419287039998</c:v>
                </c:pt>
                <c:pt idx="8">
                  <c:v>0.2449364110336</c:v>
                </c:pt>
                <c:pt idx="9">
                  <c:v>0.23674998405119999</c:v>
                </c:pt>
                <c:pt idx="10">
                  <c:v>0.22744820479999994</c:v>
                </c:pt>
                <c:pt idx="11">
                  <c:v>0.21715436615679995</c:v>
                </c:pt>
                <c:pt idx="12">
                  <c:v>0.20599176099839994</c:v>
                </c:pt>
                <c:pt idx="13">
                  <c:v>0.19408368220159994</c:v>
                </c:pt>
                <c:pt idx="14">
                  <c:v>0.18155342264319993</c:v>
                </c:pt>
                <c:pt idx="15">
                  <c:v>0.16852427519999991</c:v>
                </c:pt>
                <c:pt idx="16">
                  <c:v>0.15511953274879986</c:v>
                </c:pt>
                <c:pt idx="17">
                  <c:v>0.14146248816639986</c:v>
                </c:pt>
                <c:pt idx="18">
                  <c:v>0.12767643432959982</c:v>
                </c:pt>
                <c:pt idx="19">
                  <c:v>0.11388466411519987</c:v>
                </c:pt>
                <c:pt idx="20">
                  <c:v>0.10021047039999981</c:v>
                </c:pt>
                <c:pt idx="21">
                  <c:v>8.6777146060799865E-2</c:v>
                </c:pt>
                <c:pt idx="22">
                  <c:v>7.3707983974399843E-2</c:v>
                </c:pt>
                <c:pt idx="23">
                  <c:v>6.1126277017599817E-2</c:v>
                </c:pt>
                <c:pt idx="24">
                  <c:v>4.9155318067199888E-2</c:v>
                </c:pt>
                <c:pt idx="25">
                  <c:v>3.7918399999999797E-2</c:v>
                </c:pt>
                <c:pt idx="26">
                  <c:v>2.7538815692799895E-2</c:v>
                </c:pt>
                <c:pt idx="27">
                  <c:v>1.8139858022399868E-2</c:v>
                </c:pt>
                <c:pt idx="28">
                  <c:v>9.844819865599902E-3</c:v>
                </c:pt>
                <c:pt idx="29">
                  <c:v>2.7769940991998476E-3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axId val="187169024"/>
        <c:axId val="187396480"/>
      </c:scatterChart>
      <c:valAx>
        <c:axId val="187169024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87396480"/>
        <c:crosses val="autoZero"/>
        <c:crossBetween val="midCat"/>
        <c:majorUnit val="0.2"/>
      </c:valAx>
      <c:valAx>
        <c:axId val="18739648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871690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165E-2"/>
          <c:y val="0.1072913630700368"/>
          <c:w val="0.7827637638109558"/>
          <c:h val="0.76517945114218466"/>
        </c:manualLayout>
      </c:layout>
      <c:scatterChart>
        <c:scatterStyle val="lineMarker"/>
        <c:ser>
          <c:idx val="0"/>
          <c:order val="0"/>
          <c:tx>
            <c:strRef>
              <c:f>'Generic ECU'!$F$52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ECU'!$G$52:$V$52</c:f>
              <c:numCache>
                <c:formatCode>0.000</c:formatCode>
                <c:ptCount val="16"/>
                <c:pt idx="0">
                  <c:v>0.20173091903999998</c:v>
                </c:pt>
                <c:pt idx="1">
                  <c:v>0.17479283352</c:v>
                </c:pt>
                <c:pt idx="2">
                  <c:v>0.14871762047999998</c:v>
                </c:pt>
                <c:pt idx="3">
                  <c:v>0.12378066695999998</c:v>
                </c:pt>
                <c:pt idx="4">
                  <c:v>0.10025735999999999</c:v>
                </c:pt>
                <c:pt idx="5">
                  <c:v>7.842308664E-2</c:v>
                </c:pt>
                <c:pt idx="6">
                  <c:v>5.8553233920000003E-2</c:v>
                </c:pt>
                <c:pt idx="7">
                  <c:v>4.0923188880000017E-2</c:v>
                </c:pt>
                <c:pt idx="8">
                  <c:v>2.5808338559999977E-2</c:v>
                </c:pt>
                <c:pt idx="9">
                  <c:v>1.3484069999999959E-2</c:v>
                </c:pt>
                <c:pt idx="10">
                  <c:v>4.2257702399999819E-3</c:v>
                </c:pt>
                <c:pt idx="11">
                  <c:v>3.3600000000000296E-3</c:v>
                </c:pt>
                <c:pt idx="12">
                  <c:v>3.3600000000000296E-3</c:v>
                </c:pt>
                <c:pt idx="13">
                  <c:v>3.3600000000000296E-3</c:v>
                </c:pt>
                <c:pt idx="14">
                  <c:v>3.3600000000000296E-3</c:v>
                </c:pt>
                <c:pt idx="15">
                  <c:v>0</c:v>
                </c:pt>
              </c:numCache>
            </c:numRef>
          </c:yVal>
        </c:ser>
        <c:ser>
          <c:idx val="1"/>
          <c:order val="1"/>
          <c:tx>
            <c:strRef>
              <c:f>'Generic ECU'!$F$53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ECU'!$G$53:$V$53</c:f>
              <c:numCache>
                <c:formatCode>0.000</c:formatCode>
                <c:ptCount val="16"/>
                <c:pt idx="0">
                  <c:v>0.20723299199999998</c:v>
                </c:pt>
                <c:pt idx="1">
                  <c:v>0.19076732999999998</c:v>
                </c:pt>
                <c:pt idx="2">
                  <c:v>0.17231947199999997</c:v>
                </c:pt>
                <c:pt idx="3">
                  <c:v>0.15244572599999998</c:v>
                </c:pt>
                <c:pt idx="4">
                  <c:v>0.13170239999999997</c:v>
                </c:pt>
                <c:pt idx="5">
                  <c:v>0.11064580199999999</c:v>
                </c:pt>
                <c:pt idx="6">
                  <c:v>8.9832239999999952E-2</c:v>
                </c:pt>
                <c:pt idx="7">
                  <c:v>6.981802199999998E-2</c:v>
                </c:pt>
                <c:pt idx="8">
                  <c:v>5.1159455999999992E-2</c:v>
                </c:pt>
                <c:pt idx="9">
                  <c:v>3.4412849999999967E-2</c:v>
                </c:pt>
                <c:pt idx="10">
                  <c:v>2.0134511999999993E-2</c:v>
                </c:pt>
                <c:pt idx="11">
                  <c:v>8.8807499999999928E-3</c:v>
                </c:pt>
                <c:pt idx="12">
                  <c:v>1.2078719999999987E-3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2"/>
          <c:order val="2"/>
          <c:tx>
            <c:strRef>
              <c:f>'Generic ECU'!$F$54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ECU'!$G$54:$V$54</c:f>
              <c:numCache>
                <c:formatCode>0.000</c:formatCode>
                <c:ptCount val="16"/>
                <c:pt idx="0">
                  <c:v>0.25184021056</c:v>
                </c:pt>
                <c:pt idx="1">
                  <c:v>0.23910519327999996</c:v>
                </c:pt>
                <c:pt idx="2">
                  <c:v>0.22307831871999997</c:v>
                </c:pt>
                <c:pt idx="3">
                  <c:v>0.20436139743999995</c:v>
                </c:pt>
                <c:pt idx="4">
                  <c:v>0.18355623999999995</c:v>
                </c:pt>
                <c:pt idx="5">
                  <c:v>0.16126465695999997</c:v>
                </c:pt>
                <c:pt idx="6">
                  <c:v>0.13808845887999996</c:v>
                </c:pt>
                <c:pt idx="7">
                  <c:v>0.11462945631999999</c:v>
                </c:pt>
                <c:pt idx="8">
                  <c:v>9.1489459839999954E-2</c:v>
                </c:pt>
                <c:pt idx="9">
                  <c:v>6.927027999999999E-2</c:v>
                </c:pt>
                <c:pt idx="10">
                  <c:v>4.8573727360000013E-2</c:v>
                </c:pt>
                <c:pt idx="11">
                  <c:v>3.0001612479999995E-2</c:v>
                </c:pt>
                <c:pt idx="12">
                  <c:v>1.4155745920000018E-2</c:v>
                </c:pt>
                <c:pt idx="13">
                  <c:v>1.6379382399999143E-3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3"/>
          <c:order val="3"/>
          <c:tx>
            <c:strRef>
              <c:f>'Generic ECU'!$F$55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ECU'!$G$55:$V$55</c:f>
              <c:numCache>
                <c:formatCode>0.000</c:formatCode>
                <c:ptCount val="16"/>
                <c:pt idx="0">
                  <c:v>0.26065142463999996</c:v>
                </c:pt>
                <c:pt idx="1">
                  <c:v>0.24714189231999997</c:v>
                </c:pt>
                <c:pt idx="2">
                  <c:v>0.23020835967999997</c:v>
                </c:pt>
                <c:pt idx="3">
                  <c:v>0.21049084335999996</c:v>
                </c:pt>
                <c:pt idx="4">
                  <c:v>0.18862935999999997</c:v>
                </c:pt>
                <c:pt idx="5">
                  <c:v>0.16526392623999997</c:v>
                </c:pt>
                <c:pt idx="6">
                  <c:v>0.14103455871999995</c:v>
                </c:pt>
                <c:pt idx="7">
                  <c:v>0.11658127407999999</c:v>
                </c:pt>
                <c:pt idx="8">
                  <c:v>9.2544088959999965E-2</c:v>
                </c:pt>
                <c:pt idx="9">
                  <c:v>6.9563019999999948E-2</c:v>
                </c:pt>
                <c:pt idx="10">
                  <c:v>4.8278083839999958E-2</c:v>
                </c:pt>
                <c:pt idx="11">
                  <c:v>2.9329297119999931E-2</c:v>
                </c:pt>
                <c:pt idx="12">
                  <c:v>1.335667647999994E-2</c:v>
                </c:pt>
                <c:pt idx="13">
                  <c:v>1.0002385599999775E-3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4"/>
          <c:order val="4"/>
          <c:tx>
            <c:strRef>
              <c:f>'Generic ECU'!$F$56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ECU'!$G$56:$V$56</c:f>
              <c:numCache>
                <c:formatCode>0.000</c:formatCode>
                <c:ptCount val="16"/>
                <c:pt idx="0">
                  <c:v>0.19623720064</c:v>
                </c:pt>
                <c:pt idx="1">
                  <c:v>0.17733938032000002</c:v>
                </c:pt>
                <c:pt idx="2">
                  <c:v>0.15781447168000001</c:v>
                </c:pt>
                <c:pt idx="3">
                  <c:v>0.13800246735999999</c:v>
                </c:pt>
                <c:pt idx="4">
                  <c:v>0.11824335999999999</c:v>
                </c:pt>
                <c:pt idx="5">
                  <c:v>9.8877142239999993E-2</c:v>
                </c:pt>
                <c:pt idx="6">
                  <c:v>8.0243806720000005E-2</c:v>
                </c:pt>
                <c:pt idx="7">
                  <c:v>6.2683346080000008E-2</c:v>
                </c:pt>
                <c:pt idx="8">
                  <c:v>4.6535752959999982E-2</c:v>
                </c:pt>
                <c:pt idx="9">
                  <c:v>3.2141019999999992E-2</c:v>
                </c:pt>
                <c:pt idx="10">
                  <c:v>1.983913984000002E-2</c:v>
                </c:pt>
                <c:pt idx="11">
                  <c:v>9.9701051200000168E-3</c:v>
                </c:pt>
                <c:pt idx="12">
                  <c:v>2.8739084799999925E-3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5"/>
          <c:order val="5"/>
          <c:tx>
            <c:strRef>
              <c:f>'Generic ECU'!$F$57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ECU'!$G$57:$V$57</c:f>
              <c:numCache>
                <c:formatCode>0.000</c:formatCode>
                <c:ptCount val="16"/>
                <c:pt idx="0">
                  <c:v>0.20937936639999999</c:v>
                </c:pt>
                <c:pt idx="1">
                  <c:v>0.1978591972</c:v>
                </c:pt>
                <c:pt idx="2">
                  <c:v>0.18383716480000001</c:v>
                </c:pt>
                <c:pt idx="3">
                  <c:v>0.16779039159999998</c:v>
                </c:pt>
                <c:pt idx="4">
                  <c:v>0.150196</c:v>
                </c:pt>
                <c:pt idx="5">
                  <c:v>0.13153111239999998</c:v>
                </c:pt>
                <c:pt idx="6">
                  <c:v>0.11227285119999998</c:v>
                </c:pt>
                <c:pt idx="7">
                  <c:v>9.2898338800000008E-2</c:v>
                </c:pt>
                <c:pt idx="8">
                  <c:v>7.3884697599999993E-2</c:v>
                </c:pt>
                <c:pt idx="9">
                  <c:v>5.5709049999999982E-2</c:v>
                </c:pt>
                <c:pt idx="10">
                  <c:v>3.8848518399999976E-2</c:v>
                </c:pt>
                <c:pt idx="11">
                  <c:v>2.3780225200000032E-2</c:v>
                </c:pt>
                <c:pt idx="12">
                  <c:v>1.0981292800000014E-2</c:v>
                </c:pt>
                <c:pt idx="13">
                  <c:v>9.2884360000003441E-4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6"/>
          <c:order val="6"/>
          <c:tx>
            <c:strRef>
              <c:f>'Generic ECU'!$F$58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ECU'!$G$58:$V$58</c:f>
              <c:numCache>
                <c:formatCode>0.000</c:formatCode>
                <c:ptCount val="16"/>
                <c:pt idx="0">
                  <c:v>0.26979257279999996</c:v>
                </c:pt>
                <c:pt idx="1">
                  <c:v>0.26028393239999997</c:v>
                </c:pt>
                <c:pt idx="2">
                  <c:v>0.24665194559999998</c:v>
                </c:pt>
                <c:pt idx="3">
                  <c:v>0.22952782919999998</c:v>
                </c:pt>
                <c:pt idx="4">
                  <c:v>0.20954279999999997</c:v>
                </c:pt>
                <c:pt idx="5">
                  <c:v>0.18732807479999997</c:v>
                </c:pt>
                <c:pt idx="6">
                  <c:v>0.16351487039999996</c:v>
                </c:pt>
                <c:pt idx="7">
                  <c:v>0.13873440359999994</c:v>
                </c:pt>
                <c:pt idx="8">
                  <c:v>0.11361789119999999</c:v>
                </c:pt>
                <c:pt idx="9">
                  <c:v>8.8796549999999974E-2</c:v>
                </c:pt>
                <c:pt idx="10">
                  <c:v>6.4901596799999905E-2</c:v>
                </c:pt>
                <c:pt idx="11">
                  <c:v>4.2564248400000004E-2</c:v>
                </c:pt>
                <c:pt idx="12">
                  <c:v>2.2415721599999966E-2</c:v>
                </c:pt>
                <c:pt idx="13">
                  <c:v>5.0872331999999298E-3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8"/>
          <c:order val="7"/>
          <c:tx>
            <c:strRef>
              <c:f>'Generic ECU'!$F$59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ECU'!$G$59:$V$59</c:f>
              <c:numCache>
                <c:formatCode>0.000</c:formatCode>
                <c:ptCount val="16"/>
                <c:pt idx="0">
                  <c:v>0.26157064959999998</c:v>
                </c:pt>
                <c:pt idx="1">
                  <c:v>0.25265943279999997</c:v>
                </c:pt>
                <c:pt idx="2">
                  <c:v>0.23890597119999998</c:v>
                </c:pt>
                <c:pt idx="3">
                  <c:v>0.22112298639999997</c:v>
                </c:pt>
                <c:pt idx="4">
                  <c:v>0.2001232</c:v>
                </c:pt>
                <c:pt idx="5">
                  <c:v>0.17671933359999997</c:v>
                </c:pt>
                <c:pt idx="6">
                  <c:v>0.15172410879999998</c:v>
                </c:pt>
                <c:pt idx="7">
                  <c:v>0.12595024719999998</c:v>
                </c:pt>
                <c:pt idx="8">
                  <c:v>0.10021047040000003</c:v>
                </c:pt>
                <c:pt idx="9">
                  <c:v>7.5317500000000037E-2</c:v>
                </c:pt>
                <c:pt idx="10">
                  <c:v>5.2084057600000011E-2</c:v>
                </c:pt>
                <c:pt idx="11">
                  <c:v>3.1322864800000016E-2</c:v>
                </c:pt>
                <c:pt idx="12">
                  <c:v>1.3846643200000036E-2</c:v>
                </c:pt>
                <c:pt idx="13">
                  <c:v>4.6811439999999704E-4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axId val="192038400"/>
        <c:axId val="192040320"/>
      </c:scatterChart>
      <c:valAx>
        <c:axId val="192038400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92040320"/>
        <c:crosses val="autoZero"/>
        <c:crossBetween val="midCat"/>
        <c:majorUnit val="0.2"/>
      </c:valAx>
      <c:valAx>
        <c:axId val="19204032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920384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7448458568264007E-2"/>
          <c:y val="0.10729136307003684"/>
          <c:w val="0.77251276507752842"/>
          <c:h val="0.76807800252836611"/>
        </c:manualLayout>
      </c:layout>
      <c:scatterChart>
        <c:scatterStyle val="lineMarker"/>
        <c:ser>
          <c:idx val="0"/>
          <c:order val="0"/>
          <c:tx>
            <c:strRef>
              <c:f>'Generic ECU'!$F$63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ECU'!$G$63:$V$63</c:f>
              <c:numCache>
                <c:formatCode>0</c:formatCode>
                <c:ptCount val="16"/>
                <c:pt idx="0">
                  <c:v>205.66928041087999</c:v>
                </c:pt>
                <c:pt idx="1">
                  <c:v>178.35485465143998</c:v>
                </c:pt>
                <c:pt idx="2">
                  <c:v>156.26527269055995</c:v>
                </c:pt>
                <c:pt idx="3">
                  <c:v>138.84937816711997</c:v>
                </c:pt>
                <c:pt idx="4">
                  <c:v>125.55601471999995</c:v>
                </c:pt>
                <c:pt idx="5">
                  <c:v>115.83402598807996</c:v>
                </c:pt>
                <c:pt idx="6">
                  <c:v>109.13225561023995</c:v>
                </c:pt>
                <c:pt idx="7">
                  <c:v>104.89954722535998</c:v>
                </c:pt>
                <c:pt idx="8">
                  <c:v>102.58474447231998</c:v>
                </c:pt>
                <c:pt idx="9">
                  <c:v>101.63669098999998</c:v>
                </c:pt>
                <c:pt idx="10">
                  <c:v>101.63620639303991</c:v>
                </c:pt>
                <c:pt idx="11">
                  <c:v>101.63620639303991</c:v>
                </c:pt>
                <c:pt idx="12">
                  <c:v>101.48146255616001</c:v>
                </c:pt>
                <c:pt idx="13">
                  <c:v>100.48884254552001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1"/>
          <c:order val="1"/>
          <c:tx>
            <c:strRef>
              <c:f>'Generic ECU'!$F$64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ECU'!$G$64:$V$64</c:f>
              <c:numCache>
                <c:formatCode>0</c:formatCode>
                <c:ptCount val="16"/>
                <c:pt idx="0">
                  <c:v>209.72352659136001</c:v>
                </c:pt>
                <c:pt idx="1">
                  <c:v>184.52394681768001</c:v>
                </c:pt>
                <c:pt idx="2">
                  <c:v>163.73483893631999</c:v>
                </c:pt>
                <c:pt idx="3">
                  <c:v>146.91615769464002</c:v>
                </c:pt>
                <c:pt idx="4">
                  <c:v>133.62785784000002</c:v>
                </c:pt>
                <c:pt idx="5">
                  <c:v>123.42989411976001</c:v>
                </c:pt>
                <c:pt idx="6">
                  <c:v>115.88222128128001</c:v>
                </c:pt>
                <c:pt idx="7">
                  <c:v>110.54479407192002</c:v>
                </c:pt>
                <c:pt idx="8">
                  <c:v>106.97756723904004</c:v>
                </c:pt>
                <c:pt idx="9">
                  <c:v>104.74049552999998</c:v>
                </c:pt>
                <c:pt idx="10">
                  <c:v>103.39353369215996</c:v>
                </c:pt>
                <c:pt idx="11">
                  <c:v>102.49663647288014</c:v>
                </c:pt>
                <c:pt idx="12">
                  <c:v>101.60975861951999</c:v>
                </c:pt>
                <c:pt idx="13">
                  <c:v>100.29285487943997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2"/>
          <c:order val="2"/>
          <c:tx>
            <c:strRef>
              <c:f>'Generic ECU'!$F$65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ECU'!$G$65:$V$65</c:f>
              <c:numCache>
                <c:formatCode>0</c:formatCode>
                <c:ptCount val="16"/>
                <c:pt idx="0">
                  <c:v>235.54738293503999</c:v>
                </c:pt>
                <c:pt idx="1">
                  <c:v>206.27147267952</c:v>
                </c:pt>
                <c:pt idx="2">
                  <c:v>181.98565078847997</c:v>
                </c:pt>
                <c:pt idx="3">
                  <c:v>162.18828327695999</c:v>
                </c:pt>
                <c:pt idx="4">
                  <c:v>146.37773615999998</c:v>
                </c:pt>
                <c:pt idx="5">
                  <c:v>134.05237545263995</c:v>
                </c:pt>
                <c:pt idx="6">
                  <c:v>124.71056716991998</c:v>
                </c:pt>
                <c:pt idx="7">
                  <c:v>117.85067732687997</c:v>
                </c:pt>
                <c:pt idx="8">
                  <c:v>112.97107193855993</c:v>
                </c:pt>
                <c:pt idx="9">
                  <c:v>109.57011701999994</c:v>
                </c:pt>
                <c:pt idx="10">
                  <c:v>107.14617858624001</c:v>
                </c:pt>
                <c:pt idx="11">
                  <c:v>105.19762265231998</c:v>
                </c:pt>
                <c:pt idx="12">
                  <c:v>103.22281523327996</c:v>
                </c:pt>
                <c:pt idx="13">
                  <c:v>100.72012234416002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3"/>
          <c:order val="3"/>
          <c:tx>
            <c:strRef>
              <c:f>'Generic ECU'!$F$66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ECU'!$G$66:$V$66</c:f>
              <c:numCache>
                <c:formatCode>0</c:formatCode>
                <c:ptCount val="16"/>
                <c:pt idx="0">
                  <c:v>241.03431589823998</c:v>
                </c:pt>
                <c:pt idx="1">
                  <c:v>210.37045019711999</c:v>
                </c:pt>
                <c:pt idx="2">
                  <c:v>184.97920893887999</c:v>
                </c:pt>
                <c:pt idx="3">
                  <c:v>164.32590132575996</c:v>
                </c:pt>
                <c:pt idx="4">
                  <c:v>147.87583655999998</c:v>
                </c:pt>
                <c:pt idx="5">
                  <c:v>135.09432384383996</c:v>
                </c:pt>
                <c:pt idx="6">
                  <c:v>125.44667237952001</c:v>
                </c:pt>
                <c:pt idx="7">
                  <c:v>118.39819136928003</c:v>
                </c:pt>
                <c:pt idx="8">
                  <c:v>113.41419001535991</c:v>
                </c:pt>
                <c:pt idx="9">
                  <c:v>109.95997751999994</c:v>
                </c:pt>
                <c:pt idx="10">
                  <c:v>107.5008630854399</c:v>
                </c:pt>
                <c:pt idx="11">
                  <c:v>105.50215591391992</c:v>
                </c:pt>
                <c:pt idx="12">
                  <c:v>103.42916520767994</c:v>
                </c:pt>
                <c:pt idx="13">
                  <c:v>100.74720016896003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4"/>
          <c:order val="4"/>
          <c:tx>
            <c:strRef>
              <c:f>'Generic ECU'!$F$67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ECU'!$G$67:$V$67</c:f>
              <c:numCache>
                <c:formatCode>0</c:formatCode>
                <c:ptCount val="16"/>
                <c:pt idx="0">
                  <c:v>202.82516615104001</c:v>
                </c:pt>
                <c:pt idx="1">
                  <c:v>178.49603460352</c:v>
                </c:pt>
                <c:pt idx="2">
                  <c:v>158.59084181247999</c:v>
                </c:pt>
                <c:pt idx="3">
                  <c:v>142.65119159296</c:v>
                </c:pt>
                <c:pt idx="4">
                  <c:v>130.21868775999997</c:v>
                </c:pt>
                <c:pt idx="5">
                  <c:v>120.83493412863999</c:v>
                </c:pt>
                <c:pt idx="6">
                  <c:v>114.04153451392</c:v>
                </c:pt>
                <c:pt idx="7">
                  <c:v>109.38009273088002</c:v>
                </c:pt>
                <c:pt idx="8">
                  <c:v>106.39221259455999</c:v>
                </c:pt>
                <c:pt idx="9">
                  <c:v>104.61949791999996</c:v>
                </c:pt>
                <c:pt idx="10">
                  <c:v>103.60355252223997</c:v>
                </c:pt>
                <c:pt idx="11">
                  <c:v>102.88598021632004</c:v>
                </c:pt>
                <c:pt idx="12">
                  <c:v>102.00838481727993</c:v>
                </c:pt>
                <c:pt idx="13">
                  <c:v>100.51237014015999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5"/>
          <c:order val="5"/>
          <c:tx>
            <c:strRef>
              <c:f>'Generic ECU'!$F$68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ECU'!$G$68:$V$68</c:f>
              <c:numCache>
                <c:formatCode>0</c:formatCode>
                <c:ptCount val="16"/>
                <c:pt idx="0">
                  <c:v>213.56013371903998</c:v>
                </c:pt>
                <c:pt idx="1">
                  <c:v>188.64136651151998</c:v>
                </c:pt>
                <c:pt idx="2">
                  <c:v>168.03654027647997</c:v>
                </c:pt>
                <c:pt idx="3">
                  <c:v>151.30699237295997</c:v>
                </c:pt>
                <c:pt idx="4">
                  <c:v>138.01406015999993</c:v>
                </c:pt>
                <c:pt idx="5">
                  <c:v>127.71908099663995</c:v>
                </c:pt>
                <c:pt idx="6">
                  <c:v>119.98339224192</c:v>
                </c:pt>
                <c:pt idx="7">
                  <c:v>114.36833125487993</c:v>
                </c:pt>
                <c:pt idx="8">
                  <c:v>110.43523539455992</c:v>
                </c:pt>
                <c:pt idx="9">
                  <c:v>107.74544201999993</c:v>
                </c:pt>
                <c:pt idx="10">
                  <c:v>105.86028849024001</c:v>
                </c:pt>
                <c:pt idx="11">
                  <c:v>104.34111216431995</c:v>
                </c:pt>
                <c:pt idx="12">
                  <c:v>102.74925040127994</c:v>
                </c:pt>
                <c:pt idx="13">
                  <c:v>100.64604056016003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6"/>
          <c:order val="6"/>
          <c:tx>
            <c:strRef>
              <c:f>'Generic ECU'!$F$69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ECU'!$G$69:$V$69</c:f>
              <c:numCache>
                <c:formatCode>0</c:formatCode>
                <c:ptCount val="16"/>
                <c:pt idx="0">
                  <c:v>247.17320181247999</c:v>
                </c:pt>
                <c:pt idx="1">
                  <c:v>216.32306158423998</c:v>
                </c:pt>
                <c:pt idx="2">
                  <c:v>190.66512133375994</c:v>
                </c:pt>
                <c:pt idx="3">
                  <c:v>169.67499694951999</c:v>
                </c:pt>
                <c:pt idx="4">
                  <c:v>152.82830432</c:v>
                </c:pt>
                <c:pt idx="5">
                  <c:v>139.60065933367997</c:v>
                </c:pt>
                <c:pt idx="6">
                  <c:v>129.46767787903997</c:v>
                </c:pt>
                <c:pt idx="7">
                  <c:v>121.90497584456</c:v>
                </c:pt>
                <c:pt idx="8">
                  <c:v>116.38816911872004</c:v>
                </c:pt>
                <c:pt idx="9">
                  <c:v>112.39287358999997</c:v>
                </c:pt>
                <c:pt idx="10">
                  <c:v>109.39470514688003</c:v>
                </c:pt>
                <c:pt idx="11">
                  <c:v>106.86927967783998</c:v>
                </c:pt>
                <c:pt idx="12">
                  <c:v>104.29221307135998</c:v>
                </c:pt>
                <c:pt idx="13">
                  <c:v>101.13912121592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8"/>
          <c:order val="7"/>
          <c:tx>
            <c:strRef>
              <c:f>'Generic ECU'!$F$70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ECU'!$G$70:$V$70</c:f>
              <c:numCache>
                <c:formatCode>0</c:formatCode>
                <c:ptCount val="16"/>
                <c:pt idx="0">
                  <c:v>242.23399209664001</c:v>
                </c:pt>
                <c:pt idx="1">
                  <c:v>212.37334823632003</c:v>
                </c:pt>
                <c:pt idx="2">
                  <c:v>187.45813643968</c:v>
                </c:pt>
                <c:pt idx="3">
                  <c:v>167.00167998736003</c:v>
                </c:pt>
                <c:pt idx="4">
                  <c:v>150.51730216000004</c:v>
                </c:pt>
                <c:pt idx="5">
                  <c:v>137.51832623824004</c:v>
                </c:pt>
                <c:pt idx="6">
                  <c:v>127.51807550272005</c:v>
                </c:pt>
                <c:pt idx="7">
                  <c:v>120.02987323408007</c:v>
                </c:pt>
                <c:pt idx="8">
                  <c:v>114.56704271296002</c:v>
                </c:pt>
                <c:pt idx="9">
                  <c:v>110.6429072200001</c:v>
                </c:pt>
                <c:pt idx="10">
                  <c:v>107.77079003583998</c:v>
                </c:pt>
                <c:pt idx="11">
                  <c:v>105.46401444112001</c:v>
                </c:pt>
                <c:pt idx="12">
                  <c:v>103.2359037164801</c:v>
                </c:pt>
                <c:pt idx="13">
                  <c:v>100.59978114256006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axId val="192879232"/>
        <c:axId val="194966272"/>
      </c:scatterChart>
      <c:valAx>
        <c:axId val="192879232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94966272"/>
        <c:crosses val="autoZero"/>
        <c:crossBetween val="midCat"/>
        <c:majorUnit val="0.2"/>
      </c:valAx>
      <c:valAx>
        <c:axId val="194966272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</c:title>
        <c:numFmt formatCode="0" sourceLinked="1"/>
        <c:tickLblPos val="nextTo"/>
        <c:crossAx val="1928792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LINK!$G$14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LINK!$F$15:$F$22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LINK!$G$15:$G$22</c:f>
              <c:numCache>
                <c:formatCode>0</c:formatCode>
                <c:ptCount val="8"/>
                <c:pt idx="0">
                  <c:v>705.30764999999997</c:v>
                </c:pt>
                <c:pt idx="1">
                  <c:v>756.04219999999998</c:v>
                </c:pt>
                <c:pt idx="2">
                  <c:v>822.53174999999999</c:v>
                </c:pt>
                <c:pt idx="3">
                  <c:v>889.36169999999981</c:v>
                </c:pt>
                <c:pt idx="4">
                  <c:v>940.75749999999982</c:v>
                </c:pt>
                <c:pt idx="5">
                  <c:v>991.5806</c:v>
                </c:pt>
                <c:pt idx="6">
                  <c:v>1035.9314999999999</c:v>
                </c:pt>
                <c:pt idx="7">
                  <c:v>1087.9160999999999</c:v>
                </c:pt>
              </c:numCache>
            </c:numRef>
          </c:yVal>
          <c:smooth val="1"/>
        </c:ser>
        <c:axId val="173789952"/>
        <c:axId val="173791872"/>
      </c:scatterChart>
      <c:valAx>
        <c:axId val="173789952"/>
        <c:scaling>
          <c:orientation val="minMax"/>
        </c:scaling>
        <c:axPos val="b"/>
        <c:majorGridlines/>
        <c:title>
          <c:tx>
            <c:strRef>
              <c:f>LINK!$F$14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3791872"/>
        <c:crosses val="autoZero"/>
        <c:crossBetween val="midCat"/>
      </c:valAx>
      <c:valAx>
        <c:axId val="173791872"/>
        <c:scaling>
          <c:orientation val="minMax"/>
        </c:scaling>
        <c:axPos val="l"/>
        <c:majorGridlines/>
        <c:title>
          <c:tx>
            <c:strRef>
              <c:f>LINK!$H$15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37899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68"/>
          <c:w val="0.76627255374884984"/>
          <c:h val="0.77400091292936579"/>
        </c:manualLayout>
      </c:layout>
      <c:scatterChart>
        <c:scatterStyle val="smoothMarker"/>
        <c:ser>
          <c:idx val="0"/>
          <c:order val="0"/>
          <c:tx>
            <c:strRef>
              <c:f>LINK!$F$41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LINK!$G$41:$N$41</c:f>
              <c:numCache>
                <c:formatCode>0.000</c:formatCode>
                <c:ptCount val="8"/>
                <c:pt idx="0">
                  <c:v>3.0507799999999996</c:v>
                </c:pt>
                <c:pt idx="1">
                  <c:v>2.5154699999999997</c:v>
                </c:pt>
                <c:pt idx="2">
                  <c:v>2.0737599999999992</c:v>
                </c:pt>
                <c:pt idx="3">
                  <c:v>1.715209999999999</c:v>
                </c:pt>
                <c:pt idx="4">
                  <c:v>1.4293799999999983</c:v>
                </c:pt>
                <c:pt idx="5">
                  <c:v>1.2058299999999988</c:v>
                </c:pt>
                <c:pt idx="6">
                  <c:v>1.0341199999999997</c:v>
                </c:pt>
                <c:pt idx="7">
                  <c:v>0.90380999999999823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LINK!$F$42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LINK!$G$42:$N$42</c:f>
              <c:numCache>
                <c:formatCode>0.000</c:formatCode>
                <c:ptCount val="8"/>
                <c:pt idx="0">
                  <c:v>3.2311800000000002</c:v>
                </c:pt>
                <c:pt idx="1">
                  <c:v>2.6394799999999998</c:v>
                </c:pt>
                <c:pt idx="2">
                  <c:v>2.1553199999999997</c:v>
                </c:pt>
                <c:pt idx="3">
                  <c:v>1.7655000000000012</c:v>
                </c:pt>
                <c:pt idx="4">
                  <c:v>1.4568200000000004</c:v>
                </c:pt>
                <c:pt idx="5">
                  <c:v>1.2160800000000016</c:v>
                </c:pt>
                <c:pt idx="6">
                  <c:v>1.0300799999999999</c:v>
                </c:pt>
                <c:pt idx="7">
                  <c:v>0.88561999999999941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LINK!$F$43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LINK!$G$43:$N$43</c:f>
              <c:numCache>
                <c:formatCode>0.000</c:formatCode>
                <c:ptCount val="8"/>
                <c:pt idx="0">
                  <c:v>3.4537399999999998</c:v>
                </c:pt>
                <c:pt idx="1">
                  <c:v>2.8126599999999984</c:v>
                </c:pt>
                <c:pt idx="2">
                  <c:v>2.2857399999999988</c:v>
                </c:pt>
                <c:pt idx="3">
                  <c:v>1.8598400000000002</c:v>
                </c:pt>
                <c:pt idx="4">
                  <c:v>1.5218199999999982</c:v>
                </c:pt>
                <c:pt idx="5">
                  <c:v>1.2585399999999982</c:v>
                </c:pt>
                <c:pt idx="6">
                  <c:v>1.0568599999999986</c:v>
                </c:pt>
                <c:pt idx="7">
                  <c:v>0.90363999999999756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LINK!$F$44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LINK!$G$44:$N$44</c:f>
              <c:numCache>
                <c:formatCode>0.000</c:formatCode>
                <c:ptCount val="8"/>
                <c:pt idx="0">
                  <c:v>3.7913300000000021</c:v>
                </c:pt>
                <c:pt idx="1">
                  <c:v>3.0844400000000007</c:v>
                </c:pt>
                <c:pt idx="2">
                  <c:v>2.4985100000000013</c:v>
                </c:pt>
                <c:pt idx="3">
                  <c:v>2.0205800000000025</c:v>
                </c:pt>
                <c:pt idx="4">
                  <c:v>1.6376900000000028</c:v>
                </c:pt>
                <c:pt idx="5">
                  <c:v>1.3368800000000007</c:v>
                </c:pt>
                <c:pt idx="6">
                  <c:v>1.1051900000000021</c:v>
                </c:pt>
                <c:pt idx="7">
                  <c:v>0.92966000000000548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LINK!$F$45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LINK!$G$45:$N$45</c:f>
              <c:numCache>
                <c:formatCode>0.000</c:formatCode>
                <c:ptCount val="8"/>
                <c:pt idx="0">
                  <c:v>3.9494699999999998</c:v>
                </c:pt>
                <c:pt idx="1">
                  <c:v>3.2076200000000004</c:v>
                </c:pt>
                <c:pt idx="2">
                  <c:v>2.5918700000000001</c:v>
                </c:pt>
                <c:pt idx="3">
                  <c:v>2.0891400000000004</c:v>
                </c:pt>
                <c:pt idx="4">
                  <c:v>1.6863500000000009</c:v>
                </c:pt>
                <c:pt idx="5">
                  <c:v>1.3704199999999993</c:v>
                </c:pt>
                <c:pt idx="6">
                  <c:v>1.1282700000000006</c:v>
                </c:pt>
                <c:pt idx="7">
                  <c:v>0.94682000000000066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LINK!$F$46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LINK!$G$46:$N$46</c:f>
              <c:numCache>
                <c:formatCode>0.000</c:formatCode>
                <c:ptCount val="8"/>
                <c:pt idx="0">
                  <c:v>4.7610200000000003</c:v>
                </c:pt>
                <c:pt idx="1">
                  <c:v>3.6968699999999988</c:v>
                </c:pt>
                <c:pt idx="2">
                  <c:v>2.8579199999999982</c:v>
                </c:pt>
                <c:pt idx="3">
                  <c:v>2.2140499999999985</c:v>
                </c:pt>
                <c:pt idx="4">
                  <c:v>1.7351400000000012</c:v>
                </c:pt>
                <c:pt idx="5">
                  <c:v>1.3910699999999956</c:v>
                </c:pt>
                <c:pt idx="6">
                  <c:v>1.151720000000001</c:v>
                </c:pt>
                <c:pt idx="7">
                  <c:v>0.98696999999999591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LINK!$F$47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LINK!$G$47:$N$47</c:f>
              <c:numCache>
                <c:formatCode>0.000</c:formatCode>
                <c:ptCount val="8"/>
                <c:pt idx="0">
                  <c:v>5.3939599999999981</c:v>
                </c:pt>
                <c:pt idx="1">
                  <c:v>4.1548200000000008</c:v>
                </c:pt>
                <c:pt idx="2">
                  <c:v>3.1779599999999988</c:v>
                </c:pt>
                <c:pt idx="3">
                  <c:v>2.4283999999999963</c:v>
                </c:pt>
                <c:pt idx="4">
                  <c:v>1.8711599999999997</c:v>
                </c:pt>
                <c:pt idx="5">
                  <c:v>1.4712600000000045</c:v>
                </c:pt>
                <c:pt idx="6">
                  <c:v>1.193719999999999</c:v>
                </c:pt>
                <c:pt idx="7">
                  <c:v>1.0035599999999967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LINK!$F$48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LINK!$G$48:$N$48</c:f>
              <c:numCache>
                <c:formatCode>0.000</c:formatCode>
                <c:ptCount val="8"/>
                <c:pt idx="0">
                  <c:v>7.0495699999999992</c:v>
                </c:pt>
                <c:pt idx="1">
                  <c:v>5.2006300000000003</c:v>
                </c:pt>
                <c:pt idx="2">
                  <c:v>3.7894499999999987</c:v>
                </c:pt>
                <c:pt idx="3">
                  <c:v>2.7528499999999987</c:v>
                </c:pt>
                <c:pt idx="4">
                  <c:v>2.0276499999999977</c:v>
                </c:pt>
                <c:pt idx="5">
                  <c:v>1.5506699999999931</c:v>
                </c:pt>
                <c:pt idx="6">
                  <c:v>1.2587299999999964</c:v>
                </c:pt>
                <c:pt idx="7">
                  <c:v>1.0886499999999835</c:v>
                </c:pt>
              </c:numCache>
            </c:numRef>
          </c:yVal>
          <c:smooth val="1"/>
        </c:ser>
        <c:axId val="174349312"/>
        <c:axId val="174376064"/>
      </c:scatterChart>
      <c:valAx>
        <c:axId val="174349312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74376064"/>
        <c:crosses val="autoZero"/>
        <c:crossBetween val="midCat"/>
        <c:majorUnit val="1"/>
      </c:valAx>
      <c:valAx>
        <c:axId val="174376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743493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165E-2"/>
          <c:y val="0.10729136307003684"/>
          <c:w val="0.7827637638109558"/>
          <c:h val="0.77387510530072401"/>
        </c:manualLayout>
      </c:layout>
      <c:scatterChart>
        <c:scatterStyle val="smoothMarker"/>
        <c:ser>
          <c:idx val="0"/>
          <c:order val="0"/>
          <c:tx>
            <c:strRef>
              <c:f>LINK!$F$52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LINK!$G$52:$AL$52</c:f>
              <c:numCache>
                <c:formatCode>0.000</c:formatCode>
                <c:ptCount val="32"/>
                <c:pt idx="0">
                  <c:v>0.27568999999999999</c:v>
                </c:pt>
                <c:pt idx="1">
                  <c:v>0.21773376953124998</c:v>
                </c:pt>
                <c:pt idx="2">
                  <c:v>0.16163015624999999</c:v>
                </c:pt>
                <c:pt idx="3">
                  <c:v>0.10986927734374999</c:v>
                </c:pt>
                <c:pt idx="4">
                  <c:v>6.4941250000000006E-2</c:v>
                </c:pt>
                <c:pt idx="5">
                  <c:v>2.9336191406250017E-2</c:v>
                </c:pt>
                <c:pt idx="6">
                  <c:v>5.5442187499999962E-3</c:v>
                </c:pt>
                <c:pt idx="7">
                  <c:v>3.3600000000000296E-3</c:v>
                </c:pt>
                <c:pt idx="8">
                  <c:v>3.3600000000000296E-3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LINK!$F$53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LINK!$G$53:$AL$53</c:f>
              <c:numCache>
                <c:formatCode>0.000</c:formatCode>
                <c:ptCount val="32"/>
                <c:pt idx="0">
                  <c:v>0.23721999999999999</c:v>
                </c:pt>
                <c:pt idx="1">
                  <c:v>0.21570134765624999</c:v>
                </c:pt>
                <c:pt idx="2">
                  <c:v>0.18175640625</c:v>
                </c:pt>
                <c:pt idx="3">
                  <c:v>0.14041544921874999</c:v>
                </c:pt>
                <c:pt idx="4">
                  <c:v>9.6708749999999982E-2</c:v>
                </c:pt>
                <c:pt idx="5">
                  <c:v>5.5666582031249967E-2</c:v>
                </c:pt>
                <c:pt idx="6">
                  <c:v>2.2319218749999981E-2</c:v>
                </c:pt>
                <c:pt idx="7">
                  <c:v>1.6969335937499497E-3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LINK!$F$54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LINK!$G$54:$AL$54</c:f>
              <c:numCache>
                <c:formatCode>0.000</c:formatCode>
                <c:ptCount val="32"/>
                <c:pt idx="0">
                  <c:v>0.26512999999999998</c:v>
                </c:pt>
                <c:pt idx="1">
                  <c:v>0.25750945312499995</c:v>
                </c:pt>
                <c:pt idx="2">
                  <c:v>0.23146562499999998</c:v>
                </c:pt>
                <c:pt idx="3">
                  <c:v>0.19244023437499996</c:v>
                </c:pt>
                <c:pt idx="4">
                  <c:v>0.14587499999999995</c:v>
                </c:pt>
                <c:pt idx="5">
                  <c:v>9.7211640624999929E-2</c:v>
                </c:pt>
                <c:pt idx="6">
                  <c:v>5.1891874999999976E-2</c:v>
                </c:pt>
                <c:pt idx="7">
                  <c:v>1.5357421874999888E-2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LINK!$F$55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LINK!$G$55:$AL$55</c:f>
              <c:numCache>
                <c:formatCode>0.000</c:formatCode>
                <c:ptCount val="32"/>
                <c:pt idx="0">
                  <c:v>0.27506999999999998</c:v>
                </c:pt>
                <c:pt idx="1">
                  <c:v>0.26669624999999997</c:v>
                </c:pt>
                <c:pt idx="2">
                  <c:v>0.23906312499999999</c:v>
                </c:pt>
                <c:pt idx="3">
                  <c:v>0.19795781249999997</c:v>
                </c:pt>
                <c:pt idx="4">
                  <c:v>0.14916749999999998</c:v>
                </c:pt>
                <c:pt idx="5">
                  <c:v>9.8479374999999952E-2</c:v>
                </c:pt>
                <c:pt idx="6">
                  <c:v>5.1680624999999925E-2</c:v>
                </c:pt>
                <c:pt idx="7">
                  <c:v>1.4558437500000021E-2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LINK!$F$56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LINK!$G$56:$AL$56</c:f>
              <c:numCache>
                <c:formatCode>0.000</c:formatCode>
                <c:ptCount val="32"/>
                <c:pt idx="0">
                  <c:v>0.24098</c:v>
                </c:pt>
                <c:pt idx="1">
                  <c:v>0.20683613281250002</c:v>
                </c:pt>
                <c:pt idx="2">
                  <c:v>0.16763406250000001</c:v>
                </c:pt>
                <c:pt idx="3">
                  <c:v>0.12644808593750001</c:v>
                </c:pt>
                <c:pt idx="4">
                  <c:v>8.6352499999999999E-2</c:v>
                </c:pt>
                <c:pt idx="5">
                  <c:v>5.0421601562500001E-2</c:v>
                </c:pt>
                <c:pt idx="6">
                  <c:v>2.1729687500000011E-2</c:v>
                </c:pt>
                <c:pt idx="7">
                  <c:v>3.3510546875000213E-3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LINK!$F$57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LINK!$G$57:$AL$57</c:f>
              <c:numCache>
                <c:formatCode>0.000</c:formatCode>
                <c:ptCount val="32"/>
                <c:pt idx="0">
                  <c:v>0.22423999999999999</c:v>
                </c:pt>
                <c:pt idx="1">
                  <c:v>0.21475435546874999</c:v>
                </c:pt>
                <c:pt idx="2">
                  <c:v>0.19113109374999998</c:v>
                </c:pt>
                <c:pt idx="3">
                  <c:v>0.15768447265624999</c:v>
                </c:pt>
                <c:pt idx="4">
                  <c:v>0.11872874999999999</c:v>
                </c:pt>
                <c:pt idx="5">
                  <c:v>7.857818359374999E-2</c:v>
                </c:pt>
                <c:pt idx="6">
                  <c:v>4.1547031249999977E-2</c:v>
                </c:pt>
                <c:pt idx="7">
                  <c:v>1.1949550781249985E-2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LINK!$F$58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LINK!$G$58:$AL$58</c:f>
              <c:numCache>
                <c:formatCode>0.000</c:formatCode>
                <c:ptCount val="32"/>
                <c:pt idx="0">
                  <c:v>0.27318408203125</c:v>
                </c:pt>
                <c:pt idx="1">
                  <c:v>0.27318408203125</c:v>
                </c:pt>
                <c:pt idx="2">
                  <c:v>0.25394390624999996</c:v>
                </c:pt>
                <c:pt idx="3">
                  <c:v>0.21817708984375001</c:v>
                </c:pt>
                <c:pt idx="4">
                  <c:v>0.17159124999999997</c:v>
                </c:pt>
                <c:pt idx="5">
                  <c:v>0.11989400390624996</c:v>
                </c:pt>
                <c:pt idx="6">
                  <c:v>6.8792968750000016E-2</c:v>
                </c:pt>
                <c:pt idx="7">
                  <c:v>2.3995761718749953E-2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LINK!$F$59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LINK!$G$59:$AL$59</c:f>
              <c:numCache>
                <c:formatCode>0.000</c:formatCode>
                <c:ptCount val="32"/>
                <c:pt idx="0">
                  <c:v>0.26420949218750001</c:v>
                </c:pt>
                <c:pt idx="1">
                  <c:v>0.26420949218750001</c:v>
                </c:pt>
                <c:pt idx="2">
                  <c:v>0.2463371875</c:v>
                </c:pt>
                <c:pt idx="3">
                  <c:v>0.20921191406249998</c:v>
                </c:pt>
                <c:pt idx="4">
                  <c:v>0.16018250000000001</c:v>
                </c:pt>
                <c:pt idx="5">
                  <c:v>0.10659777343749999</c:v>
                </c:pt>
                <c:pt idx="6">
                  <c:v>5.5806562499999962E-2</c:v>
                </c:pt>
                <c:pt idx="7">
                  <c:v>1.515769531250008E-2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axId val="174549632"/>
        <c:axId val="174560000"/>
      </c:scatterChart>
      <c:valAx>
        <c:axId val="174549632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4560000"/>
        <c:crosses val="autoZero"/>
        <c:crossBetween val="midCat"/>
        <c:majorUnit val="0.2"/>
      </c:valAx>
      <c:valAx>
        <c:axId val="17456000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745496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'Nissan GTR EcuTek'!$G$14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EcuTek'!$F$15:$F$22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EcuTek'!$G$15:$G$22</c:f>
              <c:numCache>
                <c:formatCode>0</c:formatCode>
                <c:ptCount val="8"/>
                <c:pt idx="0">
                  <c:v>613.61765549999996</c:v>
                </c:pt>
                <c:pt idx="1">
                  <c:v>657.75671399999999</c:v>
                </c:pt>
                <c:pt idx="2">
                  <c:v>715.60262249999994</c:v>
                </c:pt>
                <c:pt idx="3">
                  <c:v>773.74467899999979</c:v>
                </c:pt>
                <c:pt idx="4">
                  <c:v>818.45902499999988</c:v>
                </c:pt>
                <c:pt idx="5">
                  <c:v>862.67512199999999</c:v>
                </c:pt>
                <c:pt idx="6">
                  <c:v>901.26040499999988</c:v>
                </c:pt>
                <c:pt idx="7">
                  <c:v>946.48700699999995</c:v>
                </c:pt>
              </c:numCache>
            </c:numRef>
          </c:yVal>
          <c:smooth val="1"/>
        </c:ser>
        <c:axId val="174678016"/>
        <c:axId val="174679936"/>
      </c:scatterChart>
      <c:valAx>
        <c:axId val="174678016"/>
        <c:scaling>
          <c:orientation val="minMax"/>
        </c:scaling>
        <c:axPos val="b"/>
        <c:majorGridlines/>
        <c:title>
          <c:tx>
            <c:strRef>
              <c:f>'Nissan GTR EcuTek'!$F$14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4679936"/>
        <c:crosses val="autoZero"/>
        <c:crossBetween val="midCat"/>
      </c:valAx>
      <c:valAx>
        <c:axId val="174679936"/>
        <c:scaling>
          <c:orientation val="minMax"/>
        </c:scaling>
        <c:axPos val="l"/>
        <c:majorGridlines/>
        <c:title>
          <c:tx>
            <c:strRef>
              <c:f>'Nissan GTR EcuTek'!$H$15:$H$22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4678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602E-2"/>
          <c:y val="0.10426697541759168"/>
          <c:w val="0.77062447839182135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EcuTek'!$G$41:$N$41</c:f>
              <c:numCache>
                <c:formatCode>0.000</c:formatCode>
                <c:ptCount val="8"/>
                <c:pt idx="0">
                  <c:v>2.0737599999999992</c:v>
                </c:pt>
                <c:pt idx="1">
                  <c:v>1.4293799999999983</c:v>
                </c:pt>
                <c:pt idx="2">
                  <c:v>1.2058299999999988</c:v>
                </c:pt>
                <c:pt idx="3">
                  <c:v>1.0341199999999997</c:v>
                </c:pt>
                <c:pt idx="4">
                  <c:v>0.90380999999999823</c:v>
                </c:pt>
                <c:pt idx="5">
                  <c:v>0.80445999999999884</c:v>
                </c:pt>
                <c:pt idx="6">
                  <c:v>0.72562999999999889</c:v>
                </c:pt>
                <c:pt idx="7">
                  <c:v>0.65687999999999747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'Nissan GTR EcuTek'!$F$42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EcuTek'!$G$42:$N$42</c:f>
              <c:numCache>
                <c:formatCode>0.000</c:formatCode>
                <c:ptCount val="8"/>
                <c:pt idx="0">
                  <c:v>2.1553199999999997</c:v>
                </c:pt>
                <c:pt idx="1">
                  <c:v>1.4568200000000004</c:v>
                </c:pt>
                <c:pt idx="2">
                  <c:v>1.2160800000000016</c:v>
                </c:pt>
                <c:pt idx="3">
                  <c:v>1.0300799999999999</c:v>
                </c:pt>
                <c:pt idx="4">
                  <c:v>0.88561999999999941</c:v>
                </c:pt>
                <c:pt idx="5">
                  <c:v>0.76950000000000074</c:v>
                </c:pt>
                <c:pt idx="6">
                  <c:v>0.66852000000000089</c:v>
                </c:pt>
                <c:pt idx="7">
                  <c:v>0.56947999999999865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EcuTek'!$G$43:$N$43</c:f>
              <c:numCache>
                <c:formatCode>0.000</c:formatCode>
                <c:ptCount val="8"/>
                <c:pt idx="0">
                  <c:v>2.2857399999999988</c:v>
                </c:pt>
                <c:pt idx="1">
                  <c:v>1.5218199999999982</c:v>
                </c:pt>
                <c:pt idx="2">
                  <c:v>1.2585399999999982</c:v>
                </c:pt>
                <c:pt idx="3">
                  <c:v>1.0568599999999986</c:v>
                </c:pt>
                <c:pt idx="4">
                  <c:v>0.90363999999999756</c:v>
                </c:pt>
                <c:pt idx="5">
                  <c:v>0.78573999999999522</c:v>
                </c:pt>
                <c:pt idx="6">
                  <c:v>0.69001999999999875</c:v>
                </c:pt>
                <c:pt idx="7">
                  <c:v>0.60333999999999754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'Nissan GTR EcuTek'!$F$44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EcuTek'!$G$44:$N$44</c:f>
              <c:numCache>
                <c:formatCode>0.000</c:formatCode>
                <c:ptCount val="8"/>
                <c:pt idx="0">
                  <c:v>2.4985100000000013</c:v>
                </c:pt>
                <c:pt idx="1">
                  <c:v>1.6376900000000028</c:v>
                </c:pt>
                <c:pt idx="2">
                  <c:v>1.3368800000000007</c:v>
                </c:pt>
                <c:pt idx="3">
                  <c:v>1.1051900000000021</c:v>
                </c:pt>
                <c:pt idx="4">
                  <c:v>0.92966000000000548</c:v>
                </c:pt>
                <c:pt idx="5">
                  <c:v>0.79733000000000054</c:v>
                </c:pt>
                <c:pt idx="6">
                  <c:v>0.69524000000000186</c:v>
                </c:pt>
                <c:pt idx="7">
                  <c:v>0.61043000000000447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EcuTek'!$G$45:$N$45</c:f>
              <c:numCache>
                <c:formatCode>0.000</c:formatCode>
                <c:ptCount val="8"/>
                <c:pt idx="0">
                  <c:v>2.5918700000000001</c:v>
                </c:pt>
                <c:pt idx="1">
                  <c:v>1.6863500000000009</c:v>
                </c:pt>
                <c:pt idx="2">
                  <c:v>1.3704199999999993</c:v>
                </c:pt>
                <c:pt idx="3">
                  <c:v>1.1282700000000006</c:v>
                </c:pt>
                <c:pt idx="4">
                  <c:v>0.94682000000000066</c:v>
                </c:pt>
                <c:pt idx="5">
                  <c:v>0.81299000000000099</c:v>
                </c:pt>
                <c:pt idx="6">
                  <c:v>0.71369999999999933</c:v>
                </c:pt>
                <c:pt idx="7">
                  <c:v>0.63586999999999705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'Nissan GTR EcuTek'!$F$46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EcuTek'!$G$46:$N$46</c:f>
              <c:numCache>
                <c:formatCode>0.000</c:formatCode>
                <c:ptCount val="8"/>
                <c:pt idx="0">
                  <c:v>2.8579199999999982</c:v>
                </c:pt>
                <c:pt idx="1">
                  <c:v>1.7351400000000012</c:v>
                </c:pt>
                <c:pt idx="2">
                  <c:v>1.3910699999999956</c:v>
                </c:pt>
                <c:pt idx="3">
                  <c:v>1.151720000000001</c:v>
                </c:pt>
                <c:pt idx="4">
                  <c:v>0.98696999999999591</c:v>
                </c:pt>
                <c:pt idx="5">
                  <c:v>0.86669999999999447</c:v>
                </c:pt>
                <c:pt idx="6">
                  <c:v>0.76078999999998942</c:v>
                </c:pt>
                <c:pt idx="7">
                  <c:v>0.6391199999999948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EcuTek'!$G$47:$N$47</c:f>
              <c:numCache>
                <c:formatCode>0.000</c:formatCode>
                <c:ptCount val="8"/>
                <c:pt idx="0">
                  <c:v>3.1779599999999988</c:v>
                </c:pt>
                <c:pt idx="1">
                  <c:v>1.8711599999999997</c:v>
                </c:pt>
                <c:pt idx="2">
                  <c:v>1.4712600000000045</c:v>
                </c:pt>
                <c:pt idx="3">
                  <c:v>1.193719999999999</c:v>
                </c:pt>
                <c:pt idx="4">
                  <c:v>1.0035599999999967</c:v>
                </c:pt>
                <c:pt idx="5">
                  <c:v>0.86580000000000368</c:v>
                </c:pt>
                <c:pt idx="6">
                  <c:v>0.745460000000012</c:v>
                </c:pt>
                <c:pt idx="7">
                  <c:v>0.60756000000000299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'Nissan GTR EcuTek'!$F$48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EcuTek'!$G$48:$N$48</c:f>
              <c:numCache>
                <c:formatCode>0.000</c:formatCode>
                <c:ptCount val="8"/>
                <c:pt idx="0">
                  <c:v>3.7894499999999987</c:v>
                </c:pt>
                <c:pt idx="1">
                  <c:v>2.0276499999999977</c:v>
                </c:pt>
                <c:pt idx="2">
                  <c:v>1.5506699999999931</c:v>
                </c:pt>
                <c:pt idx="3">
                  <c:v>1.2587299999999964</c:v>
                </c:pt>
                <c:pt idx="4">
                  <c:v>1.0886499999999835</c:v>
                </c:pt>
                <c:pt idx="5">
                  <c:v>0.97725000000000861</c:v>
                </c:pt>
                <c:pt idx="6">
                  <c:v>0.86134999999999096</c:v>
                </c:pt>
                <c:pt idx="7">
                  <c:v>0.67777000000000598</c:v>
                </c:pt>
              </c:numCache>
            </c:numRef>
          </c:yVal>
          <c:smooth val="1"/>
        </c:ser>
        <c:axId val="174852352"/>
        <c:axId val="174866816"/>
      </c:scatterChart>
      <c:valAx>
        <c:axId val="174852352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74866816"/>
        <c:crosses val="autoZero"/>
        <c:crossBetween val="midCat"/>
        <c:majorUnit val="1"/>
      </c:valAx>
      <c:valAx>
        <c:axId val="174866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748523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1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6.xml"/><Relationship Id="rId7" Type="http://schemas.openxmlformats.org/officeDocument/2006/relationships/image" Target="../media/image2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1.jpeg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2" name="Picture 1" descr="ASNU Diamond Logo Medium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9875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10</xdr:row>
      <xdr:rowOff>100650</xdr:rowOff>
    </xdr:to>
    <xdr:pic>
      <xdr:nvPicPr>
        <xdr:cNvPr id="3" name="Picture 2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0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32</xdr:col>
      <xdr:colOff>557645</xdr:colOff>
      <xdr:row>15</xdr:row>
      <xdr:rowOff>237675</xdr:rowOff>
    </xdr:to>
    <xdr:pic>
      <xdr:nvPicPr>
        <xdr:cNvPr id="4" name="Picture 3" descr="dna lettering on its ow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9699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11</xdr:col>
      <xdr:colOff>0</xdr:colOff>
      <xdr:row>97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73</xdr:row>
      <xdr:rowOff>190499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6" name="Picture 5" descr="ASNU Diamond Logo Medium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7" name="Picture 6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8" name="Picture 7" descr="dna lettering on its own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74</xdr:row>
      <xdr:rowOff>0</xdr:rowOff>
    </xdr:from>
    <xdr:to>
      <xdr:col>21</xdr:col>
      <xdr:colOff>609599</xdr:colOff>
      <xdr:row>97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3" name="Picture 2" descr="ASNU Diamond Logo Medium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4" name="Picture 3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5" name="Picture 4" descr="dna lettering on its own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0</xdr:colOff>
      <xdr:row>97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98</xdr:row>
      <xdr:rowOff>0</xdr:rowOff>
    </xdr:from>
    <xdr:to>
      <xdr:col>22</xdr:col>
      <xdr:colOff>1</xdr:colOff>
      <xdr:row>120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9526</xdr:colOff>
      <xdr:row>97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7" name="Picture 6" descr="ASNU Diamond Logo Medium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8" name="Picture 7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9" name="Picture 8" descr="dna lettering on its own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12</xdr:row>
      <xdr:rowOff>14925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190050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nu/Design/Injector%20Data/Processed/Asnu%20650%20Injector%20Data%20-%20Process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rsions"/>
      <sheetName val="Injectors - ECU's"/>
      <sheetName val="Instructions"/>
      <sheetName val="Test Info"/>
      <sheetName val="Latency (offset) Data"/>
      <sheetName val="Short Pulse Data"/>
      <sheetName val="Latency (offset) Data XL"/>
      <sheetName val="Short Pulse Data XL"/>
      <sheetName val="Summary Data"/>
      <sheetName val="Constants"/>
      <sheetName val="Help"/>
      <sheetName val="Generic ECU"/>
      <sheetName val="LINK"/>
      <sheetName val="Nissan GTR EcuTek"/>
      <sheetName val="Nissan GTR COBB"/>
      <sheetName val="Subaru COBB"/>
      <sheetName val="Mitsubishi EVO X COBB"/>
    </sheetNames>
    <sheetDataSet>
      <sheetData sheetId="0">
        <row r="4">
          <cell r="C4" t="str">
            <v>19.02.28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C9">
            <v>6</v>
          </cell>
        </row>
        <row r="10">
          <cell r="C10">
            <v>5.5</v>
          </cell>
        </row>
        <row r="11">
          <cell r="C11">
            <v>5</v>
          </cell>
        </row>
        <row r="12">
          <cell r="C12">
            <v>4.5</v>
          </cell>
        </row>
        <row r="13">
          <cell r="C13">
            <v>4</v>
          </cell>
        </row>
        <row r="14">
          <cell r="C14">
            <v>3.5</v>
          </cell>
        </row>
        <row r="15">
          <cell r="C15">
            <v>3</v>
          </cell>
        </row>
        <row r="16">
          <cell r="C16">
            <v>2.5</v>
          </cell>
        </row>
        <row r="35">
          <cell r="D35">
            <v>16</v>
          </cell>
          <cell r="F35">
            <v>14</v>
          </cell>
          <cell r="H35">
            <v>12</v>
          </cell>
          <cell r="J35">
            <v>10</v>
          </cell>
          <cell r="K35">
            <v>8</v>
          </cell>
        </row>
        <row r="36">
          <cell r="V36">
            <v>-1.0529999999999999E-2</v>
          </cell>
          <cell r="W36">
            <v>0.44001000000000001</v>
          </cell>
          <cell r="X36">
            <v>-6.2317600000000004</v>
          </cell>
          <cell r="Y36">
            <v>30.87425</v>
          </cell>
        </row>
        <row r="37">
          <cell r="V37">
            <v>-5.8300000000000001E-3</v>
          </cell>
          <cell r="W37">
            <v>0.25357000000000002</v>
          </cell>
          <cell r="X37">
            <v>-3.79514</v>
          </cell>
          <cell r="Y37">
            <v>20.295559999999998</v>
          </cell>
        </row>
        <row r="38">
          <cell r="V38">
            <v>-5.0200000000000002E-3</v>
          </cell>
          <cell r="W38">
            <v>0.21801999999999999</v>
          </cell>
          <cell r="X38">
            <v>-3.2608700000000002</v>
          </cell>
          <cell r="Y38">
            <v>17.56184</v>
          </cell>
        </row>
        <row r="39">
          <cell r="V39">
            <v>-2.1800000000000001E-3</v>
          </cell>
          <cell r="W39">
            <v>0.10883</v>
          </cell>
          <cell r="X39">
            <v>-1.87978</v>
          </cell>
          <cell r="Y39">
            <v>11.78115</v>
          </cell>
        </row>
        <row r="40">
          <cell r="V40">
            <v>-2.16E-3</v>
          </cell>
          <cell r="W40">
            <v>0.10584</v>
          </cell>
          <cell r="X40">
            <v>-1.8084899999999999</v>
          </cell>
          <cell r="Y40">
            <v>11.298590000000001</v>
          </cell>
        </row>
        <row r="41">
          <cell r="V41">
            <v>-2.1900000000000001E-3</v>
          </cell>
          <cell r="W41">
            <v>0.10306999999999999</v>
          </cell>
          <cell r="X41">
            <v>-1.70286</v>
          </cell>
          <cell r="Y41">
            <v>10.43342</v>
          </cell>
        </row>
        <row r="42">
          <cell r="V42">
            <v>-2.2000000000000001E-3</v>
          </cell>
          <cell r="W42">
            <v>9.9970000000000003E-2</v>
          </cell>
          <cell r="X42">
            <v>-1.61191</v>
          </cell>
          <cell r="Y42">
            <v>9.7789199999999994</v>
          </cell>
        </row>
        <row r="43">
          <cell r="V43">
            <v>-1.74E-3</v>
          </cell>
          <cell r="W43">
            <v>8.3339999999999997E-2</v>
          </cell>
          <cell r="X43">
            <v>-1.39775</v>
          </cell>
          <cell r="Y43">
            <v>8.8128799999999998</v>
          </cell>
        </row>
        <row r="63">
          <cell r="D63">
            <v>946.01400000000001</v>
          </cell>
        </row>
        <row r="64">
          <cell r="D64">
            <v>900.81</v>
          </cell>
        </row>
        <row r="65">
          <cell r="D65">
            <v>862.24400000000003</v>
          </cell>
        </row>
        <row r="66">
          <cell r="D66">
            <v>818.05</v>
          </cell>
        </row>
        <row r="67">
          <cell r="D67">
            <v>773.35799999999995</v>
          </cell>
        </row>
        <row r="68">
          <cell r="D68">
            <v>715.245</v>
          </cell>
        </row>
        <row r="69">
          <cell r="D69">
            <v>657.428</v>
          </cell>
        </row>
        <row r="70">
          <cell r="D70">
            <v>613.31100000000004</v>
          </cell>
        </row>
        <row r="112">
          <cell r="V112">
            <v>0.62709999999999999</v>
          </cell>
          <cell r="W112">
            <v>-1.0864199999999999</v>
          </cell>
          <cell r="X112">
            <v>0.19583999999999999</v>
          </cell>
          <cell r="Y112">
            <v>0.25547999999999998</v>
          </cell>
        </row>
        <row r="113">
          <cell r="V113">
            <v>0.48704999999999998</v>
          </cell>
          <cell r="W113">
            <v>-0.89414000000000005</v>
          </cell>
          <cell r="X113">
            <v>0.12811</v>
          </cell>
          <cell r="Y113">
            <v>0.27018999999999999</v>
          </cell>
        </row>
        <row r="114">
          <cell r="V114">
            <v>0.36814999999999998</v>
          </cell>
          <cell r="W114">
            <v>-0.59045999999999998</v>
          </cell>
          <cell r="X114">
            <v>-7.8300000000000002E-3</v>
          </cell>
          <cell r="Y114">
            <v>0.22423999999999999</v>
          </cell>
        </row>
        <row r="115">
          <cell r="V115">
            <v>0.26234000000000002</v>
          </cell>
          <cell r="W115">
            <v>-0.26024000000000003</v>
          </cell>
          <cell r="X115">
            <v>-0.24471999999999999</v>
          </cell>
          <cell r="Y115">
            <v>0.24098</v>
          </cell>
        </row>
        <row r="116">
          <cell r="V116">
            <v>0.49384</v>
          </cell>
          <cell r="W116">
            <v>-0.80149000000000004</v>
          </cell>
          <cell r="X116">
            <v>2.5479999999999999E-2</v>
          </cell>
          <cell r="Y116">
            <v>0.27506999999999998</v>
          </cell>
        </row>
        <row r="117">
          <cell r="V117">
            <v>0.46435999999999999</v>
          </cell>
          <cell r="W117">
            <v>-0.76368000000000003</v>
          </cell>
          <cell r="X117">
            <v>2.724E-2</v>
          </cell>
          <cell r="Y117">
            <v>0.26512999999999998</v>
          </cell>
        </row>
        <row r="118">
          <cell r="V118">
            <v>0.42925000000000002</v>
          </cell>
          <cell r="W118">
            <v>-0.55861000000000005</v>
          </cell>
          <cell r="X118">
            <v>-0.10903</v>
          </cell>
          <cell r="Y118">
            <v>0.23721999999999999</v>
          </cell>
        </row>
        <row r="119">
          <cell r="V119">
            <v>0.21249000000000001</v>
          </cell>
          <cell r="W119">
            <v>-2.0400000000000001E-2</v>
          </cell>
          <cell r="X119">
            <v>-0.46442</v>
          </cell>
          <cell r="Y119">
            <v>0.27568999999999999</v>
          </cell>
        </row>
        <row r="134">
          <cell r="C134">
            <v>2</v>
          </cell>
        </row>
        <row r="135">
          <cell r="C135">
            <v>1</v>
          </cell>
        </row>
        <row r="136">
          <cell r="C136">
            <v>0.94</v>
          </cell>
        </row>
        <row r="137">
          <cell r="C137">
            <v>0.88</v>
          </cell>
        </row>
        <row r="138">
          <cell r="C138">
            <v>0.82</v>
          </cell>
        </row>
        <row r="139">
          <cell r="C139">
            <v>0.76</v>
          </cell>
        </row>
        <row r="140">
          <cell r="C140">
            <v>0.7</v>
          </cell>
        </row>
        <row r="141">
          <cell r="C141">
            <v>0.64</v>
          </cell>
        </row>
        <row r="142">
          <cell r="C142">
            <v>0.57999999999999996</v>
          </cell>
        </row>
        <row r="143">
          <cell r="C143">
            <v>0.52</v>
          </cell>
        </row>
        <row r="144">
          <cell r="C144">
            <v>0.46</v>
          </cell>
        </row>
        <row r="145">
          <cell r="C145">
            <v>0.4</v>
          </cell>
        </row>
        <row r="146">
          <cell r="C146">
            <v>0.34</v>
          </cell>
        </row>
        <row r="147">
          <cell r="C147">
            <v>0.28000000000000003</v>
          </cell>
        </row>
        <row r="148">
          <cell r="C148">
            <v>0.22</v>
          </cell>
        </row>
        <row r="149">
          <cell r="C149">
            <v>0.16</v>
          </cell>
        </row>
        <row r="156">
          <cell r="V156">
            <v>-375.52215999999999</v>
          </cell>
          <cell r="W156">
            <v>934.71019000000001</v>
          </cell>
          <cell r="X156">
            <v>-811.86024999999995</v>
          </cell>
          <cell r="Y156">
            <v>349.74119000000002</v>
          </cell>
        </row>
        <row r="157">
          <cell r="V157">
            <v>-404.61736999999999</v>
          </cell>
          <cell r="W157">
            <v>988.18634999999995</v>
          </cell>
          <cell r="X157">
            <v>-845.49559999999997</v>
          </cell>
          <cell r="Y157">
            <v>358.81223999999997</v>
          </cell>
        </row>
        <row r="158">
          <cell r="V158">
            <v>-338.47426000000002</v>
          </cell>
          <cell r="W158">
            <v>822.55147999999997</v>
          </cell>
          <cell r="X158">
            <v>-690.92096000000004</v>
          </cell>
          <cell r="Y158">
            <v>304.43655999999999</v>
          </cell>
        </row>
        <row r="159">
          <cell r="V159">
            <v>-353.70076</v>
          </cell>
          <cell r="W159">
            <v>847.87843999999996</v>
          </cell>
          <cell r="X159">
            <v>-689.05520999999999</v>
          </cell>
          <cell r="Y159">
            <v>292.81707</v>
          </cell>
        </row>
        <row r="160">
          <cell r="V160">
            <v>-412.57006000000001</v>
          </cell>
          <cell r="W160">
            <v>1004.60519</v>
          </cell>
          <cell r="X160">
            <v>-847.76175000000001</v>
          </cell>
          <cell r="Y160">
            <v>352.64819</v>
          </cell>
        </row>
        <row r="161">
          <cell r="V161">
            <v>-387.06326000000001</v>
          </cell>
          <cell r="W161">
            <v>948.52958000000001</v>
          </cell>
          <cell r="X161">
            <v>-806.10577000000001</v>
          </cell>
          <cell r="Y161">
            <v>341.82736</v>
          </cell>
        </row>
        <row r="162">
          <cell r="V162">
            <v>-339.54109</v>
          </cell>
          <cell r="W162">
            <v>836.66265999999996</v>
          </cell>
          <cell r="X162">
            <v>-700.84691999999995</v>
          </cell>
          <cell r="Y162">
            <v>301.83123000000001</v>
          </cell>
        </row>
        <row r="163">
          <cell r="V163">
            <v>-425.27497</v>
          </cell>
          <cell r="W163">
            <v>1006.35423</v>
          </cell>
          <cell r="X163">
            <v>-791.21501000000001</v>
          </cell>
          <cell r="Y163">
            <v>308.24293999999998</v>
          </cell>
        </row>
      </sheetData>
      <sheetData sheetId="9">
        <row r="6">
          <cell r="B6" t="str">
            <v>bar</v>
          </cell>
        </row>
      </sheetData>
      <sheetData sheetId="10"/>
      <sheetData sheetId="11"/>
      <sheetData sheetId="12"/>
      <sheetData sheetId="13">
        <row r="40">
          <cell r="G40">
            <v>8</v>
          </cell>
          <cell r="H40">
            <v>10</v>
          </cell>
          <cell r="I40">
            <v>11</v>
          </cell>
          <cell r="J40">
            <v>12</v>
          </cell>
          <cell r="K40">
            <v>13</v>
          </cell>
          <cell r="L40">
            <v>14</v>
          </cell>
          <cell r="M40">
            <v>15</v>
          </cell>
          <cell r="N40">
            <v>16</v>
          </cell>
        </row>
        <row r="41">
          <cell r="F41">
            <v>2.5</v>
          </cell>
          <cell r="G41">
            <v>2.0739999999999998</v>
          </cell>
          <cell r="H41">
            <v>1.429</v>
          </cell>
          <cell r="I41">
            <v>1.206</v>
          </cell>
          <cell r="J41">
            <v>1.034</v>
          </cell>
          <cell r="K41">
            <v>0.90400000000000003</v>
          </cell>
          <cell r="L41">
            <v>0.80400000000000005</v>
          </cell>
          <cell r="M41">
            <v>0.72599999999999998</v>
          </cell>
          <cell r="N41">
            <v>0.65700000000000003</v>
          </cell>
        </row>
        <row r="42">
          <cell r="F42">
            <v>3</v>
          </cell>
          <cell r="G42">
            <v>2.1549999999999998</v>
          </cell>
          <cell r="H42">
            <v>1.4570000000000001</v>
          </cell>
          <cell r="I42">
            <v>1.216</v>
          </cell>
          <cell r="J42">
            <v>1.03</v>
          </cell>
          <cell r="K42">
            <v>0.88600000000000001</v>
          </cell>
          <cell r="L42">
            <v>0.77</v>
          </cell>
          <cell r="M42">
            <v>0.66900000000000004</v>
          </cell>
          <cell r="N42">
            <v>0.56899999999999995</v>
          </cell>
        </row>
        <row r="43">
          <cell r="F43">
            <v>3.5</v>
          </cell>
          <cell r="G43">
            <v>2.286</v>
          </cell>
          <cell r="H43">
            <v>1.522</v>
          </cell>
          <cell r="I43">
            <v>1.2589999999999999</v>
          </cell>
          <cell r="J43">
            <v>1.0569999999999999</v>
          </cell>
          <cell r="K43">
            <v>0.90400000000000003</v>
          </cell>
          <cell r="L43">
            <v>0.78600000000000003</v>
          </cell>
          <cell r="M43">
            <v>0.69</v>
          </cell>
          <cell r="N43">
            <v>0.60299999999999998</v>
          </cell>
        </row>
        <row r="44">
          <cell r="F44">
            <v>4</v>
          </cell>
          <cell r="G44">
            <v>2.4990000000000001</v>
          </cell>
          <cell r="H44">
            <v>1.6379999999999999</v>
          </cell>
          <cell r="I44">
            <v>1.337</v>
          </cell>
          <cell r="J44">
            <v>1.105</v>
          </cell>
          <cell r="K44">
            <v>0.93</v>
          </cell>
          <cell r="L44">
            <v>0.79700000000000004</v>
          </cell>
          <cell r="M44">
            <v>0.69499999999999995</v>
          </cell>
          <cell r="N44">
            <v>0.61</v>
          </cell>
        </row>
        <row r="45">
          <cell r="F45">
            <v>4.5</v>
          </cell>
          <cell r="G45">
            <v>2.5920000000000001</v>
          </cell>
          <cell r="H45">
            <v>1.6859999999999999</v>
          </cell>
          <cell r="I45">
            <v>1.37</v>
          </cell>
          <cell r="J45">
            <v>1.1279999999999999</v>
          </cell>
          <cell r="K45">
            <v>0.94699999999999995</v>
          </cell>
          <cell r="L45">
            <v>0.81299999999999994</v>
          </cell>
          <cell r="M45">
            <v>0.71399999999999997</v>
          </cell>
          <cell r="N45">
            <v>0.63600000000000001</v>
          </cell>
        </row>
        <row r="46">
          <cell r="F46">
            <v>5</v>
          </cell>
          <cell r="G46">
            <v>2.8580000000000001</v>
          </cell>
          <cell r="H46">
            <v>1.7350000000000001</v>
          </cell>
          <cell r="I46">
            <v>1.391</v>
          </cell>
          <cell r="J46">
            <v>1.1519999999999999</v>
          </cell>
          <cell r="K46">
            <v>0.98699999999999999</v>
          </cell>
          <cell r="L46">
            <v>0.86699999999999999</v>
          </cell>
          <cell r="M46">
            <v>0.76100000000000001</v>
          </cell>
          <cell r="N46">
            <v>0.63900000000000001</v>
          </cell>
        </row>
        <row r="47">
          <cell r="F47">
            <v>5.5</v>
          </cell>
          <cell r="G47">
            <v>3.1779999999999999</v>
          </cell>
          <cell r="H47">
            <v>1.871</v>
          </cell>
          <cell r="I47">
            <v>1.4710000000000001</v>
          </cell>
          <cell r="J47">
            <v>1.194</v>
          </cell>
          <cell r="K47">
            <v>1.004</v>
          </cell>
          <cell r="L47">
            <v>0.86599999999999999</v>
          </cell>
          <cell r="M47">
            <v>0.745</v>
          </cell>
          <cell r="N47">
            <v>0.60799999999999998</v>
          </cell>
        </row>
        <row r="48">
          <cell r="F48">
            <v>6</v>
          </cell>
          <cell r="G48">
            <v>3.7890000000000001</v>
          </cell>
          <cell r="H48">
            <v>2.028</v>
          </cell>
          <cell r="I48">
            <v>1.5509999999999999</v>
          </cell>
          <cell r="J48">
            <v>1.2589999999999999</v>
          </cell>
          <cell r="K48">
            <v>1.089</v>
          </cell>
          <cell r="L48">
            <v>0.97699999999999998</v>
          </cell>
          <cell r="M48">
            <v>0.86099999999999999</v>
          </cell>
          <cell r="N48">
            <v>0.67800000000000005</v>
          </cell>
        </row>
        <row r="62">
          <cell r="G62">
            <v>0.16</v>
          </cell>
          <cell r="H62">
            <v>0.22</v>
          </cell>
          <cell r="I62">
            <v>0.28000000000000003</v>
          </cell>
          <cell r="J62">
            <v>0.34</v>
          </cell>
          <cell r="K62">
            <v>0.4</v>
          </cell>
          <cell r="L62">
            <v>0.46</v>
          </cell>
          <cell r="M62">
            <v>0.52</v>
          </cell>
          <cell r="N62">
            <v>0.57999999999999996</v>
          </cell>
          <cell r="O62">
            <v>0.64</v>
          </cell>
          <cell r="P62">
            <v>0.7</v>
          </cell>
          <cell r="Q62">
            <v>0.76</v>
          </cell>
          <cell r="R62">
            <v>0.82</v>
          </cell>
          <cell r="S62">
            <v>0.88</v>
          </cell>
          <cell r="T62">
            <v>0.94</v>
          </cell>
          <cell r="U62">
            <v>1</v>
          </cell>
          <cell r="V62">
            <v>2</v>
          </cell>
        </row>
        <row r="63">
          <cell r="F63">
            <v>2.5</v>
          </cell>
          <cell r="G63">
            <v>206</v>
          </cell>
          <cell r="H63">
            <v>178</v>
          </cell>
          <cell r="I63">
            <v>156</v>
          </cell>
          <cell r="J63">
            <v>139</v>
          </cell>
          <cell r="K63">
            <v>126</v>
          </cell>
          <cell r="L63">
            <v>116</v>
          </cell>
          <cell r="M63">
            <v>109</v>
          </cell>
          <cell r="N63">
            <v>105</v>
          </cell>
          <cell r="O63">
            <v>103</v>
          </cell>
          <cell r="P63">
            <v>102</v>
          </cell>
          <cell r="Q63">
            <v>102</v>
          </cell>
          <cell r="R63">
            <v>102</v>
          </cell>
          <cell r="S63">
            <v>101</v>
          </cell>
          <cell r="T63">
            <v>100</v>
          </cell>
          <cell r="U63">
            <v>100</v>
          </cell>
          <cell r="V63">
            <v>100</v>
          </cell>
        </row>
        <row r="64">
          <cell r="F64">
            <v>3</v>
          </cell>
          <cell r="G64">
            <v>210</v>
          </cell>
          <cell r="H64">
            <v>185</v>
          </cell>
          <cell r="I64">
            <v>164</v>
          </cell>
          <cell r="J64">
            <v>147</v>
          </cell>
          <cell r="K64">
            <v>134</v>
          </cell>
          <cell r="L64">
            <v>123</v>
          </cell>
          <cell r="M64">
            <v>116</v>
          </cell>
          <cell r="N64">
            <v>111</v>
          </cell>
          <cell r="O64">
            <v>107</v>
          </cell>
          <cell r="P64">
            <v>105</v>
          </cell>
          <cell r="Q64">
            <v>103</v>
          </cell>
          <cell r="R64">
            <v>102</v>
          </cell>
          <cell r="S64">
            <v>102</v>
          </cell>
          <cell r="T64">
            <v>100</v>
          </cell>
          <cell r="U64">
            <v>100</v>
          </cell>
          <cell r="V64">
            <v>100</v>
          </cell>
        </row>
        <row r="65">
          <cell r="F65">
            <v>3.5</v>
          </cell>
          <cell r="G65">
            <v>236</v>
          </cell>
          <cell r="H65">
            <v>206</v>
          </cell>
          <cell r="I65">
            <v>182</v>
          </cell>
          <cell r="J65">
            <v>162</v>
          </cell>
          <cell r="K65">
            <v>146</v>
          </cell>
          <cell r="L65">
            <v>134</v>
          </cell>
          <cell r="M65">
            <v>125</v>
          </cell>
          <cell r="N65">
            <v>118</v>
          </cell>
          <cell r="O65">
            <v>113</v>
          </cell>
          <cell r="P65">
            <v>110</v>
          </cell>
          <cell r="Q65">
            <v>107</v>
          </cell>
          <cell r="R65">
            <v>105</v>
          </cell>
          <cell r="S65">
            <v>103</v>
          </cell>
          <cell r="T65">
            <v>101</v>
          </cell>
          <cell r="U65">
            <v>100</v>
          </cell>
          <cell r="V65">
            <v>100</v>
          </cell>
        </row>
        <row r="66">
          <cell r="F66">
            <v>4</v>
          </cell>
          <cell r="G66">
            <v>241</v>
          </cell>
          <cell r="H66">
            <v>210</v>
          </cell>
          <cell r="I66">
            <v>185</v>
          </cell>
          <cell r="J66">
            <v>164</v>
          </cell>
          <cell r="K66">
            <v>148</v>
          </cell>
          <cell r="L66">
            <v>135</v>
          </cell>
          <cell r="M66">
            <v>125</v>
          </cell>
          <cell r="N66">
            <v>118</v>
          </cell>
          <cell r="O66">
            <v>113</v>
          </cell>
          <cell r="P66">
            <v>110</v>
          </cell>
          <cell r="Q66">
            <v>108</v>
          </cell>
          <cell r="R66">
            <v>106</v>
          </cell>
          <cell r="S66">
            <v>103</v>
          </cell>
          <cell r="T66">
            <v>101</v>
          </cell>
          <cell r="U66">
            <v>100</v>
          </cell>
          <cell r="V66">
            <v>100</v>
          </cell>
        </row>
        <row r="67">
          <cell r="F67">
            <v>4.5</v>
          </cell>
          <cell r="G67">
            <v>203</v>
          </cell>
          <cell r="H67">
            <v>178</v>
          </cell>
          <cell r="I67">
            <v>159</v>
          </cell>
          <cell r="J67">
            <v>143</v>
          </cell>
          <cell r="K67">
            <v>130</v>
          </cell>
          <cell r="L67">
            <v>121</v>
          </cell>
          <cell r="M67">
            <v>114</v>
          </cell>
          <cell r="N67">
            <v>109</v>
          </cell>
          <cell r="O67">
            <v>106</v>
          </cell>
          <cell r="P67">
            <v>105</v>
          </cell>
          <cell r="Q67">
            <v>104</v>
          </cell>
          <cell r="R67">
            <v>103</v>
          </cell>
          <cell r="S67">
            <v>102</v>
          </cell>
          <cell r="T67">
            <v>101</v>
          </cell>
          <cell r="U67">
            <v>100</v>
          </cell>
          <cell r="V67">
            <v>100</v>
          </cell>
        </row>
        <row r="68">
          <cell r="F68">
            <v>5</v>
          </cell>
          <cell r="G68">
            <v>214</v>
          </cell>
          <cell r="H68">
            <v>189</v>
          </cell>
          <cell r="I68">
            <v>168</v>
          </cell>
          <cell r="J68">
            <v>151</v>
          </cell>
          <cell r="K68">
            <v>138</v>
          </cell>
          <cell r="L68">
            <v>128</v>
          </cell>
          <cell r="M68">
            <v>120</v>
          </cell>
          <cell r="N68">
            <v>114</v>
          </cell>
          <cell r="O68">
            <v>110</v>
          </cell>
          <cell r="P68">
            <v>108</v>
          </cell>
          <cell r="Q68">
            <v>106</v>
          </cell>
          <cell r="R68">
            <v>104</v>
          </cell>
          <cell r="S68">
            <v>103</v>
          </cell>
          <cell r="T68">
            <v>101</v>
          </cell>
          <cell r="U68">
            <v>100</v>
          </cell>
          <cell r="V68">
            <v>100</v>
          </cell>
        </row>
        <row r="69">
          <cell r="F69">
            <v>5.5</v>
          </cell>
          <cell r="G69">
            <v>247</v>
          </cell>
          <cell r="H69">
            <v>216</v>
          </cell>
          <cell r="I69">
            <v>191</v>
          </cell>
          <cell r="J69">
            <v>170</v>
          </cell>
          <cell r="K69">
            <v>153</v>
          </cell>
          <cell r="L69">
            <v>140</v>
          </cell>
          <cell r="M69">
            <v>129</v>
          </cell>
          <cell r="N69">
            <v>122</v>
          </cell>
          <cell r="O69">
            <v>116</v>
          </cell>
          <cell r="P69">
            <v>112</v>
          </cell>
          <cell r="Q69">
            <v>109</v>
          </cell>
          <cell r="R69">
            <v>107</v>
          </cell>
          <cell r="S69">
            <v>104</v>
          </cell>
          <cell r="T69">
            <v>101</v>
          </cell>
          <cell r="U69">
            <v>100</v>
          </cell>
          <cell r="V69">
            <v>100</v>
          </cell>
        </row>
        <row r="70">
          <cell r="F70">
            <v>6</v>
          </cell>
          <cell r="G70">
            <v>242</v>
          </cell>
          <cell r="H70">
            <v>212</v>
          </cell>
          <cell r="I70">
            <v>187</v>
          </cell>
          <cell r="J70">
            <v>167</v>
          </cell>
          <cell r="K70">
            <v>151</v>
          </cell>
          <cell r="L70">
            <v>138</v>
          </cell>
          <cell r="M70">
            <v>128</v>
          </cell>
          <cell r="N70">
            <v>120</v>
          </cell>
          <cell r="O70">
            <v>115</v>
          </cell>
          <cell r="P70">
            <v>111</v>
          </cell>
          <cell r="Q70">
            <v>108</v>
          </cell>
          <cell r="R70">
            <v>105</v>
          </cell>
          <cell r="S70">
            <v>103</v>
          </cell>
          <cell r="T70">
            <v>101</v>
          </cell>
          <cell r="U70">
            <v>100</v>
          </cell>
          <cell r="V70">
            <v>100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nu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39"/>
  <sheetViews>
    <sheetView showGridLines="0" tabSelected="1" workbookViewId="0">
      <selection sqref="A1:T1"/>
    </sheetView>
  </sheetViews>
  <sheetFormatPr defaultRowHeight="15"/>
  <cols>
    <col min="1" max="2" width="9.140625" style="7" customWidth="1"/>
    <col min="3" max="3" width="13.140625" style="7" customWidth="1"/>
    <col min="4" max="26" width="9.140625" style="7"/>
    <col min="27" max="29" width="9.140625" hidden="1" customWidth="1"/>
    <col min="30" max="30" width="13.42578125" hidden="1" customWidth="1"/>
    <col min="31" max="31" width="20.85546875" hidden="1" customWidth="1"/>
    <col min="32" max="32" width="9.140625" hidden="1" customWidth="1"/>
    <col min="33" max="34" width="9.140625" customWidth="1"/>
    <col min="35" max="36" width="9.140625" style="7" customWidth="1"/>
    <col min="37" max="16384" width="9.140625" style="7"/>
  </cols>
  <sheetData>
    <row r="1" spans="1:36" s="5" customFormat="1" ht="27" thickBot="1">
      <c r="A1" s="157" t="str">
        <f ca="1">MID(CELL("filename",A1),FIND("]",CELL("filename",A1))+1,255)</f>
        <v>Help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9"/>
      <c r="U1" s="1"/>
      <c r="V1" s="1"/>
      <c r="W1" s="1"/>
      <c r="X1" s="1"/>
      <c r="Y1" s="1"/>
      <c r="Z1" s="1"/>
      <c r="AA1" s="2"/>
      <c r="AB1" s="2"/>
      <c r="AC1" s="3"/>
      <c r="AD1" s="2"/>
      <c r="AE1" s="2"/>
      <c r="AF1" s="2"/>
      <c r="AG1" s="2"/>
      <c r="AH1" s="2"/>
      <c r="AI1" s="1"/>
      <c r="AJ1" s="4"/>
    </row>
    <row r="2" spans="1:36">
      <c r="A2" s="6" t="s">
        <v>0</v>
      </c>
    </row>
    <row r="3" spans="1:36" ht="15.75" thickBot="1">
      <c r="A3" s="8" t="s">
        <v>1</v>
      </c>
      <c r="B3" s="7" t="str">
        <f>[1]Versions!C4</f>
        <v>19.02.28</v>
      </c>
      <c r="AA3" s="9" t="s">
        <v>2</v>
      </c>
    </row>
    <row r="4" spans="1:36" ht="15.75" thickBot="1">
      <c r="AA4" s="10" t="s">
        <v>3</v>
      </c>
      <c r="AB4" s="11"/>
      <c r="AC4" s="12"/>
      <c r="AD4" s="13" t="s">
        <v>4</v>
      </c>
      <c r="AE4" s="13" t="s">
        <v>5</v>
      </c>
      <c r="AF4" s="14"/>
      <c r="AG4" s="7"/>
      <c r="AH4" s="7"/>
    </row>
    <row r="5" spans="1:36" ht="19.5" thickBot="1">
      <c r="B5" s="15" t="s">
        <v>6</v>
      </c>
      <c r="AA5" s="16"/>
      <c r="AB5" s="17"/>
      <c r="AC5" s="18" t="s">
        <v>7</v>
      </c>
      <c r="AD5" s="19">
        <v>1</v>
      </c>
      <c r="AE5" s="19">
        <v>1.1499999999999999</v>
      </c>
      <c r="AG5" s="7"/>
      <c r="AH5" s="7"/>
    </row>
    <row r="6" spans="1:36" ht="19.5" thickBot="1">
      <c r="B6" s="15"/>
      <c r="AA6" s="16"/>
      <c r="AB6" s="17"/>
      <c r="AC6" s="18" t="s">
        <v>8</v>
      </c>
      <c r="AD6" s="20">
        <v>0.78400000000000003</v>
      </c>
      <c r="AE6" s="20">
        <v>0.74</v>
      </c>
      <c r="AG6" s="7"/>
      <c r="AH6" s="7"/>
    </row>
    <row r="7" spans="1:36" ht="19.5" thickBot="1">
      <c r="B7" s="15" t="s">
        <v>9</v>
      </c>
      <c r="AA7" s="16"/>
      <c r="AB7" s="17"/>
      <c r="AC7" s="18" t="s">
        <v>10</v>
      </c>
      <c r="AD7" s="20"/>
      <c r="AE7" s="20">
        <v>14.7</v>
      </c>
      <c r="AG7" s="7"/>
      <c r="AH7" s="7"/>
    </row>
    <row r="8" spans="1:36" ht="19.5" thickBot="1">
      <c r="B8" s="21" t="s">
        <v>11</v>
      </c>
      <c r="AA8" s="16"/>
      <c r="AB8" s="17"/>
      <c r="AC8" s="18" t="s">
        <v>12</v>
      </c>
      <c r="AD8" s="20"/>
      <c r="AE8" s="20">
        <v>1.1000000000000001</v>
      </c>
      <c r="AF8" t="s">
        <v>13</v>
      </c>
    </row>
    <row r="9" spans="1:36" ht="19.5" thickBot="1">
      <c r="B9" s="15"/>
    </row>
    <row r="10" spans="1:36" ht="19.5" thickBot="1">
      <c r="B10" s="15" t="s">
        <v>14</v>
      </c>
      <c r="AA10" s="201" t="s">
        <v>78</v>
      </c>
      <c r="AB10" s="202"/>
    </row>
    <row r="11" spans="1:36" ht="19.5" thickBot="1">
      <c r="B11" s="15"/>
      <c r="AA11" s="203" t="s">
        <v>32</v>
      </c>
      <c r="AB11" s="204">
        <v>1</v>
      </c>
    </row>
    <row r="12" spans="1:36" ht="19.5" thickBot="1">
      <c r="B12" s="15" t="s">
        <v>15</v>
      </c>
      <c r="AA12" s="203" t="s">
        <v>33</v>
      </c>
      <c r="AB12" s="204">
        <v>14.5038</v>
      </c>
    </row>
    <row r="13" spans="1:36" ht="19.5" thickBot="1">
      <c r="B13" s="15"/>
      <c r="C13" s="7" t="s">
        <v>16</v>
      </c>
      <c r="AA13" s="203" t="s">
        <v>34</v>
      </c>
      <c r="AB13" s="204">
        <v>100</v>
      </c>
    </row>
    <row r="14" spans="1:36" ht="18.75">
      <c r="B14" s="15"/>
    </row>
    <row r="15" spans="1:36" ht="18.75">
      <c r="B15" s="15"/>
    </row>
    <row r="16" spans="1:36" ht="18.75">
      <c r="B16" s="15" t="s">
        <v>17</v>
      </c>
    </row>
    <row r="17" spans="1:34" ht="18.75">
      <c r="B17" s="15"/>
    </row>
    <row r="18" spans="1:34" ht="18.75">
      <c r="B18" s="15" t="s">
        <v>18</v>
      </c>
      <c r="N18" s="15" t="s">
        <v>19</v>
      </c>
      <c r="R18" s="22" t="s">
        <v>20</v>
      </c>
    </row>
    <row r="19" spans="1:34" s="23" customFormat="1">
      <c r="B19" s="24"/>
      <c r="C19" s="23" t="s">
        <v>21</v>
      </c>
      <c r="AA19" s="25"/>
      <c r="AB19" s="25"/>
      <c r="AC19" s="25"/>
      <c r="AD19" s="25"/>
      <c r="AE19" s="25"/>
      <c r="AF19" s="25"/>
      <c r="AG19" s="25"/>
      <c r="AH19" s="25"/>
    </row>
    <row r="20" spans="1:34" s="23" customFormat="1" ht="15.75" thickBot="1">
      <c r="B20" s="24"/>
      <c r="AA20" s="25"/>
      <c r="AB20" s="25"/>
      <c r="AC20" s="25"/>
      <c r="AD20" s="25"/>
      <c r="AE20" s="25"/>
      <c r="AF20" s="25"/>
      <c r="AG20" s="25"/>
      <c r="AH20" s="25"/>
    </row>
    <row r="21" spans="1:34" s="26" customFormat="1" ht="15" customHeight="1" thickBot="1">
      <c r="A21" s="160" t="s">
        <v>22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2"/>
      <c r="AA21" s="27"/>
      <c r="AB21" s="27"/>
      <c r="AC21" s="27"/>
      <c r="AD21" s="27"/>
      <c r="AE21" s="27"/>
      <c r="AF21" s="27"/>
      <c r="AG21" s="27"/>
      <c r="AH21" s="27"/>
    </row>
    <row r="22" spans="1:34" ht="18.75">
      <c r="B22" s="15"/>
    </row>
    <row r="23" spans="1:34" ht="18.75">
      <c r="B23" s="15" t="s">
        <v>23</v>
      </c>
    </row>
    <row r="24" spans="1:34" ht="18.75">
      <c r="B24" s="15"/>
    </row>
    <row r="25" spans="1:34" ht="18.75">
      <c r="B25" s="15" t="s">
        <v>24</v>
      </c>
    </row>
    <row r="26" spans="1:34" ht="18.75">
      <c r="B26" s="15" t="s">
        <v>25</v>
      </c>
    </row>
    <row r="28" spans="1:34" ht="18.75">
      <c r="B28" s="28" t="s">
        <v>26</v>
      </c>
    </row>
    <row r="29" spans="1:34" ht="19.5" thickBot="1">
      <c r="B29" s="28"/>
    </row>
    <row r="30" spans="1:34" ht="15.75" thickBot="1">
      <c r="G30" s="29" t="s">
        <v>27</v>
      </c>
      <c r="H30" s="30">
        <v>0.74</v>
      </c>
    </row>
    <row r="31" spans="1:34" ht="15.75" thickBot="1"/>
    <row r="32" spans="1:34" ht="15.75" thickBot="1">
      <c r="H32" s="31">
        <v>1000</v>
      </c>
      <c r="I32" s="7" t="s">
        <v>28</v>
      </c>
      <c r="J32" s="32" t="s">
        <v>29</v>
      </c>
      <c r="K32" s="33">
        <f>(H30*H32)/60</f>
        <v>12.333333333333334</v>
      </c>
      <c r="L32" s="7" t="s">
        <v>30</v>
      </c>
      <c r="M32" s="32" t="s">
        <v>29</v>
      </c>
      <c r="N32" s="34">
        <f>K32*0.00220462*3600</f>
        <v>97.885128000000009</v>
      </c>
      <c r="O32" s="7" t="s">
        <v>31</v>
      </c>
    </row>
    <row r="33" spans="2:15" ht="15.75" thickBot="1"/>
    <row r="34" spans="2:15" ht="15.75" thickBot="1">
      <c r="H34" s="35">
        <v>3</v>
      </c>
      <c r="I34" s="7" t="s">
        <v>32</v>
      </c>
      <c r="J34" s="32" t="s">
        <v>29</v>
      </c>
      <c r="K34" s="34">
        <f>H34*14.5037738</f>
        <v>43.5113214</v>
      </c>
      <c r="L34" s="7" t="s">
        <v>33</v>
      </c>
      <c r="M34" s="32" t="s">
        <v>29</v>
      </c>
      <c r="N34" s="36">
        <f>H34*100</f>
        <v>300</v>
      </c>
      <c r="O34" s="7" t="s">
        <v>34</v>
      </c>
    </row>
    <row r="35" spans="2:15">
      <c r="B35" s="37"/>
      <c r="G35" s="37"/>
    </row>
    <row r="36" spans="2:15">
      <c r="B36" s="37"/>
    </row>
    <row r="37" spans="2:15">
      <c r="B37" s="37"/>
    </row>
    <row r="38" spans="2:15">
      <c r="B38" s="37"/>
    </row>
    <row r="39" spans="2:15">
      <c r="B39" s="37"/>
    </row>
  </sheetData>
  <sheetProtection password="C163" sheet="1" objects="1" scenarios="1"/>
  <mergeCells count="2">
    <mergeCell ref="A1:T1"/>
    <mergeCell ref="A21:T21"/>
  </mergeCells>
  <hyperlinks>
    <hyperlink ref="R18" r:id="rId1"/>
  </hyperlink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R74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24" width="9.140625" style="7"/>
    <col min="25" max="78" width="9.140625" style="7" customWidth="1"/>
    <col min="79" max="96" width="9.140625" style="7" hidden="1" customWidth="1"/>
    <col min="97" max="16384" width="9.140625" style="7"/>
  </cols>
  <sheetData>
    <row r="1" spans="1:82" ht="27" thickBot="1">
      <c r="A1" s="157" t="str">
        <f ca="1">MID(CELL("filename",A1),FIND("]",CELL("filename",A1))+1,255)</f>
        <v>Generic ECU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9"/>
      <c r="U1" s="38"/>
      <c r="V1" s="38"/>
      <c r="W1" s="38"/>
      <c r="X1" s="38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8"/>
      <c r="CB1" s="38"/>
      <c r="CC1" s="38"/>
      <c r="CD1" s="39"/>
    </row>
    <row r="2" spans="1:82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657.428</v>
      </c>
      <c r="T2" s="41" t="s">
        <v>28</v>
      </c>
    </row>
    <row r="3" spans="1:82">
      <c r="A3" s="8" t="s">
        <v>1</v>
      </c>
      <c r="B3" s="7" t="str">
        <f>[1]Versions!C4</f>
        <v>19.02.28</v>
      </c>
    </row>
    <row r="4" spans="1:82" ht="15.75" thickBot="1"/>
    <row r="5" spans="1:82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82" ht="15.75" thickBot="1"/>
    <row r="7" spans="1:82" ht="15.75" thickBot="1">
      <c r="B7" s="175" t="s">
        <v>39</v>
      </c>
      <c r="C7" s="176"/>
      <c r="D7" s="177"/>
    </row>
    <row r="8" spans="1:82" ht="15.75" thickBot="1">
      <c r="B8" s="45">
        <f>MIN(G51:V51)</f>
        <v>0.16</v>
      </c>
      <c r="C8" s="46" t="s">
        <v>40</v>
      </c>
    </row>
    <row r="9" spans="1:82" ht="15.75" thickBot="1"/>
    <row r="10" spans="1:82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2" ht="15.75" thickBot="1">
      <c r="B11" s="45">
        <f>MAX(G51:V51)</f>
        <v>2</v>
      </c>
      <c r="C11" s="46" t="s">
        <v>40</v>
      </c>
    </row>
    <row r="12" spans="1:82" ht="15.75" thickBot="1">
      <c r="I12" s="43"/>
      <c r="P12" s="23"/>
    </row>
    <row r="13" spans="1:82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2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2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705.30764999999997</v>
      </c>
      <c r="H15" s="172" t="s">
        <v>45</v>
      </c>
      <c r="I15" s="37"/>
      <c r="K15" s="37"/>
    </row>
    <row r="16" spans="1:82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756.04219999999998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822.53174999999999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889.36169999999981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940.75749999999982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991.5806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1035.9314999999999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1087.9160999999999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75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40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40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40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40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40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40" ht="15.75" thickBot="1"/>
    <row r="39" spans="2:40" ht="15.75" thickBot="1">
      <c r="B39" s="175" t="s">
        <v>55</v>
      </c>
      <c r="C39" s="176"/>
      <c r="D39" s="176"/>
      <c r="E39" s="176"/>
      <c r="F39" s="177"/>
      <c r="G39" s="178" t="s">
        <v>56</v>
      </c>
      <c r="H39" s="179"/>
      <c r="I39" s="179"/>
      <c r="J39" s="179"/>
      <c r="K39" s="179"/>
      <c r="L39" s="179"/>
      <c r="M39" s="179"/>
      <c r="N39" s="180"/>
      <c r="Q39" s="175" t="s">
        <v>55</v>
      </c>
      <c r="R39" s="176"/>
      <c r="S39" s="176"/>
      <c r="T39" s="176"/>
      <c r="U39" s="177"/>
      <c r="V39" s="178" t="s">
        <v>57</v>
      </c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80"/>
    </row>
    <row r="40" spans="2:40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  <c r="Q40" s="183" t="s">
        <v>58</v>
      </c>
      <c r="R40" s="184"/>
      <c r="S40" s="184"/>
      <c r="T40" s="185"/>
      <c r="U40" s="47" t="str">
        <f>$E$5</f>
        <v>bar</v>
      </c>
      <c r="V40" s="84">
        <v>8</v>
      </c>
      <c r="W40" s="85">
        <v>8.5</v>
      </c>
      <c r="X40" s="85">
        <v>9</v>
      </c>
      <c r="Y40" s="85">
        <v>9.5</v>
      </c>
      <c r="Z40" s="85">
        <v>10</v>
      </c>
      <c r="AA40" s="85">
        <v>10.5</v>
      </c>
      <c r="AB40" s="85">
        <v>11</v>
      </c>
      <c r="AC40" s="85">
        <v>11.5</v>
      </c>
      <c r="AD40" s="85">
        <v>12</v>
      </c>
      <c r="AE40" s="85">
        <v>12.5</v>
      </c>
      <c r="AF40" s="85">
        <v>13</v>
      </c>
      <c r="AG40" s="85">
        <v>13.5</v>
      </c>
      <c r="AH40" s="85">
        <v>14</v>
      </c>
      <c r="AI40" s="85">
        <v>14.5</v>
      </c>
      <c r="AJ40" s="85">
        <v>15</v>
      </c>
      <c r="AK40" s="85">
        <v>15.5</v>
      </c>
      <c r="AL40" s="86">
        <v>16</v>
      </c>
    </row>
    <row r="41" spans="2:40" ht="15.75" customHeight="1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2.0737599999999992</v>
      </c>
      <c r="H41" s="88">
        <f>('[1]Summary Data'!$V43*POWER(H$40,3))+('[1]Summary Data'!$W43*POWER(H$40,2))+('[1]Summary Data'!$X43*H$40)+'[1]Summary Data'!$Y43</f>
        <v>1.4293799999999983</v>
      </c>
      <c r="I41" s="88">
        <f>('[1]Summary Data'!$V43*POWER(I$40,3))+('[1]Summary Data'!$W43*POWER(I$40,2))+('[1]Summary Data'!$X43*I$40)+'[1]Summary Data'!$Y43</f>
        <v>1.2058299999999988</v>
      </c>
      <c r="J41" s="88">
        <f>('[1]Summary Data'!$V43*POWER(J$40,3))+('[1]Summary Data'!$W43*POWER(J$40,2))+('[1]Summary Data'!$X43*J$40)+'[1]Summary Data'!$Y43</f>
        <v>1.0341199999999997</v>
      </c>
      <c r="K41" s="88">
        <f>('[1]Summary Data'!$V43*POWER(K$40,3))+('[1]Summary Data'!$W43*POWER(K$40,2))+('[1]Summary Data'!$X43*K$40)+'[1]Summary Data'!$Y43</f>
        <v>0.90380999999999823</v>
      </c>
      <c r="L41" s="88">
        <f>('[1]Summary Data'!$V43*POWER(L$40,3))+('[1]Summary Data'!$W43*POWER(L$40,2))+('[1]Summary Data'!$X43*L$40)+'[1]Summary Data'!$Y43</f>
        <v>0.80445999999999884</v>
      </c>
      <c r="M41" s="88">
        <f>('[1]Summary Data'!$V43*POWER(M$40,3))+('[1]Summary Data'!$W43*POWER(M$40,2))+('[1]Summary Data'!$X43*M$40)+'[1]Summary Data'!$Y43</f>
        <v>0.72562999999999889</v>
      </c>
      <c r="N41" s="89">
        <f>('[1]Summary Data'!$V43*POWER(N$40,3))+('[1]Summary Data'!$W43*POWER(N$40,2))+('[1]Summary Data'!$X43*N$40)+'[1]Summary Data'!$Y43</f>
        <v>0.65687999999999747</v>
      </c>
      <c r="O41" s="172" t="s">
        <v>40</v>
      </c>
      <c r="Q41" s="186"/>
      <c r="R41" s="187"/>
      <c r="S41" s="187"/>
      <c r="T41" s="188"/>
      <c r="U41" s="49">
        <f>F41</f>
        <v>2.5</v>
      </c>
      <c r="V41" s="87">
        <f>('[1]Summary Data'!$V43*POWER(V$40,3))+('[1]Summary Data'!$W43*POWER(V$40,2))+('[1]Summary Data'!$X43*V$40)+'[1]Summary Data'!$Y43</f>
        <v>2.0737599999999992</v>
      </c>
      <c r="W41" s="88">
        <f>('[1]Summary Data'!$V43*POWER(W$40,3))+('[1]Summary Data'!$W43*POWER(W$40,2))+('[1]Summary Data'!$X43*W$40)+'[1]Summary Data'!$Y43</f>
        <v>1.8847424999999998</v>
      </c>
      <c r="X41" s="88">
        <f>('[1]Summary Data'!$V43*POWER(X$40,3))+('[1]Summary Data'!$W43*POWER(X$40,2))+('[1]Summary Data'!$X43*X$40)+'[1]Summary Data'!$Y43</f>
        <v>1.715209999999999</v>
      </c>
      <c r="Y41" s="88">
        <f>('[1]Summary Data'!$V43*POWER(Y$40,3))+('[1]Summary Data'!$W43*POWER(Y$40,2))+('[1]Summary Data'!$X43*Y$40)+'[1]Summary Data'!$Y43</f>
        <v>1.5638574999999992</v>
      </c>
      <c r="Z41" s="88">
        <f>('[1]Summary Data'!$V43*POWER(Z$40,3))+('[1]Summary Data'!$W43*POWER(Z$40,2))+('[1]Summary Data'!$X43*Z$40)+'[1]Summary Data'!$Y43</f>
        <v>1.4293799999999983</v>
      </c>
      <c r="AA41" s="88">
        <f>('[1]Summary Data'!$V43*POWER(AA$40,3))+('[1]Summary Data'!$W43*POWER(AA$40,2))+('[1]Summary Data'!$X43*AA$40)+'[1]Summary Data'!$Y43</f>
        <v>1.3104725000000004</v>
      </c>
      <c r="AB41" s="88">
        <f>('[1]Summary Data'!$V43*POWER(AB$40,3))+('[1]Summary Data'!$W43*POWER(AB$40,2))+('[1]Summary Data'!$X43*AB$40)+'[1]Summary Data'!$Y43</f>
        <v>1.2058299999999988</v>
      </c>
      <c r="AC41" s="88">
        <f>('[1]Summary Data'!$V43*POWER(AC$40,3))+('[1]Summary Data'!$W43*POWER(AC$40,2))+('[1]Summary Data'!$X43*AC$40)+'[1]Summary Data'!$Y43</f>
        <v>1.1141474999999978</v>
      </c>
      <c r="AD41" s="90">
        <f>('[1]Summary Data'!$V43*POWER(AD$40,3))+('[1]Summary Data'!$W43*POWER(AD$40,2))+('[1]Summary Data'!$X43*AD$40)+'[1]Summary Data'!$Y43</f>
        <v>1.0341199999999997</v>
      </c>
      <c r="AE41" s="88">
        <f>('[1]Summary Data'!$V43*POWER(AE$40,3))+('[1]Summary Data'!$W43*POWER(AE$40,2))+('[1]Summary Data'!$X43*AE$40)+'[1]Summary Data'!$Y43</f>
        <v>0.96444249999999876</v>
      </c>
      <c r="AF41" s="88">
        <f>('[1]Summary Data'!$V43*POWER(AF$40,3))+('[1]Summary Data'!$W43*POWER(AF$40,2))+('[1]Summary Data'!$X43*AF$40)+'[1]Summary Data'!$Y43</f>
        <v>0.90380999999999823</v>
      </c>
      <c r="AG41" s="88">
        <f>('[1]Summary Data'!$V43*POWER(AG$40,3))+('[1]Summary Data'!$W43*POWER(AG$40,2))+('[1]Summary Data'!$X43*AG$40)+'[1]Summary Data'!$Y43</f>
        <v>0.85091750000000133</v>
      </c>
      <c r="AH41" s="88">
        <f>('[1]Summary Data'!$V43*POWER(AH$40,3))+('[1]Summary Data'!$W43*POWER(AH$40,2))+('[1]Summary Data'!$X43*AH$40)+'[1]Summary Data'!$Y43</f>
        <v>0.80445999999999884</v>
      </c>
      <c r="AI41" s="88">
        <f>('[1]Summary Data'!$V43*POWER(AI$40,3))+('[1]Summary Data'!$W43*POWER(AI$40,2))+('[1]Summary Data'!$X43*AI$40)+'[1]Summary Data'!$Y43</f>
        <v>0.76313249999999755</v>
      </c>
      <c r="AJ41" s="88">
        <f>('[1]Summary Data'!$V43*POWER(AJ$40,3))+('[1]Summary Data'!$W43*POWER(AJ$40,2))+('[1]Summary Data'!$X43*AJ$40)+'[1]Summary Data'!$Y43</f>
        <v>0.72562999999999889</v>
      </c>
      <c r="AK41" s="88">
        <f>('[1]Summary Data'!$V43*POWER(AK$40,3))+('[1]Summary Data'!$W43*POWER(AK$40,2))+('[1]Summary Data'!$X43*AK$40)+'[1]Summary Data'!$Y43</f>
        <v>0.69064749999999719</v>
      </c>
      <c r="AL41" s="91">
        <f>('[1]Summary Data'!$V43*POWER(AL$40,3))+('[1]Summary Data'!$W43*POWER(AL$40,2))+('[1]Summary Data'!$X43*AL$40)+'[1]Summary Data'!$Y43</f>
        <v>0.65687999999999747</v>
      </c>
      <c r="AM41" s="172" t="s">
        <v>40</v>
      </c>
    </row>
    <row r="42" spans="2:40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2.1553199999999997</v>
      </c>
      <c r="H42" s="93">
        <f>('[1]Summary Data'!$V42*POWER(H$40,3))+('[1]Summary Data'!$W42*POWER(H$40,2))+('[1]Summary Data'!$X42*H$40)+'[1]Summary Data'!$Y42</f>
        <v>1.4568200000000004</v>
      </c>
      <c r="I42" s="93">
        <f>('[1]Summary Data'!$V42*POWER(I$40,3))+('[1]Summary Data'!$W42*POWER(I$40,2))+('[1]Summary Data'!$X42*I$40)+'[1]Summary Data'!$Y42</f>
        <v>1.2160800000000016</v>
      </c>
      <c r="J42" s="93">
        <f>('[1]Summary Data'!$V42*POWER(J$40,3))+('[1]Summary Data'!$W42*POWER(J$40,2))+('[1]Summary Data'!$X42*J$40)+'[1]Summary Data'!$Y42</f>
        <v>1.0300799999999999</v>
      </c>
      <c r="K42" s="93">
        <f>('[1]Summary Data'!$V42*POWER(K$40,3))+('[1]Summary Data'!$W42*POWER(K$40,2))+('[1]Summary Data'!$X42*K$40)+'[1]Summary Data'!$Y42</f>
        <v>0.88561999999999941</v>
      </c>
      <c r="L42" s="93">
        <f>('[1]Summary Data'!$V42*POWER(L$40,3))+('[1]Summary Data'!$W42*POWER(L$40,2))+('[1]Summary Data'!$X42*L$40)+'[1]Summary Data'!$Y42</f>
        <v>0.76950000000000074</v>
      </c>
      <c r="M42" s="93">
        <f>('[1]Summary Data'!$V42*POWER(M$40,3))+('[1]Summary Data'!$W42*POWER(M$40,2))+('[1]Summary Data'!$X42*M$40)+'[1]Summary Data'!$Y42</f>
        <v>0.66852000000000089</v>
      </c>
      <c r="N42" s="94">
        <f>('[1]Summary Data'!$V42*POWER(N$40,3))+('[1]Summary Data'!$W42*POWER(N$40,2))+('[1]Summary Data'!$X42*N$40)+'[1]Summary Data'!$Y42</f>
        <v>0.56947999999999865</v>
      </c>
      <c r="O42" s="173"/>
      <c r="P42" s="53"/>
      <c r="Q42" s="186"/>
      <c r="R42" s="187"/>
      <c r="S42" s="187"/>
      <c r="T42" s="188"/>
      <c r="U42" s="51">
        <f t="shared" ref="U42:U48" si="5">F42</f>
        <v>3</v>
      </c>
      <c r="V42" s="92">
        <f>('[1]Summary Data'!$V42*POWER(V$40,3))+('[1]Summary Data'!$W42*POWER(V$40,2))+('[1]Summary Data'!$X42*V$40)+'[1]Summary Data'!$Y42</f>
        <v>2.1553199999999997</v>
      </c>
      <c r="W42" s="93">
        <f>('[1]Summary Data'!$V42*POWER(W$40,3))+('[1]Summary Data'!$W42*POWER(W$40,2))+('[1]Summary Data'!$X42*W$40)+'[1]Summary Data'!$Y42</f>
        <v>1.9494424999999991</v>
      </c>
      <c r="X42" s="93">
        <f>('[1]Summary Data'!$V42*POWER(X$40,3))+('[1]Summary Data'!$W42*POWER(X$40,2))+('[1]Summary Data'!$X42*X$40)+'[1]Summary Data'!$Y42</f>
        <v>1.7655000000000012</v>
      </c>
      <c r="Y42" s="93">
        <f>('[1]Summary Data'!$V42*POWER(Y$40,3))+('[1]Summary Data'!$W42*POWER(Y$40,2))+('[1]Summary Data'!$X42*Y$40)+'[1]Summary Data'!$Y42</f>
        <v>1.6018425000000018</v>
      </c>
      <c r="Z42" s="93">
        <f>('[1]Summary Data'!$V42*POWER(Z$40,3))+('[1]Summary Data'!$W42*POWER(Z$40,2))+('[1]Summary Data'!$X42*Z$40)+'[1]Summary Data'!$Y42</f>
        <v>1.4568200000000004</v>
      </c>
      <c r="AA42" s="93">
        <f>('[1]Summary Data'!$V42*POWER(AA$40,3))+('[1]Summary Data'!$W42*POWER(AA$40,2))+('[1]Summary Data'!$X42*AA$40)+'[1]Summary Data'!$Y42</f>
        <v>1.3287824999999991</v>
      </c>
      <c r="AB42" s="93">
        <f>('[1]Summary Data'!$V42*POWER(AB$40,3))+('[1]Summary Data'!$W42*POWER(AB$40,2))+('[1]Summary Data'!$X42*AB$40)+'[1]Summary Data'!$Y42</f>
        <v>1.2160800000000016</v>
      </c>
      <c r="AC42" s="93">
        <f>('[1]Summary Data'!$V42*POWER(AC$40,3))+('[1]Summary Data'!$W42*POWER(AC$40,2))+('[1]Summary Data'!$X42*AC$40)+'[1]Summary Data'!$Y42</f>
        <v>1.1170624999999994</v>
      </c>
      <c r="AD42" s="95">
        <f>('[1]Summary Data'!$V42*POWER(AD$40,3))+('[1]Summary Data'!$W42*POWER(AD$40,2))+('[1]Summary Data'!$X42*AD$40)+'[1]Summary Data'!$Y42</f>
        <v>1.0300799999999999</v>
      </c>
      <c r="AE42" s="93">
        <f>('[1]Summary Data'!$V42*POWER(AE$40,3))+('[1]Summary Data'!$W42*POWER(AE$40,2))+('[1]Summary Data'!$X42*AE$40)+'[1]Summary Data'!$Y42</f>
        <v>0.95348249999999979</v>
      </c>
      <c r="AF42" s="93">
        <f>('[1]Summary Data'!$V42*POWER(AF$40,3))+('[1]Summary Data'!$W42*POWER(AF$40,2))+('[1]Summary Data'!$X42*AF$40)+'[1]Summary Data'!$Y42</f>
        <v>0.88561999999999941</v>
      </c>
      <c r="AG42" s="93">
        <f>('[1]Summary Data'!$V42*POWER(AG$40,3))+('[1]Summary Data'!$W42*POWER(AG$40,2))+('[1]Summary Data'!$X42*AG$40)+'[1]Summary Data'!$Y42</f>
        <v>0.82484249999999903</v>
      </c>
      <c r="AH42" s="93">
        <f>('[1]Summary Data'!$V42*POWER(AH$40,3))+('[1]Summary Data'!$W42*POWER(AH$40,2))+('[1]Summary Data'!$X42*AH$40)+'[1]Summary Data'!$Y42</f>
        <v>0.76950000000000074</v>
      </c>
      <c r="AI42" s="93">
        <f>('[1]Summary Data'!$V42*POWER(AI$40,3))+('[1]Summary Data'!$W42*POWER(AI$40,2))+('[1]Summary Data'!$X42*AI$40)+'[1]Summary Data'!$Y42</f>
        <v>0.71794249999999948</v>
      </c>
      <c r="AJ42" s="93">
        <f>('[1]Summary Data'!$V42*POWER(AJ$40,3))+('[1]Summary Data'!$W42*POWER(AJ$40,2))+('[1]Summary Data'!$X42*AJ$40)+'[1]Summary Data'!$Y42</f>
        <v>0.66852000000000089</v>
      </c>
      <c r="AK42" s="93">
        <f>('[1]Summary Data'!$V42*POWER(AK$40,3))+('[1]Summary Data'!$W42*POWER(AK$40,2))+('[1]Summary Data'!$X42*AK$40)+'[1]Summary Data'!$Y42</f>
        <v>0.61958250000000348</v>
      </c>
      <c r="AL42" s="96">
        <f>('[1]Summary Data'!$V42*POWER(AL$40,3))+('[1]Summary Data'!$W42*POWER(AL$40,2))+('[1]Summary Data'!$X42*AL$40)+'[1]Summary Data'!$Y42</f>
        <v>0.56947999999999865</v>
      </c>
      <c r="AM42" s="173"/>
      <c r="AN42" s="53" t="s">
        <v>46</v>
      </c>
    </row>
    <row r="43" spans="2:40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2.2857399999999988</v>
      </c>
      <c r="H43" s="98">
        <f>('[1]Summary Data'!$V41*POWER(H$40,3))+('[1]Summary Data'!$W41*POWER(H$40,2))+('[1]Summary Data'!$X41*H$40)+'[1]Summary Data'!$Y41</f>
        <v>1.5218199999999982</v>
      </c>
      <c r="I43" s="98">
        <f>('[1]Summary Data'!$V41*POWER(I$40,3))+('[1]Summary Data'!$W41*POWER(I$40,2))+('[1]Summary Data'!$X41*I$40)+'[1]Summary Data'!$Y41</f>
        <v>1.2585399999999982</v>
      </c>
      <c r="J43" s="98">
        <f>('[1]Summary Data'!$V41*POWER(J$40,3))+('[1]Summary Data'!$W41*POWER(J$40,2))+('[1]Summary Data'!$X41*J$40)+'[1]Summary Data'!$Y41</f>
        <v>1.0568599999999986</v>
      </c>
      <c r="K43" s="98">
        <f>('[1]Summary Data'!$V41*POWER(K$40,3))+('[1]Summary Data'!$W41*POWER(K$40,2))+('[1]Summary Data'!$X41*K$40)+'[1]Summary Data'!$Y41</f>
        <v>0.90363999999999756</v>
      </c>
      <c r="L43" s="98">
        <f>('[1]Summary Data'!$V41*POWER(L$40,3))+('[1]Summary Data'!$W41*POWER(L$40,2))+('[1]Summary Data'!$X41*L$40)+'[1]Summary Data'!$Y41</f>
        <v>0.78573999999999522</v>
      </c>
      <c r="M43" s="98">
        <f>('[1]Summary Data'!$V41*POWER(M$40,3))+('[1]Summary Data'!$W41*POWER(M$40,2))+('[1]Summary Data'!$X41*M$40)+'[1]Summary Data'!$Y41</f>
        <v>0.69001999999999875</v>
      </c>
      <c r="N43" s="99">
        <f>('[1]Summary Data'!$V41*POWER(N$40,3))+('[1]Summary Data'!$W41*POWER(N$40,2))+('[1]Summary Data'!$X41*N$40)+'[1]Summary Data'!$Y41</f>
        <v>0.60333999999999754</v>
      </c>
      <c r="O43" s="173"/>
      <c r="Q43" s="186"/>
      <c r="R43" s="187"/>
      <c r="S43" s="187"/>
      <c r="T43" s="188"/>
      <c r="U43" s="54">
        <f t="shared" si="5"/>
        <v>3.5</v>
      </c>
      <c r="V43" s="97">
        <f>('[1]Summary Data'!$V41*POWER(V$40,3))+('[1]Summary Data'!$W41*POWER(V$40,2))+('[1]Summary Data'!$X41*V$40)+'[1]Summary Data'!$Y41</f>
        <v>2.2857399999999988</v>
      </c>
      <c r="W43" s="98">
        <f>('[1]Summary Data'!$V41*POWER(W$40,3))+('[1]Summary Data'!$W41*POWER(W$40,2))+('[1]Summary Data'!$X41*W$40)+'[1]Summary Data'!$Y41</f>
        <v>2.0609837499999983</v>
      </c>
      <c r="X43" s="98">
        <f>('[1]Summary Data'!$V41*POWER(X$40,3))+('[1]Summary Data'!$W41*POWER(X$40,2))+('[1]Summary Data'!$X41*X$40)+'[1]Summary Data'!$Y41</f>
        <v>1.8598400000000002</v>
      </c>
      <c r="Y43" s="98">
        <f>('[1]Summary Data'!$V41*POWER(Y$40,3))+('[1]Summary Data'!$W41*POWER(Y$40,2))+('[1]Summary Data'!$X41*Y$40)+'[1]Summary Data'!$Y41</f>
        <v>1.6806662499999998</v>
      </c>
      <c r="Z43" s="98">
        <f>('[1]Summary Data'!$V41*POWER(Z$40,3))+('[1]Summary Data'!$W41*POWER(Z$40,2))+('[1]Summary Data'!$X41*Z$40)+'[1]Summary Data'!$Y41</f>
        <v>1.5218199999999982</v>
      </c>
      <c r="AA43" s="98">
        <f>('[1]Summary Data'!$V41*POWER(AA$40,3))+('[1]Summary Data'!$W41*POWER(AA$40,2))+('[1]Summary Data'!$X41*AA$40)+'[1]Summary Data'!$Y41</f>
        <v>1.3816587499999979</v>
      </c>
      <c r="AB43" s="98">
        <f>('[1]Summary Data'!$V41*POWER(AB$40,3))+('[1]Summary Data'!$W41*POWER(AB$40,2))+('[1]Summary Data'!$X41*AB$40)+'[1]Summary Data'!$Y41</f>
        <v>1.2585399999999982</v>
      </c>
      <c r="AC43" s="98">
        <f>('[1]Summary Data'!$V41*POWER(AC$40,3))+('[1]Summary Data'!$W41*POWER(AC$40,2))+('[1]Summary Data'!$X41*AC$40)+'[1]Summary Data'!$Y41</f>
        <v>1.1508212499999999</v>
      </c>
      <c r="AD43" s="100">
        <f>('[1]Summary Data'!$V41*POWER(AD$40,3))+('[1]Summary Data'!$W41*POWER(AD$40,2))+('[1]Summary Data'!$X41*AD$40)+'[1]Summary Data'!$Y41</f>
        <v>1.0568599999999986</v>
      </c>
      <c r="AE43" s="98">
        <f>('[1]Summary Data'!$V41*POWER(AE$40,3))+('[1]Summary Data'!$W41*POWER(AE$40,2))+('[1]Summary Data'!$X41*AE$40)+'[1]Summary Data'!$Y41</f>
        <v>0.97501375000000046</v>
      </c>
      <c r="AF43" s="98">
        <f>('[1]Summary Data'!$V41*POWER(AF$40,3))+('[1]Summary Data'!$W41*POWER(AF$40,2))+('[1]Summary Data'!$X41*AF$40)+'[1]Summary Data'!$Y41</f>
        <v>0.90363999999999756</v>
      </c>
      <c r="AG43" s="98">
        <f>('[1]Summary Data'!$V41*POWER(AG$40,3))+('[1]Summary Data'!$W41*POWER(AG$40,2))+('[1]Summary Data'!$X41*AG$40)+'[1]Summary Data'!$Y41</f>
        <v>0.84109624999999788</v>
      </c>
      <c r="AH43" s="98">
        <f>('[1]Summary Data'!$V41*POWER(AH$40,3))+('[1]Summary Data'!$W41*POWER(AH$40,2))+('[1]Summary Data'!$X41*AH$40)+'[1]Summary Data'!$Y41</f>
        <v>0.78573999999999522</v>
      </c>
      <c r="AI43" s="98">
        <f>('[1]Summary Data'!$V41*POWER(AI$40,3))+('[1]Summary Data'!$W41*POWER(AI$40,2))+('[1]Summary Data'!$X41*AI$40)+'[1]Summary Data'!$Y41</f>
        <v>0.73592874999999758</v>
      </c>
      <c r="AJ43" s="98">
        <f>('[1]Summary Data'!$V41*POWER(AJ$40,3))+('[1]Summary Data'!$W41*POWER(AJ$40,2))+('[1]Summary Data'!$X41*AJ$40)+'[1]Summary Data'!$Y41</f>
        <v>0.69001999999999875</v>
      </c>
      <c r="AK43" s="98">
        <f>('[1]Summary Data'!$V41*POWER(AK$40,3))+('[1]Summary Data'!$W41*POWER(AK$40,2))+('[1]Summary Data'!$X41*AK$40)+'[1]Summary Data'!$Y41</f>
        <v>0.64637124999999962</v>
      </c>
      <c r="AL43" s="101">
        <f>('[1]Summary Data'!$V41*POWER(AL$40,3))+('[1]Summary Data'!$W41*POWER(AL$40,2))+('[1]Summary Data'!$X41*AL$40)+'[1]Summary Data'!$Y41</f>
        <v>0.60333999999999754</v>
      </c>
      <c r="AM43" s="173"/>
    </row>
    <row r="44" spans="2:40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2.4985100000000013</v>
      </c>
      <c r="H44" s="98">
        <f>('[1]Summary Data'!$V40*POWER(H$40,3))+('[1]Summary Data'!$W40*POWER(H$40,2))+('[1]Summary Data'!$X40*H$40)+'[1]Summary Data'!$Y40</f>
        <v>1.6376900000000028</v>
      </c>
      <c r="I44" s="98">
        <f>('[1]Summary Data'!$V40*POWER(I$40,3))+('[1]Summary Data'!$W40*POWER(I$40,2))+('[1]Summary Data'!$X40*I$40)+'[1]Summary Data'!$Y40</f>
        <v>1.3368800000000007</v>
      </c>
      <c r="J44" s="98">
        <f>('[1]Summary Data'!$V40*POWER(J$40,3))+('[1]Summary Data'!$W40*POWER(J$40,2))+('[1]Summary Data'!$X40*J$40)+'[1]Summary Data'!$Y40</f>
        <v>1.1051900000000021</v>
      </c>
      <c r="K44" s="98">
        <f>('[1]Summary Data'!$V40*POWER(K$40,3))+('[1]Summary Data'!$W40*POWER(K$40,2))+('[1]Summary Data'!$X40*K$40)+'[1]Summary Data'!$Y40</f>
        <v>0.92966000000000548</v>
      </c>
      <c r="L44" s="98">
        <f>('[1]Summary Data'!$V40*POWER(L$40,3))+('[1]Summary Data'!$W40*POWER(L$40,2))+('[1]Summary Data'!$X40*L$40)+'[1]Summary Data'!$Y40</f>
        <v>0.79733000000000054</v>
      </c>
      <c r="M44" s="98">
        <f>('[1]Summary Data'!$V40*POWER(M$40,3))+('[1]Summary Data'!$W40*POWER(M$40,2))+('[1]Summary Data'!$X40*M$40)+'[1]Summary Data'!$Y40</f>
        <v>0.69524000000000186</v>
      </c>
      <c r="N44" s="99">
        <f>('[1]Summary Data'!$V40*POWER(N$40,3))+('[1]Summary Data'!$W40*POWER(N$40,2))+('[1]Summary Data'!$X40*N$40)+'[1]Summary Data'!$Y40</f>
        <v>0.61043000000000447</v>
      </c>
      <c r="O44" s="173"/>
      <c r="Q44" s="186"/>
      <c r="R44" s="187"/>
      <c r="S44" s="187"/>
      <c r="T44" s="188"/>
      <c r="U44" s="56">
        <f t="shared" si="5"/>
        <v>4</v>
      </c>
      <c r="V44" s="97">
        <f>('[1]Summary Data'!$V40*POWER(V$40,3))+('[1]Summary Data'!$W40*POWER(V$40,2))+('[1]Summary Data'!$X40*V$40)+'[1]Summary Data'!$Y40</f>
        <v>2.4985100000000013</v>
      </c>
      <c r="W44" s="98">
        <f>('[1]Summary Data'!$V40*POWER(W$40,3))+('[1]Summary Data'!$W40*POWER(W$40,2))+('[1]Summary Data'!$X40*W$40)+'[1]Summary Data'!$Y40</f>
        <v>2.2468550000000018</v>
      </c>
      <c r="X44" s="98">
        <f>('[1]Summary Data'!$V40*POWER(X$40,3))+('[1]Summary Data'!$W40*POWER(X$40,2))+('[1]Summary Data'!$X40*X$40)+'[1]Summary Data'!$Y40</f>
        <v>2.0205800000000025</v>
      </c>
      <c r="Y44" s="98">
        <f>('[1]Summary Data'!$V40*POWER(Y$40,3))+('[1]Summary Data'!$W40*POWER(Y$40,2))+('[1]Summary Data'!$X40*Y$40)+'[1]Summary Data'!$Y40</f>
        <v>1.8180650000000043</v>
      </c>
      <c r="Z44" s="98">
        <f>('[1]Summary Data'!$V40*POWER(Z$40,3))+('[1]Summary Data'!$W40*POWER(Z$40,2))+('[1]Summary Data'!$X40*Z$40)+'[1]Summary Data'!$Y40</f>
        <v>1.6376900000000028</v>
      </c>
      <c r="AA44" s="98">
        <f>('[1]Summary Data'!$V40*POWER(AA$40,3))+('[1]Summary Data'!$W40*POWER(AA$40,2))+('[1]Summary Data'!$X40*AA$40)+'[1]Summary Data'!$Y40</f>
        <v>1.4778350000000007</v>
      </c>
      <c r="AB44" s="98">
        <f>('[1]Summary Data'!$V40*POWER(AB$40,3))+('[1]Summary Data'!$W40*POWER(AB$40,2))+('[1]Summary Data'!$X40*AB$40)+'[1]Summary Data'!$Y40</f>
        <v>1.3368800000000007</v>
      </c>
      <c r="AC44" s="98">
        <f>('[1]Summary Data'!$V40*POWER(AC$40,3))+('[1]Summary Data'!$W40*POWER(AC$40,2))+('[1]Summary Data'!$X40*AC$40)+'[1]Summary Data'!$Y40</f>
        <v>1.2132050000000021</v>
      </c>
      <c r="AD44" s="100">
        <f>('[1]Summary Data'!$V40*POWER(AD$40,3))+('[1]Summary Data'!$W40*POWER(AD$40,2))+('[1]Summary Data'!$X40*AD$40)+'[1]Summary Data'!$Y40</f>
        <v>1.1051900000000021</v>
      </c>
      <c r="AE44" s="98">
        <f>('[1]Summary Data'!$V40*POWER(AE$40,3))+('[1]Summary Data'!$W40*POWER(AE$40,2))+('[1]Summary Data'!$X40*AE$40)+'[1]Summary Data'!$Y40</f>
        <v>1.0112150000000035</v>
      </c>
      <c r="AF44" s="98">
        <f>('[1]Summary Data'!$V40*POWER(AF$40,3))+('[1]Summary Data'!$W40*POWER(AF$40,2))+('[1]Summary Data'!$X40*AF$40)+'[1]Summary Data'!$Y40</f>
        <v>0.92966000000000548</v>
      </c>
      <c r="AG44" s="98">
        <f>('[1]Summary Data'!$V40*POWER(AG$40,3))+('[1]Summary Data'!$W40*POWER(AG$40,2))+('[1]Summary Data'!$X40*AG$40)+'[1]Summary Data'!$Y40</f>
        <v>0.85890500000000358</v>
      </c>
      <c r="AH44" s="98">
        <f>('[1]Summary Data'!$V40*POWER(AH$40,3))+('[1]Summary Data'!$W40*POWER(AH$40,2))+('[1]Summary Data'!$X40*AH$40)+'[1]Summary Data'!$Y40</f>
        <v>0.79733000000000054</v>
      </c>
      <c r="AI44" s="98">
        <f>('[1]Summary Data'!$V40*POWER(AI$40,3))+('[1]Summary Data'!$W40*POWER(AI$40,2))+('[1]Summary Data'!$X40*AI$40)+'[1]Summary Data'!$Y40</f>
        <v>0.74331500000000261</v>
      </c>
      <c r="AJ44" s="98">
        <f>('[1]Summary Data'!$V40*POWER(AJ$40,3))+('[1]Summary Data'!$W40*POWER(AJ$40,2))+('[1]Summary Data'!$X40*AJ$40)+'[1]Summary Data'!$Y40</f>
        <v>0.69524000000000186</v>
      </c>
      <c r="AK44" s="98">
        <f>('[1]Summary Data'!$V40*POWER(AK$40,3))+('[1]Summary Data'!$W40*POWER(AK$40,2))+('[1]Summary Data'!$X40*AK$40)+'[1]Summary Data'!$Y40</f>
        <v>0.65148500000000098</v>
      </c>
      <c r="AL44" s="101">
        <f>('[1]Summary Data'!$V40*POWER(AL$40,3))+('[1]Summary Data'!$W40*POWER(AL$40,2))+('[1]Summary Data'!$X40*AL$40)+'[1]Summary Data'!$Y40</f>
        <v>0.61043000000000447</v>
      </c>
      <c r="AM44" s="173"/>
    </row>
    <row r="45" spans="2:40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2.5918700000000001</v>
      </c>
      <c r="H45" s="98">
        <f>('[1]Summary Data'!$V39*POWER(H$40,3))+('[1]Summary Data'!$W39*POWER(H$40,2))+('[1]Summary Data'!$X39*H$40)+'[1]Summary Data'!$Y39</f>
        <v>1.6863500000000009</v>
      </c>
      <c r="I45" s="98">
        <f>('[1]Summary Data'!$V39*POWER(I$40,3))+('[1]Summary Data'!$W39*POWER(I$40,2))+('[1]Summary Data'!$X39*I$40)+'[1]Summary Data'!$Y39</f>
        <v>1.3704199999999993</v>
      </c>
      <c r="J45" s="98">
        <f>('[1]Summary Data'!$V39*POWER(J$40,3))+('[1]Summary Data'!$W39*POWER(J$40,2))+('[1]Summary Data'!$X39*J$40)+'[1]Summary Data'!$Y39</f>
        <v>1.1282700000000006</v>
      </c>
      <c r="K45" s="98">
        <f>('[1]Summary Data'!$V39*POWER(K$40,3))+('[1]Summary Data'!$W39*POWER(K$40,2))+('[1]Summary Data'!$X39*K$40)+'[1]Summary Data'!$Y39</f>
        <v>0.94682000000000066</v>
      </c>
      <c r="L45" s="98">
        <f>('[1]Summary Data'!$V39*POWER(L$40,3))+('[1]Summary Data'!$W39*POWER(L$40,2))+('[1]Summary Data'!$X39*L$40)+'[1]Summary Data'!$Y39</f>
        <v>0.81299000000000099</v>
      </c>
      <c r="M45" s="98">
        <f>('[1]Summary Data'!$V39*POWER(M$40,3))+('[1]Summary Data'!$W39*POWER(M$40,2))+('[1]Summary Data'!$X39*M$40)+'[1]Summary Data'!$Y39</f>
        <v>0.71369999999999933</v>
      </c>
      <c r="N45" s="99">
        <f>('[1]Summary Data'!$V39*POWER(N$40,3))+('[1]Summary Data'!$W39*POWER(N$40,2))+('[1]Summary Data'!$X39*N$40)+'[1]Summary Data'!$Y39</f>
        <v>0.63586999999999705</v>
      </c>
      <c r="O45" s="173"/>
      <c r="Q45" s="186"/>
      <c r="R45" s="187"/>
      <c r="S45" s="187"/>
      <c r="T45" s="188"/>
      <c r="U45" s="56">
        <f t="shared" si="5"/>
        <v>4.5</v>
      </c>
      <c r="V45" s="97">
        <f>('[1]Summary Data'!$V39*POWER(V$40,3))+('[1]Summary Data'!$W39*POWER(V$40,2))+('[1]Summary Data'!$X39*V$40)+'[1]Summary Data'!$Y39</f>
        <v>2.5918700000000001</v>
      </c>
      <c r="W45" s="98">
        <f>('[1]Summary Data'!$V39*POWER(W$40,3))+('[1]Summary Data'!$W39*POWER(W$40,2))+('[1]Summary Data'!$X39*W$40)+'[1]Summary Data'!$Y39</f>
        <v>2.3271949999999997</v>
      </c>
      <c r="X45" s="98">
        <f>('[1]Summary Data'!$V39*POWER(X$40,3))+('[1]Summary Data'!$W39*POWER(X$40,2))+('[1]Summary Data'!$X39*X$40)+'[1]Summary Data'!$Y39</f>
        <v>2.0891400000000004</v>
      </c>
      <c r="Y45" s="98">
        <f>('[1]Summary Data'!$V39*POWER(Y$40,3))+('[1]Summary Data'!$W39*POWER(Y$40,2))+('[1]Summary Data'!$X39*Y$40)+'[1]Summary Data'!$Y39</f>
        <v>1.8760699999999986</v>
      </c>
      <c r="Z45" s="98">
        <f>('[1]Summary Data'!$V39*POWER(Z$40,3))+('[1]Summary Data'!$W39*POWER(Z$40,2))+('[1]Summary Data'!$X39*Z$40)+'[1]Summary Data'!$Y39</f>
        <v>1.6863500000000009</v>
      </c>
      <c r="AA45" s="98">
        <f>('[1]Summary Data'!$V39*POWER(AA$40,3))+('[1]Summary Data'!$W39*POWER(AA$40,2))+('[1]Summary Data'!$X39*AA$40)+'[1]Summary Data'!$Y39</f>
        <v>1.5183449999999983</v>
      </c>
      <c r="AB45" s="98">
        <f>('[1]Summary Data'!$V39*POWER(AB$40,3))+('[1]Summary Data'!$W39*POWER(AB$40,2))+('[1]Summary Data'!$X39*AB$40)+'[1]Summary Data'!$Y39</f>
        <v>1.3704199999999993</v>
      </c>
      <c r="AC45" s="98">
        <f>('[1]Summary Data'!$V39*POWER(AC$40,3))+('[1]Summary Data'!$W39*POWER(AC$40,2))+('[1]Summary Data'!$X39*AC$40)+'[1]Summary Data'!$Y39</f>
        <v>1.2409399999999984</v>
      </c>
      <c r="AD45" s="100">
        <f>('[1]Summary Data'!$V39*POWER(AD$40,3))+('[1]Summary Data'!$W39*POWER(AD$40,2))+('[1]Summary Data'!$X39*AD$40)+'[1]Summary Data'!$Y39</f>
        <v>1.1282700000000006</v>
      </c>
      <c r="AE45" s="98">
        <f>('[1]Summary Data'!$V39*POWER(AE$40,3))+('[1]Summary Data'!$W39*POWER(AE$40,2))+('[1]Summary Data'!$X39*AE$40)+'[1]Summary Data'!$Y39</f>
        <v>1.0307749999999984</v>
      </c>
      <c r="AF45" s="98">
        <f>('[1]Summary Data'!$V39*POWER(AF$40,3))+('[1]Summary Data'!$W39*POWER(AF$40,2))+('[1]Summary Data'!$X39*AF$40)+'[1]Summary Data'!$Y39</f>
        <v>0.94682000000000066</v>
      </c>
      <c r="AG45" s="98">
        <f>('[1]Summary Data'!$V39*POWER(AG$40,3))+('[1]Summary Data'!$W39*POWER(AG$40,2))+('[1]Summary Data'!$X39*AG$40)+'[1]Summary Data'!$Y39</f>
        <v>0.87476999999999805</v>
      </c>
      <c r="AH45" s="98">
        <f>('[1]Summary Data'!$V39*POWER(AH$40,3))+('[1]Summary Data'!$W39*POWER(AH$40,2))+('[1]Summary Data'!$X39*AH$40)+'[1]Summary Data'!$Y39</f>
        <v>0.81299000000000099</v>
      </c>
      <c r="AI45" s="98">
        <f>('[1]Summary Data'!$V39*POWER(AI$40,3))+('[1]Summary Data'!$W39*POWER(AI$40,2))+('[1]Summary Data'!$X39*AI$40)+'[1]Summary Data'!$Y39</f>
        <v>0.759844999999995</v>
      </c>
      <c r="AJ45" s="98">
        <f>('[1]Summary Data'!$V39*POWER(AJ$40,3))+('[1]Summary Data'!$W39*POWER(AJ$40,2))+('[1]Summary Data'!$X39*AJ$40)+'[1]Summary Data'!$Y39</f>
        <v>0.71369999999999933</v>
      </c>
      <c r="AK45" s="98">
        <f>('[1]Summary Data'!$V39*POWER(AK$40,3))+('[1]Summary Data'!$W39*POWER(AK$40,2))+('[1]Summary Data'!$X39*AK$40)+'[1]Summary Data'!$Y39</f>
        <v>0.67291999999999774</v>
      </c>
      <c r="AL45" s="101">
        <f>('[1]Summary Data'!$V39*POWER(AL$40,3))+('[1]Summary Data'!$W39*POWER(AL$40,2))+('[1]Summary Data'!$X39*AL$40)+'[1]Summary Data'!$Y39</f>
        <v>0.63586999999999705</v>
      </c>
      <c r="AM45" s="173"/>
    </row>
    <row r="46" spans="2:40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2.8579199999999982</v>
      </c>
      <c r="H46" s="98">
        <f>('[1]Summary Data'!$V38*POWER(H$40,3))+('[1]Summary Data'!$W38*POWER(H$40,2))+('[1]Summary Data'!$X38*H$40)+'[1]Summary Data'!$Y38</f>
        <v>1.7351400000000012</v>
      </c>
      <c r="I46" s="98">
        <f>('[1]Summary Data'!$V38*POWER(I$40,3))+('[1]Summary Data'!$W38*POWER(I$40,2))+('[1]Summary Data'!$X38*I$40)+'[1]Summary Data'!$Y38</f>
        <v>1.3910699999999956</v>
      </c>
      <c r="J46" s="98">
        <f>('[1]Summary Data'!$V38*POWER(J$40,3))+('[1]Summary Data'!$W38*POWER(J$40,2))+('[1]Summary Data'!$X38*J$40)+'[1]Summary Data'!$Y38</f>
        <v>1.151720000000001</v>
      </c>
      <c r="K46" s="98">
        <f>('[1]Summary Data'!$V38*POWER(K$40,3))+('[1]Summary Data'!$W38*POWER(K$40,2))+('[1]Summary Data'!$X38*K$40)+'[1]Summary Data'!$Y38</f>
        <v>0.98696999999999591</v>
      </c>
      <c r="L46" s="98">
        <f>('[1]Summary Data'!$V38*POWER(L$40,3))+('[1]Summary Data'!$W38*POWER(L$40,2))+('[1]Summary Data'!$X38*L$40)+'[1]Summary Data'!$Y38</f>
        <v>0.86669999999999447</v>
      </c>
      <c r="M46" s="98">
        <f>('[1]Summary Data'!$V38*POWER(M$40,3))+('[1]Summary Data'!$W38*POWER(M$40,2))+('[1]Summary Data'!$X38*M$40)+'[1]Summary Data'!$Y38</f>
        <v>0.76078999999998942</v>
      </c>
      <c r="N46" s="99">
        <f>('[1]Summary Data'!$V38*POWER(N$40,3))+('[1]Summary Data'!$W38*POWER(N$40,2))+('[1]Summary Data'!$X38*N$40)+'[1]Summary Data'!$Y38</f>
        <v>0.6391199999999948</v>
      </c>
      <c r="O46" s="173"/>
      <c r="Q46" s="186"/>
      <c r="R46" s="187"/>
      <c r="S46" s="187"/>
      <c r="T46" s="188"/>
      <c r="U46" s="56">
        <f t="shared" si="5"/>
        <v>5</v>
      </c>
      <c r="V46" s="97">
        <f>('[1]Summary Data'!$V38*POWER(V$40,3))+('[1]Summary Data'!$W38*POWER(V$40,2))+('[1]Summary Data'!$X38*V$40)+'[1]Summary Data'!$Y38</f>
        <v>2.8579199999999982</v>
      </c>
      <c r="W46" s="98">
        <f>('[1]Summary Data'!$V38*POWER(W$40,3))+('[1]Summary Data'!$W38*POWER(W$40,2))+('[1]Summary Data'!$X38*W$40)+'[1]Summary Data'!$Y38</f>
        <v>2.5134824999999985</v>
      </c>
      <c r="X46" s="98">
        <f>('[1]Summary Data'!$V38*POWER(X$40,3))+('[1]Summary Data'!$W38*POWER(X$40,2))+('[1]Summary Data'!$X38*X$40)+'[1]Summary Data'!$Y38</f>
        <v>2.2140499999999985</v>
      </c>
      <c r="Y46" s="98">
        <f>('[1]Summary Data'!$V38*POWER(Y$40,3))+('[1]Summary Data'!$W38*POWER(Y$40,2))+('[1]Summary Data'!$X38*Y$40)+'[1]Summary Data'!$Y38</f>
        <v>1.9558574999999987</v>
      </c>
      <c r="Z46" s="98">
        <f>('[1]Summary Data'!$V38*POWER(Z$40,3))+('[1]Summary Data'!$W38*POWER(Z$40,2))+('[1]Summary Data'!$X38*Z$40)+'[1]Summary Data'!$Y38</f>
        <v>1.7351400000000012</v>
      </c>
      <c r="AA46" s="98">
        <f>('[1]Summary Data'!$V38*POWER(AA$40,3))+('[1]Summary Data'!$W38*POWER(AA$40,2))+('[1]Summary Data'!$X38*AA$40)+'[1]Summary Data'!$Y38</f>
        <v>1.5481324999999941</v>
      </c>
      <c r="AB46" s="98">
        <f>('[1]Summary Data'!$V38*POWER(AB$40,3))+('[1]Summary Data'!$W38*POWER(AB$40,2))+('[1]Summary Data'!$X38*AB$40)+'[1]Summary Data'!$Y38</f>
        <v>1.3910699999999956</v>
      </c>
      <c r="AC46" s="98">
        <f>('[1]Summary Data'!$V38*POWER(AC$40,3))+('[1]Summary Data'!$W38*POWER(AC$40,2))+('[1]Summary Data'!$X38*AC$40)+'[1]Summary Data'!$Y38</f>
        <v>1.2601874999999971</v>
      </c>
      <c r="AD46" s="100">
        <f>('[1]Summary Data'!$V38*POWER(AD$40,3))+('[1]Summary Data'!$W38*POWER(AD$40,2))+('[1]Summary Data'!$X38*AD$40)+'[1]Summary Data'!$Y38</f>
        <v>1.151720000000001</v>
      </c>
      <c r="AE46" s="98">
        <f>('[1]Summary Data'!$V38*POWER(AE$40,3))+('[1]Summary Data'!$W38*POWER(AE$40,2))+('[1]Summary Data'!$X38*AE$40)+'[1]Summary Data'!$Y38</f>
        <v>1.0619024999999986</v>
      </c>
      <c r="AF46" s="98">
        <f>('[1]Summary Data'!$V38*POWER(AF$40,3))+('[1]Summary Data'!$W38*POWER(AF$40,2))+('[1]Summary Data'!$X38*AF$40)+'[1]Summary Data'!$Y38</f>
        <v>0.98696999999999591</v>
      </c>
      <c r="AG46" s="98">
        <f>('[1]Summary Data'!$V38*POWER(AG$40,3))+('[1]Summary Data'!$W38*POWER(AG$40,2))+('[1]Summary Data'!$X38*AG$40)+'[1]Summary Data'!$Y38</f>
        <v>0.92315749999999497</v>
      </c>
      <c r="AH46" s="98">
        <f>('[1]Summary Data'!$V38*POWER(AH$40,3))+('[1]Summary Data'!$W38*POWER(AH$40,2))+('[1]Summary Data'!$X38*AH$40)+'[1]Summary Data'!$Y38</f>
        <v>0.86669999999999447</v>
      </c>
      <c r="AI46" s="98">
        <f>('[1]Summary Data'!$V38*POWER(AI$40,3))+('[1]Summary Data'!$W38*POWER(AI$40,2))+('[1]Summary Data'!$X38*AI$40)+'[1]Summary Data'!$Y38</f>
        <v>0.81383249999999663</v>
      </c>
      <c r="AJ46" s="98">
        <f>('[1]Summary Data'!$V38*POWER(AJ$40,3))+('[1]Summary Data'!$W38*POWER(AJ$40,2))+('[1]Summary Data'!$X38*AJ$40)+'[1]Summary Data'!$Y38</f>
        <v>0.76078999999998942</v>
      </c>
      <c r="AK46" s="98">
        <f>('[1]Summary Data'!$V38*POWER(AK$40,3))+('[1]Summary Data'!$W38*POWER(AK$40,2))+('[1]Summary Data'!$X38*AK$40)+'[1]Summary Data'!$Y38</f>
        <v>0.70380749999999281</v>
      </c>
      <c r="AL46" s="101">
        <f>('[1]Summary Data'!$V38*POWER(AL$40,3))+('[1]Summary Data'!$W38*POWER(AL$40,2))+('[1]Summary Data'!$X38*AL$40)+'[1]Summary Data'!$Y38</f>
        <v>0.6391199999999948</v>
      </c>
      <c r="AM46" s="173"/>
    </row>
    <row r="47" spans="2:40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3.1779599999999988</v>
      </c>
      <c r="H47" s="98">
        <f>('[1]Summary Data'!$V37*POWER(H$40,3))+('[1]Summary Data'!$W37*POWER(H$40,2))+('[1]Summary Data'!$X37*H$40)+'[1]Summary Data'!$Y37</f>
        <v>1.8711599999999997</v>
      </c>
      <c r="I47" s="98">
        <f>('[1]Summary Data'!$V37*POWER(I$40,3))+('[1]Summary Data'!$W37*POWER(I$40,2))+('[1]Summary Data'!$X37*I$40)+'[1]Summary Data'!$Y37</f>
        <v>1.4712600000000045</v>
      </c>
      <c r="J47" s="98">
        <f>('[1]Summary Data'!$V37*POWER(J$40,3))+('[1]Summary Data'!$W37*POWER(J$40,2))+('[1]Summary Data'!$X37*J$40)+'[1]Summary Data'!$Y37</f>
        <v>1.193719999999999</v>
      </c>
      <c r="K47" s="98">
        <f>('[1]Summary Data'!$V37*POWER(K$40,3))+('[1]Summary Data'!$W37*POWER(K$40,2))+('[1]Summary Data'!$X37*K$40)+'[1]Summary Data'!$Y37</f>
        <v>1.0035599999999967</v>
      </c>
      <c r="L47" s="98">
        <f>('[1]Summary Data'!$V37*POWER(L$40,3))+('[1]Summary Data'!$W37*POWER(L$40,2))+('[1]Summary Data'!$X37*L$40)+'[1]Summary Data'!$Y37</f>
        <v>0.86580000000000368</v>
      </c>
      <c r="M47" s="98">
        <f>('[1]Summary Data'!$V37*POWER(M$40,3))+('[1]Summary Data'!$W37*POWER(M$40,2))+('[1]Summary Data'!$X37*M$40)+'[1]Summary Data'!$Y37</f>
        <v>0.745460000000012</v>
      </c>
      <c r="N47" s="99">
        <f>('[1]Summary Data'!$V37*POWER(N$40,3))+('[1]Summary Data'!$W37*POWER(N$40,2))+('[1]Summary Data'!$X37*N$40)+'[1]Summary Data'!$Y37</f>
        <v>0.60756000000000299</v>
      </c>
      <c r="O47" s="173"/>
      <c r="Q47" s="186"/>
      <c r="R47" s="187"/>
      <c r="S47" s="187"/>
      <c r="T47" s="188"/>
      <c r="U47" s="56">
        <f t="shared" si="5"/>
        <v>5.5</v>
      </c>
      <c r="V47" s="97">
        <f>('[1]Summary Data'!$V37*POWER(V$40,3))+('[1]Summary Data'!$W37*POWER(V$40,2))+('[1]Summary Data'!$X37*V$40)+'[1]Summary Data'!$Y37</f>
        <v>3.1779599999999988</v>
      </c>
      <c r="W47" s="98">
        <f>('[1]Summary Data'!$V37*POWER(W$40,3))+('[1]Summary Data'!$W37*POWER(W$40,2))+('[1]Summary Data'!$X37*W$40)+'[1]Summary Data'!$Y37</f>
        <v>2.7769537500000006</v>
      </c>
      <c r="X47" s="98">
        <f>('[1]Summary Data'!$V37*POWER(X$40,3))+('[1]Summary Data'!$W37*POWER(X$40,2))+('[1]Summary Data'!$X37*X$40)+'[1]Summary Data'!$Y37</f>
        <v>2.4283999999999963</v>
      </c>
      <c r="Y47" s="98">
        <f>('[1]Summary Data'!$V37*POWER(Y$40,3))+('[1]Summary Data'!$W37*POWER(Y$40,2))+('[1]Summary Data'!$X37*Y$40)+'[1]Summary Data'!$Y37</f>
        <v>2.127926249999998</v>
      </c>
      <c r="Z47" s="98">
        <f>('[1]Summary Data'!$V37*POWER(Z$40,3))+('[1]Summary Data'!$W37*POWER(Z$40,2))+('[1]Summary Data'!$X37*Z$40)+'[1]Summary Data'!$Y37</f>
        <v>1.8711599999999997</v>
      </c>
      <c r="AA47" s="98">
        <f>('[1]Summary Data'!$V37*POWER(AA$40,3))+('[1]Summary Data'!$W37*POWER(AA$40,2))+('[1]Summary Data'!$X37*AA$40)+'[1]Summary Data'!$Y37</f>
        <v>1.6537287499999955</v>
      </c>
      <c r="AB47" s="98">
        <f>('[1]Summary Data'!$V37*POWER(AB$40,3))+('[1]Summary Data'!$W37*POWER(AB$40,2))+('[1]Summary Data'!$X37*AB$40)+'[1]Summary Data'!$Y37</f>
        <v>1.4712600000000045</v>
      </c>
      <c r="AC47" s="98">
        <f>('[1]Summary Data'!$V37*POWER(AC$40,3))+('[1]Summary Data'!$W37*POWER(AC$40,2))+('[1]Summary Data'!$X37*AC$40)+'[1]Summary Data'!$Y37</f>
        <v>1.3193812500000028</v>
      </c>
      <c r="AD47" s="100">
        <f>('[1]Summary Data'!$V37*POWER(AD$40,3))+('[1]Summary Data'!$W37*POWER(AD$40,2))+('[1]Summary Data'!$X37*AD$40)+'[1]Summary Data'!$Y37</f>
        <v>1.193719999999999</v>
      </c>
      <c r="AE47" s="98">
        <f>('[1]Summary Data'!$V37*POWER(AE$40,3))+('[1]Summary Data'!$W37*POWER(AE$40,2))+('[1]Summary Data'!$X37*AE$40)+'[1]Summary Data'!$Y37</f>
        <v>1.0899037500000013</v>
      </c>
      <c r="AF47" s="98">
        <f>('[1]Summary Data'!$V37*POWER(AF$40,3))+('[1]Summary Data'!$W37*POWER(AF$40,2))+('[1]Summary Data'!$X37*AF$40)+'[1]Summary Data'!$Y37</f>
        <v>1.0035599999999967</v>
      </c>
      <c r="AG47" s="98">
        <f>('[1]Summary Data'!$V37*POWER(AG$40,3))+('[1]Summary Data'!$W37*POWER(AG$40,2))+('[1]Summary Data'!$X37*AG$40)+'[1]Summary Data'!$Y37</f>
        <v>0.93031625000000062</v>
      </c>
      <c r="AH47" s="98">
        <f>('[1]Summary Data'!$V37*POWER(AH$40,3))+('[1]Summary Data'!$W37*POWER(AH$40,2))+('[1]Summary Data'!$X37*AH$40)+'[1]Summary Data'!$Y37</f>
        <v>0.86580000000000368</v>
      </c>
      <c r="AI47" s="98">
        <f>('[1]Summary Data'!$V37*POWER(AI$40,3))+('[1]Summary Data'!$W37*POWER(AI$40,2))+('[1]Summary Data'!$X37*AI$40)+'[1]Summary Data'!$Y37</f>
        <v>0.80563874999999641</v>
      </c>
      <c r="AJ47" s="98">
        <f>('[1]Summary Data'!$V37*POWER(AJ$40,3))+('[1]Summary Data'!$W37*POWER(AJ$40,2))+('[1]Summary Data'!$X37*AJ$40)+'[1]Summary Data'!$Y37</f>
        <v>0.745460000000012</v>
      </c>
      <c r="AK47" s="98">
        <f>('[1]Summary Data'!$V37*POWER(AK$40,3))+('[1]Summary Data'!$W37*POWER(AK$40,2))+('[1]Summary Data'!$X37*AK$40)+'[1]Summary Data'!$Y37</f>
        <v>0.6808912500000055</v>
      </c>
      <c r="AL47" s="101">
        <f>('[1]Summary Data'!$V37*POWER(AL$40,3))+('[1]Summary Data'!$W37*POWER(AL$40,2))+('[1]Summary Data'!$X37*AL$40)+'[1]Summary Data'!$Y37</f>
        <v>0.60756000000000299</v>
      </c>
      <c r="AM47" s="173"/>
    </row>
    <row r="48" spans="2:40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3.7894499999999987</v>
      </c>
      <c r="H48" s="103">
        <f>('[1]Summary Data'!$V36*POWER(H$40,3))+('[1]Summary Data'!$W36*POWER(H$40,2))+('[1]Summary Data'!$X36*H$40)+'[1]Summary Data'!$Y36</f>
        <v>2.0276499999999977</v>
      </c>
      <c r="I48" s="103">
        <f>('[1]Summary Data'!$V36*POWER(I$40,3))+('[1]Summary Data'!$W36*POWER(I$40,2))+('[1]Summary Data'!$X36*I$40)+'[1]Summary Data'!$Y36</f>
        <v>1.5506699999999931</v>
      </c>
      <c r="J48" s="103">
        <f>('[1]Summary Data'!$V36*POWER(J$40,3))+('[1]Summary Data'!$W36*POWER(J$40,2))+('[1]Summary Data'!$X36*J$40)+'[1]Summary Data'!$Y36</f>
        <v>1.2587299999999964</v>
      </c>
      <c r="K48" s="103">
        <f>('[1]Summary Data'!$V36*POWER(K$40,3))+('[1]Summary Data'!$W36*POWER(K$40,2))+('[1]Summary Data'!$X36*K$40)+'[1]Summary Data'!$Y36</f>
        <v>1.0886499999999835</v>
      </c>
      <c r="L48" s="103">
        <f>('[1]Summary Data'!$V36*POWER(L$40,3))+('[1]Summary Data'!$W36*POWER(L$40,2))+('[1]Summary Data'!$X36*L$40)+'[1]Summary Data'!$Y36</f>
        <v>0.97725000000000861</v>
      </c>
      <c r="M48" s="103">
        <f>('[1]Summary Data'!$V36*POWER(M$40,3))+('[1]Summary Data'!$W36*POWER(M$40,2))+('[1]Summary Data'!$X36*M$40)+'[1]Summary Data'!$Y36</f>
        <v>0.86134999999999096</v>
      </c>
      <c r="N48" s="104">
        <f>('[1]Summary Data'!$V36*POWER(N$40,3))+('[1]Summary Data'!$W36*POWER(N$40,2))+('[1]Summary Data'!$X36*N$40)+'[1]Summary Data'!$Y36</f>
        <v>0.67777000000000598</v>
      </c>
      <c r="O48" s="174"/>
      <c r="Q48" s="189"/>
      <c r="R48" s="190"/>
      <c r="S48" s="190"/>
      <c r="T48" s="191"/>
      <c r="U48" s="58">
        <f t="shared" si="5"/>
        <v>6</v>
      </c>
      <c r="V48" s="102">
        <f>('[1]Summary Data'!$V36*POWER(V$40,3))+('[1]Summary Data'!$W36*POWER(V$40,2))+('[1]Summary Data'!$X36*V$40)+'[1]Summary Data'!$Y36</f>
        <v>3.7894499999999987</v>
      </c>
      <c r="W48" s="103">
        <f>('[1]Summary Data'!$V36*POWER(W$40,3))+('[1]Summary Data'!$W36*POWER(W$40,2))+('[1]Summary Data'!$X36*W$40)+'[1]Summary Data'!$Y36</f>
        <v>3.2282762500000004</v>
      </c>
      <c r="X48" s="103">
        <f>('[1]Summary Data'!$V36*POWER(X$40,3))+('[1]Summary Data'!$W36*POWER(X$40,2))+('[1]Summary Data'!$X36*X$40)+'[1]Summary Data'!$Y36</f>
        <v>2.7528499999999987</v>
      </c>
      <c r="Y48" s="103">
        <f>('[1]Summary Data'!$V36*POWER(Y$40,3))+('[1]Summary Data'!$W36*POWER(Y$40,2))+('[1]Summary Data'!$X36*Y$40)+'[1]Summary Data'!$Y36</f>
        <v>2.3552737500000021</v>
      </c>
      <c r="Z48" s="103">
        <f>('[1]Summary Data'!$V36*POWER(Z$40,3))+('[1]Summary Data'!$W36*POWER(Z$40,2))+('[1]Summary Data'!$X36*Z$40)+'[1]Summary Data'!$Y36</f>
        <v>2.0276499999999977</v>
      </c>
      <c r="AA48" s="103">
        <f>('[1]Summary Data'!$V36*POWER(AA$40,3))+('[1]Summary Data'!$W36*POWER(AA$40,2))+('[1]Summary Data'!$X36*AA$40)+'[1]Summary Data'!$Y36</f>
        <v>1.7620812499999978</v>
      </c>
      <c r="AB48" s="103">
        <f>('[1]Summary Data'!$V36*POWER(AB$40,3))+('[1]Summary Data'!$W36*POWER(AB$40,2))+('[1]Summary Data'!$X36*AB$40)+'[1]Summary Data'!$Y36</f>
        <v>1.5506699999999931</v>
      </c>
      <c r="AC48" s="103">
        <f>('[1]Summary Data'!$V36*POWER(AC$40,3))+('[1]Summary Data'!$W36*POWER(AC$40,2))+('[1]Summary Data'!$X36*AC$40)+'[1]Summary Data'!$Y36</f>
        <v>1.385518749999985</v>
      </c>
      <c r="AD48" s="105">
        <f>('[1]Summary Data'!$V36*POWER(AD$40,3))+('[1]Summary Data'!$W36*POWER(AD$40,2))+('[1]Summary Data'!$X36*AD$40)+'[1]Summary Data'!$Y36</f>
        <v>1.2587299999999964</v>
      </c>
      <c r="AE48" s="103">
        <f>('[1]Summary Data'!$V36*POWER(AE$40,3))+('[1]Summary Data'!$W36*POWER(AE$40,2))+('[1]Summary Data'!$X36*AE$40)+'[1]Summary Data'!$Y36</f>
        <v>1.1624062500000001</v>
      </c>
      <c r="AF48" s="103">
        <f>('[1]Summary Data'!$V36*POWER(AF$40,3))+('[1]Summary Data'!$W36*POWER(AF$40,2))+('[1]Summary Data'!$X36*AF$40)+'[1]Summary Data'!$Y36</f>
        <v>1.0886499999999835</v>
      </c>
      <c r="AG48" s="103">
        <f>('[1]Summary Data'!$V36*POWER(AG$40,3))+('[1]Summary Data'!$W36*POWER(AG$40,2))+('[1]Summary Data'!$X36*AG$40)+'[1]Summary Data'!$Y36</f>
        <v>1.0295637500000048</v>
      </c>
      <c r="AH48" s="103">
        <f>('[1]Summary Data'!$V36*POWER(AH$40,3))+('[1]Summary Data'!$W36*POWER(AH$40,2))+('[1]Summary Data'!$X36*AH$40)+'[1]Summary Data'!$Y36</f>
        <v>0.97725000000000861</v>
      </c>
      <c r="AI48" s="103">
        <f>('[1]Summary Data'!$V36*POWER(AI$40,3))+('[1]Summary Data'!$W36*POWER(AI$40,2))+('[1]Summary Data'!$X36*AI$40)+'[1]Summary Data'!$Y36</f>
        <v>0.92381124999998931</v>
      </c>
      <c r="AJ48" s="103">
        <f>('[1]Summary Data'!$V36*POWER(AJ$40,3))+('[1]Summary Data'!$W36*POWER(AJ$40,2))+('[1]Summary Data'!$X36*AJ$40)+'[1]Summary Data'!$Y36</f>
        <v>0.86134999999999096</v>
      </c>
      <c r="AK48" s="103">
        <f>('[1]Summary Data'!$V36*POWER(AK$40,3))+('[1]Summary Data'!$W36*POWER(AK$40,2))+('[1]Summary Data'!$X36*AK$40)+'[1]Summary Data'!$Y36</f>
        <v>0.78196875000000077</v>
      </c>
      <c r="AL48" s="106">
        <f>('[1]Summary Data'!$V36*POWER(AL$40,3))+('[1]Summary Data'!$W36*POWER(AL$40,2))+('[1]Summary Data'!$X36*AL$40)+'[1]Summary Data'!$Y36</f>
        <v>0.67777000000000598</v>
      </c>
      <c r="AM48" s="174"/>
    </row>
    <row r="49" spans="2:96" ht="15.75" thickBot="1">
      <c r="CA49" s="43" t="s">
        <v>59</v>
      </c>
    </row>
    <row r="50" spans="2:96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80"/>
      <c r="W50" s="37"/>
      <c r="CA50" s="107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</row>
    <row r="51" spans="2:96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08">
        <f>'[1]Summary Data'!$C$149</f>
        <v>0.16</v>
      </c>
      <c r="H51" s="109">
        <f>'[1]Summary Data'!$C$148</f>
        <v>0.22</v>
      </c>
      <c r="I51" s="109">
        <f>'[1]Summary Data'!$C$147</f>
        <v>0.28000000000000003</v>
      </c>
      <c r="J51" s="109">
        <f>'[1]Summary Data'!$C$146</f>
        <v>0.34</v>
      </c>
      <c r="K51" s="109">
        <f>'[1]Summary Data'!$C$145</f>
        <v>0.4</v>
      </c>
      <c r="L51" s="109">
        <f>'[1]Summary Data'!$C$144</f>
        <v>0.46</v>
      </c>
      <c r="M51" s="109">
        <f>'[1]Summary Data'!$C$143</f>
        <v>0.52</v>
      </c>
      <c r="N51" s="109">
        <f>'[1]Summary Data'!$C$142</f>
        <v>0.57999999999999996</v>
      </c>
      <c r="O51" s="109">
        <f>'[1]Summary Data'!$C$141</f>
        <v>0.64</v>
      </c>
      <c r="P51" s="109">
        <f>'[1]Summary Data'!$C$140</f>
        <v>0.7</v>
      </c>
      <c r="Q51" s="109">
        <f>'[1]Summary Data'!$C$139</f>
        <v>0.76</v>
      </c>
      <c r="R51" s="109">
        <f>'[1]Summary Data'!$C$138</f>
        <v>0.82</v>
      </c>
      <c r="S51" s="109">
        <f>'[1]Summary Data'!$C$137</f>
        <v>0.88</v>
      </c>
      <c r="T51" s="109">
        <f>'[1]Summary Data'!$C$136</f>
        <v>0.94</v>
      </c>
      <c r="U51" s="109">
        <f>'[1]Summary Data'!$C$135</f>
        <v>1</v>
      </c>
      <c r="V51" s="110">
        <f>'[1]Summary Data'!$C$134</f>
        <v>2</v>
      </c>
      <c r="W51" s="37"/>
      <c r="CA51" s="111" t="str">
        <f t="shared" ref="CA51:CQ51" si="6">F51</f>
        <v>bar</v>
      </c>
      <c r="CB51" s="108">
        <f t="shared" si="6"/>
        <v>0.16</v>
      </c>
      <c r="CC51" s="109">
        <f t="shared" si="6"/>
        <v>0.22</v>
      </c>
      <c r="CD51" s="109">
        <f t="shared" si="6"/>
        <v>0.28000000000000003</v>
      </c>
      <c r="CE51" s="109">
        <f t="shared" si="6"/>
        <v>0.34</v>
      </c>
      <c r="CF51" s="109">
        <f t="shared" si="6"/>
        <v>0.4</v>
      </c>
      <c r="CG51" s="109">
        <f t="shared" si="6"/>
        <v>0.46</v>
      </c>
      <c r="CH51" s="109">
        <f t="shared" si="6"/>
        <v>0.52</v>
      </c>
      <c r="CI51" s="109">
        <f t="shared" si="6"/>
        <v>0.57999999999999996</v>
      </c>
      <c r="CJ51" s="109">
        <f t="shared" si="6"/>
        <v>0.64</v>
      </c>
      <c r="CK51" s="109">
        <f t="shared" si="6"/>
        <v>0.7</v>
      </c>
      <c r="CL51" s="109">
        <f t="shared" si="6"/>
        <v>0.76</v>
      </c>
      <c r="CM51" s="109">
        <f t="shared" si="6"/>
        <v>0.82</v>
      </c>
      <c r="CN51" s="109">
        <f t="shared" si="6"/>
        <v>0.88</v>
      </c>
      <c r="CO51" s="109">
        <f t="shared" si="6"/>
        <v>0.94</v>
      </c>
      <c r="CP51" s="109">
        <f t="shared" si="6"/>
        <v>1</v>
      </c>
      <c r="CQ51" s="110">
        <f t="shared" si="6"/>
        <v>2</v>
      </c>
      <c r="CR51" s="112"/>
    </row>
    <row r="52" spans="2:96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U59" si="8">IF(CB52&gt;H52,MAX(CB52,0),H52)</f>
        <v>0.20173091903999998</v>
      </c>
      <c r="H52" s="114">
        <f t="shared" si="8"/>
        <v>0.17479283352</v>
      </c>
      <c r="I52" s="114">
        <f t="shared" si="8"/>
        <v>0.14871762047999998</v>
      </c>
      <c r="J52" s="114">
        <f t="shared" si="8"/>
        <v>0.12378066695999998</v>
      </c>
      <c r="K52" s="114">
        <f t="shared" si="8"/>
        <v>0.10025735999999999</v>
      </c>
      <c r="L52" s="114">
        <f t="shared" si="8"/>
        <v>7.842308664E-2</v>
      </c>
      <c r="M52" s="114">
        <f t="shared" si="8"/>
        <v>5.8553233920000003E-2</v>
      </c>
      <c r="N52" s="114">
        <f t="shared" si="8"/>
        <v>4.0923188880000017E-2</v>
      </c>
      <c r="O52" s="114">
        <f t="shared" si="8"/>
        <v>2.5808338559999977E-2</v>
      </c>
      <c r="P52" s="114">
        <f t="shared" si="8"/>
        <v>1.3484069999999959E-2</v>
      </c>
      <c r="Q52" s="114">
        <f t="shared" si="8"/>
        <v>4.2257702399999819E-3</v>
      </c>
      <c r="R52" s="114">
        <f t="shared" si="8"/>
        <v>3.3600000000000296E-3</v>
      </c>
      <c r="S52" s="114">
        <f t="shared" si="8"/>
        <v>3.3600000000000296E-3</v>
      </c>
      <c r="T52" s="114">
        <f t="shared" si="8"/>
        <v>3.3600000000000296E-3</v>
      </c>
      <c r="U52" s="114">
        <f t="shared" si="8"/>
        <v>3.3600000000000296E-3</v>
      </c>
      <c r="V52" s="115">
        <v>0</v>
      </c>
      <c r="W52" s="165" t="s">
        <v>40</v>
      </c>
      <c r="CA52" s="116">
        <f>F52</f>
        <v>2.5</v>
      </c>
      <c r="CB52" s="113">
        <f>('[1]Summary Data'!$V119*POWER(CB$51,3))+('[1]Summary Data'!$W119*POWER(CB$51,2))+('[1]Summary Data'!$X119*CB$51)+'[1]Summary Data'!$Y119</f>
        <v>0.20173091903999998</v>
      </c>
      <c r="CC52" s="114">
        <f>('[1]Summary Data'!$V119*POWER(CC$51,3))+('[1]Summary Data'!$W119*POWER(CC$51,2))+('[1]Summary Data'!$X119*CC$51)+'[1]Summary Data'!$Y119</f>
        <v>0.17479283352</v>
      </c>
      <c r="CD52" s="114">
        <f>('[1]Summary Data'!$V119*POWER(CD$51,3))+('[1]Summary Data'!$W119*POWER(CD$51,2))+('[1]Summary Data'!$X119*CD$51)+'[1]Summary Data'!$Y119</f>
        <v>0.14871762047999998</v>
      </c>
      <c r="CE52" s="114">
        <f>('[1]Summary Data'!$V119*POWER(CE$51,3))+('[1]Summary Data'!$W119*POWER(CE$51,2))+('[1]Summary Data'!$X119*CE$51)+'[1]Summary Data'!$Y119</f>
        <v>0.12378066695999998</v>
      </c>
      <c r="CF52" s="114">
        <f>('[1]Summary Data'!$V119*POWER(CF$51,3))+('[1]Summary Data'!$W119*POWER(CF$51,2))+('[1]Summary Data'!$X119*CF$51)+'[1]Summary Data'!$Y119</f>
        <v>0.10025735999999999</v>
      </c>
      <c r="CG52" s="114">
        <f>('[1]Summary Data'!$V119*POWER(CG$51,3))+('[1]Summary Data'!$W119*POWER(CG$51,2))+('[1]Summary Data'!$X119*CG$51)+'[1]Summary Data'!$Y119</f>
        <v>7.842308664E-2</v>
      </c>
      <c r="CH52" s="114">
        <f>('[1]Summary Data'!$V119*POWER(CH$51,3))+('[1]Summary Data'!$W119*POWER(CH$51,2))+('[1]Summary Data'!$X119*CH$51)+'[1]Summary Data'!$Y119</f>
        <v>5.8553233920000003E-2</v>
      </c>
      <c r="CI52" s="114">
        <f>('[1]Summary Data'!$V119*POWER(CI$51,3))+('[1]Summary Data'!$W119*POWER(CI$51,2))+('[1]Summary Data'!$X119*CI$51)+'[1]Summary Data'!$Y119</f>
        <v>4.0923188880000017E-2</v>
      </c>
      <c r="CJ52" s="114">
        <f>('[1]Summary Data'!$V119*POWER(CJ$51,3))+('[1]Summary Data'!$W119*POWER(CJ$51,2))+('[1]Summary Data'!$X119*CJ$51)+'[1]Summary Data'!$Y119</f>
        <v>2.5808338559999977E-2</v>
      </c>
      <c r="CK52" s="114">
        <f>('[1]Summary Data'!$V119*POWER(CK$51,3))+('[1]Summary Data'!$W119*POWER(CK$51,2))+('[1]Summary Data'!$X119*CK$51)+'[1]Summary Data'!$Y119</f>
        <v>1.3484069999999959E-2</v>
      </c>
      <c r="CL52" s="114">
        <f>('[1]Summary Data'!$V119*POWER(CL$51,3))+('[1]Summary Data'!$W119*POWER(CL$51,2))+('[1]Summary Data'!$X119*CL$51)+'[1]Summary Data'!$Y119</f>
        <v>4.2257702399999819E-3</v>
      </c>
      <c r="CM52" s="114">
        <f>('[1]Summary Data'!$V119*POWER(CM$51,3))+('[1]Summary Data'!$W119*POWER(CM$51,2))+('[1]Summary Data'!$X119*CM$51)+'[1]Summary Data'!$Y119</f>
        <v>-1.691173679999991E-3</v>
      </c>
      <c r="CN52" s="114">
        <f>('[1]Summary Data'!$V119*POWER(CN$51,3))+('[1]Summary Data'!$W119*POWER(CN$51,2))+('[1]Summary Data'!$X119*CN$51)+'[1]Summary Data'!$Y119</f>
        <v>-3.991374719999996E-3</v>
      </c>
      <c r="CO52" s="114">
        <f>('[1]Summary Data'!$V119*POWER(CO$51,3))+('[1]Summary Data'!$W119*POWER(CO$51,2))+('[1]Summary Data'!$X119*CO$51)+'[1]Summary Data'!$Y119</f>
        <v>-2.3994458399999585E-3</v>
      </c>
      <c r="CP52" s="114">
        <f>('[1]Summary Data'!$V119*POWER(CP$51,3))+('[1]Summary Data'!$W119*POWER(CP$51,2))+('[1]Summary Data'!$X119*CP$51)+'[1]Summary Data'!$Y119</f>
        <v>3.3600000000000296E-3</v>
      </c>
      <c r="CQ52" s="115">
        <f>('[1]Summary Data'!$V119*POWER(CQ$51,3))+('[1]Summary Data'!$W119*POWER(CQ$51,2))+('[1]Summary Data'!$X119*CQ$51)+'[1]Summary Data'!$Y119</f>
        <v>0.96517000000000019</v>
      </c>
    </row>
    <row r="53" spans="2:96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0.20723299199999998</v>
      </c>
      <c r="H53" s="93">
        <f t="shared" si="8"/>
        <v>0.19076732999999998</v>
      </c>
      <c r="I53" s="93">
        <f t="shared" si="8"/>
        <v>0.17231947199999997</v>
      </c>
      <c r="J53" s="93">
        <f t="shared" si="8"/>
        <v>0.15244572599999998</v>
      </c>
      <c r="K53" s="93">
        <f t="shared" si="8"/>
        <v>0.13170239999999997</v>
      </c>
      <c r="L53" s="93">
        <f t="shared" si="8"/>
        <v>0.11064580199999999</v>
      </c>
      <c r="M53" s="93">
        <f t="shared" si="8"/>
        <v>8.9832239999999952E-2</v>
      </c>
      <c r="N53" s="93">
        <f t="shared" si="8"/>
        <v>6.981802199999998E-2</v>
      </c>
      <c r="O53" s="93">
        <f t="shared" si="8"/>
        <v>5.1159455999999992E-2</v>
      </c>
      <c r="P53" s="93">
        <f t="shared" si="8"/>
        <v>3.4412849999999967E-2</v>
      </c>
      <c r="Q53" s="93">
        <f t="shared" si="8"/>
        <v>2.0134511999999993E-2</v>
      </c>
      <c r="R53" s="93">
        <f t="shared" si="8"/>
        <v>8.8807499999999928E-3</v>
      </c>
      <c r="S53" s="93">
        <f t="shared" si="8"/>
        <v>1.2078719999999987E-3</v>
      </c>
      <c r="T53" s="93">
        <f t="shared" si="8"/>
        <v>0</v>
      </c>
      <c r="U53" s="93">
        <f t="shared" si="8"/>
        <v>0</v>
      </c>
      <c r="V53" s="94">
        <v>0</v>
      </c>
      <c r="W53" s="168"/>
      <c r="X53" s="53" t="s">
        <v>46</v>
      </c>
      <c r="CA53" s="117">
        <f t="shared" ref="CA53:CA59" si="9">F53</f>
        <v>3</v>
      </c>
      <c r="CB53" s="92">
        <f>('[1]Summary Data'!$V118*POWER(CB$51,3))+('[1]Summary Data'!$W118*POWER(CB$51,2))+('[1]Summary Data'!$X118*CB$51)+'[1]Summary Data'!$Y118</f>
        <v>0.20723299199999998</v>
      </c>
      <c r="CC53" s="93">
        <f>('[1]Summary Data'!$V118*POWER(CC$51,3))+('[1]Summary Data'!$W118*POWER(CC$51,2))+('[1]Summary Data'!$X118*CC$51)+'[1]Summary Data'!$Y118</f>
        <v>0.19076732999999998</v>
      </c>
      <c r="CD53" s="93">
        <f>('[1]Summary Data'!$V118*POWER(CD$51,3))+('[1]Summary Data'!$W118*POWER(CD$51,2))+('[1]Summary Data'!$X118*CD$51)+'[1]Summary Data'!$Y118</f>
        <v>0.17231947199999997</v>
      </c>
      <c r="CE53" s="93">
        <f>('[1]Summary Data'!$V118*POWER(CE$51,3))+('[1]Summary Data'!$W118*POWER(CE$51,2))+('[1]Summary Data'!$X118*CE$51)+'[1]Summary Data'!$Y118</f>
        <v>0.15244572599999998</v>
      </c>
      <c r="CF53" s="93">
        <f>('[1]Summary Data'!$V118*POWER(CF$51,3))+('[1]Summary Data'!$W118*POWER(CF$51,2))+('[1]Summary Data'!$X118*CF$51)+'[1]Summary Data'!$Y118</f>
        <v>0.13170239999999997</v>
      </c>
      <c r="CG53" s="93">
        <f>('[1]Summary Data'!$V118*POWER(CG$51,3))+('[1]Summary Data'!$W118*POWER(CG$51,2))+('[1]Summary Data'!$X118*CG$51)+'[1]Summary Data'!$Y118</f>
        <v>0.11064580199999999</v>
      </c>
      <c r="CH53" s="93">
        <f>('[1]Summary Data'!$V118*POWER(CH$51,3))+('[1]Summary Data'!$W118*POWER(CH$51,2))+('[1]Summary Data'!$X118*CH$51)+'[1]Summary Data'!$Y118</f>
        <v>8.9832239999999952E-2</v>
      </c>
      <c r="CI53" s="93">
        <f>('[1]Summary Data'!$V118*POWER(CI$51,3))+('[1]Summary Data'!$W118*POWER(CI$51,2))+('[1]Summary Data'!$X118*CI$51)+'[1]Summary Data'!$Y118</f>
        <v>6.981802199999998E-2</v>
      </c>
      <c r="CJ53" s="93">
        <f>('[1]Summary Data'!$V118*POWER(CJ$51,3))+('[1]Summary Data'!$W118*POWER(CJ$51,2))+('[1]Summary Data'!$X118*CJ$51)+'[1]Summary Data'!$Y118</f>
        <v>5.1159455999999992E-2</v>
      </c>
      <c r="CK53" s="93">
        <f>('[1]Summary Data'!$V118*POWER(CK$51,3))+('[1]Summary Data'!$W118*POWER(CK$51,2))+('[1]Summary Data'!$X118*CK$51)+'[1]Summary Data'!$Y118</f>
        <v>3.4412849999999967E-2</v>
      </c>
      <c r="CL53" s="93">
        <f>('[1]Summary Data'!$V118*POWER(CL$51,3))+('[1]Summary Data'!$W118*POWER(CL$51,2))+('[1]Summary Data'!$X118*CL$51)+'[1]Summary Data'!$Y118</f>
        <v>2.0134511999999993E-2</v>
      </c>
      <c r="CM53" s="93">
        <f>('[1]Summary Data'!$V118*POWER(CM$51,3))+('[1]Summary Data'!$W118*POWER(CM$51,2))+('[1]Summary Data'!$X118*CM$51)+'[1]Summary Data'!$Y118</f>
        <v>8.8807499999999928E-3</v>
      </c>
      <c r="CN53" s="93">
        <f>('[1]Summary Data'!$V118*POWER(CN$51,3))+('[1]Summary Data'!$W118*POWER(CN$51,2))+('[1]Summary Data'!$X118*CN$51)+'[1]Summary Data'!$Y118</f>
        <v>1.2078719999999987E-3</v>
      </c>
      <c r="CO53" s="93">
        <f>('[1]Summary Data'!$V118*POWER(CO$51,3))+('[1]Summary Data'!$W118*POWER(CO$51,2))+('[1]Summary Data'!$X118*CO$51)+'[1]Summary Data'!$Y118</f>
        <v>-2.3278140000000669E-3</v>
      </c>
      <c r="CP53" s="93">
        <f>('[1]Summary Data'!$V118*POWER(CP$51,3))+('[1]Summary Data'!$W118*POWER(CP$51,2))+('[1]Summary Data'!$X118*CP$51)+'[1]Summary Data'!$Y118</f>
        <v>-1.1700000000000599E-3</v>
      </c>
      <c r="CQ53" s="94">
        <f>('[1]Summary Data'!$V118*POWER(CQ$51,3))+('[1]Summary Data'!$W118*POWER(CQ$51,2))+('[1]Summary Data'!$X118*CQ$51)+'[1]Summary Data'!$Y118</f>
        <v>1.2187199999999998</v>
      </c>
      <c r="CR53" s="43" t="s">
        <v>62</v>
      </c>
    </row>
    <row r="54" spans="2:96">
      <c r="B54" s="166"/>
      <c r="C54" s="167"/>
      <c r="D54" s="167"/>
      <c r="E54" s="168"/>
      <c r="F54" s="54">
        <f t="shared" si="7"/>
        <v>3.5</v>
      </c>
      <c r="G54" s="97">
        <f t="shared" si="8"/>
        <v>0.25184021056</v>
      </c>
      <c r="H54" s="98">
        <f t="shared" si="8"/>
        <v>0.23910519327999996</v>
      </c>
      <c r="I54" s="98">
        <f t="shared" si="8"/>
        <v>0.22307831871999997</v>
      </c>
      <c r="J54" s="98">
        <f t="shared" si="8"/>
        <v>0.20436139743999995</v>
      </c>
      <c r="K54" s="98">
        <f t="shared" si="8"/>
        <v>0.18355623999999995</v>
      </c>
      <c r="L54" s="98">
        <f t="shared" si="8"/>
        <v>0.16126465695999997</v>
      </c>
      <c r="M54" s="98">
        <f t="shared" si="8"/>
        <v>0.13808845887999996</v>
      </c>
      <c r="N54" s="98">
        <f t="shared" si="8"/>
        <v>0.11462945631999999</v>
      </c>
      <c r="O54" s="98">
        <f t="shared" si="8"/>
        <v>9.1489459839999954E-2</v>
      </c>
      <c r="P54" s="98">
        <f t="shared" si="8"/>
        <v>6.927027999999999E-2</v>
      </c>
      <c r="Q54" s="98">
        <f t="shared" si="8"/>
        <v>4.8573727360000013E-2</v>
      </c>
      <c r="R54" s="98">
        <f t="shared" si="8"/>
        <v>3.0001612479999995E-2</v>
      </c>
      <c r="S54" s="98">
        <f t="shared" si="8"/>
        <v>1.4155745920000018E-2</v>
      </c>
      <c r="T54" s="98">
        <f t="shared" si="8"/>
        <v>1.6379382399999143E-3</v>
      </c>
      <c r="U54" s="98">
        <f t="shared" si="8"/>
        <v>0</v>
      </c>
      <c r="V54" s="99">
        <v>0</v>
      </c>
      <c r="W54" s="168"/>
      <c r="CA54" s="118">
        <f t="shared" si="9"/>
        <v>3.5</v>
      </c>
      <c r="CB54" s="97">
        <f>('[1]Summary Data'!$V117*POWER(CB$51,3))+('[1]Summary Data'!$W117*POWER(CB$51,2))+('[1]Summary Data'!$X117*CB$51)+'[1]Summary Data'!$Y117</f>
        <v>0.25184021056</v>
      </c>
      <c r="CC54" s="98">
        <f>('[1]Summary Data'!$V117*POWER(CC$51,3))+('[1]Summary Data'!$W117*POWER(CC$51,2))+('[1]Summary Data'!$X117*CC$51)+'[1]Summary Data'!$Y117</f>
        <v>0.23910519327999996</v>
      </c>
      <c r="CD54" s="98">
        <f>('[1]Summary Data'!$V117*POWER(CD$51,3))+('[1]Summary Data'!$W117*POWER(CD$51,2))+('[1]Summary Data'!$X117*CD$51)+'[1]Summary Data'!$Y117</f>
        <v>0.22307831871999997</v>
      </c>
      <c r="CE54" s="98">
        <f>('[1]Summary Data'!$V117*POWER(CE$51,3))+('[1]Summary Data'!$W117*POWER(CE$51,2))+('[1]Summary Data'!$X117*CE$51)+'[1]Summary Data'!$Y117</f>
        <v>0.20436139743999995</v>
      </c>
      <c r="CF54" s="98">
        <f>('[1]Summary Data'!$V117*POWER(CF$51,3))+('[1]Summary Data'!$W117*POWER(CF$51,2))+('[1]Summary Data'!$X117*CF$51)+'[1]Summary Data'!$Y117</f>
        <v>0.18355623999999995</v>
      </c>
      <c r="CG54" s="98">
        <f>('[1]Summary Data'!$V117*POWER(CG$51,3))+('[1]Summary Data'!$W117*POWER(CG$51,2))+('[1]Summary Data'!$X117*CG$51)+'[1]Summary Data'!$Y117</f>
        <v>0.16126465695999997</v>
      </c>
      <c r="CH54" s="98">
        <f>('[1]Summary Data'!$V117*POWER(CH$51,3))+('[1]Summary Data'!$W117*POWER(CH$51,2))+('[1]Summary Data'!$X117*CH$51)+'[1]Summary Data'!$Y117</f>
        <v>0.13808845887999996</v>
      </c>
      <c r="CI54" s="98">
        <f>('[1]Summary Data'!$V117*POWER(CI$51,3))+('[1]Summary Data'!$W117*POWER(CI$51,2))+('[1]Summary Data'!$X117*CI$51)+'[1]Summary Data'!$Y117</f>
        <v>0.11462945631999999</v>
      </c>
      <c r="CJ54" s="98">
        <f>('[1]Summary Data'!$V117*POWER(CJ$51,3))+('[1]Summary Data'!$W117*POWER(CJ$51,2))+('[1]Summary Data'!$X117*CJ$51)+'[1]Summary Data'!$Y117</f>
        <v>9.1489459839999954E-2</v>
      </c>
      <c r="CK54" s="98">
        <f>('[1]Summary Data'!$V117*POWER(CK$51,3))+('[1]Summary Data'!$W117*POWER(CK$51,2))+('[1]Summary Data'!$X117*CK$51)+'[1]Summary Data'!$Y117</f>
        <v>6.927027999999999E-2</v>
      </c>
      <c r="CL54" s="98">
        <f>('[1]Summary Data'!$V117*POWER(CL$51,3))+('[1]Summary Data'!$W117*POWER(CL$51,2))+('[1]Summary Data'!$X117*CL$51)+'[1]Summary Data'!$Y117</f>
        <v>4.8573727360000013E-2</v>
      </c>
      <c r="CM54" s="98">
        <f>('[1]Summary Data'!$V117*POWER(CM$51,3))+('[1]Summary Data'!$W117*POWER(CM$51,2))+('[1]Summary Data'!$X117*CM$51)+'[1]Summary Data'!$Y117</f>
        <v>3.0001612479999995E-2</v>
      </c>
      <c r="CN54" s="98">
        <f>('[1]Summary Data'!$V117*POWER(CN$51,3))+('[1]Summary Data'!$W117*POWER(CN$51,2))+('[1]Summary Data'!$X117*CN$51)+'[1]Summary Data'!$Y117</f>
        <v>1.4155745920000018E-2</v>
      </c>
      <c r="CO54" s="98">
        <f>('[1]Summary Data'!$V117*POWER(CO$51,3))+('[1]Summary Data'!$W117*POWER(CO$51,2))+('[1]Summary Data'!$X117*CO$51)+'[1]Summary Data'!$Y117</f>
        <v>1.6379382399999143E-3</v>
      </c>
      <c r="CP54" s="98">
        <f>('[1]Summary Data'!$V117*POWER(CP$51,3))+('[1]Summary Data'!$W117*POWER(CP$51,2))+('[1]Summary Data'!$X117*CP$51)+'[1]Summary Data'!$Y117</f>
        <v>-6.9500000000000672E-3</v>
      </c>
      <c r="CQ54" s="99">
        <f>('[1]Summary Data'!$V117*POWER(CQ$51,3))+('[1]Summary Data'!$W117*POWER(CQ$51,2))+('[1]Summary Data'!$X117*CQ$51)+'[1]Summary Data'!$Y117</f>
        <v>0.97976999999999981</v>
      </c>
    </row>
    <row r="55" spans="2:96">
      <c r="B55" s="166"/>
      <c r="C55" s="167"/>
      <c r="D55" s="167"/>
      <c r="E55" s="168"/>
      <c r="F55" s="56">
        <f t="shared" si="7"/>
        <v>4</v>
      </c>
      <c r="G55" s="97">
        <f t="shared" si="8"/>
        <v>0.26065142463999996</v>
      </c>
      <c r="H55" s="98">
        <f t="shared" si="8"/>
        <v>0.24714189231999997</v>
      </c>
      <c r="I55" s="98">
        <f t="shared" si="8"/>
        <v>0.23020835967999997</v>
      </c>
      <c r="J55" s="98">
        <f t="shared" si="8"/>
        <v>0.21049084335999996</v>
      </c>
      <c r="K55" s="98">
        <f t="shared" si="8"/>
        <v>0.18862935999999997</v>
      </c>
      <c r="L55" s="98">
        <f t="shared" si="8"/>
        <v>0.16526392623999997</v>
      </c>
      <c r="M55" s="98">
        <f t="shared" si="8"/>
        <v>0.14103455871999995</v>
      </c>
      <c r="N55" s="98">
        <f t="shared" si="8"/>
        <v>0.11658127407999999</v>
      </c>
      <c r="O55" s="98">
        <f t="shared" si="8"/>
        <v>9.2544088959999965E-2</v>
      </c>
      <c r="P55" s="98">
        <f t="shared" si="8"/>
        <v>6.9563019999999948E-2</v>
      </c>
      <c r="Q55" s="98">
        <f t="shared" si="8"/>
        <v>4.8278083839999958E-2</v>
      </c>
      <c r="R55" s="98">
        <f t="shared" si="8"/>
        <v>2.9329297119999931E-2</v>
      </c>
      <c r="S55" s="98">
        <f t="shared" si="8"/>
        <v>1.335667647999994E-2</v>
      </c>
      <c r="T55" s="98">
        <f t="shared" si="8"/>
        <v>1.0002385599999775E-3</v>
      </c>
      <c r="U55" s="98">
        <f t="shared" si="8"/>
        <v>0</v>
      </c>
      <c r="V55" s="99">
        <v>0</v>
      </c>
      <c r="W55" s="168"/>
      <c r="CA55" s="119">
        <f t="shared" si="9"/>
        <v>4</v>
      </c>
      <c r="CB55" s="97">
        <f>('[1]Summary Data'!$V116*POWER(CB$51,3))+('[1]Summary Data'!$W116*POWER(CB$51,2))+('[1]Summary Data'!$X116*CB$51)+'[1]Summary Data'!$Y116</f>
        <v>0.26065142463999996</v>
      </c>
      <c r="CC55" s="98">
        <f>('[1]Summary Data'!$V116*POWER(CC$51,3))+('[1]Summary Data'!$W116*POWER(CC$51,2))+('[1]Summary Data'!$X116*CC$51)+'[1]Summary Data'!$Y116</f>
        <v>0.24714189231999997</v>
      </c>
      <c r="CD55" s="98">
        <f>('[1]Summary Data'!$V116*POWER(CD$51,3))+('[1]Summary Data'!$W116*POWER(CD$51,2))+('[1]Summary Data'!$X116*CD$51)+'[1]Summary Data'!$Y116</f>
        <v>0.23020835967999997</v>
      </c>
      <c r="CE55" s="98">
        <f>('[1]Summary Data'!$V116*POWER(CE$51,3))+('[1]Summary Data'!$W116*POWER(CE$51,2))+('[1]Summary Data'!$X116*CE$51)+'[1]Summary Data'!$Y116</f>
        <v>0.21049084335999996</v>
      </c>
      <c r="CF55" s="98">
        <f>('[1]Summary Data'!$V116*POWER(CF$51,3))+('[1]Summary Data'!$W116*POWER(CF$51,2))+('[1]Summary Data'!$X116*CF$51)+'[1]Summary Data'!$Y116</f>
        <v>0.18862935999999997</v>
      </c>
      <c r="CG55" s="98">
        <f>('[1]Summary Data'!$V116*POWER(CG$51,3))+('[1]Summary Data'!$W116*POWER(CG$51,2))+('[1]Summary Data'!$X116*CG$51)+'[1]Summary Data'!$Y116</f>
        <v>0.16526392623999997</v>
      </c>
      <c r="CH55" s="98">
        <f>('[1]Summary Data'!$V116*POWER(CH$51,3))+('[1]Summary Data'!$W116*POWER(CH$51,2))+('[1]Summary Data'!$X116*CH$51)+'[1]Summary Data'!$Y116</f>
        <v>0.14103455871999995</v>
      </c>
      <c r="CI55" s="98">
        <f>('[1]Summary Data'!$V116*POWER(CI$51,3))+('[1]Summary Data'!$W116*POWER(CI$51,2))+('[1]Summary Data'!$X116*CI$51)+'[1]Summary Data'!$Y116</f>
        <v>0.11658127407999999</v>
      </c>
      <c r="CJ55" s="98">
        <f>('[1]Summary Data'!$V116*POWER(CJ$51,3))+('[1]Summary Data'!$W116*POWER(CJ$51,2))+('[1]Summary Data'!$X116*CJ$51)+'[1]Summary Data'!$Y116</f>
        <v>9.2544088959999965E-2</v>
      </c>
      <c r="CK55" s="98">
        <f>('[1]Summary Data'!$V116*POWER(CK$51,3))+('[1]Summary Data'!$W116*POWER(CK$51,2))+('[1]Summary Data'!$X116*CK$51)+'[1]Summary Data'!$Y116</f>
        <v>6.9563019999999948E-2</v>
      </c>
      <c r="CL55" s="98">
        <f>('[1]Summary Data'!$V116*POWER(CL$51,3))+('[1]Summary Data'!$W116*POWER(CL$51,2))+('[1]Summary Data'!$X116*CL$51)+'[1]Summary Data'!$Y116</f>
        <v>4.8278083839999958E-2</v>
      </c>
      <c r="CM55" s="98">
        <f>('[1]Summary Data'!$V116*POWER(CM$51,3))+('[1]Summary Data'!$W116*POWER(CM$51,2))+('[1]Summary Data'!$X116*CM$51)+'[1]Summary Data'!$Y116</f>
        <v>2.9329297119999931E-2</v>
      </c>
      <c r="CN55" s="98">
        <f>('[1]Summary Data'!$V116*POWER(CN$51,3))+('[1]Summary Data'!$W116*POWER(CN$51,2))+('[1]Summary Data'!$X116*CN$51)+'[1]Summary Data'!$Y116</f>
        <v>1.335667647999994E-2</v>
      </c>
      <c r="CO55" s="98">
        <f>('[1]Summary Data'!$V116*POWER(CO$51,3))+('[1]Summary Data'!$W116*POWER(CO$51,2))+('[1]Summary Data'!$X116*CO$51)+'[1]Summary Data'!$Y116</f>
        <v>1.0002385599999775E-3</v>
      </c>
      <c r="CP55" s="98">
        <f>('[1]Summary Data'!$V116*POWER(CP$51,3))+('[1]Summary Data'!$W116*POWER(CP$51,2))+('[1]Summary Data'!$X116*CP$51)+'[1]Summary Data'!$Y116</f>
        <v>-7.1000000000000507E-3</v>
      </c>
      <c r="CQ55" s="99">
        <f>('[1]Summary Data'!$V116*POWER(CQ$51,3))+('[1]Summary Data'!$W116*POWER(CQ$51,2))+('[1]Summary Data'!$X116*CQ$51)+'[1]Summary Data'!$Y116</f>
        <v>1.0707899999999999</v>
      </c>
    </row>
    <row r="56" spans="2:96">
      <c r="B56" s="166"/>
      <c r="C56" s="167"/>
      <c r="D56" s="167"/>
      <c r="E56" s="168"/>
      <c r="F56" s="56">
        <f t="shared" si="7"/>
        <v>4.5</v>
      </c>
      <c r="G56" s="97">
        <f t="shared" si="8"/>
        <v>0.19623720064</v>
      </c>
      <c r="H56" s="98">
        <f t="shared" si="8"/>
        <v>0.17733938032000002</v>
      </c>
      <c r="I56" s="98">
        <f t="shared" si="8"/>
        <v>0.15781447168000001</v>
      </c>
      <c r="J56" s="98">
        <f t="shared" si="8"/>
        <v>0.13800246735999999</v>
      </c>
      <c r="K56" s="98">
        <f t="shared" si="8"/>
        <v>0.11824335999999999</v>
      </c>
      <c r="L56" s="98">
        <f t="shared" si="8"/>
        <v>9.8877142239999993E-2</v>
      </c>
      <c r="M56" s="98">
        <f t="shared" si="8"/>
        <v>8.0243806720000005E-2</v>
      </c>
      <c r="N56" s="98">
        <f t="shared" si="8"/>
        <v>6.2683346080000008E-2</v>
      </c>
      <c r="O56" s="98">
        <f t="shared" si="8"/>
        <v>4.6535752959999982E-2</v>
      </c>
      <c r="P56" s="98">
        <f t="shared" si="8"/>
        <v>3.2141019999999992E-2</v>
      </c>
      <c r="Q56" s="98">
        <f t="shared" si="8"/>
        <v>1.983913984000002E-2</v>
      </c>
      <c r="R56" s="98">
        <f t="shared" si="8"/>
        <v>9.9701051200000168E-3</v>
      </c>
      <c r="S56" s="98">
        <f t="shared" si="8"/>
        <v>2.8739084799999925E-3</v>
      </c>
      <c r="T56" s="98">
        <f t="shared" si="8"/>
        <v>0</v>
      </c>
      <c r="U56" s="98">
        <f t="shared" si="8"/>
        <v>0</v>
      </c>
      <c r="V56" s="99">
        <v>0</v>
      </c>
      <c r="W56" s="168"/>
      <c r="CA56" s="119">
        <f t="shared" si="9"/>
        <v>4.5</v>
      </c>
      <c r="CB56" s="97">
        <f>('[1]Summary Data'!$V115*POWER(CB$51,3))+('[1]Summary Data'!$W115*POWER(CB$51,2))+('[1]Summary Data'!$X115*CB$51)+'[1]Summary Data'!$Y115</f>
        <v>0.19623720064</v>
      </c>
      <c r="CC56" s="98">
        <f>('[1]Summary Data'!$V115*POWER(CC$51,3))+('[1]Summary Data'!$W115*POWER(CC$51,2))+('[1]Summary Data'!$X115*CC$51)+'[1]Summary Data'!$Y115</f>
        <v>0.17733938032000002</v>
      </c>
      <c r="CD56" s="98">
        <f>('[1]Summary Data'!$V115*POWER(CD$51,3))+('[1]Summary Data'!$W115*POWER(CD$51,2))+('[1]Summary Data'!$X115*CD$51)+'[1]Summary Data'!$Y115</f>
        <v>0.15781447168000001</v>
      </c>
      <c r="CE56" s="98">
        <f>('[1]Summary Data'!$V115*POWER(CE$51,3))+('[1]Summary Data'!$W115*POWER(CE$51,2))+('[1]Summary Data'!$X115*CE$51)+'[1]Summary Data'!$Y115</f>
        <v>0.13800246735999999</v>
      </c>
      <c r="CF56" s="98">
        <f>('[1]Summary Data'!$V115*POWER(CF$51,3))+('[1]Summary Data'!$W115*POWER(CF$51,2))+('[1]Summary Data'!$X115*CF$51)+'[1]Summary Data'!$Y115</f>
        <v>0.11824335999999999</v>
      </c>
      <c r="CG56" s="98">
        <f>('[1]Summary Data'!$V115*POWER(CG$51,3))+('[1]Summary Data'!$W115*POWER(CG$51,2))+('[1]Summary Data'!$X115*CG$51)+'[1]Summary Data'!$Y115</f>
        <v>9.8877142239999993E-2</v>
      </c>
      <c r="CH56" s="98">
        <f>('[1]Summary Data'!$V115*POWER(CH$51,3))+('[1]Summary Data'!$W115*POWER(CH$51,2))+('[1]Summary Data'!$X115*CH$51)+'[1]Summary Data'!$Y115</f>
        <v>8.0243806720000005E-2</v>
      </c>
      <c r="CI56" s="98">
        <f>('[1]Summary Data'!$V115*POWER(CI$51,3))+('[1]Summary Data'!$W115*POWER(CI$51,2))+('[1]Summary Data'!$X115*CI$51)+'[1]Summary Data'!$Y115</f>
        <v>6.2683346080000008E-2</v>
      </c>
      <c r="CJ56" s="98">
        <f>('[1]Summary Data'!$V115*POWER(CJ$51,3))+('[1]Summary Data'!$W115*POWER(CJ$51,2))+('[1]Summary Data'!$X115*CJ$51)+'[1]Summary Data'!$Y115</f>
        <v>4.6535752959999982E-2</v>
      </c>
      <c r="CK56" s="98">
        <f>('[1]Summary Data'!$V115*POWER(CK$51,3))+('[1]Summary Data'!$W115*POWER(CK$51,2))+('[1]Summary Data'!$X115*CK$51)+'[1]Summary Data'!$Y115</f>
        <v>3.2141019999999992E-2</v>
      </c>
      <c r="CL56" s="98">
        <f>('[1]Summary Data'!$V115*POWER(CL$51,3))+('[1]Summary Data'!$W115*POWER(CL$51,2))+('[1]Summary Data'!$X115*CL$51)+'[1]Summary Data'!$Y115</f>
        <v>1.983913984000002E-2</v>
      </c>
      <c r="CM56" s="98">
        <f>('[1]Summary Data'!$V115*POWER(CM$51,3))+('[1]Summary Data'!$W115*POWER(CM$51,2))+('[1]Summary Data'!$X115*CM$51)+'[1]Summary Data'!$Y115</f>
        <v>9.9701051200000168E-3</v>
      </c>
      <c r="CN56" s="98">
        <f>('[1]Summary Data'!$V115*POWER(CN$51,3))+('[1]Summary Data'!$W115*POWER(CN$51,2))+('[1]Summary Data'!$X115*CN$51)+'[1]Summary Data'!$Y115</f>
        <v>2.8739084799999925E-3</v>
      </c>
      <c r="CO56" s="98">
        <f>('[1]Summary Data'!$V115*POWER(CO$51,3))+('[1]Summary Data'!$W115*POWER(CO$51,2))+('[1]Summary Data'!$X115*CO$51)+'[1]Summary Data'!$Y115</f>
        <v>-1.1094574400000168E-3</v>
      </c>
      <c r="CP56" s="98">
        <f>('[1]Summary Data'!$V115*POWER(CP$51,3))+('[1]Summary Data'!$W115*POWER(CP$51,2))+('[1]Summary Data'!$X115*CP$51)+'[1]Summary Data'!$Y115</f>
        <v>-1.6400000000000026E-3</v>
      </c>
      <c r="CQ56" s="99">
        <f>('[1]Summary Data'!$V115*POWER(CQ$51,3))+('[1]Summary Data'!$W115*POWER(CQ$51,2))+('[1]Summary Data'!$X115*CQ$51)+'[1]Summary Data'!$Y115</f>
        <v>0.80930000000000002</v>
      </c>
    </row>
    <row r="57" spans="2:96">
      <c r="B57" s="166"/>
      <c r="C57" s="167"/>
      <c r="D57" s="167"/>
      <c r="E57" s="168"/>
      <c r="F57" s="56">
        <f t="shared" si="7"/>
        <v>5</v>
      </c>
      <c r="G57" s="97">
        <f t="shared" si="8"/>
        <v>0.20937936639999999</v>
      </c>
      <c r="H57" s="98">
        <f t="shared" si="8"/>
        <v>0.1978591972</v>
      </c>
      <c r="I57" s="98">
        <f t="shared" si="8"/>
        <v>0.18383716480000001</v>
      </c>
      <c r="J57" s="98">
        <f t="shared" si="8"/>
        <v>0.16779039159999998</v>
      </c>
      <c r="K57" s="98">
        <f t="shared" si="8"/>
        <v>0.150196</v>
      </c>
      <c r="L57" s="98">
        <f t="shared" si="8"/>
        <v>0.13153111239999998</v>
      </c>
      <c r="M57" s="98">
        <f t="shared" si="8"/>
        <v>0.11227285119999998</v>
      </c>
      <c r="N57" s="98">
        <f t="shared" si="8"/>
        <v>9.2898338800000008E-2</v>
      </c>
      <c r="O57" s="98">
        <f t="shared" si="8"/>
        <v>7.3884697599999993E-2</v>
      </c>
      <c r="P57" s="98">
        <f t="shared" si="8"/>
        <v>5.5709049999999982E-2</v>
      </c>
      <c r="Q57" s="98">
        <f t="shared" si="8"/>
        <v>3.8848518399999976E-2</v>
      </c>
      <c r="R57" s="98">
        <f t="shared" si="8"/>
        <v>2.3780225200000032E-2</v>
      </c>
      <c r="S57" s="98">
        <f t="shared" si="8"/>
        <v>1.0981292800000014E-2</v>
      </c>
      <c r="T57" s="98">
        <f t="shared" si="8"/>
        <v>9.2884360000003441E-4</v>
      </c>
      <c r="U57" s="98">
        <f t="shared" si="8"/>
        <v>0</v>
      </c>
      <c r="V57" s="99">
        <v>0</v>
      </c>
      <c r="W57" s="168"/>
      <c r="CA57" s="119">
        <f t="shared" si="9"/>
        <v>5</v>
      </c>
      <c r="CB57" s="97">
        <f>('[1]Summary Data'!$V114*POWER(CB$51,3))+('[1]Summary Data'!$W114*POWER(CB$51,2))+('[1]Summary Data'!$X114*CB$51)+'[1]Summary Data'!$Y114</f>
        <v>0.20937936639999999</v>
      </c>
      <c r="CC57" s="98">
        <f>('[1]Summary Data'!$V114*POWER(CC$51,3))+('[1]Summary Data'!$W114*POWER(CC$51,2))+('[1]Summary Data'!$X114*CC$51)+'[1]Summary Data'!$Y114</f>
        <v>0.1978591972</v>
      </c>
      <c r="CD57" s="98">
        <f>('[1]Summary Data'!$V114*POWER(CD$51,3))+('[1]Summary Data'!$W114*POWER(CD$51,2))+('[1]Summary Data'!$X114*CD$51)+'[1]Summary Data'!$Y114</f>
        <v>0.18383716480000001</v>
      </c>
      <c r="CE57" s="98">
        <f>('[1]Summary Data'!$V114*POWER(CE$51,3))+('[1]Summary Data'!$W114*POWER(CE$51,2))+('[1]Summary Data'!$X114*CE$51)+'[1]Summary Data'!$Y114</f>
        <v>0.16779039159999998</v>
      </c>
      <c r="CF57" s="98">
        <f>('[1]Summary Data'!$V114*POWER(CF$51,3))+('[1]Summary Data'!$W114*POWER(CF$51,2))+('[1]Summary Data'!$X114*CF$51)+'[1]Summary Data'!$Y114</f>
        <v>0.150196</v>
      </c>
      <c r="CG57" s="98">
        <f>('[1]Summary Data'!$V114*POWER(CG$51,3))+('[1]Summary Data'!$W114*POWER(CG$51,2))+('[1]Summary Data'!$X114*CG$51)+'[1]Summary Data'!$Y114</f>
        <v>0.13153111239999998</v>
      </c>
      <c r="CH57" s="98">
        <f>('[1]Summary Data'!$V114*POWER(CH$51,3))+('[1]Summary Data'!$W114*POWER(CH$51,2))+('[1]Summary Data'!$X114*CH$51)+'[1]Summary Data'!$Y114</f>
        <v>0.11227285119999998</v>
      </c>
      <c r="CI57" s="98">
        <f>('[1]Summary Data'!$V114*POWER(CI$51,3))+('[1]Summary Data'!$W114*POWER(CI$51,2))+('[1]Summary Data'!$X114*CI$51)+'[1]Summary Data'!$Y114</f>
        <v>9.2898338800000008E-2</v>
      </c>
      <c r="CJ57" s="98">
        <f>('[1]Summary Data'!$V114*POWER(CJ$51,3))+('[1]Summary Data'!$W114*POWER(CJ$51,2))+('[1]Summary Data'!$X114*CJ$51)+'[1]Summary Data'!$Y114</f>
        <v>7.3884697599999993E-2</v>
      </c>
      <c r="CK57" s="98">
        <f>('[1]Summary Data'!$V114*POWER(CK$51,3))+('[1]Summary Data'!$W114*POWER(CK$51,2))+('[1]Summary Data'!$X114*CK$51)+'[1]Summary Data'!$Y114</f>
        <v>5.5709049999999982E-2</v>
      </c>
      <c r="CL57" s="98">
        <f>('[1]Summary Data'!$V114*POWER(CL$51,3))+('[1]Summary Data'!$W114*POWER(CL$51,2))+('[1]Summary Data'!$X114*CL$51)+'[1]Summary Data'!$Y114</f>
        <v>3.8848518399999976E-2</v>
      </c>
      <c r="CM57" s="98">
        <f>('[1]Summary Data'!$V114*POWER(CM$51,3))+('[1]Summary Data'!$W114*POWER(CM$51,2))+('[1]Summary Data'!$X114*CM$51)+'[1]Summary Data'!$Y114</f>
        <v>2.3780225200000032E-2</v>
      </c>
      <c r="CN57" s="98">
        <f>('[1]Summary Data'!$V114*POWER(CN$51,3))+('[1]Summary Data'!$W114*POWER(CN$51,2))+('[1]Summary Data'!$X114*CN$51)+'[1]Summary Data'!$Y114</f>
        <v>1.0981292800000014E-2</v>
      </c>
      <c r="CO57" s="98">
        <f>('[1]Summary Data'!$V114*POWER(CO$51,3))+('[1]Summary Data'!$W114*POWER(CO$51,2))+('[1]Summary Data'!$X114*CO$51)+'[1]Summary Data'!$Y114</f>
        <v>9.2884360000003441E-4</v>
      </c>
      <c r="CP57" s="98">
        <f>('[1]Summary Data'!$V114*POWER(CP$51,3))+('[1]Summary Data'!$W114*POWER(CP$51,2))+('[1]Summary Data'!$X114*CP$51)+'[1]Summary Data'!$Y114</f>
        <v>-5.9000000000000163E-3</v>
      </c>
      <c r="CQ57" s="99">
        <f>('[1]Summary Data'!$V114*POWER(CQ$51,3))+('[1]Summary Data'!$W114*POWER(CQ$51,2))+('[1]Summary Data'!$X114*CQ$51)+'[1]Summary Data'!$Y114</f>
        <v>0.79193999999999987</v>
      </c>
    </row>
    <row r="58" spans="2:96">
      <c r="B58" s="166"/>
      <c r="C58" s="167"/>
      <c r="D58" s="167"/>
      <c r="E58" s="168"/>
      <c r="F58" s="56">
        <f t="shared" si="7"/>
        <v>5.5</v>
      </c>
      <c r="G58" s="97">
        <f t="shared" si="8"/>
        <v>0.26979257279999996</v>
      </c>
      <c r="H58" s="98">
        <f t="shared" si="8"/>
        <v>0.26028393239999997</v>
      </c>
      <c r="I58" s="98">
        <f t="shared" si="8"/>
        <v>0.24665194559999998</v>
      </c>
      <c r="J58" s="98">
        <f t="shared" si="8"/>
        <v>0.22952782919999998</v>
      </c>
      <c r="K58" s="98">
        <f t="shared" si="8"/>
        <v>0.20954279999999997</v>
      </c>
      <c r="L58" s="98">
        <f t="shared" si="8"/>
        <v>0.18732807479999997</v>
      </c>
      <c r="M58" s="98">
        <f t="shared" si="8"/>
        <v>0.16351487039999996</v>
      </c>
      <c r="N58" s="98">
        <f t="shared" si="8"/>
        <v>0.13873440359999994</v>
      </c>
      <c r="O58" s="98">
        <f t="shared" si="8"/>
        <v>0.11361789119999999</v>
      </c>
      <c r="P58" s="98">
        <f t="shared" si="8"/>
        <v>8.8796549999999974E-2</v>
      </c>
      <c r="Q58" s="98">
        <f t="shared" si="8"/>
        <v>6.4901596799999905E-2</v>
      </c>
      <c r="R58" s="98">
        <f t="shared" si="8"/>
        <v>4.2564248400000004E-2</v>
      </c>
      <c r="S58" s="98">
        <f t="shared" si="8"/>
        <v>2.2415721599999966E-2</v>
      </c>
      <c r="T58" s="98">
        <f t="shared" si="8"/>
        <v>5.0872331999999298E-3</v>
      </c>
      <c r="U58" s="98">
        <f t="shared" si="8"/>
        <v>0</v>
      </c>
      <c r="V58" s="99">
        <v>0</v>
      </c>
      <c r="W58" s="168"/>
      <c r="CA58" s="119">
        <f t="shared" si="9"/>
        <v>5.5</v>
      </c>
      <c r="CB58" s="97">
        <f>('[1]Summary Data'!$V113*POWER(CB$51,3))+('[1]Summary Data'!$W113*POWER(CB$51,2))+('[1]Summary Data'!$X113*CB$51)+'[1]Summary Data'!$Y113</f>
        <v>0.26979257279999996</v>
      </c>
      <c r="CC58" s="98">
        <f>('[1]Summary Data'!$V113*POWER(CC$51,3))+('[1]Summary Data'!$W113*POWER(CC$51,2))+('[1]Summary Data'!$X113*CC$51)+'[1]Summary Data'!$Y113</f>
        <v>0.26028393239999997</v>
      </c>
      <c r="CD58" s="98">
        <f>('[1]Summary Data'!$V113*POWER(CD$51,3))+('[1]Summary Data'!$W113*POWER(CD$51,2))+('[1]Summary Data'!$X113*CD$51)+'[1]Summary Data'!$Y113</f>
        <v>0.24665194559999998</v>
      </c>
      <c r="CE58" s="98">
        <f>('[1]Summary Data'!$V113*POWER(CE$51,3))+('[1]Summary Data'!$W113*POWER(CE$51,2))+('[1]Summary Data'!$X113*CE$51)+'[1]Summary Data'!$Y113</f>
        <v>0.22952782919999998</v>
      </c>
      <c r="CF58" s="98">
        <f>('[1]Summary Data'!$V113*POWER(CF$51,3))+('[1]Summary Data'!$W113*POWER(CF$51,2))+('[1]Summary Data'!$X113*CF$51)+'[1]Summary Data'!$Y113</f>
        <v>0.20954279999999997</v>
      </c>
      <c r="CG58" s="98">
        <f>('[1]Summary Data'!$V113*POWER(CG$51,3))+('[1]Summary Data'!$W113*POWER(CG$51,2))+('[1]Summary Data'!$X113*CG$51)+'[1]Summary Data'!$Y113</f>
        <v>0.18732807479999997</v>
      </c>
      <c r="CH58" s="98">
        <f>('[1]Summary Data'!$V113*POWER(CH$51,3))+('[1]Summary Data'!$W113*POWER(CH$51,2))+('[1]Summary Data'!$X113*CH$51)+'[1]Summary Data'!$Y113</f>
        <v>0.16351487039999996</v>
      </c>
      <c r="CI58" s="98">
        <f>('[1]Summary Data'!$V113*POWER(CI$51,3))+('[1]Summary Data'!$W113*POWER(CI$51,2))+('[1]Summary Data'!$X113*CI$51)+'[1]Summary Data'!$Y113</f>
        <v>0.13873440359999994</v>
      </c>
      <c r="CJ58" s="98">
        <f>('[1]Summary Data'!$V113*POWER(CJ$51,3))+('[1]Summary Data'!$W113*POWER(CJ$51,2))+('[1]Summary Data'!$X113*CJ$51)+'[1]Summary Data'!$Y113</f>
        <v>0.11361789119999999</v>
      </c>
      <c r="CK58" s="98">
        <f>('[1]Summary Data'!$V113*POWER(CK$51,3))+('[1]Summary Data'!$W113*POWER(CK$51,2))+('[1]Summary Data'!$X113*CK$51)+'[1]Summary Data'!$Y113</f>
        <v>8.8796549999999974E-2</v>
      </c>
      <c r="CL58" s="98">
        <f>('[1]Summary Data'!$V113*POWER(CL$51,3))+('[1]Summary Data'!$W113*POWER(CL$51,2))+('[1]Summary Data'!$X113*CL$51)+'[1]Summary Data'!$Y113</f>
        <v>6.4901596799999905E-2</v>
      </c>
      <c r="CM58" s="98">
        <f>('[1]Summary Data'!$V113*POWER(CM$51,3))+('[1]Summary Data'!$W113*POWER(CM$51,2))+('[1]Summary Data'!$X113*CM$51)+'[1]Summary Data'!$Y113</f>
        <v>4.2564248400000004E-2</v>
      </c>
      <c r="CN58" s="98">
        <f>('[1]Summary Data'!$V113*POWER(CN$51,3))+('[1]Summary Data'!$W113*POWER(CN$51,2))+('[1]Summary Data'!$X113*CN$51)+'[1]Summary Data'!$Y113</f>
        <v>2.2415721599999966E-2</v>
      </c>
      <c r="CO58" s="98">
        <f>('[1]Summary Data'!$V113*POWER(CO$51,3))+('[1]Summary Data'!$W113*POWER(CO$51,2))+('[1]Summary Data'!$X113*CO$51)+'[1]Summary Data'!$Y113</f>
        <v>5.0872331999999298E-3</v>
      </c>
      <c r="CP58" s="98">
        <f>('[1]Summary Data'!$V113*POWER(CP$51,3))+('[1]Summary Data'!$W113*POWER(CP$51,2))+('[1]Summary Data'!$X113*CP$51)+'[1]Summary Data'!$Y113</f>
        <v>-8.7900000000000755E-3</v>
      </c>
      <c r="CQ58" s="99">
        <f>('[1]Summary Data'!$V113*POWER(CQ$51,3))+('[1]Summary Data'!$W113*POWER(CQ$51,2))+('[1]Summary Data'!$X113*CQ$51)+'[1]Summary Data'!$Y113</f>
        <v>0.84624999999999972</v>
      </c>
    </row>
    <row r="59" spans="2:96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0.26157064959999998</v>
      </c>
      <c r="H59" s="103">
        <f t="shared" si="8"/>
        <v>0.25265943279999997</v>
      </c>
      <c r="I59" s="103">
        <f t="shared" si="8"/>
        <v>0.23890597119999998</v>
      </c>
      <c r="J59" s="103">
        <f t="shared" si="8"/>
        <v>0.22112298639999997</v>
      </c>
      <c r="K59" s="103">
        <f t="shared" si="8"/>
        <v>0.2001232</v>
      </c>
      <c r="L59" s="103">
        <f t="shared" si="8"/>
        <v>0.17671933359999997</v>
      </c>
      <c r="M59" s="103">
        <f t="shared" si="8"/>
        <v>0.15172410879999998</v>
      </c>
      <c r="N59" s="103">
        <f t="shared" si="8"/>
        <v>0.12595024719999998</v>
      </c>
      <c r="O59" s="103">
        <f t="shared" si="8"/>
        <v>0.10021047040000003</v>
      </c>
      <c r="P59" s="103">
        <f t="shared" si="8"/>
        <v>7.5317500000000037E-2</v>
      </c>
      <c r="Q59" s="103">
        <f t="shared" si="8"/>
        <v>5.2084057600000011E-2</v>
      </c>
      <c r="R59" s="103">
        <f t="shared" si="8"/>
        <v>3.1322864800000016E-2</v>
      </c>
      <c r="S59" s="103">
        <f t="shared" si="8"/>
        <v>1.3846643200000036E-2</v>
      </c>
      <c r="T59" s="103">
        <f t="shared" si="8"/>
        <v>4.6811439999999704E-4</v>
      </c>
      <c r="U59" s="103">
        <f t="shared" si="8"/>
        <v>0</v>
      </c>
      <c r="V59" s="104">
        <v>0</v>
      </c>
      <c r="W59" s="171"/>
      <c r="CA59" s="120">
        <f t="shared" si="9"/>
        <v>6</v>
      </c>
      <c r="CB59" s="102">
        <f>('[1]Summary Data'!$V112*POWER(CB$51,3))+('[1]Summary Data'!$W112*POWER(CB$51,2))+('[1]Summary Data'!$X112*CB$51)+'[1]Summary Data'!$Y112</f>
        <v>0.26157064959999998</v>
      </c>
      <c r="CC59" s="103">
        <f>('[1]Summary Data'!$V112*POWER(CC$51,3))+('[1]Summary Data'!$W112*POWER(CC$51,2))+('[1]Summary Data'!$X112*CC$51)+'[1]Summary Data'!$Y112</f>
        <v>0.25265943279999997</v>
      </c>
      <c r="CD59" s="103">
        <f>('[1]Summary Data'!$V112*POWER(CD$51,3))+('[1]Summary Data'!$W112*POWER(CD$51,2))+('[1]Summary Data'!$X112*CD$51)+'[1]Summary Data'!$Y112</f>
        <v>0.23890597119999998</v>
      </c>
      <c r="CE59" s="103">
        <f>('[1]Summary Data'!$V112*POWER(CE$51,3))+('[1]Summary Data'!$W112*POWER(CE$51,2))+('[1]Summary Data'!$X112*CE$51)+'[1]Summary Data'!$Y112</f>
        <v>0.22112298639999997</v>
      </c>
      <c r="CF59" s="103">
        <f>('[1]Summary Data'!$V112*POWER(CF$51,3))+('[1]Summary Data'!$W112*POWER(CF$51,2))+('[1]Summary Data'!$X112*CF$51)+'[1]Summary Data'!$Y112</f>
        <v>0.2001232</v>
      </c>
      <c r="CG59" s="103">
        <f>('[1]Summary Data'!$V112*POWER(CG$51,3))+('[1]Summary Data'!$W112*POWER(CG$51,2))+('[1]Summary Data'!$X112*CG$51)+'[1]Summary Data'!$Y112</f>
        <v>0.17671933359999997</v>
      </c>
      <c r="CH59" s="103">
        <f>('[1]Summary Data'!$V112*POWER(CH$51,3))+('[1]Summary Data'!$W112*POWER(CH$51,2))+('[1]Summary Data'!$X112*CH$51)+'[1]Summary Data'!$Y112</f>
        <v>0.15172410879999998</v>
      </c>
      <c r="CI59" s="103">
        <f>('[1]Summary Data'!$V112*POWER(CI$51,3))+('[1]Summary Data'!$W112*POWER(CI$51,2))+('[1]Summary Data'!$X112*CI$51)+'[1]Summary Data'!$Y112</f>
        <v>0.12595024719999998</v>
      </c>
      <c r="CJ59" s="103">
        <f>('[1]Summary Data'!$V112*POWER(CJ$51,3))+('[1]Summary Data'!$W112*POWER(CJ$51,2))+('[1]Summary Data'!$X112*CJ$51)+'[1]Summary Data'!$Y112</f>
        <v>0.10021047040000003</v>
      </c>
      <c r="CK59" s="103">
        <f>('[1]Summary Data'!$V112*POWER(CK$51,3))+('[1]Summary Data'!$W112*POWER(CK$51,2))+('[1]Summary Data'!$X112*CK$51)+'[1]Summary Data'!$Y112</f>
        <v>7.5317500000000037E-2</v>
      </c>
      <c r="CL59" s="103">
        <f>('[1]Summary Data'!$V112*POWER(CL$51,3))+('[1]Summary Data'!$W112*POWER(CL$51,2))+('[1]Summary Data'!$X112*CL$51)+'[1]Summary Data'!$Y112</f>
        <v>5.2084057600000011E-2</v>
      </c>
      <c r="CM59" s="103">
        <f>('[1]Summary Data'!$V112*POWER(CM$51,3))+('[1]Summary Data'!$W112*POWER(CM$51,2))+('[1]Summary Data'!$X112*CM$51)+'[1]Summary Data'!$Y112</f>
        <v>3.1322864800000016E-2</v>
      </c>
      <c r="CN59" s="103">
        <f>('[1]Summary Data'!$V112*POWER(CN$51,3))+('[1]Summary Data'!$W112*POWER(CN$51,2))+('[1]Summary Data'!$X112*CN$51)+'[1]Summary Data'!$Y112</f>
        <v>1.3846643200000036E-2</v>
      </c>
      <c r="CO59" s="103">
        <f>('[1]Summary Data'!$V112*POWER(CO$51,3))+('[1]Summary Data'!$W112*POWER(CO$51,2))+('[1]Summary Data'!$X112*CO$51)+'[1]Summary Data'!$Y112</f>
        <v>4.6811439999999704E-4</v>
      </c>
      <c r="CP59" s="103">
        <f>('[1]Summary Data'!$V112*POWER(CP$51,3))+('[1]Summary Data'!$W112*POWER(CP$51,2))+('[1]Summary Data'!$X112*CP$51)+'[1]Summary Data'!$Y112</f>
        <v>-7.9999999999999516E-3</v>
      </c>
      <c r="CQ59" s="104">
        <f>('[1]Summary Data'!$V112*POWER(CQ$51,3))+('[1]Summary Data'!$W112*POWER(CQ$51,2))+('[1]Summary Data'!$X112*CQ$51)+'[1]Summary Data'!$Y112</f>
        <v>1.3182800000000001</v>
      </c>
    </row>
    <row r="60" spans="2:96" ht="15.75" thickBot="1">
      <c r="CA60" s="43" t="s">
        <v>59</v>
      </c>
    </row>
    <row r="61" spans="2:96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6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10">F62</f>
        <v>bar</v>
      </c>
      <c r="CB62" s="108">
        <f t="shared" si="10"/>
        <v>0.16</v>
      </c>
      <c r="CC62" s="109">
        <f t="shared" si="10"/>
        <v>0.22</v>
      </c>
      <c r="CD62" s="109">
        <f t="shared" si="10"/>
        <v>0.28000000000000003</v>
      </c>
      <c r="CE62" s="109">
        <f t="shared" si="10"/>
        <v>0.34</v>
      </c>
      <c r="CF62" s="109">
        <f t="shared" si="10"/>
        <v>0.4</v>
      </c>
      <c r="CG62" s="109">
        <f t="shared" si="10"/>
        <v>0.46</v>
      </c>
      <c r="CH62" s="109">
        <f t="shared" si="10"/>
        <v>0.52</v>
      </c>
      <c r="CI62" s="109">
        <f t="shared" si="10"/>
        <v>0.57999999999999996</v>
      </c>
      <c r="CJ62" s="109">
        <f t="shared" si="10"/>
        <v>0.64</v>
      </c>
      <c r="CK62" s="109">
        <f t="shared" si="10"/>
        <v>0.7</v>
      </c>
      <c r="CL62" s="109">
        <f t="shared" si="10"/>
        <v>0.76</v>
      </c>
      <c r="CM62" s="109">
        <f t="shared" si="10"/>
        <v>0.82</v>
      </c>
      <c r="CN62" s="109">
        <f t="shared" si="10"/>
        <v>0.88</v>
      </c>
      <c r="CO62" s="109">
        <f t="shared" si="10"/>
        <v>0.94</v>
      </c>
      <c r="CP62" s="109">
        <f t="shared" si="10"/>
        <v>1</v>
      </c>
      <c r="CQ62" s="110">
        <f t="shared" si="10"/>
        <v>2</v>
      </c>
    </row>
    <row r="63" spans="2:96" ht="15" customHeight="1" thickBot="1">
      <c r="B63" s="166"/>
      <c r="C63" s="167"/>
      <c r="D63" s="167"/>
      <c r="E63" s="168"/>
      <c r="F63" s="49">
        <f t="shared" ref="F63:F70" si="11">F15</f>
        <v>2.5</v>
      </c>
      <c r="G63" s="124">
        <f t="shared" ref="G63:U70" si="12">IF(CB63&gt;H63,MAX(CB63,0),H63)</f>
        <v>205.66928041087999</v>
      </c>
      <c r="H63" s="125">
        <f t="shared" si="12"/>
        <v>178.35485465143998</v>
      </c>
      <c r="I63" s="125">
        <f t="shared" si="12"/>
        <v>156.26527269055995</v>
      </c>
      <c r="J63" s="125">
        <f t="shared" si="12"/>
        <v>138.84937816711997</v>
      </c>
      <c r="K63" s="125">
        <f t="shared" si="12"/>
        <v>125.55601471999995</v>
      </c>
      <c r="L63" s="125">
        <f t="shared" si="12"/>
        <v>115.83402598807996</v>
      </c>
      <c r="M63" s="125">
        <f t="shared" si="12"/>
        <v>109.13225561023995</v>
      </c>
      <c r="N63" s="125">
        <f t="shared" si="12"/>
        <v>104.89954722535998</v>
      </c>
      <c r="O63" s="125">
        <f t="shared" si="12"/>
        <v>102.58474447231998</v>
      </c>
      <c r="P63" s="125">
        <f t="shared" si="12"/>
        <v>101.63669098999998</v>
      </c>
      <c r="Q63" s="125">
        <f t="shared" si="12"/>
        <v>101.63620639303991</v>
      </c>
      <c r="R63" s="125">
        <f t="shared" si="12"/>
        <v>101.63620639303991</v>
      </c>
      <c r="S63" s="125">
        <f t="shared" si="12"/>
        <v>101.48146255616001</v>
      </c>
      <c r="T63" s="125">
        <f t="shared" si="12"/>
        <v>100.48884254552001</v>
      </c>
      <c r="U63" s="125">
        <f t="shared" si="12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205.66928041087999</v>
      </c>
      <c r="CC63" s="125">
        <f>('[1]Summary Data'!$V163*POWER(CC$62,3))+('[1]Summary Data'!$W163*POWER(CC$62,2))+('[1]Summary Data'!$X163*CC$62)+'[1]Summary Data'!$Y163</f>
        <v>178.35485465143998</v>
      </c>
      <c r="CD63" s="125">
        <f>('[1]Summary Data'!$V163*POWER(CD$62,3))+('[1]Summary Data'!$W163*POWER(CD$62,2))+('[1]Summary Data'!$X163*CD$62)+'[1]Summary Data'!$Y163</f>
        <v>156.26527269055995</v>
      </c>
      <c r="CE63" s="125">
        <f>('[1]Summary Data'!$V163*POWER(CE$62,3))+('[1]Summary Data'!$W163*POWER(CE$62,2))+('[1]Summary Data'!$X163*CE$62)+'[1]Summary Data'!$Y163</f>
        <v>138.84937816711997</v>
      </c>
      <c r="CF63" s="125">
        <f>('[1]Summary Data'!$V163*POWER(CF$62,3))+('[1]Summary Data'!$W163*POWER(CF$62,2))+('[1]Summary Data'!$X163*CF$62)+'[1]Summary Data'!$Y163</f>
        <v>125.55601471999995</v>
      </c>
      <c r="CG63" s="125">
        <f>('[1]Summary Data'!$V163*POWER(CG$62,3))+('[1]Summary Data'!$W163*POWER(CG$62,2))+('[1]Summary Data'!$X163*CG$62)+'[1]Summary Data'!$Y163</f>
        <v>115.83402598807996</v>
      </c>
      <c r="CH63" s="125">
        <f>('[1]Summary Data'!$V163*POWER(CH$62,3))+('[1]Summary Data'!$W163*POWER(CH$62,2))+('[1]Summary Data'!$X163*CH$62)+'[1]Summary Data'!$Y163</f>
        <v>109.13225561023995</v>
      </c>
      <c r="CI63" s="125">
        <f>('[1]Summary Data'!$V163*POWER(CI$62,3))+('[1]Summary Data'!$W163*POWER(CI$62,2))+('[1]Summary Data'!$X163*CI$62)+'[1]Summary Data'!$Y163</f>
        <v>104.89954722535998</v>
      </c>
      <c r="CJ63" s="125">
        <f>('[1]Summary Data'!$V163*POWER(CJ$62,3))+('[1]Summary Data'!$W163*POWER(CJ$62,2))+('[1]Summary Data'!$X163*CJ$62)+'[1]Summary Data'!$Y163</f>
        <v>102.58474447231998</v>
      </c>
      <c r="CK63" s="125">
        <f>('[1]Summary Data'!$V163*POWER(CK$62,3))+('[1]Summary Data'!$W163*POWER(CK$62,2))+('[1]Summary Data'!$X163*CK$62)+'[1]Summary Data'!$Y163</f>
        <v>101.63669098999998</v>
      </c>
      <c r="CL63" s="125">
        <f>('[1]Summary Data'!$V163*POWER(CL$62,3))+('[1]Summary Data'!$W163*POWER(CL$62,2))+('[1]Summary Data'!$X163*CL$62)+'[1]Summary Data'!$Y163</f>
        <v>101.50423041727998</v>
      </c>
      <c r="CM63" s="125">
        <f>('[1]Summary Data'!$V163*POWER(CM$62,3))+('[1]Summary Data'!$W163*POWER(CM$62,2))+('[1]Summary Data'!$X163*CM$62)+'[1]Summary Data'!$Y163</f>
        <v>101.63620639303991</v>
      </c>
      <c r="CN63" s="125">
        <f>('[1]Summary Data'!$V163*POWER(CN$62,3))+('[1]Summary Data'!$W163*POWER(CN$62,2))+('[1]Summary Data'!$X163*CN$62)+'[1]Summary Data'!$Y163</f>
        <v>101.48146255616001</v>
      </c>
      <c r="CO63" s="125">
        <f>('[1]Summary Data'!$V163*POWER(CO$62,3))+('[1]Summary Data'!$W163*POWER(CO$62,2))+('[1]Summary Data'!$X163*CO$62)+'[1]Summary Data'!$Y163</f>
        <v>100.48884254552001</v>
      </c>
      <c r="CP63" s="125">
        <f>('[1]Summary Data'!$V163*POWER(CP$62,3))+('[1]Summary Data'!$W163*POWER(CP$62,2))+('[1]Summary Data'!$X163*CP$62)+'[1]Summary Data'!$Y163</f>
        <v>98.107189999999946</v>
      </c>
      <c r="CQ63" s="126">
        <f>('[1]Summary Data'!$V163*POWER(CQ$62,3))+('[1]Summary Data'!$W163*POWER(CQ$62,2))+('[1]Summary Data'!$X163*CQ$62)+'[1]Summary Data'!$Y163</f>
        <v>-650.96991999999989</v>
      </c>
    </row>
    <row r="64" spans="2:96" ht="15.75" thickBot="1">
      <c r="B64" s="166"/>
      <c r="C64" s="167"/>
      <c r="D64" s="167"/>
      <c r="E64" s="168"/>
      <c r="F64" s="51">
        <f t="shared" si="11"/>
        <v>3</v>
      </c>
      <c r="G64" s="127">
        <f t="shared" si="12"/>
        <v>209.72352659136001</v>
      </c>
      <c r="H64" s="128">
        <f t="shared" si="12"/>
        <v>184.52394681768001</v>
      </c>
      <c r="I64" s="128">
        <f t="shared" si="12"/>
        <v>163.73483893631999</v>
      </c>
      <c r="J64" s="128">
        <f t="shared" si="12"/>
        <v>146.91615769464002</v>
      </c>
      <c r="K64" s="128">
        <f t="shared" si="12"/>
        <v>133.62785784000002</v>
      </c>
      <c r="L64" s="128">
        <f t="shared" si="12"/>
        <v>123.42989411976001</v>
      </c>
      <c r="M64" s="128">
        <f t="shared" si="12"/>
        <v>115.88222128128001</v>
      </c>
      <c r="N64" s="128">
        <f t="shared" si="12"/>
        <v>110.54479407192002</v>
      </c>
      <c r="O64" s="128">
        <f t="shared" si="12"/>
        <v>106.97756723904004</v>
      </c>
      <c r="P64" s="128">
        <f t="shared" si="12"/>
        <v>104.74049552999998</v>
      </c>
      <c r="Q64" s="128">
        <f t="shared" si="12"/>
        <v>103.39353369215996</v>
      </c>
      <c r="R64" s="128">
        <f t="shared" si="12"/>
        <v>102.49663647288014</v>
      </c>
      <c r="S64" s="128">
        <f t="shared" si="12"/>
        <v>101.60975861951999</v>
      </c>
      <c r="T64" s="128">
        <f t="shared" si="12"/>
        <v>100.29285487943997</v>
      </c>
      <c r="U64" s="128">
        <f t="shared" si="12"/>
        <v>100</v>
      </c>
      <c r="V64" s="129">
        <v>100</v>
      </c>
      <c r="W64" s="173"/>
      <c r="X64" s="53" t="s">
        <v>46</v>
      </c>
      <c r="CA64" s="117">
        <f t="shared" ref="CA64:CA70" si="13">F64</f>
        <v>3</v>
      </c>
      <c r="CB64" s="127">
        <f>('[1]Summary Data'!$V162*POWER(CB$62,3))+('[1]Summary Data'!$W162*POWER(CB$62,2))+('[1]Summary Data'!$X162*CB$62)+'[1]Summary Data'!$Y162</f>
        <v>209.72352659136001</v>
      </c>
      <c r="CC64" s="128">
        <f>('[1]Summary Data'!$V162*POWER(CC$62,3))+('[1]Summary Data'!$W162*POWER(CC$62,2))+('[1]Summary Data'!$X162*CC$62)+'[1]Summary Data'!$Y162</f>
        <v>184.52394681768001</v>
      </c>
      <c r="CD64" s="128">
        <f>('[1]Summary Data'!$V162*POWER(CD$62,3))+('[1]Summary Data'!$W162*POWER(CD$62,2))+('[1]Summary Data'!$X162*CD$62)+'[1]Summary Data'!$Y162</f>
        <v>163.73483893631999</v>
      </c>
      <c r="CE64" s="128">
        <f>('[1]Summary Data'!$V162*POWER(CE$62,3))+('[1]Summary Data'!$W162*POWER(CE$62,2))+('[1]Summary Data'!$X162*CE$62)+'[1]Summary Data'!$Y162</f>
        <v>146.91615769464002</v>
      </c>
      <c r="CF64" s="128">
        <f>('[1]Summary Data'!$V162*POWER(CF$62,3))+('[1]Summary Data'!$W162*POWER(CF$62,2))+('[1]Summary Data'!$X162*CF$62)+'[1]Summary Data'!$Y162</f>
        <v>133.62785784000002</v>
      </c>
      <c r="CG64" s="128">
        <f>('[1]Summary Data'!$V162*POWER(CG$62,3))+('[1]Summary Data'!$W162*POWER(CG$62,2))+('[1]Summary Data'!$X162*CG$62)+'[1]Summary Data'!$Y162</f>
        <v>123.42989411976001</v>
      </c>
      <c r="CH64" s="128">
        <f>('[1]Summary Data'!$V162*POWER(CH$62,3))+('[1]Summary Data'!$W162*POWER(CH$62,2))+('[1]Summary Data'!$X162*CH$62)+'[1]Summary Data'!$Y162</f>
        <v>115.88222128128001</v>
      </c>
      <c r="CI64" s="128">
        <f>('[1]Summary Data'!$V162*POWER(CI$62,3))+('[1]Summary Data'!$W162*POWER(CI$62,2))+('[1]Summary Data'!$X162*CI$62)+'[1]Summary Data'!$Y162</f>
        <v>110.54479407192002</v>
      </c>
      <c r="CJ64" s="128">
        <f>('[1]Summary Data'!$V162*POWER(CJ$62,3))+('[1]Summary Data'!$W162*POWER(CJ$62,2))+('[1]Summary Data'!$X162*CJ$62)+'[1]Summary Data'!$Y162</f>
        <v>106.97756723904004</v>
      </c>
      <c r="CK64" s="128">
        <f>('[1]Summary Data'!$V162*POWER(CK$62,3))+('[1]Summary Data'!$W162*POWER(CK$62,2))+('[1]Summary Data'!$X162*CK$62)+'[1]Summary Data'!$Y162</f>
        <v>104.74049552999998</v>
      </c>
      <c r="CL64" s="128">
        <f>('[1]Summary Data'!$V162*POWER(CL$62,3))+('[1]Summary Data'!$W162*POWER(CL$62,2))+('[1]Summary Data'!$X162*CL$62)+'[1]Summary Data'!$Y162</f>
        <v>103.39353369215996</v>
      </c>
      <c r="CM64" s="128">
        <f>('[1]Summary Data'!$V162*POWER(CM$62,3))+('[1]Summary Data'!$W162*POWER(CM$62,2))+('[1]Summary Data'!$X162*CM$62)+'[1]Summary Data'!$Y162</f>
        <v>102.49663647288014</v>
      </c>
      <c r="CN64" s="128">
        <f>('[1]Summary Data'!$V162*POWER(CN$62,3))+('[1]Summary Data'!$W162*POWER(CN$62,2))+('[1]Summary Data'!$X162*CN$62)+'[1]Summary Data'!$Y162</f>
        <v>101.60975861951999</v>
      </c>
      <c r="CO64" s="128">
        <f>('[1]Summary Data'!$V162*POWER(CO$62,3))+('[1]Summary Data'!$W162*POWER(CO$62,2))+('[1]Summary Data'!$X162*CO$62)+'[1]Summary Data'!$Y162</f>
        <v>100.29285487943997</v>
      </c>
      <c r="CP64" s="128">
        <f>('[1]Summary Data'!$V162*POWER(CP$62,3))+('[1]Summary Data'!$W162*POWER(CP$62,2))+('[1]Summary Data'!$X162*CP$62)+'[1]Summary Data'!$Y162</f>
        <v>98.105880000000013</v>
      </c>
      <c r="CQ64" s="129">
        <f>('[1]Summary Data'!$V162*POWER(CQ$62,3))+('[1]Summary Data'!$W162*POWER(CQ$62,2))+('[1]Summary Data'!$X162*CQ$62)+'[1]Summary Data'!$Y162</f>
        <v>-469.54069000000004</v>
      </c>
      <c r="CR64" s="43" t="s">
        <v>62</v>
      </c>
    </row>
    <row r="65" spans="2:95">
      <c r="B65" s="166"/>
      <c r="C65" s="167"/>
      <c r="D65" s="167"/>
      <c r="E65" s="168"/>
      <c r="F65" s="54">
        <f t="shared" si="11"/>
        <v>3.5</v>
      </c>
      <c r="G65" s="130">
        <f t="shared" si="12"/>
        <v>235.54738293503999</v>
      </c>
      <c r="H65" s="131">
        <f t="shared" si="12"/>
        <v>206.27147267952</v>
      </c>
      <c r="I65" s="131">
        <f t="shared" si="12"/>
        <v>181.98565078847997</v>
      </c>
      <c r="J65" s="131">
        <f t="shared" si="12"/>
        <v>162.18828327695999</v>
      </c>
      <c r="K65" s="131">
        <f t="shared" si="12"/>
        <v>146.37773615999998</v>
      </c>
      <c r="L65" s="131">
        <f t="shared" si="12"/>
        <v>134.05237545263995</v>
      </c>
      <c r="M65" s="131">
        <f t="shared" si="12"/>
        <v>124.71056716991998</v>
      </c>
      <c r="N65" s="131">
        <f t="shared" si="12"/>
        <v>117.85067732687997</v>
      </c>
      <c r="O65" s="131">
        <f t="shared" si="12"/>
        <v>112.97107193855993</v>
      </c>
      <c r="P65" s="131">
        <f t="shared" si="12"/>
        <v>109.57011701999994</v>
      </c>
      <c r="Q65" s="131">
        <f t="shared" si="12"/>
        <v>107.14617858624001</v>
      </c>
      <c r="R65" s="131">
        <f t="shared" si="12"/>
        <v>105.19762265231998</v>
      </c>
      <c r="S65" s="131">
        <f t="shared" si="12"/>
        <v>103.22281523327996</v>
      </c>
      <c r="T65" s="131">
        <f t="shared" si="12"/>
        <v>100.72012234416002</v>
      </c>
      <c r="U65" s="131">
        <f t="shared" si="12"/>
        <v>100</v>
      </c>
      <c r="V65" s="132">
        <v>100</v>
      </c>
      <c r="W65" s="173"/>
      <c r="CA65" s="118">
        <f t="shared" si="13"/>
        <v>3.5</v>
      </c>
      <c r="CB65" s="130">
        <f>('[1]Summary Data'!$V161*POWER(CB$62,3))+('[1]Summary Data'!$W161*POWER(CB$62,2))+('[1]Summary Data'!$X161*CB$62)+'[1]Summary Data'!$Y161</f>
        <v>235.54738293503999</v>
      </c>
      <c r="CC65" s="131">
        <f>('[1]Summary Data'!$V161*POWER(CC$62,3))+('[1]Summary Data'!$W161*POWER(CC$62,2))+('[1]Summary Data'!$X161*CC$62)+'[1]Summary Data'!$Y161</f>
        <v>206.27147267952</v>
      </c>
      <c r="CD65" s="131">
        <f>('[1]Summary Data'!$V161*POWER(CD$62,3))+('[1]Summary Data'!$W161*POWER(CD$62,2))+('[1]Summary Data'!$X161*CD$62)+'[1]Summary Data'!$Y161</f>
        <v>181.98565078847997</v>
      </c>
      <c r="CE65" s="131">
        <f>('[1]Summary Data'!$V161*POWER(CE$62,3))+('[1]Summary Data'!$W161*POWER(CE$62,2))+('[1]Summary Data'!$X161*CE$62)+'[1]Summary Data'!$Y161</f>
        <v>162.18828327695999</v>
      </c>
      <c r="CF65" s="131">
        <f>('[1]Summary Data'!$V161*POWER(CF$62,3))+('[1]Summary Data'!$W161*POWER(CF$62,2))+('[1]Summary Data'!$X161*CF$62)+'[1]Summary Data'!$Y161</f>
        <v>146.37773615999998</v>
      </c>
      <c r="CG65" s="131">
        <f>('[1]Summary Data'!$V161*POWER(CG$62,3))+('[1]Summary Data'!$W161*POWER(CG$62,2))+('[1]Summary Data'!$X161*CG$62)+'[1]Summary Data'!$Y161</f>
        <v>134.05237545263995</v>
      </c>
      <c r="CH65" s="131">
        <f>('[1]Summary Data'!$V161*POWER(CH$62,3))+('[1]Summary Data'!$W161*POWER(CH$62,2))+('[1]Summary Data'!$X161*CH$62)+'[1]Summary Data'!$Y161</f>
        <v>124.71056716991998</v>
      </c>
      <c r="CI65" s="131">
        <f>('[1]Summary Data'!$V161*POWER(CI$62,3))+('[1]Summary Data'!$W161*POWER(CI$62,2))+('[1]Summary Data'!$X161*CI$62)+'[1]Summary Data'!$Y161</f>
        <v>117.85067732687997</v>
      </c>
      <c r="CJ65" s="131">
        <f>('[1]Summary Data'!$V161*POWER(CJ$62,3))+('[1]Summary Data'!$W161*POWER(CJ$62,2))+('[1]Summary Data'!$X161*CJ$62)+'[1]Summary Data'!$Y161</f>
        <v>112.97107193855993</v>
      </c>
      <c r="CK65" s="131">
        <f>('[1]Summary Data'!$V161*POWER(CK$62,3))+('[1]Summary Data'!$W161*POWER(CK$62,2))+('[1]Summary Data'!$X161*CK$62)+'[1]Summary Data'!$Y161</f>
        <v>109.57011701999994</v>
      </c>
      <c r="CL65" s="131">
        <f>('[1]Summary Data'!$V161*POWER(CL$62,3))+('[1]Summary Data'!$W161*POWER(CL$62,2))+('[1]Summary Data'!$X161*CL$62)+'[1]Summary Data'!$Y161</f>
        <v>107.14617858624001</v>
      </c>
      <c r="CM65" s="131">
        <f>('[1]Summary Data'!$V161*POWER(CM$62,3))+('[1]Summary Data'!$W161*POWER(CM$62,2))+('[1]Summary Data'!$X161*CM$62)+'[1]Summary Data'!$Y161</f>
        <v>105.19762265231998</v>
      </c>
      <c r="CN65" s="131">
        <f>('[1]Summary Data'!$V161*POWER(CN$62,3))+('[1]Summary Data'!$W161*POWER(CN$62,2))+('[1]Summary Data'!$X161*CN$62)+'[1]Summary Data'!$Y161</f>
        <v>103.22281523327996</v>
      </c>
      <c r="CO65" s="131">
        <f>('[1]Summary Data'!$V161*POWER(CO$62,3))+('[1]Summary Data'!$W161*POWER(CO$62,2))+('[1]Summary Data'!$X161*CO$62)+'[1]Summary Data'!$Y161</f>
        <v>100.72012234416002</v>
      </c>
      <c r="CP65" s="131">
        <f>('[1]Summary Data'!$V161*POWER(CP$62,3))+('[1]Summary Data'!$W161*POWER(CP$62,2))+('[1]Summary Data'!$X161*CP$62)+'[1]Summary Data'!$Y161</f>
        <v>97.187909999999988</v>
      </c>
      <c r="CQ65" s="132">
        <f>('[1]Summary Data'!$V161*POWER(CQ$62,3))+('[1]Summary Data'!$W161*POWER(CQ$62,2))+('[1]Summary Data'!$X161*CQ$62)+'[1]Summary Data'!$Y161</f>
        <v>-572.77194000000009</v>
      </c>
    </row>
    <row r="66" spans="2:95">
      <c r="B66" s="166"/>
      <c r="C66" s="167"/>
      <c r="D66" s="167"/>
      <c r="E66" s="168"/>
      <c r="F66" s="56">
        <f t="shared" si="11"/>
        <v>4</v>
      </c>
      <c r="G66" s="130">
        <f t="shared" si="12"/>
        <v>241.03431589823998</v>
      </c>
      <c r="H66" s="131">
        <f t="shared" si="12"/>
        <v>210.37045019711999</v>
      </c>
      <c r="I66" s="131">
        <f t="shared" si="12"/>
        <v>184.97920893887999</v>
      </c>
      <c r="J66" s="131">
        <f t="shared" si="12"/>
        <v>164.32590132575996</v>
      </c>
      <c r="K66" s="131">
        <f t="shared" si="12"/>
        <v>147.87583655999998</v>
      </c>
      <c r="L66" s="131">
        <f t="shared" si="12"/>
        <v>135.09432384383996</v>
      </c>
      <c r="M66" s="131">
        <f t="shared" si="12"/>
        <v>125.44667237952001</v>
      </c>
      <c r="N66" s="131">
        <f t="shared" si="12"/>
        <v>118.39819136928003</v>
      </c>
      <c r="O66" s="131">
        <f t="shared" si="12"/>
        <v>113.41419001535991</v>
      </c>
      <c r="P66" s="131">
        <f t="shared" si="12"/>
        <v>109.95997751999994</v>
      </c>
      <c r="Q66" s="131">
        <f t="shared" si="12"/>
        <v>107.5008630854399</v>
      </c>
      <c r="R66" s="131">
        <f t="shared" si="12"/>
        <v>105.50215591391992</v>
      </c>
      <c r="S66" s="131">
        <f t="shared" si="12"/>
        <v>103.42916520767994</v>
      </c>
      <c r="T66" s="131">
        <f t="shared" si="12"/>
        <v>100.74720016896003</v>
      </c>
      <c r="U66" s="131">
        <f t="shared" si="12"/>
        <v>100</v>
      </c>
      <c r="V66" s="132">
        <v>100</v>
      </c>
      <c r="W66" s="173"/>
      <c r="CA66" s="119">
        <f t="shared" si="13"/>
        <v>4</v>
      </c>
      <c r="CB66" s="130">
        <f>('[1]Summary Data'!$V160*POWER(CB$62,3))+('[1]Summary Data'!$W160*POWER(CB$62,2))+('[1]Summary Data'!$X160*CB$62)+'[1]Summary Data'!$Y160</f>
        <v>241.03431589823998</v>
      </c>
      <c r="CC66" s="131">
        <f>('[1]Summary Data'!$V160*POWER(CC$62,3))+('[1]Summary Data'!$W160*POWER(CC$62,2))+('[1]Summary Data'!$X160*CC$62)+'[1]Summary Data'!$Y160</f>
        <v>210.37045019711999</v>
      </c>
      <c r="CD66" s="131">
        <f>('[1]Summary Data'!$V160*POWER(CD$62,3))+('[1]Summary Data'!$W160*POWER(CD$62,2))+('[1]Summary Data'!$X160*CD$62)+'[1]Summary Data'!$Y160</f>
        <v>184.97920893887999</v>
      </c>
      <c r="CE66" s="131">
        <f>('[1]Summary Data'!$V160*POWER(CE$62,3))+('[1]Summary Data'!$W160*POWER(CE$62,2))+('[1]Summary Data'!$X160*CE$62)+'[1]Summary Data'!$Y160</f>
        <v>164.32590132575996</v>
      </c>
      <c r="CF66" s="131">
        <f>('[1]Summary Data'!$V160*POWER(CF$62,3))+('[1]Summary Data'!$W160*POWER(CF$62,2))+('[1]Summary Data'!$X160*CF$62)+'[1]Summary Data'!$Y160</f>
        <v>147.87583655999998</v>
      </c>
      <c r="CG66" s="131">
        <f>('[1]Summary Data'!$V160*POWER(CG$62,3))+('[1]Summary Data'!$W160*POWER(CG$62,2))+('[1]Summary Data'!$X160*CG$62)+'[1]Summary Data'!$Y160</f>
        <v>135.09432384383996</v>
      </c>
      <c r="CH66" s="131">
        <f>('[1]Summary Data'!$V160*POWER(CH$62,3))+('[1]Summary Data'!$W160*POWER(CH$62,2))+('[1]Summary Data'!$X160*CH$62)+'[1]Summary Data'!$Y160</f>
        <v>125.44667237952001</v>
      </c>
      <c r="CI66" s="131">
        <f>('[1]Summary Data'!$V160*POWER(CI$62,3))+('[1]Summary Data'!$W160*POWER(CI$62,2))+('[1]Summary Data'!$X160*CI$62)+'[1]Summary Data'!$Y160</f>
        <v>118.39819136928003</v>
      </c>
      <c r="CJ66" s="131">
        <f>('[1]Summary Data'!$V160*POWER(CJ$62,3))+('[1]Summary Data'!$W160*POWER(CJ$62,2))+('[1]Summary Data'!$X160*CJ$62)+'[1]Summary Data'!$Y160</f>
        <v>113.41419001535991</v>
      </c>
      <c r="CK66" s="131">
        <f>('[1]Summary Data'!$V160*POWER(CK$62,3))+('[1]Summary Data'!$W160*POWER(CK$62,2))+('[1]Summary Data'!$X160*CK$62)+'[1]Summary Data'!$Y160</f>
        <v>109.95997751999994</v>
      </c>
      <c r="CL66" s="131">
        <f>('[1]Summary Data'!$V160*POWER(CL$62,3))+('[1]Summary Data'!$W160*POWER(CL$62,2))+('[1]Summary Data'!$X160*CL$62)+'[1]Summary Data'!$Y160</f>
        <v>107.5008630854399</v>
      </c>
      <c r="CM66" s="131">
        <f>('[1]Summary Data'!$V160*POWER(CM$62,3))+('[1]Summary Data'!$W160*POWER(CM$62,2))+('[1]Summary Data'!$X160*CM$62)+'[1]Summary Data'!$Y160</f>
        <v>105.50215591391992</v>
      </c>
      <c r="CN66" s="131">
        <f>('[1]Summary Data'!$V160*POWER(CN$62,3))+('[1]Summary Data'!$W160*POWER(CN$62,2))+('[1]Summary Data'!$X160*CN$62)+'[1]Summary Data'!$Y160</f>
        <v>103.42916520767994</v>
      </c>
      <c r="CO66" s="131">
        <f>('[1]Summary Data'!$V160*POWER(CO$62,3))+('[1]Summary Data'!$W160*POWER(CO$62,2))+('[1]Summary Data'!$X160*CO$62)+'[1]Summary Data'!$Y160</f>
        <v>100.74720016896003</v>
      </c>
      <c r="CP66" s="131">
        <f>('[1]Summary Data'!$V160*POWER(CP$62,3))+('[1]Summary Data'!$W160*POWER(CP$62,2))+('[1]Summary Data'!$X160*CP$62)+'[1]Summary Data'!$Y160</f>
        <v>96.921569999999974</v>
      </c>
      <c r="CQ66" s="132">
        <f>('[1]Summary Data'!$V160*POWER(CQ$62,3))+('[1]Summary Data'!$W160*POWER(CQ$62,2))+('[1]Summary Data'!$X160*CQ$62)+'[1]Summary Data'!$Y160</f>
        <v>-625.01503000000014</v>
      </c>
    </row>
    <row r="67" spans="2:95">
      <c r="B67" s="166"/>
      <c r="C67" s="167"/>
      <c r="D67" s="167"/>
      <c r="E67" s="168"/>
      <c r="F67" s="56">
        <f t="shared" si="11"/>
        <v>4.5</v>
      </c>
      <c r="G67" s="130">
        <f t="shared" si="12"/>
        <v>202.82516615104001</v>
      </c>
      <c r="H67" s="131">
        <f t="shared" si="12"/>
        <v>178.49603460352</v>
      </c>
      <c r="I67" s="131">
        <f t="shared" si="12"/>
        <v>158.59084181247999</v>
      </c>
      <c r="J67" s="131">
        <f t="shared" si="12"/>
        <v>142.65119159296</v>
      </c>
      <c r="K67" s="131">
        <f t="shared" si="12"/>
        <v>130.21868775999997</v>
      </c>
      <c r="L67" s="131">
        <f t="shared" si="12"/>
        <v>120.83493412863999</v>
      </c>
      <c r="M67" s="131">
        <f t="shared" si="12"/>
        <v>114.04153451392</v>
      </c>
      <c r="N67" s="131">
        <f t="shared" si="12"/>
        <v>109.38009273088002</v>
      </c>
      <c r="O67" s="131">
        <f t="shared" si="12"/>
        <v>106.39221259455999</v>
      </c>
      <c r="P67" s="131">
        <f t="shared" si="12"/>
        <v>104.61949791999996</v>
      </c>
      <c r="Q67" s="131">
        <f t="shared" si="12"/>
        <v>103.60355252223997</v>
      </c>
      <c r="R67" s="131">
        <f t="shared" si="12"/>
        <v>102.88598021632004</v>
      </c>
      <c r="S67" s="131">
        <f t="shared" si="12"/>
        <v>102.00838481727993</v>
      </c>
      <c r="T67" s="131">
        <f t="shared" si="12"/>
        <v>100.51237014015999</v>
      </c>
      <c r="U67" s="131">
        <f t="shared" si="12"/>
        <v>100</v>
      </c>
      <c r="V67" s="132">
        <v>100</v>
      </c>
      <c r="W67" s="173"/>
      <c r="CA67" s="119">
        <f t="shared" si="13"/>
        <v>4.5</v>
      </c>
      <c r="CB67" s="130">
        <f>('[1]Summary Data'!$V159*POWER(CB$62,3))+('[1]Summary Data'!$W159*POWER(CB$62,2))+('[1]Summary Data'!$X159*CB$62)+'[1]Summary Data'!$Y159</f>
        <v>202.82516615104001</v>
      </c>
      <c r="CC67" s="131">
        <f>('[1]Summary Data'!$V159*POWER(CC$62,3))+('[1]Summary Data'!$W159*POWER(CC$62,2))+('[1]Summary Data'!$X159*CC$62)+'[1]Summary Data'!$Y159</f>
        <v>178.49603460352</v>
      </c>
      <c r="CD67" s="131">
        <f>('[1]Summary Data'!$V159*POWER(CD$62,3))+('[1]Summary Data'!$W159*POWER(CD$62,2))+('[1]Summary Data'!$X159*CD$62)+'[1]Summary Data'!$Y159</f>
        <v>158.59084181247999</v>
      </c>
      <c r="CE67" s="131">
        <f>('[1]Summary Data'!$V159*POWER(CE$62,3))+('[1]Summary Data'!$W159*POWER(CE$62,2))+('[1]Summary Data'!$X159*CE$62)+'[1]Summary Data'!$Y159</f>
        <v>142.65119159296</v>
      </c>
      <c r="CF67" s="131">
        <f>('[1]Summary Data'!$V159*POWER(CF$62,3))+('[1]Summary Data'!$W159*POWER(CF$62,2))+('[1]Summary Data'!$X159*CF$62)+'[1]Summary Data'!$Y159</f>
        <v>130.21868775999997</v>
      </c>
      <c r="CG67" s="131">
        <f>('[1]Summary Data'!$V159*POWER(CG$62,3))+('[1]Summary Data'!$W159*POWER(CG$62,2))+('[1]Summary Data'!$X159*CG$62)+'[1]Summary Data'!$Y159</f>
        <v>120.83493412863999</v>
      </c>
      <c r="CH67" s="131">
        <f>('[1]Summary Data'!$V159*POWER(CH$62,3))+('[1]Summary Data'!$W159*POWER(CH$62,2))+('[1]Summary Data'!$X159*CH$62)+'[1]Summary Data'!$Y159</f>
        <v>114.04153451392</v>
      </c>
      <c r="CI67" s="131">
        <f>('[1]Summary Data'!$V159*POWER(CI$62,3))+('[1]Summary Data'!$W159*POWER(CI$62,2))+('[1]Summary Data'!$X159*CI$62)+'[1]Summary Data'!$Y159</f>
        <v>109.38009273088002</v>
      </c>
      <c r="CJ67" s="131">
        <f>('[1]Summary Data'!$V159*POWER(CJ$62,3))+('[1]Summary Data'!$W159*POWER(CJ$62,2))+('[1]Summary Data'!$X159*CJ$62)+'[1]Summary Data'!$Y159</f>
        <v>106.39221259455999</v>
      </c>
      <c r="CK67" s="131">
        <f>('[1]Summary Data'!$V159*POWER(CK$62,3))+('[1]Summary Data'!$W159*POWER(CK$62,2))+('[1]Summary Data'!$X159*CK$62)+'[1]Summary Data'!$Y159</f>
        <v>104.61949791999996</v>
      </c>
      <c r="CL67" s="131">
        <f>('[1]Summary Data'!$V159*POWER(CL$62,3))+('[1]Summary Data'!$W159*POWER(CL$62,2))+('[1]Summary Data'!$X159*CL$62)+'[1]Summary Data'!$Y159</f>
        <v>103.60355252223997</v>
      </c>
      <c r="CM67" s="131">
        <f>('[1]Summary Data'!$V159*POWER(CM$62,3))+('[1]Summary Data'!$W159*POWER(CM$62,2))+('[1]Summary Data'!$X159*CM$62)+'[1]Summary Data'!$Y159</f>
        <v>102.88598021632004</v>
      </c>
      <c r="CN67" s="131">
        <f>('[1]Summary Data'!$V159*POWER(CN$62,3))+('[1]Summary Data'!$W159*POWER(CN$62,2))+('[1]Summary Data'!$X159*CN$62)+'[1]Summary Data'!$Y159</f>
        <v>102.00838481727993</v>
      </c>
      <c r="CO67" s="131">
        <f>('[1]Summary Data'!$V159*POWER(CO$62,3))+('[1]Summary Data'!$W159*POWER(CO$62,2))+('[1]Summary Data'!$X159*CO$62)+'[1]Summary Data'!$Y159</f>
        <v>100.51237014015999</v>
      </c>
      <c r="CP67" s="131">
        <f>('[1]Summary Data'!$V159*POWER(CP$62,3))+('[1]Summary Data'!$W159*POWER(CP$62,2))+('[1]Summary Data'!$X159*CP$62)+'[1]Summary Data'!$Y159</f>
        <v>97.939539999999965</v>
      </c>
      <c r="CQ67" s="132">
        <f>('[1]Summary Data'!$V159*POWER(CQ$62,3))+('[1]Summary Data'!$W159*POWER(CQ$62,2))+('[1]Summary Data'!$X159*CQ$62)+'[1]Summary Data'!$Y159</f>
        <v>-523.38567000000012</v>
      </c>
    </row>
    <row r="68" spans="2:95">
      <c r="B68" s="166"/>
      <c r="C68" s="167"/>
      <c r="D68" s="167"/>
      <c r="E68" s="168"/>
      <c r="F68" s="56">
        <f t="shared" si="11"/>
        <v>5</v>
      </c>
      <c r="G68" s="130">
        <f t="shared" si="12"/>
        <v>213.56013371903998</v>
      </c>
      <c r="H68" s="131">
        <f t="shared" si="12"/>
        <v>188.64136651151998</v>
      </c>
      <c r="I68" s="131">
        <f t="shared" si="12"/>
        <v>168.03654027647997</v>
      </c>
      <c r="J68" s="131">
        <f t="shared" si="12"/>
        <v>151.30699237295997</v>
      </c>
      <c r="K68" s="131">
        <f t="shared" si="12"/>
        <v>138.01406015999993</v>
      </c>
      <c r="L68" s="131">
        <f t="shared" si="12"/>
        <v>127.71908099663995</v>
      </c>
      <c r="M68" s="131">
        <f t="shared" si="12"/>
        <v>119.98339224192</v>
      </c>
      <c r="N68" s="131">
        <f t="shared" si="12"/>
        <v>114.36833125487993</v>
      </c>
      <c r="O68" s="131">
        <f t="shared" si="12"/>
        <v>110.43523539455992</v>
      </c>
      <c r="P68" s="131">
        <f t="shared" si="12"/>
        <v>107.74544201999993</v>
      </c>
      <c r="Q68" s="131">
        <f t="shared" si="12"/>
        <v>105.86028849024001</v>
      </c>
      <c r="R68" s="131">
        <f t="shared" si="12"/>
        <v>104.34111216431995</v>
      </c>
      <c r="S68" s="131">
        <f t="shared" si="12"/>
        <v>102.74925040127994</v>
      </c>
      <c r="T68" s="131">
        <f t="shared" si="12"/>
        <v>100.64604056016003</v>
      </c>
      <c r="U68" s="131">
        <f t="shared" si="12"/>
        <v>100</v>
      </c>
      <c r="V68" s="132">
        <v>100</v>
      </c>
      <c r="W68" s="173"/>
      <c r="CA68" s="119">
        <f t="shared" si="13"/>
        <v>5</v>
      </c>
      <c r="CB68" s="130">
        <f>('[1]Summary Data'!$V158*POWER(CB$62,3))+('[1]Summary Data'!$W158*POWER(CB$62,2))+('[1]Summary Data'!$X158*CB$62)+'[1]Summary Data'!$Y158</f>
        <v>213.56013371903998</v>
      </c>
      <c r="CC68" s="131">
        <f>('[1]Summary Data'!$V158*POWER(CC$62,3))+('[1]Summary Data'!$W158*POWER(CC$62,2))+('[1]Summary Data'!$X158*CC$62)+'[1]Summary Data'!$Y158</f>
        <v>188.64136651151998</v>
      </c>
      <c r="CD68" s="131">
        <f>('[1]Summary Data'!$V158*POWER(CD$62,3))+('[1]Summary Data'!$W158*POWER(CD$62,2))+('[1]Summary Data'!$X158*CD$62)+'[1]Summary Data'!$Y158</f>
        <v>168.03654027647997</v>
      </c>
      <c r="CE68" s="131">
        <f>('[1]Summary Data'!$V158*POWER(CE$62,3))+('[1]Summary Data'!$W158*POWER(CE$62,2))+('[1]Summary Data'!$X158*CE$62)+'[1]Summary Data'!$Y158</f>
        <v>151.30699237295997</v>
      </c>
      <c r="CF68" s="131">
        <f>('[1]Summary Data'!$V158*POWER(CF$62,3))+('[1]Summary Data'!$W158*POWER(CF$62,2))+('[1]Summary Data'!$X158*CF$62)+'[1]Summary Data'!$Y158</f>
        <v>138.01406015999993</v>
      </c>
      <c r="CG68" s="131">
        <f>('[1]Summary Data'!$V158*POWER(CG$62,3))+('[1]Summary Data'!$W158*POWER(CG$62,2))+('[1]Summary Data'!$X158*CG$62)+'[1]Summary Data'!$Y158</f>
        <v>127.71908099663995</v>
      </c>
      <c r="CH68" s="131">
        <f>('[1]Summary Data'!$V158*POWER(CH$62,3))+('[1]Summary Data'!$W158*POWER(CH$62,2))+('[1]Summary Data'!$X158*CH$62)+'[1]Summary Data'!$Y158</f>
        <v>119.98339224192</v>
      </c>
      <c r="CI68" s="131">
        <f>('[1]Summary Data'!$V158*POWER(CI$62,3))+('[1]Summary Data'!$W158*POWER(CI$62,2))+('[1]Summary Data'!$X158*CI$62)+'[1]Summary Data'!$Y158</f>
        <v>114.36833125487993</v>
      </c>
      <c r="CJ68" s="131">
        <f>('[1]Summary Data'!$V158*POWER(CJ$62,3))+('[1]Summary Data'!$W158*POWER(CJ$62,2))+('[1]Summary Data'!$X158*CJ$62)+'[1]Summary Data'!$Y158</f>
        <v>110.43523539455992</v>
      </c>
      <c r="CK68" s="131">
        <f>('[1]Summary Data'!$V158*POWER(CK$62,3))+('[1]Summary Data'!$W158*POWER(CK$62,2))+('[1]Summary Data'!$X158*CK$62)+'[1]Summary Data'!$Y158</f>
        <v>107.74544201999993</v>
      </c>
      <c r="CL68" s="131">
        <f>('[1]Summary Data'!$V158*POWER(CL$62,3))+('[1]Summary Data'!$W158*POWER(CL$62,2))+('[1]Summary Data'!$X158*CL$62)+'[1]Summary Data'!$Y158</f>
        <v>105.86028849024001</v>
      </c>
      <c r="CM68" s="131">
        <f>('[1]Summary Data'!$V158*POWER(CM$62,3))+('[1]Summary Data'!$W158*POWER(CM$62,2))+('[1]Summary Data'!$X158*CM$62)+'[1]Summary Data'!$Y158</f>
        <v>104.34111216431995</v>
      </c>
      <c r="CN68" s="131">
        <f>('[1]Summary Data'!$V158*POWER(CN$62,3))+('[1]Summary Data'!$W158*POWER(CN$62,2))+('[1]Summary Data'!$X158*CN$62)+'[1]Summary Data'!$Y158</f>
        <v>102.74925040127994</v>
      </c>
      <c r="CO68" s="131">
        <f>('[1]Summary Data'!$V158*POWER(CO$62,3))+('[1]Summary Data'!$W158*POWER(CO$62,2))+('[1]Summary Data'!$X158*CO$62)+'[1]Summary Data'!$Y158</f>
        <v>100.64604056016003</v>
      </c>
      <c r="CP68" s="131">
        <f>('[1]Summary Data'!$V158*POWER(CP$62,3))+('[1]Summary Data'!$W158*POWER(CP$62,2))+('[1]Summary Data'!$X158*CP$62)+'[1]Summary Data'!$Y158</f>
        <v>97.592819999999904</v>
      </c>
      <c r="CQ68" s="132">
        <f>('[1]Summary Data'!$V158*POWER(CQ$62,3))+('[1]Summary Data'!$W158*POWER(CQ$62,2))+('[1]Summary Data'!$X158*CQ$62)+'[1]Summary Data'!$Y158</f>
        <v>-494.99352000000033</v>
      </c>
    </row>
    <row r="69" spans="2:95">
      <c r="B69" s="166"/>
      <c r="C69" s="167"/>
      <c r="D69" s="167"/>
      <c r="E69" s="168"/>
      <c r="F69" s="56">
        <f t="shared" si="11"/>
        <v>5.5</v>
      </c>
      <c r="G69" s="130">
        <f t="shared" si="12"/>
        <v>247.17320181247999</v>
      </c>
      <c r="H69" s="131">
        <f t="shared" si="12"/>
        <v>216.32306158423998</v>
      </c>
      <c r="I69" s="131">
        <f t="shared" si="12"/>
        <v>190.66512133375994</v>
      </c>
      <c r="J69" s="131">
        <f t="shared" si="12"/>
        <v>169.67499694951999</v>
      </c>
      <c r="K69" s="131">
        <f t="shared" si="12"/>
        <v>152.82830432</v>
      </c>
      <c r="L69" s="131">
        <f t="shared" si="12"/>
        <v>139.60065933367997</v>
      </c>
      <c r="M69" s="131">
        <f t="shared" si="12"/>
        <v>129.46767787903997</v>
      </c>
      <c r="N69" s="131">
        <f t="shared" si="12"/>
        <v>121.90497584456</v>
      </c>
      <c r="O69" s="131">
        <f t="shared" si="12"/>
        <v>116.38816911872004</v>
      </c>
      <c r="P69" s="131">
        <f t="shared" si="12"/>
        <v>112.39287358999997</v>
      </c>
      <c r="Q69" s="131">
        <f t="shared" si="12"/>
        <v>109.39470514688003</v>
      </c>
      <c r="R69" s="131">
        <f t="shared" si="12"/>
        <v>106.86927967783998</v>
      </c>
      <c r="S69" s="131">
        <f t="shared" si="12"/>
        <v>104.29221307135998</v>
      </c>
      <c r="T69" s="131">
        <f t="shared" si="12"/>
        <v>101.13912121592</v>
      </c>
      <c r="U69" s="131">
        <f t="shared" si="12"/>
        <v>100</v>
      </c>
      <c r="V69" s="132">
        <v>100</v>
      </c>
      <c r="W69" s="173"/>
      <c r="CA69" s="119">
        <f t="shared" si="13"/>
        <v>5.5</v>
      </c>
      <c r="CB69" s="130">
        <f>('[1]Summary Data'!$V157*POWER(CB$62,3))+('[1]Summary Data'!$W157*POWER(CB$62,2))+('[1]Summary Data'!$X157*CB$62)+'[1]Summary Data'!$Y157</f>
        <v>247.17320181247999</v>
      </c>
      <c r="CC69" s="131">
        <f>('[1]Summary Data'!$V157*POWER(CC$62,3))+('[1]Summary Data'!$W157*POWER(CC$62,2))+('[1]Summary Data'!$X157*CC$62)+'[1]Summary Data'!$Y157</f>
        <v>216.32306158423998</v>
      </c>
      <c r="CD69" s="131">
        <f>('[1]Summary Data'!$V157*POWER(CD$62,3))+('[1]Summary Data'!$W157*POWER(CD$62,2))+('[1]Summary Data'!$X157*CD$62)+'[1]Summary Data'!$Y157</f>
        <v>190.66512133375994</v>
      </c>
      <c r="CE69" s="131">
        <f>('[1]Summary Data'!$V157*POWER(CE$62,3))+('[1]Summary Data'!$W157*POWER(CE$62,2))+('[1]Summary Data'!$X157*CE$62)+'[1]Summary Data'!$Y157</f>
        <v>169.67499694951999</v>
      </c>
      <c r="CF69" s="131">
        <f>('[1]Summary Data'!$V157*POWER(CF$62,3))+('[1]Summary Data'!$W157*POWER(CF$62,2))+('[1]Summary Data'!$X157*CF$62)+'[1]Summary Data'!$Y157</f>
        <v>152.82830432</v>
      </c>
      <c r="CG69" s="131">
        <f>('[1]Summary Data'!$V157*POWER(CG$62,3))+('[1]Summary Data'!$W157*POWER(CG$62,2))+('[1]Summary Data'!$X157*CG$62)+'[1]Summary Data'!$Y157</f>
        <v>139.60065933367997</v>
      </c>
      <c r="CH69" s="131">
        <f>('[1]Summary Data'!$V157*POWER(CH$62,3))+('[1]Summary Data'!$W157*POWER(CH$62,2))+('[1]Summary Data'!$X157*CH$62)+'[1]Summary Data'!$Y157</f>
        <v>129.46767787903997</v>
      </c>
      <c r="CI69" s="131">
        <f>('[1]Summary Data'!$V157*POWER(CI$62,3))+('[1]Summary Data'!$W157*POWER(CI$62,2))+('[1]Summary Data'!$X157*CI$62)+'[1]Summary Data'!$Y157</f>
        <v>121.90497584456</v>
      </c>
      <c r="CJ69" s="131">
        <f>('[1]Summary Data'!$V157*POWER(CJ$62,3))+('[1]Summary Data'!$W157*POWER(CJ$62,2))+('[1]Summary Data'!$X157*CJ$62)+'[1]Summary Data'!$Y157</f>
        <v>116.38816911872004</v>
      </c>
      <c r="CK69" s="131">
        <f>('[1]Summary Data'!$V157*POWER(CK$62,3))+('[1]Summary Data'!$W157*POWER(CK$62,2))+('[1]Summary Data'!$X157*CK$62)+'[1]Summary Data'!$Y157</f>
        <v>112.39287358999997</v>
      </c>
      <c r="CL69" s="131">
        <f>('[1]Summary Data'!$V157*POWER(CL$62,3))+('[1]Summary Data'!$W157*POWER(CL$62,2))+('[1]Summary Data'!$X157*CL$62)+'[1]Summary Data'!$Y157</f>
        <v>109.39470514688003</v>
      </c>
      <c r="CM69" s="131">
        <f>('[1]Summary Data'!$V157*POWER(CM$62,3))+('[1]Summary Data'!$W157*POWER(CM$62,2))+('[1]Summary Data'!$X157*CM$62)+'[1]Summary Data'!$Y157</f>
        <v>106.86927967783998</v>
      </c>
      <c r="CN69" s="131">
        <f>('[1]Summary Data'!$V157*POWER(CN$62,3))+('[1]Summary Data'!$W157*POWER(CN$62,2))+('[1]Summary Data'!$X157*CN$62)+'[1]Summary Data'!$Y157</f>
        <v>104.29221307135998</v>
      </c>
      <c r="CO69" s="131">
        <f>('[1]Summary Data'!$V157*POWER(CO$62,3))+('[1]Summary Data'!$W157*POWER(CO$62,2))+('[1]Summary Data'!$X157*CO$62)+'[1]Summary Data'!$Y157</f>
        <v>101.13912121592</v>
      </c>
      <c r="CP69" s="131">
        <f>('[1]Summary Data'!$V157*POWER(CP$62,3))+('[1]Summary Data'!$W157*POWER(CP$62,2))+('[1]Summary Data'!$X157*CP$62)+'[1]Summary Data'!$Y157</f>
        <v>96.885620000000017</v>
      </c>
      <c r="CQ69" s="132">
        <f>('[1]Summary Data'!$V157*POWER(CQ$62,3))+('[1]Summary Data'!$W157*POWER(CQ$62,2))+('[1]Summary Data'!$X157*CQ$62)+'[1]Summary Data'!$Y157</f>
        <v>-616.37252000000012</v>
      </c>
    </row>
    <row r="70" spans="2:95" ht="15.75" thickBot="1">
      <c r="B70" s="169"/>
      <c r="C70" s="170"/>
      <c r="D70" s="170"/>
      <c r="E70" s="171"/>
      <c r="F70" s="58">
        <f t="shared" si="11"/>
        <v>6</v>
      </c>
      <c r="G70" s="133">
        <f t="shared" si="12"/>
        <v>242.23399209664001</v>
      </c>
      <c r="H70" s="134">
        <f t="shared" si="12"/>
        <v>212.37334823632003</v>
      </c>
      <c r="I70" s="134">
        <f t="shared" si="12"/>
        <v>187.45813643968</v>
      </c>
      <c r="J70" s="134">
        <f t="shared" si="12"/>
        <v>167.00167998736003</v>
      </c>
      <c r="K70" s="134">
        <f t="shared" si="12"/>
        <v>150.51730216000004</v>
      </c>
      <c r="L70" s="134">
        <f t="shared" si="12"/>
        <v>137.51832623824004</v>
      </c>
      <c r="M70" s="134">
        <f t="shared" si="12"/>
        <v>127.51807550272005</v>
      </c>
      <c r="N70" s="134">
        <f t="shared" si="12"/>
        <v>120.02987323408007</v>
      </c>
      <c r="O70" s="134">
        <f t="shared" si="12"/>
        <v>114.56704271296002</v>
      </c>
      <c r="P70" s="134">
        <f t="shared" si="12"/>
        <v>110.6429072200001</v>
      </c>
      <c r="Q70" s="134">
        <f t="shared" si="12"/>
        <v>107.77079003583998</v>
      </c>
      <c r="R70" s="134">
        <f t="shared" si="12"/>
        <v>105.46401444112001</v>
      </c>
      <c r="S70" s="134">
        <f t="shared" si="12"/>
        <v>103.2359037164801</v>
      </c>
      <c r="T70" s="134">
        <f t="shared" si="12"/>
        <v>100.59978114256006</v>
      </c>
      <c r="U70" s="134">
        <f t="shared" si="12"/>
        <v>100</v>
      </c>
      <c r="V70" s="135">
        <v>100</v>
      </c>
      <c r="W70" s="174"/>
      <c r="CA70" s="120">
        <f t="shared" si="13"/>
        <v>6</v>
      </c>
      <c r="CB70" s="133">
        <f>('[1]Summary Data'!$V156*POWER(CB$62,3))+('[1]Summary Data'!$W156*POWER(CB$62,2))+('[1]Summary Data'!$X156*CB$62)+'[1]Summary Data'!$Y156</f>
        <v>242.23399209664001</v>
      </c>
      <c r="CC70" s="134">
        <f>('[1]Summary Data'!$V156*POWER(CC$62,3))+('[1]Summary Data'!$W156*POWER(CC$62,2))+('[1]Summary Data'!$X156*CC$62)+'[1]Summary Data'!$Y156</f>
        <v>212.37334823632003</v>
      </c>
      <c r="CD70" s="134">
        <f>('[1]Summary Data'!$V156*POWER(CD$62,3))+('[1]Summary Data'!$W156*POWER(CD$62,2))+('[1]Summary Data'!$X156*CD$62)+'[1]Summary Data'!$Y156</f>
        <v>187.45813643968</v>
      </c>
      <c r="CE70" s="134">
        <f>('[1]Summary Data'!$V156*POWER(CE$62,3))+('[1]Summary Data'!$W156*POWER(CE$62,2))+('[1]Summary Data'!$X156*CE$62)+'[1]Summary Data'!$Y156</f>
        <v>167.00167998736003</v>
      </c>
      <c r="CF70" s="134">
        <f>('[1]Summary Data'!$V156*POWER(CF$62,3))+('[1]Summary Data'!$W156*POWER(CF$62,2))+('[1]Summary Data'!$X156*CF$62)+'[1]Summary Data'!$Y156</f>
        <v>150.51730216000004</v>
      </c>
      <c r="CG70" s="134">
        <f>('[1]Summary Data'!$V156*POWER(CG$62,3))+('[1]Summary Data'!$W156*POWER(CG$62,2))+('[1]Summary Data'!$X156*CG$62)+'[1]Summary Data'!$Y156</f>
        <v>137.51832623824004</v>
      </c>
      <c r="CH70" s="134">
        <f>('[1]Summary Data'!$V156*POWER(CH$62,3))+('[1]Summary Data'!$W156*POWER(CH$62,2))+('[1]Summary Data'!$X156*CH$62)+'[1]Summary Data'!$Y156</f>
        <v>127.51807550272005</v>
      </c>
      <c r="CI70" s="134">
        <f>('[1]Summary Data'!$V156*POWER(CI$62,3))+('[1]Summary Data'!$W156*POWER(CI$62,2))+('[1]Summary Data'!$X156*CI$62)+'[1]Summary Data'!$Y156</f>
        <v>120.02987323408007</v>
      </c>
      <c r="CJ70" s="134">
        <f>('[1]Summary Data'!$V156*POWER(CJ$62,3))+('[1]Summary Data'!$W156*POWER(CJ$62,2))+('[1]Summary Data'!$X156*CJ$62)+'[1]Summary Data'!$Y156</f>
        <v>114.56704271296002</v>
      </c>
      <c r="CK70" s="134">
        <f>('[1]Summary Data'!$V156*POWER(CK$62,3))+('[1]Summary Data'!$W156*POWER(CK$62,2))+('[1]Summary Data'!$X156*CK$62)+'[1]Summary Data'!$Y156</f>
        <v>110.6429072200001</v>
      </c>
      <c r="CL70" s="134">
        <f>('[1]Summary Data'!$V156*POWER(CL$62,3))+('[1]Summary Data'!$W156*POWER(CL$62,2))+('[1]Summary Data'!$X156*CL$62)+'[1]Summary Data'!$Y156</f>
        <v>107.77079003583998</v>
      </c>
      <c r="CM70" s="134">
        <f>('[1]Summary Data'!$V156*POWER(CM$62,3))+('[1]Summary Data'!$W156*POWER(CM$62,2))+('[1]Summary Data'!$X156*CM$62)+'[1]Summary Data'!$Y156</f>
        <v>105.46401444112001</v>
      </c>
      <c r="CN70" s="134">
        <f>('[1]Summary Data'!$V156*POWER(CN$62,3))+('[1]Summary Data'!$W156*POWER(CN$62,2))+('[1]Summary Data'!$X156*CN$62)+'[1]Summary Data'!$Y156</f>
        <v>103.2359037164801</v>
      </c>
      <c r="CO70" s="134">
        <f>('[1]Summary Data'!$V156*POWER(CO$62,3))+('[1]Summary Data'!$W156*POWER(CO$62,2))+('[1]Summary Data'!$X156*CO$62)+'[1]Summary Data'!$Y156</f>
        <v>100.59978114256006</v>
      </c>
      <c r="CP70" s="134">
        <f>('[1]Summary Data'!$V156*POWER(CP$62,3))+('[1]Summary Data'!$W156*POWER(CP$62,2))+('[1]Summary Data'!$X156*CP$62)+'[1]Summary Data'!$Y156</f>
        <v>97.068970000000093</v>
      </c>
      <c r="CQ70" s="135">
        <f>('[1]Summary Data'!$V156*POWER(CQ$62,3))+('[1]Summary Data'!$W156*POWER(CQ$62,2))+('[1]Summary Data'!$X156*CQ$62)+'[1]Summary Data'!$Y156</f>
        <v>-539.31582999999978</v>
      </c>
    </row>
    <row r="71" spans="2:95" ht="15.75" thickBot="1"/>
    <row r="72" spans="2:95" ht="15.75" thickBot="1">
      <c r="B72" s="175" t="s">
        <v>65</v>
      </c>
      <c r="C72" s="176"/>
      <c r="D72" s="176"/>
      <c r="E72" s="176"/>
      <c r="F72" s="176"/>
      <c r="G72" s="176"/>
      <c r="H72" s="177"/>
    </row>
    <row r="73" spans="2:95" ht="15.75" thickBot="1">
      <c r="B73" s="136">
        <v>4000</v>
      </c>
      <c r="C73" s="46" t="s">
        <v>66</v>
      </c>
    </row>
    <row r="74" spans="2:95">
      <c r="I74" s="43"/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V39:AL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Q39:U39"/>
    <mergeCell ref="B40:E48"/>
    <mergeCell ref="Q40:T48"/>
    <mergeCell ref="O41:O48"/>
    <mergeCell ref="AM41:AM48"/>
    <mergeCell ref="B50:F50"/>
    <mergeCell ref="G50:V50"/>
    <mergeCell ref="B62:E70"/>
    <mergeCell ref="W63:W70"/>
    <mergeCell ref="B72:H72"/>
    <mergeCell ref="CB50:CQ50"/>
    <mergeCell ref="B51:E59"/>
    <mergeCell ref="W52:W59"/>
    <mergeCell ref="B61:F61"/>
    <mergeCell ref="G61:V61"/>
    <mergeCell ref="CB61:CQ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I74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13" width="9.140625" style="7" hidden="1" customWidth="1"/>
    <col min="114" max="16384" width="9.140625" style="7"/>
  </cols>
  <sheetData>
    <row r="1" spans="1:27" ht="27" thickBot="1">
      <c r="A1" s="157" t="str">
        <f ca="1">MID(CELL("filename",A1),FIND("]",CELL("filename",A1))+1,255)</f>
        <v>LINK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657.428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657.428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MIN(G51:V51)</f>
        <v>0</v>
      </c>
      <c r="C8" s="46" t="s">
        <v>40</v>
      </c>
    </row>
    <row r="9" spans="1:27" ht="15.75" thickBot="1"/>
    <row r="10" spans="1:27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27" ht="15.75" thickBot="1">
      <c r="B11" s="45">
        <f>MAX(G51:V51)</f>
        <v>1.875</v>
      </c>
      <c r="C11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705.30764999999997</v>
      </c>
      <c r="H15" s="172" t="s">
        <v>45</v>
      </c>
      <c r="I15" s="37"/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756.04219999999998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822.53174999999999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889.36169999999981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940.75749999999982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991.5806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1035.9314999999999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1087.9160999999999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18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18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18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18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18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18" ht="15.75" thickBot="1"/>
    <row r="39" spans="2:18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79"/>
      <c r="O39" s="179"/>
      <c r="P39" s="180"/>
    </row>
    <row r="40" spans="2:18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6</v>
      </c>
      <c r="H40" s="85">
        <v>7</v>
      </c>
      <c r="I40" s="85">
        <v>8</v>
      </c>
      <c r="J40" s="85">
        <v>9</v>
      </c>
      <c r="K40" s="85">
        <v>10</v>
      </c>
      <c r="L40" s="85">
        <v>11</v>
      </c>
      <c r="M40" s="85">
        <v>12</v>
      </c>
      <c r="N40" s="85">
        <v>13</v>
      </c>
      <c r="O40" s="85">
        <v>14</v>
      </c>
      <c r="P40" s="86">
        <v>15</v>
      </c>
    </row>
    <row r="41" spans="2:18" ht="15.75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3.0507799999999996</v>
      </c>
      <c r="H41" s="88">
        <f>('[1]Summary Data'!$V43*POWER(H$40,3))+('[1]Summary Data'!$W43*POWER(H$40,2))+('[1]Summary Data'!$X43*H$40)+'[1]Summary Data'!$Y43</f>
        <v>2.5154699999999997</v>
      </c>
      <c r="I41" s="88">
        <f>('[1]Summary Data'!$V43*POWER(I$40,3))+('[1]Summary Data'!$W43*POWER(I$40,2))+('[1]Summary Data'!$X43*I$40)+'[1]Summary Data'!$Y43</f>
        <v>2.0737599999999992</v>
      </c>
      <c r="J41" s="88">
        <f>('[1]Summary Data'!$V43*POWER(J$40,3))+('[1]Summary Data'!$W43*POWER(J$40,2))+('[1]Summary Data'!$X43*J$40)+'[1]Summary Data'!$Y43</f>
        <v>1.715209999999999</v>
      </c>
      <c r="K41" s="88">
        <f>('[1]Summary Data'!$V43*POWER(K$40,3))+('[1]Summary Data'!$W43*POWER(K$40,2))+('[1]Summary Data'!$X43*K$40)+'[1]Summary Data'!$Y43</f>
        <v>1.4293799999999983</v>
      </c>
      <c r="L41" s="88">
        <f>('[1]Summary Data'!$V43*POWER(L$40,3))+('[1]Summary Data'!$W43*POWER(L$40,2))+('[1]Summary Data'!$X43*L$40)+'[1]Summary Data'!$Y43</f>
        <v>1.2058299999999988</v>
      </c>
      <c r="M41" s="88">
        <f>('[1]Summary Data'!$V43*POWER(M$40,3))+('[1]Summary Data'!$W43*POWER(M$40,2))+('[1]Summary Data'!$X43*M$40)+'[1]Summary Data'!$Y43</f>
        <v>1.0341199999999997</v>
      </c>
      <c r="N41" s="88">
        <f>('[1]Summary Data'!$V43*POWER(N$40,3))+('[1]Summary Data'!$W43*POWER(N$40,2))+('[1]Summary Data'!$X43*N$40)+'[1]Summary Data'!$Y43</f>
        <v>0.90380999999999823</v>
      </c>
      <c r="O41" s="88">
        <f>('[1]Summary Data'!$V43*POWER(O$40,3))+('[1]Summary Data'!$W43*POWER(O$40,2))+('[1]Summary Data'!$X43*O$40)+'[1]Summary Data'!$Y43</f>
        <v>0.80445999999999884</v>
      </c>
      <c r="P41" s="89">
        <f>('[1]Summary Data'!$V43*POWER(P$40,3))+('[1]Summary Data'!$W43*POWER(P$40,2))+('[1]Summary Data'!$X43*P$40)+'[1]Summary Data'!$Y43</f>
        <v>0.72562999999999889</v>
      </c>
      <c r="Q41" s="172" t="s">
        <v>40</v>
      </c>
    </row>
    <row r="42" spans="2:18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3.2311800000000002</v>
      </c>
      <c r="H42" s="93">
        <f>('[1]Summary Data'!$V42*POWER(H$40,3))+('[1]Summary Data'!$W42*POWER(H$40,2))+('[1]Summary Data'!$X42*H$40)+'[1]Summary Data'!$Y42</f>
        <v>2.6394799999999998</v>
      </c>
      <c r="I42" s="93">
        <f>('[1]Summary Data'!$V42*POWER(I$40,3))+('[1]Summary Data'!$W42*POWER(I$40,2))+('[1]Summary Data'!$X42*I$40)+'[1]Summary Data'!$Y42</f>
        <v>2.1553199999999997</v>
      </c>
      <c r="J42" s="93">
        <f>('[1]Summary Data'!$V42*POWER(J$40,3))+('[1]Summary Data'!$W42*POWER(J$40,2))+('[1]Summary Data'!$X42*J$40)+'[1]Summary Data'!$Y42</f>
        <v>1.7655000000000012</v>
      </c>
      <c r="K42" s="93">
        <f>('[1]Summary Data'!$V42*POWER(K$40,3))+('[1]Summary Data'!$W42*POWER(K$40,2))+('[1]Summary Data'!$X42*K$40)+'[1]Summary Data'!$Y42</f>
        <v>1.4568200000000004</v>
      </c>
      <c r="L42" s="93">
        <f>('[1]Summary Data'!$V42*POWER(L$40,3))+('[1]Summary Data'!$W42*POWER(L$40,2))+('[1]Summary Data'!$X42*L$40)+'[1]Summary Data'!$Y42</f>
        <v>1.2160800000000016</v>
      </c>
      <c r="M42" s="93">
        <f>('[1]Summary Data'!$V42*POWER(M$40,3))+('[1]Summary Data'!$W42*POWER(M$40,2))+('[1]Summary Data'!$X42*M$40)+'[1]Summary Data'!$Y42</f>
        <v>1.0300799999999999</v>
      </c>
      <c r="N42" s="93">
        <f>('[1]Summary Data'!$V42*POWER(N$40,3))+('[1]Summary Data'!$W42*POWER(N$40,2))+('[1]Summary Data'!$X42*N$40)+'[1]Summary Data'!$Y42</f>
        <v>0.88561999999999941</v>
      </c>
      <c r="O42" s="93">
        <f>('[1]Summary Data'!$V42*POWER(O$40,3))+('[1]Summary Data'!$W42*POWER(O$40,2))+('[1]Summary Data'!$X42*O$40)+'[1]Summary Data'!$Y42</f>
        <v>0.76950000000000074</v>
      </c>
      <c r="P42" s="94">
        <f>('[1]Summary Data'!$V42*POWER(P$40,3))+('[1]Summary Data'!$W42*POWER(P$40,2))+('[1]Summary Data'!$X42*P$40)+'[1]Summary Data'!$Y42</f>
        <v>0.66852000000000089</v>
      </c>
      <c r="Q42" s="173"/>
      <c r="R42" s="53" t="s">
        <v>46</v>
      </c>
    </row>
    <row r="43" spans="2:18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3.4537399999999998</v>
      </c>
      <c r="H43" s="98">
        <f>('[1]Summary Data'!$V41*POWER(H$40,3))+('[1]Summary Data'!$W41*POWER(H$40,2))+('[1]Summary Data'!$X41*H$40)+'[1]Summary Data'!$Y41</f>
        <v>2.8126599999999984</v>
      </c>
      <c r="I43" s="98">
        <f>('[1]Summary Data'!$V41*POWER(I$40,3))+('[1]Summary Data'!$W41*POWER(I$40,2))+('[1]Summary Data'!$X41*I$40)+'[1]Summary Data'!$Y41</f>
        <v>2.2857399999999988</v>
      </c>
      <c r="J43" s="98">
        <f>('[1]Summary Data'!$V41*POWER(J$40,3))+('[1]Summary Data'!$W41*POWER(J$40,2))+('[1]Summary Data'!$X41*J$40)+'[1]Summary Data'!$Y41</f>
        <v>1.8598400000000002</v>
      </c>
      <c r="K43" s="98">
        <f>('[1]Summary Data'!$V41*POWER(K$40,3))+('[1]Summary Data'!$W41*POWER(K$40,2))+('[1]Summary Data'!$X41*K$40)+'[1]Summary Data'!$Y41</f>
        <v>1.5218199999999982</v>
      </c>
      <c r="L43" s="98">
        <f>('[1]Summary Data'!$V41*POWER(L$40,3))+('[1]Summary Data'!$W41*POWER(L$40,2))+('[1]Summary Data'!$X41*L$40)+'[1]Summary Data'!$Y41</f>
        <v>1.2585399999999982</v>
      </c>
      <c r="M43" s="98">
        <f>('[1]Summary Data'!$V41*POWER(M$40,3))+('[1]Summary Data'!$W41*POWER(M$40,2))+('[1]Summary Data'!$X41*M$40)+'[1]Summary Data'!$Y41</f>
        <v>1.0568599999999986</v>
      </c>
      <c r="N43" s="98">
        <f>('[1]Summary Data'!$V41*POWER(N$40,3))+('[1]Summary Data'!$W41*POWER(N$40,2))+('[1]Summary Data'!$X41*N$40)+'[1]Summary Data'!$Y41</f>
        <v>0.90363999999999756</v>
      </c>
      <c r="O43" s="98">
        <f>('[1]Summary Data'!$V41*POWER(O$40,3))+('[1]Summary Data'!$W41*POWER(O$40,2))+('[1]Summary Data'!$X41*O$40)+'[1]Summary Data'!$Y41</f>
        <v>0.78573999999999522</v>
      </c>
      <c r="P43" s="99">
        <f>('[1]Summary Data'!$V41*POWER(P$40,3))+('[1]Summary Data'!$W41*POWER(P$40,2))+('[1]Summary Data'!$X41*P$40)+'[1]Summary Data'!$Y41</f>
        <v>0.69001999999999875</v>
      </c>
      <c r="Q43" s="173"/>
    </row>
    <row r="44" spans="2:18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3.7913300000000021</v>
      </c>
      <c r="H44" s="98">
        <f>('[1]Summary Data'!$V40*POWER(H$40,3))+('[1]Summary Data'!$W40*POWER(H$40,2))+('[1]Summary Data'!$X40*H$40)+'[1]Summary Data'!$Y40</f>
        <v>3.0844400000000007</v>
      </c>
      <c r="I44" s="98">
        <f>('[1]Summary Data'!$V40*POWER(I$40,3))+('[1]Summary Data'!$W40*POWER(I$40,2))+('[1]Summary Data'!$X40*I$40)+'[1]Summary Data'!$Y40</f>
        <v>2.4985100000000013</v>
      </c>
      <c r="J44" s="98">
        <f>('[1]Summary Data'!$V40*POWER(J$40,3))+('[1]Summary Data'!$W40*POWER(J$40,2))+('[1]Summary Data'!$X40*J$40)+'[1]Summary Data'!$Y40</f>
        <v>2.0205800000000025</v>
      </c>
      <c r="K44" s="98">
        <f>('[1]Summary Data'!$V40*POWER(K$40,3))+('[1]Summary Data'!$W40*POWER(K$40,2))+('[1]Summary Data'!$X40*K$40)+'[1]Summary Data'!$Y40</f>
        <v>1.6376900000000028</v>
      </c>
      <c r="L44" s="98">
        <f>('[1]Summary Data'!$V40*POWER(L$40,3))+('[1]Summary Data'!$W40*POWER(L$40,2))+('[1]Summary Data'!$X40*L$40)+'[1]Summary Data'!$Y40</f>
        <v>1.3368800000000007</v>
      </c>
      <c r="M44" s="98">
        <f>('[1]Summary Data'!$V40*POWER(M$40,3))+('[1]Summary Data'!$W40*POWER(M$40,2))+('[1]Summary Data'!$X40*M$40)+'[1]Summary Data'!$Y40</f>
        <v>1.1051900000000021</v>
      </c>
      <c r="N44" s="98">
        <f>('[1]Summary Data'!$V40*POWER(N$40,3))+('[1]Summary Data'!$W40*POWER(N$40,2))+('[1]Summary Data'!$X40*N$40)+'[1]Summary Data'!$Y40</f>
        <v>0.92966000000000548</v>
      </c>
      <c r="O44" s="98">
        <f>('[1]Summary Data'!$V40*POWER(O$40,3))+('[1]Summary Data'!$W40*POWER(O$40,2))+('[1]Summary Data'!$X40*O$40)+'[1]Summary Data'!$Y40</f>
        <v>0.79733000000000054</v>
      </c>
      <c r="P44" s="99">
        <f>('[1]Summary Data'!$V40*POWER(P$40,3))+('[1]Summary Data'!$W40*POWER(P$40,2))+('[1]Summary Data'!$X40*P$40)+'[1]Summary Data'!$Y40</f>
        <v>0.69524000000000186</v>
      </c>
      <c r="Q44" s="173"/>
    </row>
    <row r="45" spans="2:18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3.9494699999999998</v>
      </c>
      <c r="H45" s="98">
        <f>('[1]Summary Data'!$V39*POWER(H$40,3))+('[1]Summary Data'!$W39*POWER(H$40,2))+('[1]Summary Data'!$X39*H$40)+'[1]Summary Data'!$Y39</f>
        <v>3.2076200000000004</v>
      </c>
      <c r="I45" s="98">
        <f>('[1]Summary Data'!$V39*POWER(I$40,3))+('[1]Summary Data'!$W39*POWER(I$40,2))+('[1]Summary Data'!$X39*I$40)+'[1]Summary Data'!$Y39</f>
        <v>2.5918700000000001</v>
      </c>
      <c r="J45" s="98">
        <f>('[1]Summary Data'!$V39*POWER(J$40,3))+('[1]Summary Data'!$W39*POWER(J$40,2))+('[1]Summary Data'!$X39*J$40)+'[1]Summary Data'!$Y39</f>
        <v>2.0891400000000004</v>
      </c>
      <c r="K45" s="98">
        <f>('[1]Summary Data'!$V39*POWER(K$40,3))+('[1]Summary Data'!$W39*POWER(K$40,2))+('[1]Summary Data'!$X39*K$40)+'[1]Summary Data'!$Y39</f>
        <v>1.6863500000000009</v>
      </c>
      <c r="L45" s="98">
        <f>('[1]Summary Data'!$V39*POWER(L$40,3))+('[1]Summary Data'!$W39*POWER(L$40,2))+('[1]Summary Data'!$X39*L$40)+'[1]Summary Data'!$Y39</f>
        <v>1.3704199999999993</v>
      </c>
      <c r="M45" s="98">
        <f>('[1]Summary Data'!$V39*POWER(M$40,3))+('[1]Summary Data'!$W39*POWER(M$40,2))+('[1]Summary Data'!$X39*M$40)+'[1]Summary Data'!$Y39</f>
        <v>1.1282700000000006</v>
      </c>
      <c r="N45" s="98">
        <f>('[1]Summary Data'!$V39*POWER(N$40,3))+('[1]Summary Data'!$W39*POWER(N$40,2))+('[1]Summary Data'!$X39*N$40)+'[1]Summary Data'!$Y39</f>
        <v>0.94682000000000066</v>
      </c>
      <c r="O45" s="98">
        <f>('[1]Summary Data'!$V39*POWER(O$40,3))+('[1]Summary Data'!$W39*POWER(O$40,2))+('[1]Summary Data'!$X39*O$40)+'[1]Summary Data'!$Y39</f>
        <v>0.81299000000000099</v>
      </c>
      <c r="P45" s="99">
        <f>('[1]Summary Data'!$V39*POWER(P$40,3))+('[1]Summary Data'!$W39*POWER(P$40,2))+('[1]Summary Data'!$X39*P$40)+'[1]Summary Data'!$Y39</f>
        <v>0.71369999999999933</v>
      </c>
      <c r="Q45" s="173"/>
    </row>
    <row r="46" spans="2:18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4.7610200000000003</v>
      </c>
      <c r="H46" s="98">
        <f>('[1]Summary Data'!$V38*POWER(H$40,3))+('[1]Summary Data'!$W38*POWER(H$40,2))+('[1]Summary Data'!$X38*H$40)+'[1]Summary Data'!$Y38</f>
        <v>3.6968699999999988</v>
      </c>
      <c r="I46" s="98">
        <f>('[1]Summary Data'!$V38*POWER(I$40,3))+('[1]Summary Data'!$W38*POWER(I$40,2))+('[1]Summary Data'!$X38*I$40)+'[1]Summary Data'!$Y38</f>
        <v>2.8579199999999982</v>
      </c>
      <c r="J46" s="98">
        <f>('[1]Summary Data'!$V38*POWER(J$40,3))+('[1]Summary Data'!$W38*POWER(J$40,2))+('[1]Summary Data'!$X38*J$40)+'[1]Summary Data'!$Y38</f>
        <v>2.2140499999999985</v>
      </c>
      <c r="K46" s="98">
        <f>('[1]Summary Data'!$V38*POWER(K$40,3))+('[1]Summary Data'!$W38*POWER(K$40,2))+('[1]Summary Data'!$X38*K$40)+'[1]Summary Data'!$Y38</f>
        <v>1.7351400000000012</v>
      </c>
      <c r="L46" s="98">
        <f>('[1]Summary Data'!$V38*POWER(L$40,3))+('[1]Summary Data'!$W38*POWER(L$40,2))+('[1]Summary Data'!$X38*L$40)+'[1]Summary Data'!$Y38</f>
        <v>1.3910699999999956</v>
      </c>
      <c r="M46" s="98">
        <f>('[1]Summary Data'!$V38*POWER(M$40,3))+('[1]Summary Data'!$W38*POWER(M$40,2))+('[1]Summary Data'!$X38*M$40)+'[1]Summary Data'!$Y38</f>
        <v>1.151720000000001</v>
      </c>
      <c r="N46" s="98">
        <f>('[1]Summary Data'!$V38*POWER(N$40,3))+('[1]Summary Data'!$W38*POWER(N$40,2))+('[1]Summary Data'!$X38*N$40)+'[1]Summary Data'!$Y38</f>
        <v>0.98696999999999591</v>
      </c>
      <c r="O46" s="98">
        <f>('[1]Summary Data'!$V38*POWER(O$40,3))+('[1]Summary Data'!$W38*POWER(O$40,2))+('[1]Summary Data'!$X38*O$40)+'[1]Summary Data'!$Y38</f>
        <v>0.86669999999999447</v>
      </c>
      <c r="P46" s="99">
        <f>('[1]Summary Data'!$V38*POWER(P$40,3))+('[1]Summary Data'!$W38*POWER(P$40,2))+('[1]Summary Data'!$X38*P$40)+'[1]Summary Data'!$Y38</f>
        <v>0.76078999999998942</v>
      </c>
      <c r="Q46" s="173"/>
    </row>
    <row r="47" spans="2:18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5.3939599999999981</v>
      </c>
      <c r="H47" s="98">
        <f>('[1]Summary Data'!$V37*POWER(H$40,3))+('[1]Summary Data'!$W37*POWER(H$40,2))+('[1]Summary Data'!$X37*H$40)+'[1]Summary Data'!$Y37</f>
        <v>4.1548200000000008</v>
      </c>
      <c r="I47" s="98">
        <f>('[1]Summary Data'!$V37*POWER(I$40,3))+('[1]Summary Data'!$W37*POWER(I$40,2))+('[1]Summary Data'!$X37*I$40)+'[1]Summary Data'!$Y37</f>
        <v>3.1779599999999988</v>
      </c>
      <c r="J47" s="98">
        <f>('[1]Summary Data'!$V37*POWER(J$40,3))+('[1]Summary Data'!$W37*POWER(J$40,2))+('[1]Summary Data'!$X37*J$40)+'[1]Summary Data'!$Y37</f>
        <v>2.4283999999999963</v>
      </c>
      <c r="K47" s="98">
        <f>('[1]Summary Data'!$V37*POWER(K$40,3))+('[1]Summary Data'!$W37*POWER(K$40,2))+('[1]Summary Data'!$X37*K$40)+'[1]Summary Data'!$Y37</f>
        <v>1.8711599999999997</v>
      </c>
      <c r="L47" s="98">
        <f>('[1]Summary Data'!$V37*POWER(L$40,3))+('[1]Summary Data'!$W37*POWER(L$40,2))+('[1]Summary Data'!$X37*L$40)+'[1]Summary Data'!$Y37</f>
        <v>1.4712600000000045</v>
      </c>
      <c r="M47" s="98">
        <f>('[1]Summary Data'!$V37*POWER(M$40,3))+('[1]Summary Data'!$W37*POWER(M$40,2))+('[1]Summary Data'!$X37*M$40)+'[1]Summary Data'!$Y37</f>
        <v>1.193719999999999</v>
      </c>
      <c r="N47" s="98">
        <f>('[1]Summary Data'!$V37*POWER(N$40,3))+('[1]Summary Data'!$W37*POWER(N$40,2))+('[1]Summary Data'!$X37*N$40)+'[1]Summary Data'!$Y37</f>
        <v>1.0035599999999967</v>
      </c>
      <c r="O47" s="98">
        <f>('[1]Summary Data'!$V37*POWER(O$40,3))+('[1]Summary Data'!$W37*POWER(O$40,2))+('[1]Summary Data'!$X37*O$40)+'[1]Summary Data'!$Y37</f>
        <v>0.86580000000000368</v>
      </c>
      <c r="P47" s="99">
        <f>('[1]Summary Data'!$V37*POWER(P$40,3))+('[1]Summary Data'!$W37*POWER(P$40,2))+('[1]Summary Data'!$X37*P$40)+'[1]Summary Data'!$Y37</f>
        <v>0.745460000000012</v>
      </c>
      <c r="Q47" s="173"/>
    </row>
    <row r="48" spans="2:18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7.0495699999999992</v>
      </c>
      <c r="H48" s="103">
        <f>('[1]Summary Data'!$V36*POWER(H$40,3))+('[1]Summary Data'!$W36*POWER(H$40,2))+('[1]Summary Data'!$X36*H$40)+'[1]Summary Data'!$Y36</f>
        <v>5.2006300000000003</v>
      </c>
      <c r="I48" s="103">
        <f>('[1]Summary Data'!$V36*POWER(I$40,3))+('[1]Summary Data'!$W36*POWER(I$40,2))+('[1]Summary Data'!$X36*I$40)+'[1]Summary Data'!$Y36</f>
        <v>3.7894499999999987</v>
      </c>
      <c r="J48" s="103">
        <f>('[1]Summary Data'!$V36*POWER(J$40,3))+('[1]Summary Data'!$W36*POWER(J$40,2))+('[1]Summary Data'!$X36*J$40)+'[1]Summary Data'!$Y36</f>
        <v>2.7528499999999987</v>
      </c>
      <c r="K48" s="103">
        <f>('[1]Summary Data'!$V36*POWER(K$40,3))+('[1]Summary Data'!$W36*POWER(K$40,2))+('[1]Summary Data'!$X36*K$40)+'[1]Summary Data'!$Y36</f>
        <v>2.0276499999999977</v>
      </c>
      <c r="L48" s="103">
        <f>('[1]Summary Data'!$V36*POWER(L$40,3))+('[1]Summary Data'!$W36*POWER(L$40,2))+('[1]Summary Data'!$X36*L$40)+'[1]Summary Data'!$Y36</f>
        <v>1.5506699999999931</v>
      </c>
      <c r="M48" s="103">
        <f>('[1]Summary Data'!$V36*POWER(M$40,3))+('[1]Summary Data'!$W36*POWER(M$40,2))+('[1]Summary Data'!$X36*M$40)+'[1]Summary Data'!$Y36</f>
        <v>1.2587299999999964</v>
      </c>
      <c r="N48" s="103">
        <f>('[1]Summary Data'!$V36*POWER(N$40,3))+('[1]Summary Data'!$W36*POWER(N$40,2))+('[1]Summary Data'!$X36*N$40)+'[1]Summary Data'!$Y36</f>
        <v>1.0886499999999835</v>
      </c>
      <c r="O48" s="103">
        <f>('[1]Summary Data'!$V36*POWER(O$40,3))+('[1]Summary Data'!$W36*POWER(O$40,2))+('[1]Summary Data'!$X36*O$40)+'[1]Summary Data'!$Y36</f>
        <v>0.97725000000000861</v>
      </c>
      <c r="P48" s="104">
        <f>('[1]Summary Data'!$V36*POWER(P$40,3))+('[1]Summary Data'!$W36*POWER(P$40,2))+('[1]Summary Data'!$X36*P$40)+'[1]Summary Data'!$Y36</f>
        <v>0.86134999999999096</v>
      </c>
      <c r="Q48" s="174"/>
    </row>
    <row r="49" spans="2:113" ht="15.75" thickBot="1">
      <c r="CA49" s="43" t="s">
        <v>59</v>
      </c>
    </row>
    <row r="50" spans="2:113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80"/>
      <c r="W50" s="178" t="s">
        <v>61</v>
      </c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80"/>
      <c r="CA50" s="138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  <c r="CR50" s="178" t="s">
        <v>61</v>
      </c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80"/>
    </row>
    <row r="51" spans="2:113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v>0</v>
      </c>
      <c r="H51" s="122">
        <f>G51+0.125</f>
        <v>0.125</v>
      </c>
      <c r="I51" s="122">
        <f t="shared" ref="I51:AM51" si="5">H51+0.125</f>
        <v>0.25</v>
      </c>
      <c r="J51" s="122">
        <f t="shared" si="5"/>
        <v>0.375</v>
      </c>
      <c r="K51" s="122">
        <f t="shared" si="5"/>
        <v>0.5</v>
      </c>
      <c r="L51" s="122">
        <f t="shared" si="5"/>
        <v>0.625</v>
      </c>
      <c r="M51" s="122">
        <f t="shared" si="5"/>
        <v>0.75</v>
      </c>
      <c r="N51" s="122">
        <f t="shared" si="5"/>
        <v>0.875</v>
      </c>
      <c r="O51" s="122">
        <f t="shared" si="5"/>
        <v>1</v>
      </c>
      <c r="P51" s="122">
        <f t="shared" si="5"/>
        <v>1.125</v>
      </c>
      <c r="Q51" s="122">
        <f t="shared" si="5"/>
        <v>1.25</v>
      </c>
      <c r="R51" s="122">
        <f t="shared" si="5"/>
        <v>1.375</v>
      </c>
      <c r="S51" s="122">
        <f t="shared" si="5"/>
        <v>1.5</v>
      </c>
      <c r="T51" s="122">
        <f t="shared" si="5"/>
        <v>1.625</v>
      </c>
      <c r="U51" s="122">
        <f t="shared" si="5"/>
        <v>1.75</v>
      </c>
      <c r="V51" s="123">
        <f t="shared" si="5"/>
        <v>1.875</v>
      </c>
      <c r="W51" s="139">
        <f t="shared" si="5"/>
        <v>2</v>
      </c>
      <c r="X51" s="122">
        <f t="shared" si="5"/>
        <v>2.125</v>
      </c>
      <c r="Y51" s="122">
        <f t="shared" si="5"/>
        <v>2.25</v>
      </c>
      <c r="Z51" s="122">
        <f t="shared" si="5"/>
        <v>2.375</v>
      </c>
      <c r="AA51" s="122">
        <f t="shared" si="5"/>
        <v>2.5</v>
      </c>
      <c r="AB51" s="122">
        <f t="shared" si="5"/>
        <v>2.625</v>
      </c>
      <c r="AC51" s="122">
        <f t="shared" si="5"/>
        <v>2.75</v>
      </c>
      <c r="AD51" s="122">
        <f t="shared" si="5"/>
        <v>2.875</v>
      </c>
      <c r="AE51" s="122">
        <f t="shared" si="5"/>
        <v>3</v>
      </c>
      <c r="AF51" s="122">
        <f t="shared" si="5"/>
        <v>3.125</v>
      </c>
      <c r="AG51" s="122">
        <f t="shared" si="5"/>
        <v>3.25</v>
      </c>
      <c r="AH51" s="122">
        <f t="shared" si="5"/>
        <v>3.375</v>
      </c>
      <c r="AI51" s="122">
        <f t="shared" si="5"/>
        <v>3.5</v>
      </c>
      <c r="AJ51" s="122">
        <f t="shared" si="5"/>
        <v>3.625</v>
      </c>
      <c r="AK51" s="122">
        <f t="shared" si="5"/>
        <v>3.75</v>
      </c>
      <c r="AL51" s="122">
        <f t="shared" si="5"/>
        <v>3.875</v>
      </c>
      <c r="AM51" s="123">
        <f t="shared" si="5"/>
        <v>4</v>
      </c>
      <c r="CA51" s="111" t="s">
        <v>32</v>
      </c>
      <c r="CB51" s="121">
        <v>0</v>
      </c>
      <c r="CC51" s="122">
        <f>CB51+0.125</f>
        <v>0.125</v>
      </c>
      <c r="CD51" s="122">
        <f t="shared" ref="CD51:DG51" si="6">CC51+0.125</f>
        <v>0.25</v>
      </c>
      <c r="CE51" s="122">
        <f t="shared" si="6"/>
        <v>0.375</v>
      </c>
      <c r="CF51" s="122">
        <f t="shared" si="6"/>
        <v>0.5</v>
      </c>
      <c r="CG51" s="122">
        <f t="shared" si="6"/>
        <v>0.625</v>
      </c>
      <c r="CH51" s="122">
        <f t="shared" si="6"/>
        <v>0.75</v>
      </c>
      <c r="CI51" s="122">
        <f t="shared" si="6"/>
        <v>0.875</v>
      </c>
      <c r="CJ51" s="122">
        <f t="shared" si="6"/>
        <v>1</v>
      </c>
      <c r="CK51" s="122">
        <f t="shared" si="6"/>
        <v>1.125</v>
      </c>
      <c r="CL51" s="122">
        <f t="shared" si="6"/>
        <v>1.25</v>
      </c>
      <c r="CM51" s="122">
        <f t="shared" si="6"/>
        <v>1.375</v>
      </c>
      <c r="CN51" s="122">
        <f t="shared" si="6"/>
        <v>1.5</v>
      </c>
      <c r="CO51" s="122">
        <f t="shared" si="6"/>
        <v>1.625</v>
      </c>
      <c r="CP51" s="122">
        <f t="shared" si="6"/>
        <v>1.75</v>
      </c>
      <c r="CQ51" s="123">
        <f t="shared" si="6"/>
        <v>1.875</v>
      </c>
      <c r="CR51" s="139">
        <f t="shared" si="6"/>
        <v>2</v>
      </c>
      <c r="CS51" s="122">
        <f t="shared" si="6"/>
        <v>2.125</v>
      </c>
      <c r="CT51" s="122">
        <f t="shared" si="6"/>
        <v>2.25</v>
      </c>
      <c r="CU51" s="122">
        <f t="shared" si="6"/>
        <v>2.375</v>
      </c>
      <c r="CV51" s="122">
        <f t="shared" si="6"/>
        <v>2.5</v>
      </c>
      <c r="CW51" s="122">
        <f t="shared" si="6"/>
        <v>2.625</v>
      </c>
      <c r="CX51" s="122">
        <f t="shared" si="6"/>
        <v>2.75</v>
      </c>
      <c r="CY51" s="122">
        <f t="shared" si="6"/>
        <v>2.875</v>
      </c>
      <c r="CZ51" s="122">
        <f t="shared" si="6"/>
        <v>3</v>
      </c>
      <c r="DA51" s="122">
        <f t="shared" si="6"/>
        <v>3.125</v>
      </c>
      <c r="DB51" s="122">
        <f t="shared" si="6"/>
        <v>3.25</v>
      </c>
      <c r="DC51" s="122">
        <f t="shared" si="6"/>
        <v>3.375</v>
      </c>
      <c r="DD51" s="122">
        <f t="shared" si="6"/>
        <v>3.5</v>
      </c>
      <c r="DE51" s="122">
        <f t="shared" si="6"/>
        <v>3.625</v>
      </c>
      <c r="DF51" s="122">
        <f t="shared" si="6"/>
        <v>3.75</v>
      </c>
      <c r="DG51" s="123">
        <f t="shared" si="6"/>
        <v>3.875</v>
      </c>
    </row>
    <row r="52" spans="2:113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O59" si="8">IF(CB52&gt;H52,MAX(CB52,0),H52)</f>
        <v>0.27568999999999999</v>
      </c>
      <c r="H52" s="114">
        <f t="shared" si="8"/>
        <v>0.21773376953124998</v>
      </c>
      <c r="I52" s="114">
        <f t="shared" si="8"/>
        <v>0.16163015624999999</v>
      </c>
      <c r="J52" s="114">
        <f t="shared" si="8"/>
        <v>0.10986927734374999</v>
      </c>
      <c r="K52" s="114">
        <f t="shared" si="8"/>
        <v>6.4941250000000006E-2</v>
      </c>
      <c r="L52" s="114">
        <f t="shared" si="8"/>
        <v>2.9336191406250017E-2</v>
      </c>
      <c r="M52" s="114">
        <f t="shared" si="8"/>
        <v>5.5442187499999962E-3</v>
      </c>
      <c r="N52" s="114">
        <f t="shared" si="8"/>
        <v>3.3600000000000296E-3</v>
      </c>
      <c r="O52" s="114">
        <f t="shared" si="8"/>
        <v>3.3600000000000296E-3</v>
      </c>
      <c r="P52" s="114">
        <v>0</v>
      </c>
      <c r="Q52" s="114">
        <v>0</v>
      </c>
      <c r="R52" s="114">
        <v>0</v>
      </c>
      <c r="S52" s="114">
        <v>0</v>
      </c>
      <c r="T52" s="114">
        <v>0</v>
      </c>
      <c r="U52" s="114">
        <v>0</v>
      </c>
      <c r="V52" s="115">
        <v>0</v>
      </c>
      <c r="W52" s="113">
        <v>0</v>
      </c>
      <c r="X52" s="114">
        <v>0</v>
      </c>
      <c r="Y52" s="114">
        <v>0</v>
      </c>
      <c r="Z52" s="114">
        <v>0</v>
      </c>
      <c r="AA52" s="114">
        <v>0</v>
      </c>
      <c r="AB52" s="114">
        <v>0</v>
      </c>
      <c r="AC52" s="114">
        <v>0</v>
      </c>
      <c r="AD52" s="114">
        <v>0</v>
      </c>
      <c r="AE52" s="114">
        <v>0</v>
      </c>
      <c r="AF52" s="114">
        <v>0</v>
      </c>
      <c r="AG52" s="114">
        <v>0</v>
      </c>
      <c r="AH52" s="114">
        <v>0</v>
      </c>
      <c r="AI52" s="114">
        <v>0</v>
      </c>
      <c r="AJ52" s="114">
        <v>0</v>
      </c>
      <c r="AK52" s="114">
        <v>0</v>
      </c>
      <c r="AL52" s="114">
        <v>0</v>
      </c>
      <c r="AM52" s="115">
        <v>0</v>
      </c>
      <c r="AN52" s="172" t="s">
        <v>40</v>
      </c>
      <c r="CA52" s="140">
        <f>F52</f>
        <v>2.5</v>
      </c>
      <c r="CB52" s="113">
        <f>('[1]Summary Data'!$V119*POWER(CB$51,3))+('[1]Summary Data'!$W119*POWER(CB$51,2))+('[1]Summary Data'!$X119*CB$51)+'[1]Summary Data'!$Y119</f>
        <v>0.27568999999999999</v>
      </c>
      <c r="CC52" s="114">
        <f>('[1]Summary Data'!$V119*POWER(CC$51,3))+('[1]Summary Data'!$W119*POWER(CC$51,2))+('[1]Summary Data'!$X119*CC$51)+'[1]Summary Data'!$Y119</f>
        <v>0.21773376953124998</v>
      </c>
      <c r="CD52" s="114">
        <f>('[1]Summary Data'!$V119*POWER(CD$51,3))+('[1]Summary Data'!$W119*POWER(CD$51,2))+('[1]Summary Data'!$X119*CD$51)+'[1]Summary Data'!$Y119</f>
        <v>0.16163015624999999</v>
      </c>
      <c r="CE52" s="114">
        <f>('[1]Summary Data'!$V119*POWER(CE$51,3))+('[1]Summary Data'!$W119*POWER(CE$51,2))+('[1]Summary Data'!$X119*CE$51)+'[1]Summary Data'!$Y119</f>
        <v>0.10986927734374999</v>
      </c>
      <c r="CF52" s="114">
        <f>('[1]Summary Data'!$V119*POWER(CF$51,3))+('[1]Summary Data'!$W119*POWER(CF$51,2))+('[1]Summary Data'!$X119*CF$51)+'[1]Summary Data'!$Y119</f>
        <v>6.4941250000000006E-2</v>
      </c>
      <c r="CG52" s="114">
        <f>('[1]Summary Data'!$V119*POWER(CG$51,3))+('[1]Summary Data'!$W119*POWER(CG$51,2))+('[1]Summary Data'!$X119*CG$51)+'[1]Summary Data'!$Y119</f>
        <v>2.9336191406250017E-2</v>
      </c>
      <c r="CH52" s="114">
        <f>('[1]Summary Data'!$V119*POWER(CH$51,3))+('[1]Summary Data'!$W119*POWER(CH$51,2))+('[1]Summary Data'!$X119*CH$51)+'[1]Summary Data'!$Y119</f>
        <v>5.5442187499999962E-3</v>
      </c>
      <c r="CI52" s="114">
        <f>('[1]Summary Data'!$V119*POWER(CI$51,3))+('[1]Summary Data'!$W119*POWER(CI$51,2))+('[1]Summary Data'!$X119*CI$51)+'[1]Summary Data'!$Y119</f>
        <v>-3.9445507812500002E-3</v>
      </c>
      <c r="CJ52" s="114">
        <f>('[1]Summary Data'!$V119*POWER(CJ$51,3))+('[1]Summary Data'!$W119*POWER(CJ$51,2))+('[1]Summary Data'!$X119*CJ$51)+'[1]Summary Data'!$Y119</f>
        <v>3.3600000000000296E-3</v>
      </c>
      <c r="CK52" s="114">
        <f>('[1]Summary Data'!$V119*POWER(CK$51,3))+('[1]Summary Data'!$W119*POWER(CK$51,2))+('[1]Summary Data'!$X119*CK$51)+'[1]Summary Data'!$Y119</f>
        <v>2.9947988281250004E-2</v>
      </c>
      <c r="CL52" s="114">
        <f>('[1]Summary Data'!$V119*POWER(CL$51,3))+('[1]Summary Data'!$W119*POWER(CL$51,2))+('[1]Summary Data'!$X119*CL$51)+'[1]Summary Data'!$Y119</f>
        <v>7.8309531250000064E-2</v>
      </c>
      <c r="CM52" s="114">
        <f>('[1]Summary Data'!$V119*POWER(CM$51,3))+('[1]Summary Data'!$W119*POWER(CM$51,2))+('[1]Summary Data'!$X119*CM$51)+'[1]Summary Data'!$Y119</f>
        <v>0.15093474609375002</v>
      </c>
      <c r="CN52" s="114">
        <f>('[1]Summary Data'!$V119*POWER(CN$51,3))+('[1]Summary Data'!$W119*POWER(CN$51,2))+('[1]Summary Data'!$X119*CN$51)+'[1]Summary Data'!$Y119</f>
        <v>0.25031375</v>
      </c>
      <c r="CO52" s="114">
        <f>('[1]Summary Data'!$V119*POWER(CO$51,3))+('[1]Summary Data'!$W119*POWER(CO$51,2))+('[1]Summary Data'!$X119*CO$51)+'[1]Summary Data'!$Y119</f>
        <v>0.37893666015624994</v>
      </c>
      <c r="CP52" s="114">
        <f>('[1]Summary Data'!$V119*POWER(CP$51,3))+('[1]Summary Data'!$W119*POWER(CP$51,2))+('[1]Summary Data'!$X119*CP$51)+'[1]Summary Data'!$Y119</f>
        <v>0.53929359375000008</v>
      </c>
      <c r="CQ52" s="115">
        <f>('[1]Summary Data'!$V119*POWER(CQ$51,3))+('[1]Summary Data'!$W119*POWER(CQ$51,2))+('[1]Summary Data'!$X119*CQ$51)+'[1]Summary Data'!$Y119</f>
        <v>0.73387466796875001</v>
      </c>
      <c r="CR52" s="115">
        <f>('[1]Summary Data'!$V119*POWER(CR$51,3))+('[1]Summary Data'!$W119*POWER(CR$51,2))+('[1]Summary Data'!$X119*CR$51)+'[1]Summary Data'!$Y119</f>
        <v>0.96517000000000019</v>
      </c>
      <c r="CS52" s="115">
        <f>('[1]Summary Data'!$V119*POWER(CS$51,3))+('[1]Summary Data'!$W119*POWER(CS$51,2))+('[1]Summary Data'!$X119*CS$51)+'[1]Summary Data'!$Y119</f>
        <v>1.2356697070312503</v>
      </c>
      <c r="CT52" s="115">
        <f>('[1]Summary Data'!$V119*POWER(CT$51,3))+('[1]Summary Data'!$W119*POWER(CT$51,2))+('[1]Summary Data'!$X119*CT$51)+'[1]Summary Data'!$Y119</f>
        <v>1.5478639062500001</v>
      </c>
      <c r="CU52" s="115">
        <f>('[1]Summary Data'!$V119*POWER(CU$51,3))+('[1]Summary Data'!$W119*POWER(CU$51,2))+('[1]Summary Data'!$X119*CU$51)+'[1]Summary Data'!$Y119</f>
        <v>1.9042427148437502</v>
      </c>
      <c r="CV52" s="115">
        <f>('[1]Summary Data'!$V119*POWER(CV$51,3))+('[1]Summary Data'!$W119*POWER(CV$51,2))+('[1]Summary Data'!$X119*CV$51)+'[1]Summary Data'!$Y119</f>
        <v>2.3072962500000003</v>
      </c>
      <c r="CW52" s="115">
        <f>('[1]Summary Data'!$V119*POWER(CW$51,3))+('[1]Summary Data'!$W119*POWER(CW$51,2))+('[1]Summary Data'!$X119*CW$51)+'[1]Summary Data'!$Y119</f>
        <v>2.7595146289062504</v>
      </c>
      <c r="CX52" s="115">
        <f>('[1]Summary Data'!$V119*POWER(CX$51,3))+('[1]Summary Data'!$W119*POWER(CX$51,2))+('[1]Summary Data'!$X119*CX$51)+'[1]Summary Data'!$Y119</f>
        <v>3.2633879687500005</v>
      </c>
      <c r="CY52" s="115">
        <f>('[1]Summary Data'!$V119*POWER(CY$51,3))+('[1]Summary Data'!$W119*POWER(CY$51,2))+('[1]Summary Data'!$X119*CY$51)+'[1]Summary Data'!$Y119</f>
        <v>3.82140638671875</v>
      </c>
      <c r="CZ52" s="115">
        <f>('[1]Summary Data'!$V119*POWER(CZ$51,3))+('[1]Summary Data'!$W119*POWER(CZ$51,2))+('[1]Summary Data'!$X119*CZ$51)+'[1]Summary Data'!$Y119</f>
        <v>4.4360600000000003</v>
      </c>
      <c r="DA52" s="115">
        <f>('[1]Summary Data'!$V119*POWER(DA$51,3))+('[1]Summary Data'!$W119*POWER(DA$51,2))+('[1]Summary Data'!$X119*DA$51)+'[1]Summary Data'!$Y119</f>
        <v>5.1098389257812498</v>
      </c>
      <c r="DB52" s="115">
        <f>('[1]Summary Data'!$V119*POWER(DB$51,3))+('[1]Summary Data'!$W119*POWER(DB$51,2))+('[1]Summary Data'!$X119*DB$51)+'[1]Summary Data'!$Y119</f>
        <v>5.8452332812500005</v>
      </c>
      <c r="DC52" s="115">
        <f>('[1]Summary Data'!$V119*POWER(DC$51,3))+('[1]Summary Data'!$W119*POWER(DC$51,2))+('[1]Summary Data'!$X119*DC$51)+'[1]Summary Data'!$Y119</f>
        <v>6.6447331835937495</v>
      </c>
      <c r="DD52" s="115">
        <f>('[1]Summary Data'!$V119*POWER(DD$51,3))+('[1]Summary Data'!$W119*POWER(DD$51,2))+('[1]Summary Data'!$X119*DD$51)+'[1]Summary Data'!$Y119</f>
        <v>7.5108287500000008</v>
      </c>
      <c r="DE52" s="115">
        <f>('[1]Summary Data'!$V119*POWER(DE$51,3))+('[1]Summary Data'!$W119*POWER(DE$51,2))+('[1]Summary Data'!$X119*DE$51)+'[1]Summary Data'!$Y119</f>
        <v>8.4460100976562522</v>
      </c>
      <c r="DF52" s="115">
        <f>('[1]Summary Data'!$V119*POWER(DF$51,3))+('[1]Summary Data'!$W119*POWER(DF$51,2))+('[1]Summary Data'!$X119*DF$51)+'[1]Summary Data'!$Y119</f>
        <v>9.4527673437500006</v>
      </c>
      <c r="DG52" s="115">
        <f>('[1]Summary Data'!$V119*POWER(DG$51,3))+('[1]Summary Data'!$W119*POWER(DG$51,2))+('[1]Summary Data'!$X119*DG$51)+'[1]Summary Data'!$Y119</f>
        <v>10.533590605468749</v>
      </c>
      <c r="DH52" s="172" t="s">
        <v>40</v>
      </c>
    </row>
    <row r="53" spans="2:113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0.23721999999999999</v>
      </c>
      <c r="H53" s="93">
        <f t="shared" si="8"/>
        <v>0.21570134765624999</v>
      </c>
      <c r="I53" s="93">
        <f t="shared" si="8"/>
        <v>0.18175640625</v>
      </c>
      <c r="J53" s="93">
        <f t="shared" si="8"/>
        <v>0.14041544921874999</v>
      </c>
      <c r="K53" s="93">
        <f t="shared" si="8"/>
        <v>9.6708749999999982E-2</v>
      </c>
      <c r="L53" s="93">
        <f t="shared" si="8"/>
        <v>5.5666582031249967E-2</v>
      </c>
      <c r="M53" s="93">
        <f t="shared" si="8"/>
        <v>2.2319218749999981E-2</v>
      </c>
      <c r="N53" s="93">
        <f t="shared" si="8"/>
        <v>1.6969335937499497E-3</v>
      </c>
      <c r="O53" s="93">
        <f t="shared" si="8"/>
        <v>0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4">
        <v>0</v>
      </c>
      <c r="W53" s="92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4">
        <v>0</v>
      </c>
      <c r="AN53" s="173"/>
      <c r="AO53" s="53" t="s">
        <v>46</v>
      </c>
      <c r="AP53" s="43"/>
      <c r="AQ53" s="43"/>
      <c r="AR53" s="43"/>
      <c r="AS53" s="43"/>
      <c r="AU53" s="43"/>
      <c r="AV53" s="43"/>
      <c r="AW53" s="43"/>
      <c r="AX53" s="43"/>
      <c r="AZ53" s="43"/>
      <c r="BA53" s="43"/>
      <c r="BB53" s="43"/>
      <c r="BC53" s="43"/>
      <c r="BE53" s="43"/>
      <c r="BF53" s="43"/>
      <c r="BG53" s="43"/>
      <c r="BH53" s="43"/>
      <c r="BJ53" s="43"/>
      <c r="BK53" s="43"/>
      <c r="BL53" s="43"/>
      <c r="BM53" s="43"/>
      <c r="BO53" s="43"/>
      <c r="BP53" s="43"/>
      <c r="BQ53" s="43"/>
      <c r="BR53" s="43"/>
      <c r="BT53" s="43"/>
      <c r="BU53" s="43"/>
      <c r="BV53" s="43"/>
      <c r="BW53" s="43"/>
      <c r="BY53" s="43"/>
      <c r="BZ53" s="43"/>
      <c r="CA53" s="141">
        <f t="shared" ref="CA53:CA59" si="9">F53</f>
        <v>3</v>
      </c>
      <c r="CB53" s="92">
        <f>('[1]Summary Data'!$V118*POWER(CB$51,3))+('[1]Summary Data'!$W118*POWER(CB$51,2))+('[1]Summary Data'!$X118*CB$51)+'[1]Summary Data'!$Y118</f>
        <v>0.23721999999999999</v>
      </c>
      <c r="CC53" s="93">
        <f>('[1]Summary Data'!$V118*POWER(CC$51,3))+('[1]Summary Data'!$W118*POWER(CC$51,2))+('[1]Summary Data'!$X118*CC$51)+'[1]Summary Data'!$Y118</f>
        <v>0.21570134765624999</v>
      </c>
      <c r="CD53" s="93">
        <f>('[1]Summary Data'!$V118*POWER(CD$51,3))+('[1]Summary Data'!$W118*POWER(CD$51,2))+('[1]Summary Data'!$X118*CD$51)+'[1]Summary Data'!$Y118</f>
        <v>0.18175640625</v>
      </c>
      <c r="CE53" s="93">
        <f>('[1]Summary Data'!$V118*POWER(CE$51,3))+('[1]Summary Data'!$W118*POWER(CE$51,2))+('[1]Summary Data'!$X118*CE$51)+'[1]Summary Data'!$Y118</f>
        <v>0.14041544921874999</v>
      </c>
      <c r="CF53" s="93">
        <f>('[1]Summary Data'!$V118*POWER(CF$51,3))+('[1]Summary Data'!$W118*POWER(CF$51,2))+('[1]Summary Data'!$X118*CF$51)+'[1]Summary Data'!$Y118</f>
        <v>9.6708749999999982E-2</v>
      </c>
      <c r="CG53" s="93">
        <f>('[1]Summary Data'!$V118*POWER(CG$51,3))+('[1]Summary Data'!$W118*POWER(CG$51,2))+('[1]Summary Data'!$X118*CG$51)+'[1]Summary Data'!$Y118</f>
        <v>5.5666582031249967E-2</v>
      </c>
      <c r="CH53" s="93">
        <f>('[1]Summary Data'!$V118*POWER(CH$51,3))+('[1]Summary Data'!$W118*POWER(CH$51,2))+('[1]Summary Data'!$X118*CH$51)+'[1]Summary Data'!$Y118</f>
        <v>2.2319218749999981E-2</v>
      </c>
      <c r="CI53" s="93">
        <f>('[1]Summary Data'!$V118*POWER(CI$51,3))+('[1]Summary Data'!$W118*POWER(CI$51,2))+('[1]Summary Data'!$X118*CI$51)+'[1]Summary Data'!$Y118</f>
        <v>1.6969335937499497E-3</v>
      </c>
      <c r="CJ53" s="93">
        <f>('[1]Summary Data'!$V118*POWER(CJ$51,3))+('[1]Summary Data'!$W118*POWER(CJ$51,2))+('[1]Summary Data'!$X118*CJ$51)+'[1]Summary Data'!$Y118</f>
        <v>-1.1700000000000599E-3</v>
      </c>
      <c r="CK53" s="93">
        <f>('[1]Summary Data'!$V118*POWER(CK$51,3))+('[1]Summary Data'!$W118*POWER(CK$51,2))+('[1]Summary Data'!$X118*CK$51)+'[1]Summary Data'!$Y118</f>
        <v>1.8748691406249962E-2</v>
      </c>
      <c r="CL53" s="93">
        <f>('[1]Summary Data'!$V118*POWER(CL$51,3))+('[1]Summary Data'!$W118*POWER(CL$51,2))+('[1]Summary Data'!$X118*CL$51)+'[1]Summary Data'!$Y118</f>
        <v>6.6483281249999915E-2</v>
      </c>
      <c r="CM53" s="93">
        <f>('[1]Summary Data'!$V118*POWER(CM$51,3))+('[1]Summary Data'!$W118*POWER(CM$51,2))+('[1]Summary Data'!$X118*CM$51)+'[1]Summary Data'!$Y118</f>
        <v>0.14706404296874995</v>
      </c>
      <c r="CN53" s="93">
        <f>('[1]Summary Data'!$V118*POWER(CN$51,3))+('[1]Summary Data'!$W118*POWER(CN$51,2))+('[1]Summary Data'!$X118*CN$51)+'[1]Summary Data'!$Y118</f>
        <v>0.26552124999999999</v>
      </c>
      <c r="CO53" s="93">
        <f>('[1]Summary Data'!$V118*POWER(CO$51,3))+('[1]Summary Data'!$W118*POWER(CO$51,2))+('[1]Summary Data'!$X118*CO$51)+'[1]Summary Data'!$Y118</f>
        <v>0.42688517578124985</v>
      </c>
      <c r="CP53" s="93">
        <f>('[1]Summary Data'!$V118*POWER(CP$51,3))+('[1]Summary Data'!$W118*POWER(CP$51,2))+('[1]Summary Data'!$X118*CP$51)+'[1]Summary Data'!$Y118</f>
        <v>0.6361860937499999</v>
      </c>
      <c r="CQ53" s="94">
        <f>('[1]Summary Data'!$V118*POWER(CQ$51,3))+('[1]Summary Data'!$W118*POWER(CQ$51,2))+('[1]Summary Data'!$X118*CQ$51)+'[1]Summary Data'!$Y118</f>
        <v>0.89845427734374983</v>
      </c>
      <c r="CR53" s="94">
        <f>('[1]Summary Data'!$V118*POWER(CR$51,3))+('[1]Summary Data'!$W118*POWER(CR$51,2))+('[1]Summary Data'!$X118*CR$51)+'[1]Summary Data'!$Y118</f>
        <v>1.2187199999999998</v>
      </c>
      <c r="CS53" s="94">
        <f>('[1]Summary Data'!$V118*POWER(CS$51,3))+('[1]Summary Data'!$W118*POWER(CS$51,2))+('[1]Summary Data'!$X118*CS$51)+'[1]Summary Data'!$Y118</f>
        <v>1.6020135351562501</v>
      </c>
      <c r="CT53" s="94">
        <f>('[1]Summary Data'!$V118*POWER(CT$51,3))+('[1]Summary Data'!$W118*POWER(CT$51,2))+('[1]Summary Data'!$X118*CT$51)+'[1]Summary Data'!$Y118</f>
        <v>2.0533651562499999</v>
      </c>
      <c r="CU53" s="94">
        <f>('[1]Summary Data'!$V118*POWER(CU$51,3))+('[1]Summary Data'!$W118*POWER(CU$51,2))+('[1]Summary Data'!$X118*CU$51)+'[1]Summary Data'!$Y118</f>
        <v>2.5778051367187498</v>
      </c>
      <c r="CV53" s="94">
        <f>('[1]Summary Data'!$V118*POWER(CV$51,3))+('[1]Summary Data'!$W118*POWER(CV$51,2))+('[1]Summary Data'!$X118*CV$51)+'[1]Summary Data'!$Y118</f>
        <v>3.1803637499999997</v>
      </c>
      <c r="CW53" s="94">
        <f>('[1]Summary Data'!$V118*POWER(CW$51,3))+('[1]Summary Data'!$W118*POWER(CW$51,2))+('[1]Summary Data'!$X118*CW$51)+'[1]Summary Data'!$Y118</f>
        <v>3.8660712695312505</v>
      </c>
      <c r="CX53" s="94">
        <f>('[1]Summary Data'!$V118*POWER(CX$51,3))+('[1]Summary Data'!$W118*POWER(CX$51,2))+('[1]Summary Data'!$X118*CX$51)+'[1]Summary Data'!$Y118</f>
        <v>4.6399579687500001</v>
      </c>
      <c r="CY53" s="94">
        <f>('[1]Summary Data'!$V118*POWER(CY$51,3))+('[1]Summary Data'!$W118*POWER(CY$51,2))+('[1]Summary Data'!$X118*CY$51)+'[1]Summary Data'!$Y118</f>
        <v>5.5070541210937494</v>
      </c>
      <c r="CZ53" s="94">
        <f>('[1]Summary Data'!$V118*POWER(CZ$51,3))+('[1]Summary Data'!$W118*POWER(CZ$51,2))+('[1]Summary Data'!$X118*CZ$51)+'[1]Summary Data'!$Y118</f>
        <v>6.4723899999999999</v>
      </c>
      <c r="DA53" s="94">
        <f>('[1]Summary Data'!$V118*POWER(DA$51,3))+('[1]Summary Data'!$W118*POWER(DA$51,2))+('[1]Summary Data'!$X118*DA$51)+'[1]Summary Data'!$Y118</f>
        <v>7.5409958789062497</v>
      </c>
      <c r="DB53" s="94">
        <f>('[1]Summary Data'!$V118*POWER(DB$51,3))+('[1]Summary Data'!$W118*POWER(DB$51,2))+('[1]Summary Data'!$X118*DB$51)+'[1]Summary Data'!$Y118</f>
        <v>8.7179020312500022</v>
      </c>
      <c r="DC53" s="94">
        <f>('[1]Summary Data'!$V118*POWER(DC$51,3))+('[1]Summary Data'!$W118*POWER(DC$51,2))+('[1]Summary Data'!$X118*DC$51)+'[1]Summary Data'!$Y118</f>
        <v>10.008138730468753</v>
      </c>
      <c r="DD53" s="94">
        <f>('[1]Summary Data'!$V118*POWER(DD$51,3))+('[1]Summary Data'!$W118*POWER(DD$51,2))+('[1]Summary Data'!$X118*DD$51)+'[1]Summary Data'!$Y118</f>
        <v>11.41673625</v>
      </c>
      <c r="DE53" s="94">
        <f>('[1]Summary Data'!$V118*POWER(DE$51,3))+('[1]Summary Data'!$W118*POWER(DE$51,2))+('[1]Summary Data'!$X118*DE$51)+'[1]Summary Data'!$Y118</f>
        <v>12.948724863281251</v>
      </c>
      <c r="DF53" s="94">
        <f>('[1]Summary Data'!$V118*POWER(DF$51,3))+('[1]Summary Data'!$W118*POWER(DF$51,2))+('[1]Summary Data'!$X118*DF$51)+'[1]Summary Data'!$Y118</f>
        <v>14.609134843750001</v>
      </c>
      <c r="DG53" s="94">
        <f>('[1]Summary Data'!$V118*POWER(DG$51,3))+('[1]Summary Data'!$W118*POWER(DG$51,2))+('[1]Summary Data'!$X118*DG$51)+'[1]Summary Data'!$Y118</f>
        <v>16.402996464843753</v>
      </c>
      <c r="DH53" s="173"/>
      <c r="DI53" s="43" t="s">
        <v>62</v>
      </c>
    </row>
    <row r="54" spans="2:113">
      <c r="B54" s="166"/>
      <c r="C54" s="167"/>
      <c r="D54" s="167"/>
      <c r="E54" s="168"/>
      <c r="F54" s="54">
        <f t="shared" si="7"/>
        <v>3.5</v>
      </c>
      <c r="G54" s="97">
        <f t="shared" si="8"/>
        <v>0.26512999999999998</v>
      </c>
      <c r="H54" s="98">
        <f t="shared" si="8"/>
        <v>0.25750945312499995</v>
      </c>
      <c r="I54" s="98">
        <f t="shared" si="8"/>
        <v>0.23146562499999998</v>
      </c>
      <c r="J54" s="98">
        <f t="shared" si="8"/>
        <v>0.19244023437499996</v>
      </c>
      <c r="K54" s="98">
        <f t="shared" si="8"/>
        <v>0.14587499999999995</v>
      </c>
      <c r="L54" s="98">
        <f t="shared" si="8"/>
        <v>9.7211640624999929E-2</v>
      </c>
      <c r="M54" s="98">
        <f t="shared" si="8"/>
        <v>5.1891874999999976E-2</v>
      </c>
      <c r="N54" s="98">
        <f t="shared" si="8"/>
        <v>1.5357421874999888E-2</v>
      </c>
      <c r="O54" s="98">
        <f t="shared" si="8"/>
        <v>0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8">
        <v>0</v>
      </c>
      <c r="V54" s="99">
        <v>0</v>
      </c>
      <c r="W54" s="97">
        <v>0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0</v>
      </c>
      <c r="AF54" s="98">
        <v>0</v>
      </c>
      <c r="AG54" s="98">
        <v>0</v>
      </c>
      <c r="AH54" s="98">
        <v>0</v>
      </c>
      <c r="AI54" s="98">
        <v>0</v>
      </c>
      <c r="AJ54" s="98">
        <v>0</v>
      </c>
      <c r="AK54" s="98">
        <v>0</v>
      </c>
      <c r="AL54" s="98">
        <v>0</v>
      </c>
      <c r="AM54" s="99">
        <v>0</v>
      </c>
      <c r="AN54" s="173"/>
      <c r="CA54" s="142">
        <f t="shared" si="9"/>
        <v>3.5</v>
      </c>
      <c r="CB54" s="97">
        <f>('[1]Summary Data'!$V117*POWER(CB$51,3))+('[1]Summary Data'!$W117*POWER(CB$51,2))+('[1]Summary Data'!$X117*CB$51)+'[1]Summary Data'!$Y117</f>
        <v>0.26512999999999998</v>
      </c>
      <c r="CC54" s="98">
        <f>('[1]Summary Data'!$V117*POWER(CC$51,3))+('[1]Summary Data'!$W117*POWER(CC$51,2))+('[1]Summary Data'!$X117*CC$51)+'[1]Summary Data'!$Y117</f>
        <v>0.25750945312499995</v>
      </c>
      <c r="CD54" s="98">
        <f>('[1]Summary Data'!$V117*POWER(CD$51,3))+('[1]Summary Data'!$W117*POWER(CD$51,2))+('[1]Summary Data'!$X117*CD$51)+'[1]Summary Data'!$Y117</f>
        <v>0.23146562499999998</v>
      </c>
      <c r="CE54" s="98">
        <f>('[1]Summary Data'!$V117*POWER(CE$51,3))+('[1]Summary Data'!$W117*POWER(CE$51,2))+('[1]Summary Data'!$X117*CE$51)+'[1]Summary Data'!$Y117</f>
        <v>0.19244023437499996</v>
      </c>
      <c r="CF54" s="98">
        <f>('[1]Summary Data'!$V117*POWER(CF$51,3))+('[1]Summary Data'!$W117*POWER(CF$51,2))+('[1]Summary Data'!$X117*CF$51)+'[1]Summary Data'!$Y117</f>
        <v>0.14587499999999995</v>
      </c>
      <c r="CG54" s="98">
        <f>('[1]Summary Data'!$V117*POWER(CG$51,3))+('[1]Summary Data'!$W117*POWER(CG$51,2))+('[1]Summary Data'!$X117*CG$51)+'[1]Summary Data'!$Y117</f>
        <v>9.7211640624999929E-2</v>
      </c>
      <c r="CH54" s="98">
        <f>('[1]Summary Data'!$V117*POWER(CH$51,3))+('[1]Summary Data'!$W117*POWER(CH$51,2))+('[1]Summary Data'!$X117*CH$51)+'[1]Summary Data'!$Y117</f>
        <v>5.1891874999999976E-2</v>
      </c>
      <c r="CI54" s="98">
        <f>('[1]Summary Data'!$V117*POWER(CI$51,3))+('[1]Summary Data'!$W117*POWER(CI$51,2))+('[1]Summary Data'!$X117*CI$51)+'[1]Summary Data'!$Y117</f>
        <v>1.5357421874999888E-2</v>
      </c>
      <c r="CJ54" s="98">
        <f>('[1]Summary Data'!$V117*POWER(CJ$51,3))+('[1]Summary Data'!$W117*POWER(CJ$51,2))+('[1]Summary Data'!$X117*CJ$51)+'[1]Summary Data'!$Y117</f>
        <v>-6.9500000000000672E-3</v>
      </c>
      <c r="CK54" s="98">
        <f>('[1]Summary Data'!$V117*POWER(CK$51,3))+('[1]Summary Data'!$W117*POWER(CK$51,2))+('[1]Summary Data'!$X117*CK$51)+'[1]Summary Data'!$Y117</f>
        <v>-9.5886718750000655E-3</v>
      </c>
      <c r="CL54" s="98">
        <f>('[1]Summary Data'!$V117*POWER(CL$51,3))+('[1]Summary Data'!$W117*POWER(CL$51,2))+('[1]Summary Data'!$X117*CL$51)+'[1]Summary Data'!$Y117</f>
        <v>1.2883124999999884E-2</v>
      </c>
      <c r="CM54" s="98">
        <f>('[1]Summary Data'!$V117*POWER(CM$51,3))+('[1]Summary Data'!$W117*POWER(CM$51,2))+('[1]Summary Data'!$X117*CM$51)+'[1]Summary Data'!$Y117</f>
        <v>6.5907109374999995E-2</v>
      </c>
      <c r="CN54" s="98">
        <f>('[1]Summary Data'!$V117*POWER(CN$51,3))+('[1]Summary Data'!$W117*POWER(CN$51,2))+('[1]Summary Data'!$X117*CN$51)+'[1]Summary Data'!$Y117</f>
        <v>0.15492499999999998</v>
      </c>
      <c r="CO54" s="98">
        <f>('[1]Summary Data'!$V117*POWER(CO$51,3))+('[1]Summary Data'!$W117*POWER(CO$51,2))+('[1]Summary Data'!$X117*CO$51)+'[1]Summary Data'!$Y117</f>
        <v>0.28537851562499983</v>
      </c>
      <c r="CP54" s="98">
        <f>('[1]Summary Data'!$V117*POWER(CP$51,3))+('[1]Summary Data'!$W117*POWER(CP$51,2))+('[1]Summary Data'!$X117*CP$51)+'[1]Summary Data'!$Y117</f>
        <v>0.46270937499999953</v>
      </c>
      <c r="CQ54" s="99">
        <f>('[1]Summary Data'!$V117*POWER(CQ$51,3))+('[1]Summary Data'!$W117*POWER(CQ$51,2))+('[1]Summary Data'!$X117*CQ$51)+'[1]Summary Data'!$Y117</f>
        <v>0.69235929687499975</v>
      </c>
      <c r="CR54" s="99">
        <f>('[1]Summary Data'!$V117*POWER(CR$51,3))+('[1]Summary Data'!$W117*POWER(CR$51,2))+('[1]Summary Data'!$X117*CR$51)+'[1]Summary Data'!$Y117</f>
        <v>0.97976999999999981</v>
      </c>
      <c r="CS54" s="99">
        <f>('[1]Summary Data'!$V117*POWER(CS$51,3))+('[1]Summary Data'!$W117*POWER(CS$51,2))+('[1]Summary Data'!$X117*CS$51)+'[1]Summary Data'!$Y117</f>
        <v>1.3303832031250002</v>
      </c>
      <c r="CT54" s="99">
        <f>('[1]Summary Data'!$V117*POWER(CT$51,3))+('[1]Summary Data'!$W117*POWER(CT$51,2))+('[1]Summary Data'!$X117*CT$51)+'[1]Summary Data'!$Y117</f>
        <v>1.7496406250000001</v>
      </c>
      <c r="CU54" s="99">
        <f>('[1]Summary Data'!$V117*POWER(CU$51,3))+('[1]Summary Data'!$W117*POWER(CU$51,2))+('[1]Summary Data'!$X117*CU$51)+'[1]Summary Data'!$Y117</f>
        <v>2.2429839843749995</v>
      </c>
      <c r="CV54" s="99">
        <f>('[1]Summary Data'!$V117*POWER(CV$51,3))+('[1]Summary Data'!$W117*POWER(CV$51,2))+('[1]Summary Data'!$X117*CV$51)+'[1]Summary Data'!$Y117</f>
        <v>2.8158549999999996</v>
      </c>
      <c r="CW54" s="99">
        <f>('[1]Summary Data'!$V117*POWER(CW$51,3))+('[1]Summary Data'!$W117*POWER(CW$51,2))+('[1]Summary Data'!$X117*CW$51)+'[1]Summary Data'!$Y117</f>
        <v>3.4736953906250001</v>
      </c>
      <c r="CX54" s="99">
        <f>('[1]Summary Data'!$V117*POWER(CX$51,3))+('[1]Summary Data'!$W117*POWER(CX$51,2))+('[1]Summary Data'!$X117*CX$51)+'[1]Summary Data'!$Y117</f>
        <v>4.2219468750000004</v>
      </c>
      <c r="CY54" s="99">
        <f>('[1]Summary Data'!$V117*POWER(CY$51,3))+('[1]Summary Data'!$W117*POWER(CY$51,2))+('[1]Summary Data'!$X117*CY$51)+'[1]Summary Data'!$Y117</f>
        <v>5.0660511718750003</v>
      </c>
      <c r="CZ54" s="99">
        <f>('[1]Summary Data'!$V117*POWER(CZ$51,3))+('[1]Summary Data'!$W117*POWER(CZ$51,2))+('[1]Summary Data'!$X117*CZ$51)+'[1]Summary Data'!$Y117</f>
        <v>6.01145</v>
      </c>
      <c r="DA54" s="99">
        <f>('[1]Summary Data'!$V117*POWER(DA$51,3))+('[1]Summary Data'!$W117*POWER(DA$51,2))+('[1]Summary Data'!$X117*DA$51)+'[1]Summary Data'!$Y117</f>
        <v>7.0635850781249996</v>
      </c>
      <c r="DB54" s="99">
        <f>('[1]Summary Data'!$V117*POWER(DB$51,3))+('[1]Summary Data'!$W117*POWER(DB$51,2))+('[1]Summary Data'!$X117*DB$51)+'[1]Summary Data'!$Y117</f>
        <v>8.2278981249999994</v>
      </c>
      <c r="DC54" s="99">
        <f>('[1]Summary Data'!$V117*POWER(DC$51,3))+('[1]Summary Data'!$W117*POWER(DC$51,2))+('[1]Summary Data'!$X117*DC$51)+'[1]Summary Data'!$Y117</f>
        <v>9.5098308593750005</v>
      </c>
      <c r="DD54" s="99">
        <f>('[1]Summary Data'!$V117*POWER(DD$51,3))+('[1]Summary Data'!$W117*POWER(DD$51,2))+('[1]Summary Data'!$X117*DD$51)+'[1]Summary Data'!$Y117</f>
        <v>10.914824999999997</v>
      </c>
      <c r="DE54" s="99">
        <f>('[1]Summary Data'!$V117*POWER(DE$51,3))+('[1]Summary Data'!$W117*POWER(DE$51,2))+('[1]Summary Data'!$X117*DE$51)+'[1]Summary Data'!$Y117</f>
        <v>12.448322265624999</v>
      </c>
      <c r="DF54" s="99">
        <f>('[1]Summary Data'!$V117*POWER(DF$51,3))+('[1]Summary Data'!$W117*POWER(DF$51,2))+('[1]Summary Data'!$X117*DF$51)+'[1]Summary Data'!$Y117</f>
        <v>14.115764374999998</v>
      </c>
      <c r="DG54" s="99">
        <f>('[1]Summary Data'!$V117*POWER(DG$51,3))+('[1]Summary Data'!$W117*POWER(DG$51,2))+('[1]Summary Data'!$X117*DG$51)+'[1]Summary Data'!$Y117</f>
        <v>15.922593046875001</v>
      </c>
      <c r="DH54" s="173"/>
    </row>
    <row r="55" spans="2:113">
      <c r="B55" s="166"/>
      <c r="C55" s="167"/>
      <c r="D55" s="167"/>
      <c r="E55" s="168"/>
      <c r="F55" s="56">
        <f t="shared" si="7"/>
        <v>4</v>
      </c>
      <c r="G55" s="97">
        <f t="shared" si="8"/>
        <v>0.27506999999999998</v>
      </c>
      <c r="H55" s="98">
        <f t="shared" si="8"/>
        <v>0.26669624999999997</v>
      </c>
      <c r="I55" s="98">
        <f t="shared" si="8"/>
        <v>0.23906312499999999</v>
      </c>
      <c r="J55" s="98">
        <f t="shared" si="8"/>
        <v>0.19795781249999997</v>
      </c>
      <c r="K55" s="98">
        <f t="shared" si="8"/>
        <v>0.14916749999999998</v>
      </c>
      <c r="L55" s="98">
        <f t="shared" si="8"/>
        <v>9.8479374999999952E-2</v>
      </c>
      <c r="M55" s="98">
        <f t="shared" si="8"/>
        <v>5.1680624999999925E-2</v>
      </c>
      <c r="N55" s="98">
        <f t="shared" si="8"/>
        <v>1.4558437500000021E-2</v>
      </c>
      <c r="O55" s="98">
        <f t="shared" si="8"/>
        <v>0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9">
        <v>0</v>
      </c>
      <c r="W55" s="97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8">
        <v>0</v>
      </c>
      <c r="AL55" s="98">
        <v>0</v>
      </c>
      <c r="AM55" s="99">
        <v>0</v>
      </c>
      <c r="AN55" s="173"/>
      <c r="CA55" s="143">
        <f t="shared" si="9"/>
        <v>4</v>
      </c>
      <c r="CB55" s="97">
        <f>('[1]Summary Data'!$V116*POWER(CB$51,3))+('[1]Summary Data'!$W116*POWER(CB$51,2))+('[1]Summary Data'!$X116*CB$51)+'[1]Summary Data'!$Y116</f>
        <v>0.27506999999999998</v>
      </c>
      <c r="CC55" s="98">
        <f>('[1]Summary Data'!$V116*POWER(CC$51,3))+('[1]Summary Data'!$W116*POWER(CC$51,2))+('[1]Summary Data'!$X116*CC$51)+'[1]Summary Data'!$Y116</f>
        <v>0.26669624999999997</v>
      </c>
      <c r="CD55" s="98">
        <f>('[1]Summary Data'!$V116*POWER(CD$51,3))+('[1]Summary Data'!$W116*POWER(CD$51,2))+('[1]Summary Data'!$X116*CD$51)+'[1]Summary Data'!$Y116</f>
        <v>0.23906312499999999</v>
      </c>
      <c r="CE55" s="98">
        <f>('[1]Summary Data'!$V116*POWER(CE$51,3))+('[1]Summary Data'!$W116*POWER(CE$51,2))+('[1]Summary Data'!$X116*CE$51)+'[1]Summary Data'!$Y116</f>
        <v>0.19795781249999997</v>
      </c>
      <c r="CF55" s="98">
        <f>('[1]Summary Data'!$V116*POWER(CF$51,3))+('[1]Summary Data'!$W116*POWER(CF$51,2))+('[1]Summary Data'!$X116*CF$51)+'[1]Summary Data'!$Y116</f>
        <v>0.14916749999999998</v>
      </c>
      <c r="CG55" s="98">
        <f>('[1]Summary Data'!$V116*POWER(CG$51,3))+('[1]Summary Data'!$W116*POWER(CG$51,2))+('[1]Summary Data'!$X116*CG$51)+'[1]Summary Data'!$Y116</f>
        <v>9.8479374999999952E-2</v>
      </c>
      <c r="CH55" s="98">
        <f>('[1]Summary Data'!$V116*POWER(CH$51,3))+('[1]Summary Data'!$W116*POWER(CH$51,2))+('[1]Summary Data'!$X116*CH$51)+'[1]Summary Data'!$Y116</f>
        <v>5.1680624999999925E-2</v>
      </c>
      <c r="CI55" s="98">
        <f>('[1]Summary Data'!$V116*POWER(CI$51,3))+('[1]Summary Data'!$W116*POWER(CI$51,2))+('[1]Summary Data'!$X116*CI$51)+'[1]Summary Data'!$Y116</f>
        <v>1.4558437500000021E-2</v>
      </c>
      <c r="CJ55" s="98">
        <f>('[1]Summary Data'!$V116*POWER(CJ$51,3))+('[1]Summary Data'!$W116*POWER(CJ$51,2))+('[1]Summary Data'!$X116*CJ$51)+'[1]Summary Data'!$Y116</f>
        <v>-7.1000000000000507E-3</v>
      </c>
      <c r="CK55" s="98">
        <f>('[1]Summary Data'!$V116*POWER(CK$51,3))+('[1]Summary Data'!$W116*POWER(CK$51,2))+('[1]Summary Data'!$X116*CK$51)+'[1]Summary Data'!$Y116</f>
        <v>-7.5075000000001113E-3</v>
      </c>
      <c r="CL55" s="98">
        <f>('[1]Summary Data'!$V116*POWER(CL$51,3))+('[1]Summary Data'!$W116*POWER(CL$51,2))+('[1]Summary Data'!$X116*CL$51)+'[1]Summary Data'!$Y116</f>
        <v>1.9123124999999908E-2</v>
      </c>
      <c r="CM55" s="98">
        <f>('[1]Summary Data'!$V116*POWER(CM$51,3))+('[1]Summary Data'!$W116*POWER(CM$51,2))+('[1]Summary Data'!$X116*CM$51)+'[1]Summary Data'!$Y116</f>
        <v>7.8579062499999908E-2</v>
      </c>
      <c r="CN55" s="98">
        <f>('[1]Summary Data'!$V116*POWER(CN$51,3))+('[1]Summary Data'!$W116*POWER(CN$51,2))+('[1]Summary Data'!$X116*CN$51)+'[1]Summary Data'!$Y116</f>
        <v>0.17664749999999976</v>
      </c>
      <c r="CO55" s="98">
        <f>('[1]Summary Data'!$V116*POWER(CO$51,3))+('[1]Summary Data'!$W116*POWER(CO$51,2))+('[1]Summary Data'!$X116*CO$51)+'[1]Summary Data'!$Y116</f>
        <v>0.31911562500000012</v>
      </c>
      <c r="CP55" s="98">
        <f>('[1]Summary Data'!$V116*POWER(CP$51,3))+('[1]Summary Data'!$W116*POWER(CP$51,2))+('[1]Summary Data'!$X116*CP$51)+'[1]Summary Data'!$Y116</f>
        <v>0.51177062500000015</v>
      </c>
      <c r="CQ55" s="99">
        <f>('[1]Summary Data'!$V116*POWER(CQ$51,3))+('[1]Summary Data'!$W116*POWER(CQ$51,2))+('[1]Summary Data'!$X116*CQ$51)+'[1]Summary Data'!$Y116</f>
        <v>0.76039968750000009</v>
      </c>
      <c r="CR55" s="99">
        <f>('[1]Summary Data'!$V116*POWER(CR$51,3))+('[1]Summary Data'!$W116*POWER(CR$51,2))+('[1]Summary Data'!$X116*CR$51)+'[1]Summary Data'!$Y116</f>
        <v>1.0707899999999999</v>
      </c>
      <c r="CS55" s="99">
        <f>('[1]Summary Data'!$V116*POWER(CS$51,3))+('[1]Summary Data'!$W116*POWER(CS$51,2))+('[1]Summary Data'!$X116*CS$51)+'[1]Summary Data'!$Y116</f>
        <v>1.4487287499999999</v>
      </c>
      <c r="CT55" s="99">
        <f>('[1]Summary Data'!$V116*POWER(CT$51,3))+('[1]Summary Data'!$W116*POWER(CT$51,2))+('[1]Summary Data'!$X116*CT$51)+'[1]Summary Data'!$Y116</f>
        <v>1.9000031249999998</v>
      </c>
      <c r="CU55" s="99">
        <f>('[1]Summary Data'!$V116*POWER(CU$51,3))+('[1]Summary Data'!$W116*POWER(CU$51,2))+('[1]Summary Data'!$X116*CU$51)+'[1]Summary Data'!$Y116</f>
        <v>2.4304003124999998</v>
      </c>
      <c r="CV55" s="99">
        <f>('[1]Summary Data'!$V116*POWER(CV$51,3))+('[1]Summary Data'!$W116*POWER(CV$51,2))+('[1]Summary Data'!$X116*CV$51)+'[1]Summary Data'!$Y116</f>
        <v>3.0457074999999993</v>
      </c>
      <c r="CW55" s="99">
        <f>('[1]Summary Data'!$V116*POWER(CW$51,3))+('[1]Summary Data'!$W116*POWER(CW$51,2))+('[1]Summary Data'!$X116*CW$51)+'[1]Summary Data'!$Y116</f>
        <v>3.7517118749999994</v>
      </c>
      <c r="CX55" s="99">
        <f>('[1]Summary Data'!$V116*POWER(CX$51,3))+('[1]Summary Data'!$W116*POWER(CX$51,2))+('[1]Summary Data'!$X116*CX$51)+'[1]Summary Data'!$Y116</f>
        <v>4.5542006250000009</v>
      </c>
      <c r="CY55" s="99">
        <f>('[1]Summary Data'!$V116*POWER(CY$51,3))+('[1]Summary Data'!$W116*POWER(CY$51,2))+('[1]Summary Data'!$X116*CY$51)+'[1]Summary Data'!$Y116</f>
        <v>5.4589609374999988</v>
      </c>
      <c r="CZ55" s="99">
        <f>('[1]Summary Data'!$V116*POWER(CZ$51,3))+('[1]Summary Data'!$W116*POWER(CZ$51,2))+('[1]Summary Data'!$X116*CZ$51)+'[1]Summary Data'!$Y116</f>
        <v>6.471779999999999</v>
      </c>
      <c r="DA55" s="99">
        <f>('[1]Summary Data'!$V116*POWER(DA$51,3))+('[1]Summary Data'!$W116*POWER(DA$51,2))+('[1]Summary Data'!$X116*DA$51)+'[1]Summary Data'!$Y116</f>
        <v>7.5984449999999999</v>
      </c>
      <c r="DB55" s="99">
        <f>('[1]Summary Data'!$V116*POWER(DB$51,3))+('[1]Summary Data'!$W116*POWER(DB$51,2))+('[1]Summary Data'!$X116*DB$51)+'[1]Summary Data'!$Y116</f>
        <v>8.8447431250000008</v>
      </c>
      <c r="DC55" s="99">
        <f>('[1]Summary Data'!$V116*POWER(DC$51,3))+('[1]Summary Data'!$W116*POWER(DC$51,2))+('[1]Summary Data'!$X116*DC$51)+'[1]Summary Data'!$Y116</f>
        <v>10.216461562500001</v>
      </c>
      <c r="DD55" s="99">
        <f>('[1]Summary Data'!$V116*POWER(DD$51,3))+('[1]Summary Data'!$W116*POWER(DD$51,2))+('[1]Summary Data'!$X116*DD$51)+'[1]Summary Data'!$Y116</f>
        <v>11.719387500000002</v>
      </c>
      <c r="DE55" s="99">
        <f>('[1]Summary Data'!$V116*POWER(DE$51,3))+('[1]Summary Data'!$W116*POWER(DE$51,2))+('[1]Summary Data'!$X116*DE$51)+'[1]Summary Data'!$Y116</f>
        <v>13.359308124999998</v>
      </c>
      <c r="DF55" s="99">
        <f>('[1]Summary Data'!$V116*POWER(DF$51,3))+('[1]Summary Data'!$W116*POWER(DF$51,2))+('[1]Summary Data'!$X116*DF$51)+'[1]Summary Data'!$Y116</f>
        <v>15.142010624999999</v>
      </c>
      <c r="DG55" s="99">
        <f>('[1]Summary Data'!$V116*POWER(DG$51,3))+('[1]Summary Data'!$W116*POWER(DG$51,2))+('[1]Summary Data'!$X116*DG$51)+'[1]Summary Data'!$Y116</f>
        <v>17.073282187500002</v>
      </c>
      <c r="DH55" s="173"/>
    </row>
    <row r="56" spans="2:113">
      <c r="B56" s="166"/>
      <c r="C56" s="167"/>
      <c r="D56" s="167"/>
      <c r="E56" s="168"/>
      <c r="F56" s="56">
        <f t="shared" si="7"/>
        <v>4.5</v>
      </c>
      <c r="G56" s="97">
        <f t="shared" si="8"/>
        <v>0.24098</v>
      </c>
      <c r="H56" s="98">
        <f t="shared" si="8"/>
        <v>0.20683613281250002</v>
      </c>
      <c r="I56" s="98">
        <f t="shared" si="8"/>
        <v>0.16763406250000001</v>
      </c>
      <c r="J56" s="98">
        <f t="shared" si="8"/>
        <v>0.12644808593750001</v>
      </c>
      <c r="K56" s="98">
        <f t="shared" si="8"/>
        <v>8.6352499999999999E-2</v>
      </c>
      <c r="L56" s="98">
        <f t="shared" si="8"/>
        <v>5.0421601562500001E-2</v>
      </c>
      <c r="M56" s="98">
        <f t="shared" si="8"/>
        <v>2.1729687500000011E-2</v>
      </c>
      <c r="N56" s="98">
        <f t="shared" si="8"/>
        <v>3.3510546875000213E-3</v>
      </c>
      <c r="O56" s="98">
        <f t="shared" si="8"/>
        <v>0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9">
        <v>0</v>
      </c>
      <c r="W56" s="97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0</v>
      </c>
      <c r="AJ56" s="98">
        <v>0</v>
      </c>
      <c r="AK56" s="98">
        <v>0</v>
      </c>
      <c r="AL56" s="98">
        <v>0</v>
      </c>
      <c r="AM56" s="99">
        <v>0</v>
      </c>
      <c r="AN56" s="173"/>
      <c r="CA56" s="143">
        <f t="shared" si="9"/>
        <v>4.5</v>
      </c>
      <c r="CB56" s="97">
        <f>('[1]Summary Data'!$V115*POWER(CB$51,3))+('[1]Summary Data'!$W115*POWER(CB$51,2))+('[1]Summary Data'!$X115*CB$51)+'[1]Summary Data'!$Y115</f>
        <v>0.24098</v>
      </c>
      <c r="CC56" s="98">
        <f>('[1]Summary Data'!$V115*POWER(CC$51,3))+('[1]Summary Data'!$W115*POWER(CC$51,2))+('[1]Summary Data'!$X115*CC$51)+'[1]Summary Data'!$Y115</f>
        <v>0.20683613281250002</v>
      </c>
      <c r="CD56" s="98">
        <f>('[1]Summary Data'!$V115*POWER(CD$51,3))+('[1]Summary Data'!$W115*POWER(CD$51,2))+('[1]Summary Data'!$X115*CD$51)+'[1]Summary Data'!$Y115</f>
        <v>0.16763406250000001</v>
      </c>
      <c r="CE56" s="98">
        <f>('[1]Summary Data'!$V115*POWER(CE$51,3))+('[1]Summary Data'!$W115*POWER(CE$51,2))+('[1]Summary Data'!$X115*CE$51)+'[1]Summary Data'!$Y115</f>
        <v>0.12644808593750001</v>
      </c>
      <c r="CF56" s="98">
        <f>('[1]Summary Data'!$V115*POWER(CF$51,3))+('[1]Summary Data'!$W115*POWER(CF$51,2))+('[1]Summary Data'!$X115*CF$51)+'[1]Summary Data'!$Y115</f>
        <v>8.6352499999999999E-2</v>
      </c>
      <c r="CG56" s="98">
        <f>('[1]Summary Data'!$V115*POWER(CG$51,3))+('[1]Summary Data'!$W115*POWER(CG$51,2))+('[1]Summary Data'!$X115*CG$51)+'[1]Summary Data'!$Y115</f>
        <v>5.0421601562500001E-2</v>
      </c>
      <c r="CH56" s="98">
        <f>('[1]Summary Data'!$V115*POWER(CH$51,3))+('[1]Summary Data'!$W115*POWER(CH$51,2))+('[1]Summary Data'!$X115*CH$51)+'[1]Summary Data'!$Y115</f>
        <v>2.1729687500000011E-2</v>
      </c>
      <c r="CI56" s="98">
        <f>('[1]Summary Data'!$V115*POWER(CI$51,3))+('[1]Summary Data'!$W115*POWER(CI$51,2))+('[1]Summary Data'!$X115*CI$51)+'[1]Summary Data'!$Y115</f>
        <v>3.3510546875000213E-3</v>
      </c>
      <c r="CJ56" s="98">
        <f>('[1]Summary Data'!$V115*POWER(CJ$51,3))+('[1]Summary Data'!$W115*POWER(CJ$51,2))+('[1]Summary Data'!$X115*CJ$51)+'[1]Summary Data'!$Y115</f>
        <v>-1.6400000000000026E-3</v>
      </c>
      <c r="CK56" s="98">
        <f>('[1]Summary Data'!$V115*POWER(CK$51,3))+('[1]Summary Data'!$W115*POWER(CK$51,2))+('[1]Summary Data'!$X115*CK$51)+'[1]Summary Data'!$Y115</f>
        <v>9.830820312500016E-3</v>
      </c>
      <c r="CL56" s="98">
        <f>('[1]Summary Data'!$V115*POWER(CL$51,3))+('[1]Summary Data'!$W115*POWER(CL$51,2))+('[1]Summary Data'!$X115*CL$51)+'[1]Summary Data'!$Y115</f>
        <v>4.0837812500000042E-2</v>
      </c>
      <c r="CM56" s="98">
        <f>('[1]Summary Data'!$V115*POWER(CM$51,3))+('[1]Summary Data'!$W115*POWER(CM$51,2))+('[1]Summary Data'!$X115*CM$51)+'[1]Summary Data'!$Y115</f>
        <v>9.4455273437500015E-2</v>
      </c>
      <c r="CN56" s="98">
        <f>('[1]Summary Data'!$V115*POWER(CN$51,3))+('[1]Summary Data'!$W115*POWER(CN$51,2))+('[1]Summary Data'!$X115*CN$51)+'[1]Summary Data'!$Y115</f>
        <v>0.17375750000000004</v>
      </c>
      <c r="CO56" s="98">
        <f>('[1]Summary Data'!$V115*POWER(CO$51,3))+('[1]Summary Data'!$W115*POWER(CO$51,2))+('[1]Summary Data'!$X115*CO$51)+'[1]Summary Data'!$Y115</f>
        <v>0.28181878906250002</v>
      </c>
      <c r="CP56" s="98">
        <f>('[1]Summary Data'!$V115*POWER(CP$51,3))+('[1]Summary Data'!$W115*POWER(CP$51,2))+('[1]Summary Data'!$X115*CP$51)+'[1]Summary Data'!$Y115</f>
        <v>0.42171343750000012</v>
      </c>
      <c r="CQ56" s="99">
        <f>('[1]Summary Data'!$V115*POWER(CQ$51,3))+('[1]Summary Data'!$W115*POWER(CQ$51,2))+('[1]Summary Data'!$X115*CQ$51)+'[1]Summary Data'!$Y115</f>
        <v>0.59651574218749992</v>
      </c>
      <c r="CR56" s="99">
        <f>('[1]Summary Data'!$V115*POWER(CR$51,3))+('[1]Summary Data'!$W115*POWER(CR$51,2))+('[1]Summary Data'!$X115*CR$51)+'[1]Summary Data'!$Y115</f>
        <v>0.80930000000000002</v>
      </c>
      <c r="CS56" s="99">
        <f>('[1]Summary Data'!$V115*POWER(CS$51,3))+('[1]Summary Data'!$W115*POWER(CS$51,2))+('[1]Summary Data'!$X115*CS$51)+'[1]Summary Data'!$Y115</f>
        <v>1.0631405078125</v>
      </c>
      <c r="CT56" s="99">
        <f>('[1]Summary Data'!$V115*POWER(CT$51,3))+('[1]Summary Data'!$W115*POWER(CT$51,2))+('[1]Summary Data'!$X115*CT$51)+'[1]Summary Data'!$Y115</f>
        <v>1.3611115625000001</v>
      </c>
      <c r="CU56" s="99">
        <f>('[1]Summary Data'!$V115*POWER(CU$51,3))+('[1]Summary Data'!$W115*POWER(CU$51,2))+('[1]Summary Data'!$X115*CU$51)+'[1]Summary Data'!$Y115</f>
        <v>1.7062874609375003</v>
      </c>
      <c r="CV56" s="99">
        <f>('[1]Summary Data'!$V115*POWER(CV$51,3))+('[1]Summary Data'!$W115*POWER(CV$51,2))+('[1]Summary Data'!$X115*CV$51)+'[1]Summary Data'!$Y115</f>
        <v>2.1017425000000003</v>
      </c>
      <c r="CW56" s="99">
        <f>('[1]Summary Data'!$V115*POWER(CW$51,3))+('[1]Summary Data'!$W115*POWER(CW$51,2))+('[1]Summary Data'!$X115*CW$51)+'[1]Summary Data'!$Y115</f>
        <v>2.5505509765625001</v>
      </c>
      <c r="CX56" s="99">
        <f>('[1]Summary Data'!$V115*POWER(CX$51,3))+('[1]Summary Data'!$W115*POWER(CX$51,2))+('[1]Summary Data'!$X115*CX$51)+'[1]Summary Data'!$Y115</f>
        <v>3.0557871875000004</v>
      </c>
      <c r="CY56" s="99">
        <f>('[1]Summary Data'!$V115*POWER(CY$51,3))+('[1]Summary Data'!$W115*POWER(CY$51,2))+('[1]Summary Data'!$X115*CY$51)+'[1]Summary Data'!$Y115</f>
        <v>3.6205254296875</v>
      </c>
      <c r="CZ56" s="99">
        <f>('[1]Summary Data'!$V115*POWER(CZ$51,3))+('[1]Summary Data'!$W115*POWER(CZ$51,2))+('[1]Summary Data'!$X115*CZ$51)+'[1]Summary Data'!$Y115</f>
        <v>4.2478400000000009</v>
      </c>
      <c r="DA56" s="99">
        <f>('[1]Summary Data'!$V115*POWER(DA$51,3))+('[1]Summary Data'!$W115*POWER(DA$51,2))+('[1]Summary Data'!$X115*DA$51)+'[1]Summary Data'!$Y115</f>
        <v>4.9408051953125005</v>
      </c>
      <c r="DB56" s="99">
        <f>('[1]Summary Data'!$V115*POWER(DB$51,3))+('[1]Summary Data'!$W115*POWER(DB$51,2))+('[1]Summary Data'!$X115*DB$51)+'[1]Summary Data'!$Y115</f>
        <v>5.7024953125000017</v>
      </c>
      <c r="DC56" s="99">
        <f>('[1]Summary Data'!$V115*POWER(DC$51,3))+('[1]Summary Data'!$W115*POWER(DC$51,2))+('[1]Summary Data'!$X115*DC$51)+'[1]Summary Data'!$Y115</f>
        <v>6.5359846484375019</v>
      </c>
      <c r="DD56" s="99">
        <f>('[1]Summary Data'!$V115*POWER(DD$51,3))+('[1]Summary Data'!$W115*POWER(DD$51,2))+('[1]Summary Data'!$X115*DD$51)+'[1]Summary Data'!$Y115</f>
        <v>7.4443475000000028</v>
      </c>
      <c r="DE56" s="99">
        <f>('[1]Summary Data'!$V115*POWER(DE$51,3))+('[1]Summary Data'!$W115*POWER(DE$51,2))+('[1]Summary Data'!$X115*DE$51)+'[1]Summary Data'!$Y115</f>
        <v>8.4306581640625016</v>
      </c>
      <c r="DF56" s="99">
        <f>('[1]Summary Data'!$V115*POWER(DF$51,3))+('[1]Summary Data'!$W115*POWER(DF$51,2))+('[1]Summary Data'!$X115*DF$51)+'[1]Summary Data'!$Y115</f>
        <v>9.4979909375000009</v>
      </c>
      <c r="DG56" s="99">
        <f>('[1]Summary Data'!$V115*POWER(DG$51,3))+('[1]Summary Data'!$W115*POWER(DG$51,2))+('[1]Summary Data'!$X115*DG$51)+'[1]Summary Data'!$Y115</f>
        <v>10.649420117187502</v>
      </c>
      <c r="DH56" s="173"/>
    </row>
    <row r="57" spans="2:113">
      <c r="B57" s="166"/>
      <c r="C57" s="167"/>
      <c r="D57" s="167"/>
      <c r="E57" s="168"/>
      <c r="F57" s="56">
        <f t="shared" si="7"/>
        <v>5</v>
      </c>
      <c r="G57" s="97">
        <f t="shared" si="8"/>
        <v>0.22423999999999999</v>
      </c>
      <c r="H57" s="98">
        <f t="shared" si="8"/>
        <v>0.21475435546874999</v>
      </c>
      <c r="I57" s="98">
        <f t="shared" si="8"/>
        <v>0.19113109374999998</v>
      </c>
      <c r="J57" s="98">
        <f t="shared" si="8"/>
        <v>0.15768447265624999</v>
      </c>
      <c r="K57" s="98">
        <f t="shared" si="8"/>
        <v>0.11872874999999999</v>
      </c>
      <c r="L57" s="98">
        <f t="shared" si="8"/>
        <v>7.857818359374999E-2</v>
      </c>
      <c r="M57" s="98">
        <f t="shared" si="8"/>
        <v>4.1547031249999977E-2</v>
      </c>
      <c r="N57" s="98">
        <f t="shared" si="8"/>
        <v>1.1949550781249985E-2</v>
      </c>
      <c r="O57" s="98">
        <f t="shared" si="8"/>
        <v>0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9">
        <v>0</v>
      </c>
      <c r="W57" s="97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0</v>
      </c>
      <c r="AJ57" s="98">
        <v>0</v>
      </c>
      <c r="AK57" s="98">
        <v>0</v>
      </c>
      <c r="AL57" s="98">
        <v>0</v>
      </c>
      <c r="AM57" s="99">
        <v>0</v>
      </c>
      <c r="AN57" s="173"/>
      <c r="CA57" s="143">
        <f t="shared" si="9"/>
        <v>5</v>
      </c>
      <c r="CB57" s="97">
        <f>('[1]Summary Data'!$V114*POWER(CB$51,3))+('[1]Summary Data'!$W114*POWER(CB$51,2))+('[1]Summary Data'!$X114*CB$51)+'[1]Summary Data'!$Y114</f>
        <v>0.22423999999999999</v>
      </c>
      <c r="CC57" s="98">
        <f>('[1]Summary Data'!$V114*POWER(CC$51,3))+('[1]Summary Data'!$W114*POWER(CC$51,2))+('[1]Summary Data'!$X114*CC$51)+'[1]Summary Data'!$Y114</f>
        <v>0.21475435546874999</v>
      </c>
      <c r="CD57" s="98">
        <f>('[1]Summary Data'!$V114*POWER(CD$51,3))+('[1]Summary Data'!$W114*POWER(CD$51,2))+('[1]Summary Data'!$X114*CD$51)+'[1]Summary Data'!$Y114</f>
        <v>0.19113109374999998</v>
      </c>
      <c r="CE57" s="98">
        <f>('[1]Summary Data'!$V114*POWER(CE$51,3))+('[1]Summary Data'!$W114*POWER(CE$51,2))+('[1]Summary Data'!$X114*CE$51)+'[1]Summary Data'!$Y114</f>
        <v>0.15768447265624999</v>
      </c>
      <c r="CF57" s="98">
        <f>('[1]Summary Data'!$V114*POWER(CF$51,3))+('[1]Summary Data'!$W114*POWER(CF$51,2))+('[1]Summary Data'!$X114*CF$51)+'[1]Summary Data'!$Y114</f>
        <v>0.11872874999999999</v>
      </c>
      <c r="CG57" s="98">
        <f>('[1]Summary Data'!$V114*POWER(CG$51,3))+('[1]Summary Data'!$W114*POWER(CG$51,2))+('[1]Summary Data'!$X114*CG$51)+'[1]Summary Data'!$Y114</f>
        <v>7.857818359374999E-2</v>
      </c>
      <c r="CH57" s="98">
        <f>('[1]Summary Data'!$V114*POWER(CH$51,3))+('[1]Summary Data'!$W114*POWER(CH$51,2))+('[1]Summary Data'!$X114*CH$51)+'[1]Summary Data'!$Y114</f>
        <v>4.1547031249999977E-2</v>
      </c>
      <c r="CI57" s="98">
        <f>('[1]Summary Data'!$V114*POWER(CI$51,3))+('[1]Summary Data'!$W114*POWER(CI$51,2))+('[1]Summary Data'!$X114*CI$51)+'[1]Summary Data'!$Y114</f>
        <v>1.1949550781249985E-2</v>
      </c>
      <c r="CJ57" s="98">
        <f>('[1]Summary Data'!$V114*POWER(CJ$51,3))+('[1]Summary Data'!$W114*POWER(CJ$51,2))+('[1]Summary Data'!$X114*CJ$51)+'[1]Summary Data'!$Y114</f>
        <v>-5.9000000000000163E-3</v>
      </c>
      <c r="CK57" s="98">
        <f>('[1]Summary Data'!$V114*POWER(CK$51,3))+('[1]Summary Data'!$W114*POWER(CK$51,2))+('[1]Summary Data'!$X114*CK$51)+'[1]Summary Data'!$Y114</f>
        <v>-7.6873632812499426E-3</v>
      </c>
      <c r="CL57" s="98">
        <f>('[1]Summary Data'!$V114*POWER(CL$51,3))+('[1]Summary Data'!$W114*POWER(CL$51,2))+('[1]Summary Data'!$X114*CL$51)+'[1]Summary Data'!$Y114</f>
        <v>1.0901718749999956E-2</v>
      </c>
      <c r="CM57" s="98">
        <f>('[1]Summary Data'!$V114*POWER(CM$51,3))+('[1]Summary Data'!$W114*POWER(CM$51,2))+('[1]Summary Data'!$X114*CM$51)+'[1]Summary Data'!$Y114</f>
        <v>5.4181503906249845E-2</v>
      </c>
      <c r="CN57" s="98">
        <f>('[1]Summary Data'!$V114*POWER(CN$51,3))+('[1]Summary Data'!$W114*POWER(CN$51,2))+('[1]Summary Data'!$X114*CN$51)+'[1]Summary Data'!$Y114</f>
        <v>0.12646624999999989</v>
      </c>
      <c r="CO57" s="98">
        <f>('[1]Summary Data'!$V114*POWER(CO$51,3))+('[1]Summary Data'!$W114*POWER(CO$51,2))+('[1]Summary Data'!$X114*CO$51)+'[1]Summary Data'!$Y114</f>
        <v>0.23207021484374982</v>
      </c>
      <c r="CP57" s="98">
        <f>('[1]Summary Data'!$V114*POWER(CP$51,3))+('[1]Summary Data'!$W114*POWER(CP$51,2))+('[1]Summary Data'!$X114*CP$51)+'[1]Summary Data'!$Y114</f>
        <v>0.3753076562499999</v>
      </c>
      <c r="CQ57" s="99">
        <f>('[1]Summary Data'!$V114*POWER(CQ$51,3))+('[1]Summary Data'!$W114*POWER(CQ$51,2))+('[1]Summary Data'!$X114*CQ$51)+'[1]Summary Data'!$Y114</f>
        <v>0.56049283203124989</v>
      </c>
      <c r="CR57" s="99">
        <f>('[1]Summary Data'!$V114*POWER(CR$51,3))+('[1]Summary Data'!$W114*POWER(CR$51,2))+('[1]Summary Data'!$X114*CR$51)+'[1]Summary Data'!$Y114</f>
        <v>0.79193999999999987</v>
      </c>
      <c r="CS57" s="99">
        <f>('[1]Summary Data'!$V114*POWER(CS$51,3))+('[1]Summary Data'!$W114*POWER(CS$51,2))+('[1]Summary Data'!$X114*CS$51)+'[1]Summary Data'!$Y114</f>
        <v>1.0739634179687501</v>
      </c>
      <c r="CT57" s="99">
        <f>('[1]Summary Data'!$V114*POWER(CT$51,3))+('[1]Summary Data'!$W114*POWER(CT$51,2))+('[1]Summary Data'!$X114*CT$51)+'[1]Summary Data'!$Y114</f>
        <v>1.4108773437500002</v>
      </c>
      <c r="CU57" s="99">
        <f>('[1]Summary Data'!$V114*POWER(CU$51,3))+('[1]Summary Data'!$W114*POWER(CU$51,2))+('[1]Summary Data'!$X114*CU$51)+'[1]Summary Data'!$Y114</f>
        <v>1.8069960351562495</v>
      </c>
      <c r="CV57" s="99">
        <f>('[1]Summary Data'!$V114*POWER(CV$51,3))+('[1]Summary Data'!$W114*POWER(CV$51,2))+('[1]Summary Data'!$X114*CV$51)+'[1]Summary Data'!$Y114</f>
        <v>2.2666337499999996</v>
      </c>
      <c r="CW57" s="99">
        <f>('[1]Summary Data'!$V114*POWER(CW$51,3))+('[1]Summary Data'!$W114*POWER(CW$51,2))+('[1]Summary Data'!$X114*CW$51)+'[1]Summary Data'!$Y114</f>
        <v>2.7941047460937498</v>
      </c>
      <c r="CX57" s="99">
        <f>('[1]Summary Data'!$V114*POWER(CX$51,3))+('[1]Summary Data'!$W114*POWER(CX$51,2))+('[1]Summary Data'!$X114*CX$51)+'[1]Summary Data'!$Y114</f>
        <v>3.3937232812499989</v>
      </c>
      <c r="CY57" s="99">
        <f>('[1]Summary Data'!$V114*POWER(CY$51,3))+('[1]Summary Data'!$W114*POWER(CY$51,2))+('[1]Summary Data'!$X114*CY$51)+'[1]Summary Data'!$Y114</f>
        <v>4.0698036132812492</v>
      </c>
      <c r="CZ57" s="99">
        <f>('[1]Summary Data'!$V114*POWER(CZ$51,3))+('[1]Summary Data'!$W114*POWER(CZ$51,2))+('[1]Summary Data'!$X114*CZ$51)+'[1]Summary Data'!$Y114</f>
        <v>4.8266599999999995</v>
      </c>
      <c r="DA57" s="99">
        <f>('[1]Summary Data'!$V114*POWER(DA$51,3))+('[1]Summary Data'!$W114*POWER(DA$51,2))+('[1]Summary Data'!$X114*DA$51)+'[1]Summary Data'!$Y114</f>
        <v>5.6686066992187509</v>
      </c>
      <c r="DB57" s="99">
        <f>('[1]Summary Data'!$V114*POWER(DB$51,3))+('[1]Summary Data'!$W114*POWER(DB$51,2))+('[1]Summary Data'!$X114*DB$51)+'[1]Summary Data'!$Y114</f>
        <v>6.5999579687499983</v>
      </c>
      <c r="DC57" s="99">
        <f>('[1]Summary Data'!$V114*POWER(DC$51,3))+('[1]Summary Data'!$W114*POWER(DC$51,2))+('[1]Summary Data'!$X114*DC$51)+'[1]Summary Data'!$Y114</f>
        <v>7.6250280664062497</v>
      </c>
      <c r="DD57" s="99">
        <f>('[1]Summary Data'!$V114*POWER(DD$51,3))+('[1]Summary Data'!$W114*POWER(DD$51,2))+('[1]Summary Data'!$X114*DD$51)+'[1]Summary Data'!$Y114</f>
        <v>8.7481312500000001</v>
      </c>
      <c r="DE57" s="99">
        <f>('[1]Summary Data'!$V114*POWER(DE$51,3))+('[1]Summary Data'!$W114*POWER(DE$51,2))+('[1]Summary Data'!$X114*DE$51)+'[1]Summary Data'!$Y114</f>
        <v>9.9735817773437496</v>
      </c>
      <c r="DF57" s="99">
        <f>('[1]Summary Data'!$V114*POWER(DF$51,3))+('[1]Summary Data'!$W114*POWER(DF$51,2))+('[1]Summary Data'!$X114*DF$51)+'[1]Summary Data'!$Y114</f>
        <v>11.305693906249999</v>
      </c>
      <c r="DG57" s="99">
        <f>('[1]Summary Data'!$V114*POWER(DG$51,3))+('[1]Summary Data'!$W114*POWER(DG$51,2))+('[1]Summary Data'!$X114*DG$51)+'[1]Summary Data'!$Y114</f>
        <v>12.748781894531248</v>
      </c>
      <c r="DH57" s="173"/>
    </row>
    <row r="58" spans="2:113">
      <c r="B58" s="166"/>
      <c r="C58" s="167"/>
      <c r="D58" s="167"/>
      <c r="E58" s="168"/>
      <c r="F58" s="56">
        <f t="shared" si="7"/>
        <v>5.5</v>
      </c>
      <c r="G58" s="97">
        <f t="shared" si="8"/>
        <v>0.27318408203125</v>
      </c>
      <c r="H58" s="98">
        <f t="shared" si="8"/>
        <v>0.27318408203125</v>
      </c>
      <c r="I58" s="98">
        <f t="shared" si="8"/>
        <v>0.25394390624999996</v>
      </c>
      <c r="J58" s="98">
        <f t="shared" si="8"/>
        <v>0.21817708984375001</v>
      </c>
      <c r="K58" s="98">
        <f t="shared" si="8"/>
        <v>0.17159124999999997</v>
      </c>
      <c r="L58" s="98">
        <f t="shared" si="8"/>
        <v>0.11989400390624996</v>
      </c>
      <c r="M58" s="98">
        <f t="shared" si="8"/>
        <v>6.8792968750000016E-2</v>
      </c>
      <c r="N58" s="98">
        <f t="shared" si="8"/>
        <v>2.3995761718749953E-2</v>
      </c>
      <c r="O58" s="98">
        <f t="shared" si="8"/>
        <v>0</v>
      </c>
      <c r="P58" s="98">
        <v>0</v>
      </c>
      <c r="Q58" s="98">
        <v>0</v>
      </c>
      <c r="R58" s="98">
        <v>0</v>
      </c>
      <c r="S58" s="98">
        <v>0</v>
      </c>
      <c r="T58" s="98">
        <v>0</v>
      </c>
      <c r="U58" s="98">
        <v>0</v>
      </c>
      <c r="V58" s="99">
        <v>0</v>
      </c>
      <c r="W58" s="97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0</v>
      </c>
      <c r="AJ58" s="98">
        <v>0</v>
      </c>
      <c r="AK58" s="98">
        <v>0</v>
      </c>
      <c r="AL58" s="98">
        <v>0</v>
      </c>
      <c r="AM58" s="99">
        <v>0</v>
      </c>
      <c r="AN58" s="173"/>
      <c r="CA58" s="143">
        <f t="shared" si="9"/>
        <v>5.5</v>
      </c>
      <c r="CB58" s="97">
        <f>('[1]Summary Data'!$V113*POWER(CB$51,3))+('[1]Summary Data'!$W113*POWER(CB$51,2))+('[1]Summary Data'!$X113*CB$51)+'[1]Summary Data'!$Y113</f>
        <v>0.27018999999999999</v>
      </c>
      <c r="CC58" s="98">
        <f>('[1]Summary Data'!$V113*POWER(CC$51,3))+('[1]Summary Data'!$W113*POWER(CC$51,2))+('[1]Summary Data'!$X113*CC$51)+'[1]Summary Data'!$Y113</f>
        <v>0.27318408203125</v>
      </c>
      <c r="CD58" s="98">
        <f>('[1]Summary Data'!$V113*POWER(CD$51,3))+('[1]Summary Data'!$W113*POWER(CD$51,2))+('[1]Summary Data'!$X113*CD$51)+'[1]Summary Data'!$Y113</f>
        <v>0.25394390624999996</v>
      </c>
      <c r="CE58" s="98">
        <f>('[1]Summary Data'!$V113*POWER(CE$51,3))+('[1]Summary Data'!$W113*POWER(CE$51,2))+('[1]Summary Data'!$X113*CE$51)+'[1]Summary Data'!$Y113</f>
        <v>0.21817708984375001</v>
      </c>
      <c r="CF58" s="98">
        <f>('[1]Summary Data'!$V113*POWER(CF$51,3))+('[1]Summary Data'!$W113*POWER(CF$51,2))+('[1]Summary Data'!$X113*CF$51)+'[1]Summary Data'!$Y113</f>
        <v>0.17159124999999997</v>
      </c>
      <c r="CG58" s="98">
        <f>('[1]Summary Data'!$V113*POWER(CG$51,3))+('[1]Summary Data'!$W113*POWER(CG$51,2))+('[1]Summary Data'!$X113*CG$51)+'[1]Summary Data'!$Y113</f>
        <v>0.11989400390624996</v>
      </c>
      <c r="CH58" s="98">
        <f>('[1]Summary Data'!$V113*POWER(CH$51,3))+('[1]Summary Data'!$W113*POWER(CH$51,2))+('[1]Summary Data'!$X113*CH$51)+'[1]Summary Data'!$Y113</f>
        <v>6.8792968750000016E-2</v>
      </c>
      <c r="CI58" s="98">
        <f>('[1]Summary Data'!$V113*POWER(CI$51,3))+('[1]Summary Data'!$W113*POWER(CI$51,2))+('[1]Summary Data'!$X113*CI$51)+'[1]Summary Data'!$Y113</f>
        <v>2.3995761718749953E-2</v>
      </c>
      <c r="CJ58" s="98">
        <f>('[1]Summary Data'!$V113*POWER(CJ$51,3))+('[1]Summary Data'!$W113*POWER(CJ$51,2))+('[1]Summary Data'!$X113*CJ$51)+'[1]Summary Data'!$Y113</f>
        <v>-8.7900000000000755E-3</v>
      </c>
      <c r="CK58" s="98">
        <f>('[1]Summary Data'!$V113*POWER(CK$51,3))+('[1]Summary Data'!$W113*POWER(CK$51,2))+('[1]Summary Data'!$X113*CK$51)+'[1]Summary Data'!$Y113</f>
        <v>-2.3856699218750166E-2</v>
      </c>
      <c r="CL58" s="98">
        <f>('[1]Summary Data'!$V113*POWER(CL$51,3))+('[1]Summary Data'!$W113*POWER(CL$51,2))+('[1]Summary Data'!$X113*CL$51)+'[1]Summary Data'!$Y113</f>
        <v>-1.5496718750000138E-2</v>
      </c>
      <c r="CM58" s="98">
        <f>('[1]Summary Data'!$V113*POWER(CM$51,3))+('[1]Summary Data'!$W113*POWER(CM$51,2))+('[1]Summary Data'!$X113*CM$51)+'[1]Summary Data'!$Y113</f>
        <v>2.1997558593749827E-2</v>
      </c>
      <c r="CN58" s="98">
        <f>('[1]Summary Data'!$V113*POWER(CN$51,3))+('[1]Summary Data'!$W113*POWER(CN$51,2))+('[1]Summary Data'!$X113*CN$51)+'[1]Summary Data'!$Y113</f>
        <v>9.4333750000000022E-2</v>
      </c>
      <c r="CO58" s="98">
        <f>('[1]Summary Data'!$V113*POWER(CO$51,3))+('[1]Summary Data'!$W113*POWER(CO$51,2))+('[1]Summary Data'!$X113*CO$51)+'[1]Summary Data'!$Y113</f>
        <v>0.20721947265624949</v>
      </c>
      <c r="CP58" s="98">
        <f>('[1]Summary Data'!$V113*POWER(CP$51,3))+('[1]Summary Data'!$W113*POWER(CP$51,2))+('[1]Summary Data'!$X113*CP$51)+'[1]Summary Data'!$Y113</f>
        <v>0.36636234374999971</v>
      </c>
      <c r="CQ58" s="99">
        <f>('[1]Summary Data'!$V113*POWER(CQ$51,3))+('[1]Summary Data'!$W113*POWER(CQ$51,2))+('[1]Summary Data'!$X113*CQ$51)+'[1]Summary Data'!$Y113</f>
        <v>0.57746998046875009</v>
      </c>
      <c r="CR58" s="99">
        <f>('[1]Summary Data'!$V113*POWER(CR$51,3))+('[1]Summary Data'!$W113*POWER(CR$51,2))+('[1]Summary Data'!$X113*CR$51)+'[1]Summary Data'!$Y113</f>
        <v>0.84624999999999972</v>
      </c>
      <c r="CS58" s="99">
        <f>('[1]Summary Data'!$V113*POWER(CS$51,3))+('[1]Summary Data'!$W113*POWER(CS$51,2))+('[1]Summary Data'!$X113*CS$51)+'[1]Summary Data'!$Y113</f>
        <v>1.1784100195312488</v>
      </c>
      <c r="CT58" s="99">
        <f>('[1]Summary Data'!$V113*POWER(CT$51,3))+('[1]Summary Data'!$W113*POWER(CT$51,2))+('[1]Summary Data'!$X113*CT$51)+'[1]Summary Data'!$Y113</f>
        <v>1.5796576562499991</v>
      </c>
      <c r="CU58" s="99">
        <f>('[1]Summary Data'!$V113*POWER(CU$51,3))+('[1]Summary Data'!$W113*POWER(CU$51,2))+('[1]Summary Data'!$X113*CU$51)+'[1]Summary Data'!$Y113</f>
        <v>2.0557005273437499</v>
      </c>
      <c r="CV58" s="99">
        <f>('[1]Summary Data'!$V113*POWER(CV$51,3))+('[1]Summary Data'!$W113*POWER(CV$51,2))+('[1]Summary Data'!$X113*CV$51)+'[1]Summary Data'!$Y113</f>
        <v>2.6122462499999992</v>
      </c>
      <c r="CW58" s="99">
        <f>('[1]Summary Data'!$V113*POWER(CW$51,3))+('[1]Summary Data'!$W113*POWER(CW$51,2))+('[1]Summary Data'!$X113*CW$51)+'[1]Summary Data'!$Y113</f>
        <v>3.2550024414062504</v>
      </c>
      <c r="CX58" s="99">
        <f>('[1]Summary Data'!$V113*POWER(CX$51,3))+('[1]Summary Data'!$W113*POWER(CX$51,2))+('[1]Summary Data'!$X113*CX$51)+'[1]Summary Data'!$Y113</f>
        <v>3.9896767187499993</v>
      </c>
      <c r="CY58" s="99">
        <f>('[1]Summary Data'!$V113*POWER(CY$51,3))+('[1]Summary Data'!$W113*POWER(CY$51,2))+('[1]Summary Data'!$X113*CY$51)+'[1]Summary Data'!$Y113</f>
        <v>4.8219766992187507</v>
      </c>
      <c r="CZ58" s="99">
        <f>('[1]Summary Data'!$V113*POWER(CZ$51,3))+('[1]Summary Data'!$W113*POWER(CZ$51,2))+('[1]Summary Data'!$X113*CZ$51)+'[1]Summary Data'!$Y113</f>
        <v>5.7576100000000006</v>
      </c>
      <c r="DA58" s="99">
        <f>('[1]Summary Data'!$V113*POWER(DA$51,3))+('[1]Summary Data'!$W113*POWER(DA$51,2))+('[1]Summary Data'!$X113*DA$51)+'[1]Summary Data'!$Y113</f>
        <v>6.8022842382812509</v>
      </c>
      <c r="DB58" s="99">
        <f>('[1]Summary Data'!$V113*POWER(DB$51,3))+('[1]Summary Data'!$W113*POWER(DB$51,2))+('[1]Summary Data'!$X113*DB$51)+'[1]Summary Data'!$Y113</f>
        <v>7.9617070312499978</v>
      </c>
      <c r="DC58" s="99">
        <f>('[1]Summary Data'!$V113*POWER(DC$51,3))+('[1]Summary Data'!$W113*POWER(DC$51,2))+('[1]Summary Data'!$X113*DC$51)+'[1]Summary Data'!$Y113</f>
        <v>9.2415859960937468</v>
      </c>
      <c r="DD58" s="99">
        <f>('[1]Summary Data'!$V113*POWER(DD$51,3))+('[1]Summary Data'!$W113*POWER(DD$51,2))+('[1]Summary Data'!$X113*DD$51)+'[1]Summary Data'!$Y113</f>
        <v>10.647628749999997</v>
      </c>
      <c r="DE58" s="99">
        <f>('[1]Summary Data'!$V113*POWER(DE$51,3))+('[1]Summary Data'!$W113*POWER(DE$51,2))+('[1]Summary Data'!$X113*DE$51)+'[1]Summary Data'!$Y113</f>
        <v>12.185542910156249</v>
      </c>
      <c r="DF58" s="99">
        <f>('[1]Summary Data'!$V113*POWER(DF$51,3))+('[1]Summary Data'!$W113*POWER(DF$51,2))+('[1]Summary Data'!$X113*DF$51)+'[1]Summary Data'!$Y113</f>
        <v>13.86103609375</v>
      </c>
      <c r="DG58" s="99">
        <f>('[1]Summary Data'!$V113*POWER(DG$51,3))+('[1]Summary Data'!$W113*POWER(DG$51,2))+('[1]Summary Data'!$X113*DG$51)+'[1]Summary Data'!$Y113</f>
        <v>15.679815917968748</v>
      </c>
      <c r="DH58" s="173"/>
    </row>
    <row r="59" spans="2:113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0.26420949218750001</v>
      </c>
      <c r="H59" s="103">
        <f t="shared" si="8"/>
        <v>0.26420949218750001</v>
      </c>
      <c r="I59" s="103">
        <f t="shared" si="8"/>
        <v>0.2463371875</v>
      </c>
      <c r="J59" s="103">
        <f t="shared" si="8"/>
        <v>0.20921191406249998</v>
      </c>
      <c r="K59" s="103">
        <f t="shared" si="8"/>
        <v>0.16018250000000001</v>
      </c>
      <c r="L59" s="103">
        <f t="shared" si="8"/>
        <v>0.10659777343749999</v>
      </c>
      <c r="M59" s="103">
        <f t="shared" si="8"/>
        <v>5.5806562499999962E-2</v>
      </c>
      <c r="N59" s="103">
        <f t="shared" si="8"/>
        <v>1.515769531250008E-2</v>
      </c>
      <c r="O59" s="103">
        <f t="shared" si="8"/>
        <v>0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102"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  <c r="AH59" s="103">
        <v>0</v>
      </c>
      <c r="AI59" s="103">
        <v>0</v>
      </c>
      <c r="AJ59" s="103">
        <v>0</v>
      </c>
      <c r="AK59" s="103">
        <v>0</v>
      </c>
      <c r="AL59" s="103">
        <v>0</v>
      </c>
      <c r="AM59" s="104">
        <v>0</v>
      </c>
      <c r="AN59" s="174"/>
      <c r="CA59" s="144">
        <f t="shared" si="9"/>
        <v>6</v>
      </c>
      <c r="CB59" s="102">
        <f>('[1]Summary Data'!$V112*POWER(CB$51,3))+('[1]Summary Data'!$W112*POWER(CB$51,2))+('[1]Summary Data'!$X112*CB$51)+'[1]Summary Data'!$Y112</f>
        <v>0.25547999999999998</v>
      </c>
      <c r="CC59" s="103">
        <f>('[1]Summary Data'!$V112*POWER(CC$51,3))+('[1]Summary Data'!$W112*POWER(CC$51,2))+('[1]Summary Data'!$X112*CC$51)+'[1]Summary Data'!$Y112</f>
        <v>0.26420949218750001</v>
      </c>
      <c r="CD59" s="103">
        <f>('[1]Summary Data'!$V112*POWER(CD$51,3))+('[1]Summary Data'!$W112*POWER(CD$51,2))+('[1]Summary Data'!$X112*CD$51)+'[1]Summary Data'!$Y112</f>
        <v>0.2463371875</v>
      </c>
      <c r="CE59" s="103">
        <f>('[1]Summary Data'!$V112*POWER(CE$51,3))+('[1]Summary Data'!$W112*POWER(CE$51,2))+('[1]Summary Data'!$X112*CE$51)+'[1]Summary Data'!$Y112</f>
        <v>0.20921191406249998</v>
      </c>
      <c r="CF59" s="103">
        <f>('[1]Summary Data'!$V112*POWER(CF$51,3))+('[1]Summary Data'!$W112*POWER(CF$51,2))+('[1]Summary Data'!$X112*CF$51)+'[1]Summary Data'!$Y112</f>
        <v>0.16018250000000001</v>
      </c>
      <c r="CG59" s="103">
        <f>('[1]Summary Data'!$V112*POWER(CG$51,3))+('[1]Summary Data'!$W112*POWER(CG$51,2))+('[1]Summary Data'!$X112*CG$51)+'[1]Summary Data'!$Y112</f>
        <v>0.10659777343749999</v>
      </c>
      <c r="CH59" s="103">
        <f>('[1]Summary Data'!$V112*POWER(CH$51,3))+('[1]Summary Data'!$W112*POWER(CH$51,2))+('[1]Summary Data'!$X112*CH$51)+'[1]Summary Data'!$Y112</f>
        <v>5.5806562499999962E-2</v>
      </c>
      <c r="CI59" s="103">
        <f>('[1]Summary Data'!$V112*POWER(CI$51,3))+('[1]Summary Data'!$W112*POWER(CI$51,2))+('[1]Summary Data'!$X112*CI$51)+'[1]Summary Data'!$Y112</f>
        <v>1.515769531250008E-2</v>
      </c>
      <c r="CJ59" s="103">
        <f>('[1]Summary Data'!$V112*POWER(CJ$51,3))+('[1]Summary Data'!$W112*POWER(CJ$51,2))+('[1]Summary Data'!$X112*CJ$51)+'[1]Summary Data'!$Y112</f>
        <v>-7.9999999999999516E-3</v>
      </c>
      <c r="CK59" s="103">
        <f>('[1]Summary Data'!$V112*POWER(CK$51,3))+('[1]Summary Data'!$W112*POWER(CK$51,2))+('[1]Summary Data'!$X112*CK$51)+'[1]Summary Data'!$Y112</f>
        <v>-6.3176953124999824E-3</v>
      </c>
      <c r="CL59" s="103">
        <f>('[1]Summary Data'!$V112*POWER(CL$51,3))+('[1]Summary Data'!$W112*POWER(CL$51,2))+('[1]Summary Data'!$X112*CL$51)+'[1]Summary Data'!$Y112</f>
        <v>2.7553437500000083E-2</v>
      </c>
      <c r="CM59" s="103">
        <f>('[1]Summary Data'!$V112*POWER(CM$51,3))+('[1]Summary Data'!$W112*POWER(CM$51,2))+('[1]Summary Data'!$X112*CM$51)+'[1]Summary Data'!$Y112</f>
        <v>0.10096222656249992</v>
      </c>
      <c r="CN59" s="103">
        <f>('[1]Summary Data'!$V112*POWER(CN$51,3))+('[1]Summary Data'!$W112*POWER(CN$51,2))+('[1]Summary Data'!$X112*CN$51)+'[1]Summary Data'!$Y112</f>
        <v>0.22125749999999988</v>
      </c>
      <c r="CO59" s="103">
        <f>('[1]Summary Data'!$V112*POWER(CO$51,3))+('[1]Summary Data'!$W112*POWER(CO$51,2))+('[1]Summary Data'!$X112*CO$51)+'[1]Summary Data'!$Y112</f>
        <v>0.39578808593749998</v>
      </c>
      <c r="CP59" s="103">
        <f>('[1]Summary Data'!$V112*POWER(CP$51,3))+('[1]Summary Data'!$W112*POWER(CP$51,2))+('[1]Summary Data'!$X112*CP$51)+'[1]Summary Data'!$Y112</f>
        <v>0.63190281250000047</v>
      </c>
      <c r="CQ59" s="104">
        <f>('[1]Summary Data'!$V112*POWER(CQ$51,3))+('[1]Summary Data'!$W112*POWER(CQ$51,2))+('[1]Summary Data'!$X112*CQ$51)+'[1]Summary Data'!$Y112</f>
        <v>0.93695050781250044</v>
      </c>
      <c r="CR59" s="104">
        <f>('[1]Summary Data'!$V112*POWER(CR$51,3))+('[1]Summary Data'!$W112*POWER(CR$51,2))+('[1]Summary Data'!$X112*CR$51)+'[1]Summary Data'!$Y112</f>
        <v>1.3182800000000001</v>
      </c>
      <c r="CS59" s="104">
        <f>('[1]Summary Data'!$V112*POWER(CS$51,3))+('[1]Summary Data'!$W112*POWER(CS$51,2))+('[1]Summary Data'!$X112*CS$51)+'[1]Summary Data'!$Y112</f>
        <v>1.7832401171875008</v>
      </c>
      <c r="CT59" s="104">
        <f>('[1]Summary Data'!$V112*POWER(CT$51,3))+('[1]Summary Data'!$W112*POWER(CT$51,2))+('[1]Summary Data'!$X112*CT$51)+'[1]Summary Data'!$Y112</f>
        <v>2.3391796875000002</v>
      </c>
      <c r="CU59" s="104">
        <f>('[1]Summary Data'!$V112*POWER(CU$51,3))+('[1]Summary Data'!$W112*POWER(CU$51,2))+('[1]Summary Data'!$X112*CU$51)+'[1]Summary Data'!$Y112</f>
        <v>2.9934475390625006</v>
      </c>
      <c r="CV59" s="104">
        <f>('[1]Summary Data'!$V112*POWER(CV$51,3))+('[1]Summary Data'!$W112*POWER(CV$51,2))+('[1]Summary Data'!$X112*CV$51)+'[1]Summary Data'!$Y112</f>
        <v>3.7533925000000004</v>
      </c>
      <c r="CW59" s="104">
        <f>('[1]Summary Data'!$V112*POWER(CW$51,3))+('[1]Summary Data'!$W112*POWER(CW$51,2))+('[1]Summary Data'!$X112*CW$51)+'[1]Summary Data'!$Y112</f>
        <v>4.6263633984375003</v>
      </c>
      <c r="CX59" s="104">
        <f>('[1]Summary Data'!$V112*POWER(CX$51,3))+('[1]Summary Data'!$W112*POWER(CX$51,2))+('[1]Summary Data'!$X112*CX$51)+'[1]Summary Data'!$Y112</f>
        <v>5.6197090625000001</v>
      </c>
      <c r="CY59" s="104">
        <f>('[1]Summary Data'!$V112*POWER(CY$51,3))+('[1]Summary Data'!$W112*POWER(CY$51,2))+('[1]Summary Data'!$X112*CY$51)+'[1]Summary Data'!$Y112</f>
        <v>6.7407783203124998</v>
      </c>
      <c r="CZ59" s="104">
        <f>('[1]Summary Data'!$V112*POWER(CZ$51,3))+('[1]Summary Data'!$W112*POWER(CZ$51,2))+('[1]Summary Data'!$X112*CZ$51)+'[1]Summary Data'!$Y112</f>
        <v>7.9969199999999994</v>
      </c>
      <c r="DA59" s="104">
        <f>('[1]Summary Data'!$V112*POWER(DA$51,3))+('[1]Summary Data'!$W112*POWER(DA$51,2))+('[1]Summary Data'!$X112*DA$51)+'[1]Summary Data'!$Y112</f>
        <v>9.3954829296875015</v>
      </c>
      <c r="DB59" s="104">
        <f>('[1]Summary Data'!$V112*POWER(DB$51,3))+('[1]Summary Data'!$W112*POWER(DB$51,2))+('[1]Summary Data'!$X112*DB$51)+'[1]Summary Data'!$Y112</f>
        <v>10.9438159375</v>
      </c>
      <c r="DC59" s="104">
        <f>('[1]Summary Data'!$V112*POWER(DC$51,3))+('[1]Summary Data'!$W112*POWER(DC$51,2))+('[1]Summary Data'!$X112*DC$51)+'[1]Summary Data'!$Y112</f>
        <v>12.649267851562501</v>
      </c>
      <c r="DD59" s="104">
        <f>('[1]Summary Data'!$V112*POWER(DD$51,3))+('[1]Summary Data'!$W112*POWER(DD$51,2))+('[1]Summary Data'!$X112*DD$51)+'[1]Summary Data'!$Y112</f>
        <v>14.519187500000003</v>
      </c>
      <c r="DE59" s="104">
        <f>('[1]Summary Data'!$V112*POWER(DE$51,3))+('[1]Summary Data'!$W112*POWER(DE$51,2))+('[1]Summary Data'!$X112*DE$51)+'[1]Summary Data'!$Y112</f>
        <v>16.560923710937498</v>
      </c>
      <c r="DF59" s="104">
        <f>('[1]Summary Data'!$V112*POWER(DF$51,3))+('[1]Summary Data'!$W112*POWER(DF$51,2))+('[1]Summary Data'!$X112*DF$51)+'[1]Summary Data'!$Y112</f>
        <v>18.781825312500004</v>
      </c>
      <c r="DG59" s="104">
        <f>('[1]Summary Data'!$V112*POWER(DG$51,3))+('[1]Summary Data'!$W112*POWER(DG$51,2))+('[1]Summary Data'!$X112*DG$51)+'[1]Summary Data'!$Y112</f>
        <v>21.189241132812498</v>
      </c>
      <c r="DH59" s="174"/>
    </row>
    <row r="74" spans="9:9">
      <c r="I74" s="43"/>
    </row>
  </sheetData>
  <sheetProtection password="C163" sheet="1" objects="1" scenarios="1"/>
  <mergeCells count="26">
    <mergeCell ref="B10:H10"/>
    <mergeCell ref="A1:T1"/>
    <mergeCell ref="J2:R2"/>
    <mergeCell ref="B5:D5"/>
    <mergeCell ref="P5:S5"/>
    <mergeCell ref="B7:D7"/>
    <mergeCell ref="Q41:Q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P39"/>
    <mergeCell ref="B40:E48"/>
    <mergeCell ref="DH52:DH59"/>
    <mergeCell ref="B50:F50"/>
    <mergeCell ref="G50:V50"/>
    <mergeCell ref="W50:AM50"/>
    <mergeCell ref="CB50:CQ50"/>
    <mergeCell ref="CR50:DG50"/>
    <mergeCell ref="B51:E59"/>
    <mergeCell ref="AN52:AN59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34" fitToHeight="2" orientation="landscape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Q70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>
      <c r="A1" s="157" t="str">
        <f ca="1">MID(CELL("filename",A1),FIND("]",CELL("filename",A1))+1,255)</f>
        <v>Nissan GTR EcuTek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657.428</v>
      </c>
      <c r="T1" s="159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657.428</v>
      </c>
      <c r="T2" s="41" t="s">
        <v>28</v>
      </c>
    </row>
    <row r="3" spans="1:81">
      <c r="A3" s="8" t="s">
        <v>1</v>
      </c>
      <c r="B3" s="7" t="str">
        <f>[1]Versions!C4</f>
        <v>19.02.28</v>
      </c>
    </row>
    <row r="4" spans="1:81" ht="15.75" thickBot="1"/>
    <row r="5" spans="1:81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0.87</v>
      </c>
    </row>
    <row r="6" spans="1:81" ht="15.75" thickBot="1"/>
    <row r="7" spans="1:81" ht="15.75" thickBot="1">
      <c r="B7" s="175" t="s">
        <v>39</v>
      </c>
      <c r="C7" s="176"/>
      <c r="D7" s="177"/>
    </row>
    <row r="8" spans="1:81" ht="15.75" thickBot="1">
      <c r="B8" s="45">
        <f>MIN(G62:V62)</f>
        <v>0.16</v>
      </c>
      <c r="C8" s="46" t="s">
        <v>40</v>
      </c>
    </row>
    <row r="9" spans="1:81" ht="15.75" thickBot="1"/>
    <row r="10" spans="1:81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1" ht="15.75" thickBot="1">
      <c r="B11" s="45">
        <f>MAX(G62:V62)</f>
        <v>2</v>
      </c>
      <c r="C11" s="46" t="s">
        <v>40</v>
      </c>
    </row>
    <row r="12" spans="1:81" ht="15.75" thickBot="1">
      <c r="I12" s="43"/>
    </row>
    <row r="13" spans="1:81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1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1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613.61765549999996</v>
      </c>
      <c r="H15" s="172" t="s">
        <v>45</v>
      </c>
      <c r="I15" s="37"/>
      <c r="K15" s="37"/>
    </row>
    <row r="16" spans="1:81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657.75671399999999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715.60262249999994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773.74467899999979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818.45902499999988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862.67512199999999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901.26040499999988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946.48700699999995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16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16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16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16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16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16" ht="15.75" thickBot="1"/>
    <row r="39" spans="2:16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80"/>
    </row>
    <row r="40" spans="2:16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2.0737599999999992</v>
      </c>
      <c r="H41" s="88">
        <f>('[1]Summary Data'!$V43*POWER(H$40,3))+('[1]Summary Data'!$W43*POWER(H$40,2))+('[1]Summary Data'!$X43*H$40)+'[1]Summary Data'!$Y43</f>
        <v>1.4293799999999983</v>
      </c>
      <c r="I41" s="88">
        <f>('[1]Summary Data'!$V43*POWER(I$40,3))+('[1]Summary Data'!$W43*POWER(I$40,2))+('[1]Summary Data'!$X43*I$40)+'[1]Summary Data'!$Y43</f>
        <v>1.2058299999999988</v>
      </c>
      <c r="J41" s="88">
        <f>('[1]Summary Data'!$V43*POWER(J$40,3))+('[1]Summary Data'!$W43*POWER(J$40,2))+('[1]Summary Data'!$X43*J$40)+'[1]Summary Data'!$Y43</f>
        <v>1.0341199999999997</v>
      </c>
      <c r="K41" s="88">
        <f>('[1]Summary Data'!$V43*POWER(K$40,3))+('[1]Summary Data'!$W43*POWER(K$40,2))+('[1]Summary Data'!$X43*K$40)+'[1]Summary Data'!$Y43</f>
        <v>0.90380999999999823</v>
      </c>
      <c r="L41" s="88">
        <f>('[1]Summary Data'!$V43*POWER(L$40,3))+('[1]Summary Data'!$W43*POWER(L$40,2))+('[1]Summary Data'!$X43*L$40)+'[1]Summary Data'!$Y43</f>
        <v>0.80445999999999884</v>
      </c>
      <c r="M41" s="88">
        <f>('[1]Summary Data'!$V43*POWER(M$40,3))+('[1]Summary Data'!$W43*POWER(M$40,2))+('[1]Summary Data'!$X43*M$40)+'[1]Summary Data'!$Y43</f>
        <v>0.72562999999999889</v>
      </c>
      <c r="N41" s="89">
        <f>('[1]Summary Data'!$V43*POWER(N$40,3))+('[1]Summary Data'!$W43*POWER(N$40,2))+('[1]Summary Data'!$X43*N$40)+'[1]Summary Data'!$Y43</f>
        <v>0.65687999999999747</v>
      </c>
      <c r="O41" s="172" t="s">
        <v>40</v>
      </c>
    </row>
    <row r="42" spans="2:16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2.1553199999999997</v>
      </c>
      <c r="H42" s="93">
        <f>('[1]Summary Data'!$V42*POWER(H$40,3))+('[1]Summary Data'!$W42*POWER(H$40,2))+('[1]Summary Data'!$X42*H$40)+'[1]Summary Data'!$Y42</f>
        <v>1.4568200000000004</v>
      </c>
      <c r="I42" s="93">
        <f>('[1]Summary Data'!$V42*POWER(I$40,3))+('[1]Summary Data'!$W42*POWER(I$40,2))+('[1]Summary Data'!$X42*I$40)+'[1]Summary Data'!$Y42</f>
        <v>1.2160800000000016</v>
      </c>
      <c r="J42" s="93">
        <f>('[1]Summary Data'!$V42*POWER(J$40,3))+('[1]Summary Data'!$W42*POWER(J$40,2))+('[1]Summary Data'!$X42*J$40)+'[1]Summary Data'!$Y42</f>
        <v>1.0300799999999999</v>
      </c>
      <c r="K42" s="93">
        <f>('[1]Summary Data'!$V42*POWER(K$40,3))+('[1]Summary Data'!$W42*POWER(K$40,2))+('[1]Summary Data'!$X42*K$40)+'[1]Summary Data'!$Y42</f>
        <v>0.88561999999999941</v>
      </c>
      <c r="L42" s="93">
        <f>('[1]Summary Data'!$V42*POWER(L$40,3))+('[1]Summary Data'!$W42*POWER(L$40,2))+('[1]Summary Data'!$X42*L$40)+'[1]Summary Data'!$Y42</f>
        <v>0.76950000000000074</v>
      </c>
      <c r="M42" s="93">
        <f>('[1]Summary Data'!$V42*POWER(M$40,3))+('[1]Summary Data'!$W42*POWER(M$40,2))+('[1]Summary Data'!$X42*M$40)+'[1]Summary Data'!$Y42</f>
        <v>0.66852000000000089</v>
      </c>
      <c r="N42" s="94">
        <f>('[1]Summary Data'!$V42*POWER(N$40,3))+('[1]Summary Data'!$W42*POWER(N$40,2))+('[1]Summary Data'!$X42*N$40)+'[1]Summary Data'!$Y42</f>
        <v>0.56947999999999865</v>
      </c>
      <c r="O42" s="173"/>
      <c r="P42" s="53" t="s">
        <v>46</v>
      </c>
    </row>
    <row r="43" spans="2:16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2.2857399999999988</v>
      </c>
      <c r="H43" s="98">
        <f>('[1]Summary Data'!$V41*POWER(H$40,3))+('[1]Summary Data'!$W41*POWER(H$40,2))+('[1]Summary Data'!$X41*H$40)+'[1]Summary Data'!$Y41</f>
        <v>1.5218199999999982</v>
      </c>
      <c r="I43" s="98">
        <f>('[1]Summary Data'!$V41*POWER(I$40,3))+('[1]Summary Data'!$W41*POWER(I$40,2))+('[1]Summary Data'!$X41*I$40)+'[1]Summary Data'!$Y41</f>
        <v>1.2585399999999982</v>
      </c>
      <c r="J43" s="98">
        <f>('[1]Summary Data'!$V41*POWER(J$40,3))+('[1]Summary Data'!$W41*POWER(J$40,2))+('[1]Summary Data'!$X41*J$40)+'[1]Summary Data'!$Y41</f>
        <v>1.0568599999999986</v>
      </c>
      <c r="K43" s="98">
        <f>('[1]Summary Data'!$V41*POWER(K$40,3))+('[1]Summary Data'!$W41*POWER(K$40,2))+('[1]Summary Data'!$X41*K$40)+'[1]Summary Data'!$Y41</f>
        <v>0.90363999999999756</v>
      </c>
      <c r="L43" s="98">
        <f>('[1]Summary Data'!$V41*POWER(L$40,3))+('[1]Summary Data'!$W41*POWER(L$40,2))+('[1]Summary Data'!$X41*L$40)+'[1]Summary Data'!$Y41</f>
        <v>0.78573999999999522</v>
      </c>
      <c r="M43" s="98">
        <f>('[1]Summary Data'!$V41*POWER(M$40,3))+('[1]Summary Data'!$W41*POWER(M$40,2))+('[1]Summary Data'!$X41*M$40)+'[1]Summary Data'!$Y41</f>
        <v>0.69001999999999875</v>
      </c>
      <c r="N43" s="99">
        <f>('[1]Summary Data'!$V41*POWER(N$40,3))+('[1]Summary Data'!$W41*POWER(N$40,2))+('[1]Summary Data'!$X41*N$40)+'[1]Summary Data'!$Y41</f>
        <v>0.60333999999999754</v>
      </c>
      <c r="O43" s="173"/>
    </row>
    <row r="44" spans="2:16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2.4985100000000013</v>
      </c>
      <c r="H44" s="98">
        <f>('[1]Summary Data'!$V40*POWER(H$40,3))+('[1]Summary Data'!$W40*POWER(H$40,2))+('[1]Summary Data'!$X40*H$40)+'[1]Summary Data'!$Y40</f>
        <v>1.6376900000000028</v>
      </c>
      <c r="I44" s="98">
        <f>('[1]Summary Data'!$V40*POWER(I$40,3))+('[1]Summary Data'!$W40*POWER(I$40,2))+('[1]Summary Data'!$X40*I$40)+'[1]Summary Data'!$Y40</f>
        <v>1.3368800000000007</v>
      </c>
      <c r="J44" s="98">
        <f>('[1]Summary Data'!$V40*POWER(J$40,3))+('[1]Summary Data'!$W40*POWER(J$40,2))+('[1]Summary Data'!$X40*J$40)+'[1]Summary Data'!$Y40</f>
        <v>1.1051900000000021</v>
      </c>
      <c r="K44" s="98">
        <f>('[1]Summary Data'!$V40*POWER(K$40,3))+('[1]Summary Data'!$W40*POWER(K$40,2))+('[1]Summary Data'!$X40*K$40)+'[1]Summary Data'!$Y40</f>
        <v>0.92966000000000548</v>
      </c>
      <c r="L44" s="98">
        <f>('[1]Summary Data'!$V40*POWER(L$40,3))+('[1]Summary Data'!$W40*POWER(L$40,2))+('[1]Summary Data'!$X40*L$40)+'[1]Summary Data'!$Y40</f>
        <v>0.79733000000000054</v>
      </c>
      <c r="M44" s="98">
        <f>('[1]Summary Data'!$V40*POWER(M$40,3))+('[1]Summary Data'!$W40*POWER(M$40,2))+('[1]Summary Data'!$X40*M$40)+'[1]Summary Data'!$Y40</f>
        <v>0.69524000000000186</v>
      </c>
      <c r="N44" s="99">
        <f>('[1]Summary Data'!$V40*POWER(N$40,3))+('[1]Summary Data'!$W40*POWER(N$40,2))+('[1]Summary Data'!$X40*N$40)+'[1]Summary Data'!$Y40</f>
        <v>0.61043000000000447</v>
      </c>
      <c r="O44" s="173"/>
    </row>
    <row r="45" spans="2:16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2.5918700000000001</v>
      </c>
      <c r="H45" s="98">
        <f>('[1]Summary Data'!$V39*POWER(H$40,3))+('[1]Summary Data'!$W39*POWER(H$40,2))+('[1]Summary Data'!$X39*H$40)+'[1]Summary Data'!$Y39</f>
        <v>1.6863500000000009</v>
      </c>
      <c r="I45" s="98">
        <f>('[1]Summary Data'!$V39*POWER(I$40,3))+('[1]Summary Data'!$W39*POWER(I$40,2))+('[1]Summary Data'!$X39*I$40)+'[1]Summary Data'!$Y39</f>
        <v>1.3704199999999993</v>
      </c>
      <c r="J45" s="98">
        <f>('[1]Summary Data'!$V39*POWER(J$40,3))+('[1]Summary Data'!$W39*POWER(J$40,2))+('[1]Summary Data'!$X39*J$40)+'[1]Summary Data'!$Y39</f>
        <v>1.1282700000000006</v>
      </c>
      <c r="K45" s="98">
        <f>('[1]Summary Data'!$V39*POWER(K$40,3))+('[1]Summary Data'!$W39*POWER(K$40,2))+('[1]Summary Data'!$X39*K$40)+'[1]Summary Data'!$Y39</f>
        <v>0.94682000000000066</v>
      </c>
      <c r="L45" s="98">
        <f>('[1]Summary Data'!$V39*POWER(L$40,3))+('[1]Summary Data'!$W39*POWER(L$40,2))+('[1]Summary Data'!$X39*L$40)+'[1]Summary Data'!$Y39</f>
        <v>0.81299000000000099</v>
      </c>
      <c r="M45" s="98">
        <f>('[1]Summary Data'!$V39*POWER(M$40,3))+('[1]Summary Data'!$W39*POWER(M$40,2))+('[1]Summary Data'!$X39*M$40)+'[1]Summary Data'!$Y39</f>
        <v>0.71369999999999933</v>
      </c>
      <c r="N45" s="99">
        <f>('[1]Summary Data'!$V39*POWER(N$40,3))+('[1]Summary Data'!$W39*POWER(N$40,2))+('[1]Summary Data'!$X39*N$40)+'[1]Summary Data'!$Y39</f>
        <v>0.63586999999999705</v>
      </c>
      <c r="O45" s="173"/>
    </row>
    <row r="46" spans="2:16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2.8579199999999982</v>
      </c>
      <c r="H46" s="98">
        <f>('[1]Summary Data'!$V38*POWER(H$40,3))+('[1]Summary Data'!$W38*POWER(H$40,2))+('[1]Summary Data'!$X38*H$40)+'[1]Summary Data'!$Y38</f>
        <v>1.7351400000000012</v>
      </c>
      <c r="I46" s="98">
        <f>('[1]Summary Data'!$V38*POWER(I$40,3))+('[1]Summary Data'!$W38*POWER(I$40,2))+('[1]Summary Data'!$X38*I$40)+'[1]Summary Data'!$Y38</f>
        <v>1.3910699999999956</v>
      </c>
      <c r="J46" s="98">
        <f>('[1]Summary Data'!$V38*POWER(J$40,3))+('[1]Summary Data'!$W38*POWER(J$40,2))+('[1]Summary Data'!$X38*J$40)+'[1]Summary Data'!$Y38</f>
        <v>1.151720000000001</v>
      </c>
      <c r="K46" s="98">
        <f>('[1]Summary Data'!$V38*POWER(K$40,3))+('[1]Summary Data'!$W38*POWER(K$40,2))+('[1]Summary Data'!$X38*K$40)+'[1]Summary Data'!$Y38</f>
        <v>0.98696999999999591</v>
      </c>
      <c r="L46" s="98">
        <f>('[1]Summary Data'!$V38*POWER(L$40,3))+('[1]Summary Data'!$W38*POWER(L$40,2))+('[1]Summary Data'!$X38*L$40)+'[1]Summary Data'!$Y38</f>
        <v>0.86669999999999447</v>
      </c>
      <c r="M46" s="98">
        <f>('[1]Summary Data'!$V38*POWER(M$40,3))+('[1]Summary Data'!$W38*POWER(M$40,2))+('[1]Summary Data'!$X38*M$40)+'[1]Summary Data'!$Y38</f>
        <v>0.76078999999998942</v>
      </c>
      <c r="N46" s="99">
        <f>('[1]Summary Data'!$V38*POWER(N$40,3))+('[1]Summary Data'!$W38*POWER(N$40,2))+('[1]Summary Data'!$X38*N$40)+'[1]Summary Data'!$Y38</f>
        <v>0.6391199999999948</v>
      </c>
      <c r="O46" s="173"/>
    </row>
    <row r="47" spans="2:16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3.1779599999999988</v>
      </c>
      <c r="H47" s="98">
        <f>('[1]Summary Data'!$V37*POWER(H$40,3))+('[1]Summary Data'!$W37*POWER(H$40,2))+('[1]Summary Data'!$X37*H$40)+'[1]Summary Data'!$Y37</f>
        <v>1.8711599999999997</v>
      </c>
      <c r="I47" s="98">
        <f>('[1]Summary Data'!$V37*POWER(I$40,3))+('[1]Summary Data'!$W37*POWER(I$40,2))+('[1]Summary Data'!$X37*I$40)+'[1]Summary Data'!$Y37</f>
        <v>1.4712600000000045</v>
      </c>
      <c r="J47" s="98">
        <f>('[1]Summary Data'!$V37*POWER(J$40,3))+('[1]Summary Data'!$W37*POWER(J$40,2))+('[1]Summary Data'!$X37*J$40)+'[1]Summary Data'!$Y37</f>
        <v>1.193719999999999</v>
      </c>
      <c r="K47" s="98">
        <f>('[1]Summary Data'!$V37*POWER(K$40,3))+('[1]Summary Data'!$W37*POWER(K$40,2))+('[1]Summary Data'!$X37*K$40)+'[1]Summary Data'!$Y37</f>
        <v>1.0035599999999967</v>
      </c>
      <c r="L47" s="98">
        <f>('[1]Summary Data'!$V37*POWER(L$40,3))+('[1]Summary Data'!$W37*POWER(L$40,2))+('[1]Summary Data'!$X37*L$40)+'[1]Summary Data'!$Y37</f>
        <v>0.86580000000000368</v>
      </c>
      <c r="M47" s="98">
        <f>('[1]Summary Data'!$V37*POWER(M$40,3))+('[1]Summary Data'!$W37*POWER(M$40,2))+('[1]Summary Data'!$X37*M$40)+'[1]Summary Data'!$Y37</f>
        <v>0.745460000000012</v>
      </c>
      <c r="N47" s="99">
        <f>('[1]Summary Data'!$V37*POWER(N$40,3))+('[1]Summary Data'!$W37*POWER(N$40,2))+('[1]Summary Data'!$X37*N$40)+'[1]Summary Data'!$Y37</f>
        <v>0.60756000000000299</v>
      </c>
      <c r="O47" s="173"/>
    </row>
    <row r="48" spans="2:16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3.7894499999999987</v>
      </c>
      <c r="H48" s="103">
        <f>('[1]Summary Data'!$V36*POWER(H$40,3))+('[1]Summary Data'!$W36*POWER(H$40,2))+('[1]Summary Data'!$X36*H$40)+'[1]Summary Data'!$Y36</f>
        <v>2.0276499999999977</v>
      </c>
      <c r="I48" s="103">
        <f>('[1]Summary Data'!$V36*POWER(I$40,3))+('[1]Summary Data'!$W36*POWER(I$40,2))+('[1]Summary Data'!$X36*I$40)+'[1]Summary Data'!$Y36</f>
        <v>1.5506699999999931</v>
      </c>
      <c r="J48" s="103">
        <f>('[1]Summary Data'!$V36*POWER(J$40,3))+('[1]Summary Data'!$W36*POWER(J$40,2))+('[1]Summary Data'!$X36*J$40)+'[1]Summary Data'!$Y36</f>
        <v>1.2587299999999964</v>
      </c>
      <c r="K48" s="103">
        <f>('[1]Summary Data'!$V36*POWER(K$40,3))+('[1]Summary Data'!$W36*POWER(K$40,2))+('[1]Summary Data'!$X36*K$40)+'[1]Summary Data'!$Y36</f>
        <v>1.0886499999999835</v>
      </c>
      <c r="L48" s="103">
        <f>('[1]Summary Data'!$V36*POWER(L$40,3))+('[1]Summary Data'!$W36*POWER(L$40,2))+('[1]Summary Data'!$X36*L$40)+'[1]Summary Data'!$Y36</f>
        <v>0.97725000000000861</v>
      </c>
      <c r="M48" s="103">
        <f>('[1]Summary Data'!$V36*POWER(M$40,3))+('[1]Summary Data'!$W36*POWER(M$40,2))+('[1]Summary Data'!$X36*M$40)+'[1]Summary Data'!$Y36</f>
        <v>0.86134999999999096</v>
      </c>
      <c r="N48" s="104">
        <f>('[1]Summary Data'!$V36*POWER(N$40,3))+('[1]Summary Data'!$W36*POWER(N$40,2))+('[1]Summary Data'!$X36*N$40)+'[1]Summary Data'!$Y36</f>
        <v>0.67777000000000598</v>
      </c>
      <c r="O48" s="174"/>
    </row>
    <row r="60" spans="2:95" ht="15.75" thickBot="1">
      <c r="CA60" s="43" t="s">
        <v>59</v>
      </c>
    </row>
    <row r="61" spans="2:95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5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5">F62</f>
        <v>bar</v>
      </c>
      <c r="CB62" s="108">
        <f t="shared" si="5"/>
        <v>0.16</v>
      </c>
      <c r="CC62" s="109">
        <f t="shared" si="5"/>
        <v>0.22</v>
      </c>
      <c r="CD62" s="109">
        <f t="shared" si="5"/>
        <v>0.28000000000000003</v>
      </c>
      <c r="CE62" s="109">
        <f t="shared" si="5"/>
        <v>0.34</v>
      </c>
      <c r="CF62" s="109">
        <f t="shared" si="5"/>
        <v>0.4</v>
      </c>
      <c r="CG62" s="109">
        <f t="shared" si="5"/>
        <v>0.46</v>
      </c>
      <c r="CH62" s="109">
        <f t="shared" si="5"/>
        <v>0.52</v>
      </c>
      <c r="CI62" s="109">
        <f t="shared" si="5"/>
        <v>0.57999999999999996</v>
      </c>
      <c r="CJ62" s="109">
        <f t="shared" si="5"/>
        <v>0.64</v>
      </c>
      <c r="CK62" s="109">
        <f t="shared" si="5"/>
        <v>0.7</v>
      </c>
      <c r="CL62" s="109">
        <f t="shared" si="5"/>
        <v>0.76</v>
      </c>
      <c r="CM62" s="109">
        <f t="shared" si="5"/>
        <v>0.82</v>
      </c>
      <c r="CN62" s="109">
        <f t="shared" si="5"/>
        <v>0.88</v>
      </c>
      <c r="CO62" s="109">
        <f t="shared" si="5"/>
        <v>0.94</v>
      </c>
      <c r="CP62" s="109">
        <f t="shared" si="5"/>
        <v>1</v>
      </c>
      <c r="CQ62" s="110">
        <f t="shared" si="5"/>
        <v>2</v>
      </c>
    </row>
    <row r="63" spans="2:95" ht="15" customHeight="1" thickBot="1">
      <c r="B63" s="166"/>
      <c r="C63" s="167"/>
      <c r="D63" s="167"/>
      <c r="E63" s="168"/>
      <c r="F63" s="49">
        <f t="shared" ref="F63:F70" si="6">F15</f>
        <v>2.5</v>
      </c>
      <c r="G63" s="124">
        <f t="shared" ref="G63:U70" si="7">IF(CB63&gt;H63,MAX(CB63,0),H63)</f>
        <v>205.66928041087999</v>
      </c>
      <c r="H63" s="125">
        <f t="shared" si="7"/>
        <v>178.35485465143998</v>
      </c>
      <c r="I63" s="125">
        <f t="shared" si="7"/>
        <v>156.26527269055995</v>
      </c>
      <c r="J63" s="125">
        <f t="shared" si="7"/>
        <v>138.84937816711997</v>
      </c>
      <c r="K63" s="125">
        <f t="shared" si="7"/>
        <v>125.55601471999995</v>
      </c>
      <c r="L63" s="125">
        <f t="shared" si="7"/>
        <v>115.83402598807996</v>
      </c>
      <c r="M63" s="125">
        <f t="shared" si="7"/>
        <v>109.13225561023995</v>
      </c>
      <c r="N63" s="125">
        <f t="shared" si="7"/>
        <v>104.89954722535998</v>
      </c>
      <c r="O63" s="125">
        <f t="shared" si="7"/>
        <v>102.58474447231998</v>
      </c>
      <c r="P63" s="125">
        <f t="shared" si="7"/>
        <v>101.63669098999998</v>
      </c>
      <c r="Q63" s="125">
        <f t="shared" si="7"/>
        <v>101.63620639303991</v>
      </c>
      <c r="R63" s="125">
        <f t="shared" si="7"/>
        <v>101.63620639303991</v>
      </c>
      <c r="S63" s="125">
        <f t="shared" si="7"/>
        <v>101.48146255616001</v>
      </c>
      <c r="T63" s="125">
        <f t="shared" si="7"/>
        <v>100.48884254552001</v>
      </c>
      <c r="U63" s="125">
        <f t="shared" si="7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205.66928041087999</v>
      </c>
      <c r="CC63" s="125">
        <f>('[1]Summary Data'!$V163*POWER(CC$62,3))+('[1]Summary Data'!$W163*POWER(CC$62,2))+('[1]Summary Data'!$X163*CC$62)+'[1]Summary Data'!$Y163</f>
        <v>178.35485465143998</v>
      </c>
      <c r="CD63" s="125">
        <f>('[1]Summary Data'!$V163*POWER(CD$62,3))+('[1]Summary Data'!$W163*POWER(CD$62,2))+('[1]Summary Data'!$X163*CD$62)+'[1]Summary Data'!$Y163</f>
        <v>156.26527269055995</v>
      </c>
      <c r="CE63" s="125">
        <f>('[1]Summary Data'!$V163*POWER(CE$62,3))+('[1]Summary Data'!$W163*POWER(CE$62,2))+('[1]Summary Data'!$X163*CE$62)+'[1]Summary Data'!$Y163</f>
        <v>138.84937816711997</v>
      </c>
      <c r="CF63" s="125">
        <f>('[1]Summary Data'!$V163*POWER(CF$62,3))+('[1]Summary Data'!$W163*POWER(CF$62,2))+('[1]Summary Data'!$X163*CF$62)+'[1]Summary Data'!$Y163</f>
        <v>125.55601471999995</v>
      </c>
      <c r="CG63" s="125">
        <f>('[1]Summary Data'!$V163*POWER(CG$62,3))+('[1]Summary Data'!$W163*POWER(CG$62,2))+('[1]Summary Data'!$X163*CG$62)+'[1]Summary Data'!$Y163</f>
        <v>115.83402598807996</v>
      </c>
      <c r="CH63" s="125">
        <f>('[1]Summary Data'!$V163*POWER(CH$62,3))+('[1]Summary Data'!$W163*POWER(CH$62,2))+('[1]Summary Data'!$X163*CH$62)+'[1]Summary Data'!$Y163</f>
        <v>109.13225561023995</v>
      </c>
      <c r="CI63" s="125">
        <f>('[1]Summary Data'!$V163*POWER(CI$62,3))+('[1]Summary Data'!$W163*POWER(CI$62,2))+('[1]Summary Data'!$X163*CI$62)+'[1]Summary Data'!$Y163</f>
        <v>104.89954722535998</v>
      </c>
      <c r="CJ63" s="125">
        <f>('[1]Summary Data'!$V163*POWER(CJ$62,3))+('[1]Summary Data'!$W163*POWER(CJ$62,2))+('[1]Summary Data'!$X163*CJ$62)+'[1]Summary Data'!$Y163</f>
        <v>102.58474447231998</v>
      </c>
      <c r="CK63" s="125">
        <f>('[1]Summary Data'!$V163*POWER(CK$62,3))+('[1]Summary Data'!$W163*POWER(CK$62,2))+('[1]Summary Data'!$X163*CK$62)+'[1]Summary Data'!$Y163</f>
        <v>101.63669098999998</v>
      </c>
      <c r="CL63" s="125">
        <f>('[1]Summary Data'!$V163*POWER(CL$62,3))+('[1]Summary Data'!$W163*POWER(CL$62,2))+('[1]Summary Data'!$X163*CL$62)+'[1]Summary Data'!$Y163</f>
        <v>101.50423041727998</v>
      </c>
      <c r="CM63" s="125">
        <f>('[1]Summary Data'!$V163*POWER(CM$62,3))+('[1]Summary Data'!$W163*POWER(CM$62,2))+('[1]Summary Data'!$X163*CM$62)+'[1]Summary Data'!$Y163</f>
        <v>101.63620639303991</v>
      </c>
      <c r="CN63" s="125">
        <f>('[1]Summary Data'!$V163*POWER(CN$62,3))+('[1]Summary Data'!$W163*POWER(CN$62,2))+('[1]Summary Data'!$X163*CN$62)+'[1]Summary Data'!$Y163</f>
        <v>101.48146255616001</v>
      </c>
      <c r="CO63" s="125">
        <f>('[1]Summary Data'!$V163*POWER(CO$62,3))+('[1]Summary Data'!$W163*POWER(CO$62,2))+('[1]Summary Data'!$X163*CO$62)+'[1]Summary Data'!$Y163</f>
        <v>100.48884254552001</v>
      </c>
      <c r="CP63" s="125">
        <f>('[1]Summary Data'!$V163*POWER(CP$62,3))+('[1]Summary Data'!$W163*POWER(CP$62,2))+('[1]Summary Data'!$X163*CP$62)+'[1]Summary Data'!$Y163</f>
        <v>98.107189999999946</v>
      </c>
      <c r="CQ63" s="126">
        <f>('[1]Summary Data'!$V163*POWER(CQ$62,3))+('[1]Summary Data'!$W163*POWER(CQ$62,2))+('[1]Summary Data'!$X163*CQ$62)+'[1]Summary Data'!$Y163</f>
        <v>-650.96991999999989</v>
      </c>
    </row>
    <row r="64" spans="2:95" ht="15.75" thickBot="1">
      <c r="B64" s="166"/>
      <c r="C64" s="167"/>
      <c r="D64" s="167"/>
      <c r="E64" s="168"/>
      <c r="F64" s="51">
        <f t="shared" si="6"/>
        <v>3</v>
      </c>
      <c r="G64" s="127">
        <f t="shared" si="7"/>
        <v>209.72352659136001</v>
      </c>
      <c r="H64" s="128">
        <f t="shared" si="7"/>
        <v>184.52394681768001</v>
      </c>
      <c r="I64" s="128">
        <f t="shared" si="7"/>
        <v>163.73483893631999</v>
      </c>
      <c r="J64" s="128">
        <f t="shared" si="7"/>
        <v>146.91615769464002</v>
      </c>
      <c r="K64" s="128">
        <f t="shared" si="7"/>
        <v>133.62785784000002</v>
      </c>
      <c r="L64" s="128">
        <f t="shared" si="7"/>
        <v>123.42989411976001</v>
      </c>
      <c r="M64" s="128">
        <f t="shared" si="7"/>
        <v>115.88222128128001</v>
      </c>
      <c r="N64" s="128">
        <f t="shared" si="7"/>
        <v>110.54479407192002</v>
      </c>
      <c r="O64" s="128">
        <f t="shared" si="7"/>
        <v>106.97756723904004</v>
      </c>
      <c r="P64" s="128">
        <f t="shared" si="7"/>
        <v>104.74049552999998</v>
      </c>
      <c r="Q64" s="128">
        <f t="shared" si="7"/>
        <v>103.39353369215996</v>
      </c>
      <c r="R64" s="128">
        <f t="shared" si="7"/>
        <v>102.49663647288014</v>
      </c>
      <c r="S64" s="128">
        <f t="shared" si="7"/>
        <v>101.60975861951999</v>
      </c>
      <c r="T64" s="128">
        <f t="shared" si="7"/>
        <v>100.29285487943997</v>
      </c>
      <c r="U64" s="128">
        <f t="shared" si="7"/>
        <v>100</v>
      </c>
      <c r="V64" s="129">
        <v>100</v>
      </c>
      <c r="W64" s="173"/>
      <c r="X64" s="53" t="s">
        <v>46</v>
      </c>
      <c r="CA64" s="117">
        <f t="shared" ref="CA64:CA70" si="8">F64</f>
        <v>3</v>
      </c>
      <c r="CB64" s="127">
        <f>('[1]Summary Data'!$V162*POWER(CB$62,3))+('[1]Summary Data'!$W162*POWER(CB$62,2))+('[1]Summary Data'!$X162*CB$62)+'[1]Summary Data'!$Y162</f>
        <v>209.72352659136001</v>
      </c>
      <c r="CC64" s="128">
        <f>('[1]Summary Data'!$V162*POWER(CC$62,3))+('[1]Summary Data'!$W162*POWER(CC$62,2))+('[1]Summary Data'!$X162*CC$62)+'[1]Summary Data'!$Y162</f>
        <v>184.52394681768001</v>
      </c>
      <c r="CD64" s="128">
        <f>('[1]Summary Data'!$V162*POWER(CD$62,3))+('[1]Summary Data'!$W162*POWER(CD$62,2))+('[1]Summary Data'!$X162*CD$62)+'[1]Summary Data'!$Y162</f>
        <v>163.73483893631999</v>
      </c>
      <c r="CE64" s="128">
        <f>('[1]Summary Data'!$V162*POWER(CE$62,3))+('[1]Summary Data'!$W162*POWER(CE$62,2))+('[1]Summary Data'!$X162*CE$62)+'[1]Summary Data'!$Y162</f>
        <v>146.91615769464002</v>
      </c>
      <c r="CF64" s="128">
        <f>('[1]Summary Data'!$V162*POWER(CF$62,3))+('[1]Summary Data'!$W162*POWER(CF$62,2))+('[1]Summary Data'!$X162*CF$62)+'[1]Summary Data'!$Y162</f>
        <v>133.62785784000002</v>
      </c>
      <c r="CG64" s="128">
        <f>('[1]Summary Data'!$V162*POWER(CG$62,3))+('[1]Summary Data'!$W162*POWER(CG$62,2))+('[1]Summary Data'!$X162*CG$62)+'[1]Summary Data'!$Y162</f>
        <v>123.42989411976001</v>
      </c>
      <c r="CH64" s="128">
        <f>('[1]Summary Data'!$V162*POWER(CH$62,3))+('[1]Summary Data'!$W162*POWER(CH$62,2))+('[1]Summary Data'!$X162*CH$62)+'[1]Summary Data'!$Y162</f>
        <v>115.88222128128001</v>
      </c>
      <c r="CI64" s="128">
        <f>('[1]Summary Data'!$V162*POWER(CI$62,3))+('[1]Summary Data'!$W162*POWER(CI$62,2))+('[1]Summary Data'!$X162*CI$62)+'[1]Summary Data'!$Y162</f>
        <v>110.54479407192002</v>
      </c>
      <c r="CJ64" s="128">
        <f>('[1]Summary Data'!$V162*POWER(CJ$62,3))+('[1]Summary Data'!$W162*POWER(CJ$62,2))+('[1]Summary Data'!$X162*CJ$62)+'[1]Summary Data'!$Y162</f>
        <v>106.97756723904004</v>
      </c>
      <c r="CK64" s="128">
        <f>('[1]Summary Data'!$V162*POWER(CK$62,3))+('[1]Summary Data'!$W162*POWER(CK$62,2))+('[1]Summary Data'!$X162*CK$62)+'[1]Summary Data'!$Y162</f>
        <v>104.74049552999998</v>
      </c>
      <c r="CL64" s="128">
        <f>('[1]Summary Data'!$V162*POWER(CL$62,3))+('[1]Summary Data'!$W162*POWER(CL$62,2))+('[1]Summary Data'!$X162*CL$62)+'[1]Summary Data'!$Y162</f>
        <v>103.39353369215996</v>
      </c>
      <c r="CM64" s="128">
        <f>('[1]Summary Data'!$V162*POWER(CM$62,3))+('[1]Summary Data'!$W162*POWER(CM$62,2))+('[1]Summary Data'!$X162*CM$62)+'[1]Summary Data'!$Y162</f>
        <v>102.49663647288014</v>
      </c>
      <c r="CN64" s="128">
        <f>('[1]Summary Data'!$V162*POWER(CN$62,3))+('[1]Summary Data'!$W162*POWER(CN$62,2))+('[1]Summary Data'!$X162*CN$62)+'[1]Summary Data'!$Y162</f>
        <v>101.60975861951999</v>
      </c>
      <c r="CO64" s="128">
        <f>('[1]Summary Data'!$V162*POWER(CO$62,3))+('[1]Summary Data'!$W162*POWER(CO$62,2))+('[1]Summary Data'!$X162*CO$62)+'[1]Summary Data'!$Y162</f>
        <v>100.29285487943997</v>
      </c>
      <c r="CP64" s="128">
        <f>('[1]Summary Data'!$V162*POWER(CP$62,3))+('[1]Summary Data'!$W162*POWER(CP$62,2))+('[1]Summary Data'!$X162*CP$62)+'[1]Summary Data'!$Y162</f>
        <v>98.105880000000013</v>
      </c>
      <c r="CQ64" s="129">
        <f>('[1]Summary Data'!$V162*POWER(CQ$62,3))+('[1]Summary Data'!$W162*POWER(CQ$62,2))+('[1]Summary Data'!$X162*CQ$62)+'[1]Summary Data'!$Y162</f>
        <v>-469.54069000000004</v>
      </c>
    </row>
    <row r="65" spans="2:95">
      <c r="B65" s="166"/>
      <c r="C65" s="167"/>
      <c r="D65" s="167"/>
      <c r="E65" s="168"/>
      <c r="F65" s="54">
        <f t="shared" si="6"/>
        <v>3.5</v>
      </c>
      <c r="G65" s="130">
        <f t="shared" si="7"/>
        <v>235.54738293503999</v>
      </c>
      <c r="H65" s="131">
        <f t="shared" si="7"/>
        <v>206.27147267952</v>
      </c>
      <c r="I65" s="131">
        <f t="shared" si="7"/>
        <v>181.98565078847997</v>
      </c>
      <c r="J65" s="131">
        <f t="shared" si="7"/>
        <v>162.18828327695999</v>
      </c>
      <c r="K65" s="131">
        <f t="shared" si="7"/>
        <v>146.37773615999998</v>
      </c>
      <c r="L65" s="131">
        <f t="shared" si="7"/>
        <v>134.05237545263995</v>
      </c>
      <c r="M65" s="131">
        <f t="shared" si="7"/>
        <v>124.71056716991998</v>
      </c>
      <c r="N65" s="131">
        <f t="shared" si="7"/>
        <v>117.85067732687997</v>
      </c>
      <c r="O65" s="131">
        <f t="shared" si="7"/>
        <v>112.97107193855993</v>
      </c>
      <c r="P65" s="131">
        <f t="shared" si="7"/>
        <v>109.57011701999994</v>
      </c>
      <c r="Q65" s="131">
        <f t="shared" si="7"/>
        <v>107.14617858624001</v>
      </c>
      <c r="R65" s="131">
        <f t="shared" si="7"/>
        <v>105.19762265231998</v>
      </c>
      <c r="S65" s="131">
        <f t="shared" si="7"/>
        <v>103.22281523327996</v>
      </c>
      <c r="T65" s="131">
        <f t="shared" si="7"/>
        <v>100.72012234416002</v>
      </c>
      <c r="U65" s="131">
        <f t="shared" si="7"/>
        <v>100</v>
      </c>
      <c r="V65" s="132">
        <v>100</v>
      </c>
      <c r="W65" s="173"/>
      <c r="CA65" s="118">
        <f t="shared" si="8"/>
        <v>3.5</v>
      </c>
      <c r="CB65" s="130">
        <f>('[1]Summary Data'!$V161*POWER(CB$62,3))+('[1]Summary Data'!$W161*POWER(CB$62,2))+('[1]Summary Data'!$X161*CB$62)+'[1]Summary Data'!$Y161</f>
        <v>235.54738293503999</v>
      </c>
      <c r="CC65" s="131">
        <f>('[1]Summary Data'!$V161*POWER(CC$62,3))+('[1]Summary Data'!$W161*POWER(CC$62,2))+('[1]Summary Data'!$X161*CC$62)+'[1]Summary Data'!$Y161</f>
        <v>206.27147267952</v>
      </c>
      <c r="CD65" s="131">
        <f>('[1]Summary Data'!$V161*POWER(CD$62,3))+('[1]Summary Data'!$W161*POWER(CD$62,2))+('[1]Summary Data'!$X161*CD$62)+'[1]Summary Data'!$Y161</f>
        <v>181.98565078847997</v>
      </c>
      <c r="CE65" s="131">
        <f>('[1]Summary Data'!$V161*POWER(CE$62,3))+('[1]Summary Data'!$W161*POWER(CE$62,2))+('[1]Summary Data'!$X161*CE$62)+'[1]Summary Data'!$Y161</f>
        <v>162.18828327695999</v>
      </c>
      <c r="CF65" s="131">
        <f>('[1]Summary Data'!$V161*POWER(CF$62,3))+('[1]Summary Data'!$W161*POWER(CF$62,2))+('[1]Summary Data'!$X161*CF$62)+'[1]Summary Data'!$Y161</f>
        <v>146.37773615999998</v>
      </c>
      <c r="CG65" s="131">
        <f>('[1]Summary Data'!$V161*POWER(CG$62,3))+('[1]Summary Data'!$W161*POWER(CG$62,2))+('[1]Summary Data'!$X161*CG$62)+'[1]Summary Data'!$Y161</f>
        <v>134.05237545263995</v>
      </c>
      <c r="CH65" s="131">
        <f>('[1]Summary Data'!$V161*POWER(CH$62,3))+('[1]Summary Data'!$W161*POWER(CH$62,2))+('[1]Summary Data'!$X161*CH$62)+'[1]Summary Data'!$Y161</f>
        <v>124.71056716991998</v>
      </c>
      <c r="CI65" s="131">
        <f>('[1]Summary Data'!$V161*POWER(CI$62,3))+('[1]Summary Data'!$W161*POWER(CI$62,2))+('[1]Summary Data'!$X161*CI$62)+'[1]Summary Data'!$Y161</f>
        <v>117.85067732687997</v>
      </c>
      <c r="CJ65" s="131">
        <f>('[1]Summary Data'!$V161*POWER(CJ$62,3))+('[1]Summary Data'!$W161*POWER(CJ$62,2))+('[1]Summary Data'!$X161*CJ$62)+'[1]Summary Data'!$Y161</f>
        <v>112.97107193855993</v>
      </c>
      <c r="CK65" s="131">
        <f>('[1]Summary Data'!$V161*POWER(CK$62,3))+('[1]Summary Data'!$W161*POWER(CK$62,2))+('[1]Summary Data'!$X161*CK$62)+'[1]Summary Data'!$Y161</f>
        <v>109.57011701999994</v>
      </c>
      <c r="CL65" s="131">
        <f>('[1]Summary Data'!$V161*POWER(CL$62,3))+('[1]Summary Data'!$W161*POWER(CL$62,2))+('[1]Summary Data'!$X161*CL$62)+'[1]Summary Data'!$Y161</f>
        <v>107.14617858624001</v>
      </c>
      <c r="CM65" s="131">
        <f>('[1]Summary Data'!$V161*POWER(CM$62,3))+('[1]Summary Data'!$W161*POWER(CM$62,2))+('[1]Summary Data'!$X161*CM$62)+'[1]Summary Data'!$Y161</f>
        <v>105.19762265231998</v>
      </c>
      <c r="CN65" s="131">
        <f>('[1]Summary Data'!$V161*POWER(CN$62,3))+('[1]Summary Data'!$W161*POWER(CN$62,2))+('[1]Summary Data'!$X161*CN$62)+'[1]Summary Data'!$Y161</f>
        <v>103.22281523327996</v>
      </c>
      <c r="CO65" s="131">
        <f>('[1]Summary Data'!$V161*POWER(CO$62,3))+('[1]Summary Data'!$W161*POWER(CO$62,2))+('[1]Summary Data'!$X161*CO$62)+'[1]Summary Data'!$Y161</f>
        <v>100.72012234416002</v>
      </c>
      <c r="CP65" s="131">
        <f>('[1]Summary Data'!$V161*POWER(CP$62,3))+('[1]Summary Data'!$W161*POWER(CP$62,2))+('[1]Summary Data'!$X161*CP$62)+'[1]Summary Data'!$Y161</f>
        <v>97.187909999999988</v>
      </c>
      <c r="CQ65" s="132">
        <f>('[1]Summary Data'!$V161*POWER(CQ$62,3))+('[1]Summary Data'!$W161*POWER(CQ$62,2))+('[1]Summary Data'!$X161*CQ$62)+'[1]Summary Data'!$Y161</f>
        <v>-572.77194000000009</v>
      </c>
    </row>
    <row r="66" spans="2:95">
      <c r="B66" s="166"/>
      <c r="C66" s="167"/>
      <c r="D66" s="167"/>
      <c r="E66" s="168"/>
      <c r="F66" s="56">
        <f t="shared" si="6"/>
        <v>4</v>
      </c>
      <c r="G66" s="130">
        <f t="shared" si="7"/>
        <v>241.03431589823998</v>
      </c>
      <c r="H66" s="131">
        <f t="shared" si="7"/>
        <v>210.37045019711999</v>
      </c>
      <c r="I66" s="131">
        <f t="shared" si="7"/>
        <v>184.97920893887999</v>
      </c>
      <c r="J66" s="131">
        <f t="shared" si="7"/>
        <v>164.32590132575996</v>
      </c>
      <c r="K66" s="131">
        <f t="shared" si="7"/>
        <v>147.87583655999998</v>
      </c>
      <c r="L66" s="131">
        <f t="shared" si="7"/>
        <v>135.09432384383996</v>
      </c>
      <c r="M66" s="131">
        <f t="shared" si="7"/>
        <v>125.44667237952001</v>
      </c>
      <c r="N66" s="131">
        <f t="shared" si="7"/>
        <v>118.39819136928003</v>
      </c>
      <c r="O66" s="131">
        <f t="shared" si="7"/>
        <v>113.41419001535991</v>
      </c>
      <c r="P66" s="131">
        <f t="shared" si="7"/>
        <v>109.95997751999994</v>
      </c>
      <c r="Q66" s="131">
        <f t="shared" si="7"/>
        <v>107.5008630854399</v>
      </c>
      <c r="R66" s="131">
        <f t="shared" si="7"/>
        <v>105.50215591391992</v>
      </c>
      <c r="S66" s="131">
        <f t="shared" si="7"/>
        <v>103.42916520767994</v>
      </c>
      <c r="T66" s="131">
        <f t="shared" si="7"/>
        <v>100.74720016896003</v>
      </c>
      <c r="U66" s="131">
        <f t="shared" si="7"/>
        <v>100</v>
      </c>
      <c r="V66" s="132">
        <v>100</v>
      </c>
      <c r="W66" s="173"/>
      <c r="CA66" s="119">
        <f t="shared" si="8"/>
        <v>4</v>
      </c>
      <c r="CB66" s="130">
        <f>('[1]Summary Data'!$V160*POWER(CB$62,3))+('[1]Summary Data'!$W160*POWER(CB$62,2))+('[1]Summary Data'!$X160*CB$62)+'[1]Summary Data'!$Y160</f>
        <v>241.03431589823998</v>
      </c>
      <c r="CC66" s="131">
        <f>('[1]Summary Data'!$V160*POWER(CC$62,3))+('[1]Summary Data'!$W160*POWER(CC$62,2))+('[1]Summary Data'!$X160*CC$62)+'[1]Summary Data'!$Y160</f>
        <v>210.37045019711999</v>
      </c>
      <c r="CD66" s="131">
        <f>('[1]Summary Data'!$V160*POWER(CD$62,3))+('[1]Summary Data'!$W160*POWER(CD$62,2))+('[1]Summary Data'!$X160*CD$62)+'[1]Summary Data'!$Y160</f>
        <v>184.97920893887999</v>
      </c>
      <c r="CE66" s="131">
        <f>('[1]Summary Data'!$V160*POWER(CE$62,3))+('[1]Summary Data'!$W160*POWER(CE$62,2))+('[1]Summary Data'!$X160*CE$62)+'[1]Summary Data'!$Y160</f>
        <v>164.32590132575996</v>
      </c>
      <c r="CF66" s="131">
        <f>('[1]Summary Data'!$V160*POWER(CF$62,3))+('[1]Summary Data'!$W160*POWER(CF$62,2))+('[1]Summary Data'!$X160*CF$62)+'[1]Summary Data'!$Y160</f>
        <v>147.87583655999998</v>
      </c>
      <c r="CG66" s="131">
        <f>('[1]Summary Data'!$V160*POWER(CG$62,3))+('[1]Summary Data'!$W160*POWER(CG$62,2))+('[1]Summary Data'!$X160*CG$62)+'[1]Summary Data'!$Y160</f>
        <v>135.09432384383996</v>
      </c>
      <c r="CH66" s="131">
        <f>('[1]Summary Data'!$V160*POWER(CH$62,3))+('[1]Summary Data'!$W160*POWER(CH$62,2))+('[1]Summary Data'!$X160*CH$62)+'[1]Summary Data'!$Y160</f>
        <v>125.44667237952001</v>
      </c>
      <c r="CI66" s="131">
        <f>('[1]Summary Data'!$V160*POWER(CI$62,3))+('[1]Summary Data'!$W160*POWER(CI$62,2))+('[1]Summary Data'!$X160*CI$62)+'[1]Summary Data'!$Y160</f>
        <v>118.39819136928003</v>
      </c>
      <c r="CJ66" s="131">
        <f>('[1]Summary Data'!$V160*POWER(CJ$62,3))+('[1]Summary Data'!$W160*POWER(CJ$62,2))+('[1]Summary Data'!$X160*CJ$62)+'[1]Summary Data'!$Y160</f>
        <v>113.41419001535991</v>
      </c>
      <c r="CK66" s="131">
        <f>('[1]Summary Data'!$V160*POWER(CK$62,3))+('[1]Summary Data'!$W160*POWER(CK$62,2))+('[1]Summary Data'!$X160*CK$62)+'[1]Summary Data'!$Y160</f>
        <v>109.95997751999994</v>
      </c>
      <c r="CL66" s="131">
        <f>('[1]Summary Data'!$V160*POWER(CL$62,3))+('[1]Summary Data'!$W160*POWER(CL$62,2))+('[1]Summary Data'!$X160*CL$62)+'[1]Summary Data'!$Y160</f>
        <v>107.5008630854399</v>
      </c>
      <c r="CM66" s="131">
        <f>('[1]Summary Data'!$V160*POWER(CM$62,3))+('[1]Summary Data'!$W160*POWER(CM$62,2))+('[1]Summary Data'!$X160*CM$62)+'[1]Summary Data'!$Y160</f>
        <v>105.50215591391992</v>
      </c>
      <c r="CN66" s="131">
        <f>('[1]Summary Data'!$V160*POWER(CN$62,3))+('[1]Summary Data'!$W160*POWER(CN$62,2))+('[1]Summary Data'!$X160*CN$62)+'[1]Summary Data'!$Y160</f>
        <v>103.42916520767994</v>
      </c>
      <c r="CO66" s="131">
        <f>('[1]Summary Data'!$V160*POWER(CO$62,3))+('[1]Summary Data'!$W160*POWER(CO$62,2))+('[1]Summary Data'!$X160*CO$62)+'[1]Summary Data'!$Y160</f>
        <v>100.74720016896003</v>
      </c>
      <c r="CP66" s="131">
        <f>('[1]Summary Data'!$V160*POWER(CP$62,3))+('[1]Summary Data'!$W160*POWER(CP$62,2))+('[1]Summary Data'!$X160*CP$62)+'[1]Summary Data'!$Y160</f>
        <v>96.921569999999974</v>
      </c>
      <c r="CQ66" s="132">
        <f>('[1]Summary Data'!$V160*POWER(CQ$62,3))+('[1]Summary Data'!$W160*POWER(CQ$62,2))+('[1]Summary Data'!$X160*CQ$62)+'[1]Summary Data'!$Y160</f>
        <v>-625.01503000000014</v>
      </c>
    </row>
    <row r="67" spans="2:95">
      <c r="B67" s="166"/>
      <c r="C67" s="167"/>
      <c r="D67" s="167"/>
      <c r="E67" s="168"/>
      <c r="F67" s="56">
        <f t="shared" si="6"/>
        <v>4.5</v>
      </c>
      <c r="G67" s="130">
        <f t="shared" si="7"/>
        <v>202.82516615104001</v>
      </c>
      <c r="H67" s="131">
        <f t="shared" si="7"/>
        <v>178.49603460352</v>
      </c>
      <c r="I67" s="131">
        <f t="shared" si="7"/>
        <v>158.59084181247999</v>
      </c>
      <c r="J67" s="131">
        <f t="shared" si="7"/>
        <v>142.65119159296</v>
      </c>
      <c r="K67" s="131">
        <f t="shared" si="7"/>
        <v>130.21868775999997</v>
      </c>
      <c r="L67" s="131">
        <f t="shared" si="7"/>
        <v>120.83493412863999</v>
      </c>
      <c r="M67" s="131">
        <f t="shared" si="7"/>
        <v>114.04153451392</v>
      </c>
      <c r="N67" s="131">
        <f t="shared" si="7"/>
        <v>109.38009273088002</v>
      </c>
      <c r="O67" s="131">
        <f t="shared" si="7"/>
        <v>106.39221259455999</v>
      </c>
      <c r="P67" s="131">
        <f t="shared" si="7"/>
        <v>104.61949791999996</v>
      </c>
      <c r="Q67" s="131">
        <f t="shared" si="7"/>
        <v>103.60355252223997</v>
      </c>
      <c r="R67" s="131">
        <f t="shared" si="7"/>
        <v>102.88598021632004</v>
      </c>
      <c r="S67" s="131">
        <f t="shared" si="7"/>
        <v>102.00838481727993</v>
      </c>
      <c r="T67" s="131">
        <f t="shared" si="7"/>
        <v>100.51237014015999</v>
      </c>
      <c r="U67" s="131">
        <f t="shared" si="7"/>
        <v>100</v>
      </c>
      <c r="V67" s="132">
        <v>100</v>
      </c>
      <c r="W67" s="173"/>
      <c r="CA67" s="119">
        <f t="shared" si="8"/>
        <v>4.5</v>
      </c>
      <c r="CB67" s="130">
        <f>('[1]Summary Data'!$V159*POWER(CB$62,3))+('[1]Summary Data'!$W159*POWER(CB$62,2))+('[1]Summary Data'!$X159*CB$62)+'[1]Summary Data'!$Y159</f>
        <v>202.82516615104001</v>
      </c>
      <c r="CC67" s="131">
        <f>('[1]Summary Data'!$V159*POWER(CC$62,3))+('[1]Summary Data'!$W159*POWER(CC$62,2))+('[1]Summary Data'!$X159*CC$62)+'[1]Summary Data'!$Y159</f>
        <v>178.49603460352</v>
      </c>
      <c r="CD67" s="131">
        <f>('[1]Summary Data'!$V159*POWER(CD$62,3))+('[1]Summary Data'!$W159*POWER(CD$62,2))+('[1]Summary Data'!$X159*CD$62)+'[1]Summary Data'!$Y159</f>
        <v>158.59084181247999</v>
      </c>
      <c r="CE67" s="131">
        <f>('[1]Summary Data'!$V159*POWER(CE$62,3))+('[1]Summary Data'!$W159*POWER(CE$62,2))+('[1]Summary Data'!$X159*CE$62)+'[1]Summary Data'!$Y159</f>
        <v>142.65119159296</v>
      </c>
      <c r="CF67" s="131">
        <f>('[1]Summary Data'!$V159*POWER(CF$62,3))+('[1]Summary Data'!$W159*POWER(CF$62,2))+('[1]Summary Data'!$X159*CF$62)+'[1]Summary Data'!$Y159</f>
        <v>130.21868775999997</v>
      </c>
      <c r="CG67" s="131">
        <f>('[1]Summary Data'!$V159*POWER(CG$62,3))+('[1]Summary Data'!$W159*POWER(CG$62,2))+('[1]Summary Data'!$X159*CG$62)+'[1]Summary Data'!$Y159</f>
        <v>120.83493412863999</v>
      </c>
      <c r="CH67" s="131">
        <f>('[1]Summary Data'!$V159*POWER(CH$62,3))+('[1]Summary Data'!$W159*POWER(CH$62,2))+('[1]Summary Data'!$X159*CH$62)+'[1]Summary Data'!$Y159</f>
        <v>114.04153451392</v>
      </c>
      <c r="CI67" s="131">
        <f>('[1]Summary Data'!$V159*POWER(CI$62,3))+('[1]Summary Data'!$W159*POWER(CI$62,2))+('[1]Summary Data'!$X159*CI$62)+'[1]Summary Data'!$Y159</f>
        <v>109.38009273088002</v>
      </c>
      <c r="CJ67" s="131">
        <f>('[1]Summary Data'!$V159*POWER(CJ$62,3))+('[1]Summary Data'!$W159*POWER(CJ$62,2))+('[1]Summary Data'!$X159*CJ$62)+'[1]Summary Data'!$Y159</f>
        <v>106.39221259455999</v>
      </c>
      <c r="CK67" s="131">
        <f>('[1]Summary Data'!$V159*POWER(CK$62,3))+('[1]Summary Data'!$W159*POWER(CK$62,2))+('[1]Summary Data'!$X159*CK$62)+'[1]Summary Data'!$Y159</f>
        <v>104.61949791999996</v>
      </c>
      <c r="CL67" s="131">
        <f>('[1]Summary Data'!$V159*POWER(CL$62,3))+('[1]Summary Data'!$W159*POWER(CL$62,2))+('[1]Summary Data'!$X159*CL$62)+'[1]Summary Data'!$Y159</f>
        <v>103.60355252223997</v>
      </c>
      <c r="CM67" s="131">
        <f>('[1]Summary Data'!$V159*POWER(CM$62,3))+('[1]Summary Data'!$W159*POWER(CM$62,2))+('[1]Summary Data'!$X159*CM$62)+'[1]Summary Data'!$Y159</f>
        <v>102.88598021632004</v>
      </c>
      <c r="CN67" s="131">
        <f>('[1]Summary Data'!$V159*POWER(CN$62,3))+('[1]Summary Data'!$W159*POWER(CN$62,2))+('[1]Summary Data'!$X159*CN$62)+'[1]Summary Data'!$Y159</f>
        <v>102.00838481727993</v>
      </c>
      <c r="CO67" s="131">
        <f>('[1]Summary Data'!$V159*POWER(CO$62,3))+('[1]Summary Data'!$W159*POWER(CO$62,2))+('[1]Summary Data'!$X159*CO$62)+'[1]Summary Data'!$Y159</f>
        <v>100.51237014015999</v>
      </c>
      <c r="CP67" s="131">
        <f>('[1]Summary Data'!$V159*POWER(CP$62,3))+('[1]Summary Data'!$W159*POWER(CP$62,2))+('[1]Summary Data'!$X159*CP$62)+'[1]Summary Data'!$Y159</f>
        <v>97.939539999999965</v>
      </c>
      <c r="CQ67" s="132">
        <f>('[1]Summary Data'!$V159*POWER(CQ$62,3))+('[1]Summary Data'!$W159*POWER(CQ$62,2))+('[1]Summary Data'!$X159*CQ$62)+'[1]Summary Data'!$Y159</f>
        <v>-523.38567000000012</v>
      </c>
    </row>
    <row r="68" spans="2:95">
      <c r="B68" s="166"/>
      <c r="C68" s="167"/>
      <c r="D68" s="167"/>
      <c r="E68" s="168"/>
      <c r="F68" s="56">
        <f t="shared" si="6"/>
        <v>5</v>
      </c>
      <c r="G68" s="130">
        <f t="shared" si="7"/>
        <v>213.56013371903998</v>
      </c>
      <c r="H68" s="131">
        <f t="shared" si="7"/>
        <v>188.64136651151998</v>
      </c>
      <c r="I68" s="131">
        <f t="shared" si="7"/>
        <v>168.03654027647997</v>
      </c>
      <c r="J68" s="131">
        <f t="shared" si="7"/>
        <v>151.30699237295997</v>
      </c>
      <c r="K68" s="131">
        <f t="shared" si="7"/>
        <v>138.01406015999993</v>
      </c>
      <c r="L68" s="131">
        <f t="shared" si="7"/>
        <v>127.71908099663995</v>
      </c>
      <c r="M68" s="131">
        <f t="shared" si="7"/>
        <v>119.98339224192</v>
      </c>
      <c r="N68" s="131">
        <f t="shared" si="7"/>
        <v>114.36833125487993</v>
      </c>
      <c r="O68" s="131">
        <f t="shared" si="7"/>
        <v>110.43523539455992</v>
      </c>
      <c r="P68" s="131">
        <f t="shared" si="7"/>
        <v>107.74544201999993</v>
      </c>
      <c r="Q68" s="131">
        <f t="shared" si="7"/>
        <v>105.86028849024001</v>
      </c>
      <c r="R68" s="131">
        <f t="shared" si="7"/>
        <v>104.34111216431995</v>
      </c>
      <c r="S68" s="131">
        <f t="shared" si="7"/>
        <v>102.74925040127994</v>
      </c>
      <c r="T68" s="131">
        <f t="shared" si="7"/>
        <v>100.64604056016003</v>
      </c>
      <c r="U68" s="131">
        <f t="shared" si="7"/>
        <v>100</v>
      </c>
      <c r="V68" s="132">
        <v>100</v>
      </c>
      <c r="W68" s="173"/>
      <c r="CA68" s="119">
        <f t="shared" si="8"/>
        <v>5</v>
      </c>
      <c r="CB68" s="130">
        <f>('[1]Summary Data'!$V158*POWER(CB$62,3))+('[1]Summary Data'!$W158*POWER(CB$62,2))+('[1]Summary Data'!$X158*CB$62)+'[1]Summary Data'!$Y158</f>
        <v>213.56013371903998</v>
      </c>
      <c r="CC68" s="131">
        <f>('[1]Summary Data'!$V158*POWER(CC$62,3))+('[1]Summary Data'!$W158*POWER(CC$62,2))+('[1]Summary Data'!$X158*CC$62)+'[1]Summary Data'!$Y158</f>
        <v>188.64136651151998</v>
      </c>
      <c r="CD68" s="131">
        <f>('[1]Summary Data'!$V158*POWER(CD$62,3))+('[1]Summary Data'!$W158*POWER(CD$62,2))+('[1]Summary Data'!$X158*CD$62)+'[1]Summary Data'!$Y158</f>
        <v>168.03654027647997</v>
      </c>
      <c r="CE68" s="131">
        <f>('[1]Summary Data'!$V158*POWER(CE$62,3))+('[1]Summary Data'!$W158*POWER(CE$62,2))+('[1]Summary Data'!$X158*CE$62)+'[1]Summary Data'!$Y158</f>
        <v>151.30699237295997</v>
      </c>
      <c r="CF68" s="131">
        <f>('[1]Summary Data'!$V158*POWER(CF$62,3))+('[1]Summary Data'!$W158*POWER(CF$62,2))+('[1]Summary Data'!$X158*CF$62)+'[1]Summary Data'!$Y158</f>
        <v>138.01406015999993</v>
      </c>
      <c r="CG68" s="131">
        <f>('[1]Summary Data'!$V158*POWER(CG$62,3))+('[1]Summary Data'!$W158*POWER(CG$62,2))+('[1]Summary Data'!$X158*CG$62)+'[1]Summary Data'!$Y158</f>
        <v>127.71908099663995</v>
      </c>
      <c r="CH68" s="131">
        <f>('[1]Summary Data'!$V158*POWER(CH$62,3))+('[1]Summary Data'!$W158*POWER(CH$62,2))+('[1]Summary Data'!$X158*CH$62)+'[1]Summary Data'!$Y158</f>
        <v>119.98339224192</v>
      </c>
      <c r="CI68" s="131">
        <f>('[1]Summary Data'!$V158*POWER(CI$62,3))+('[1]Summary Data'!$W158*POWER(CI$62,2))+('[1]Summary Data'!$X158*CI$62)+'[1]Summary Data'!$Y158</f>
        <v>114.36833125487993</v>
      </c>
      <c r="CJ68" s="131">
        <f>('[1]Summary Data'!$V158*POWER(CJ$62,3))+('[1]Summary Data'!$W158*POWER(CJ$62,2))+('[1]Summary Data'!$X158*CJ$62)+'[1]Summary Data'!$Y158</f>
        <v>110.43523539455992</v>
      </c>
      <c r="CK68" s="131">
        <f>('[1]Summary Data'!$V158*POWER(CK$62,3))+('[1]Summary Data'!$W158*POWER(CK$62,2))+('[1]Summary Data'!$X158*CK$62)+'[1]Summary Data'!$Y158</f>
        <v>107.74544201999993</v>
      </c>
      <c r="CL68" s="131">
        <f>('[1]Summary Data'!$V158*POWER(CL$62,3))+('[1]Summary Data'!$W158*POWER(CL$62,2))+('[1]Summary Data'!$X158*CL$62)+'[1]Summary Data'!$Y158</f>
        <v>105.86028849024001</v>
      </c>
      <c r="CM68" s="131">
        <f>('[1]Summary Data'!$V158*POWER(CM$62,3))+('[1]Summary Data'!$W158*POWER(CM$62,2))+('[1]Summary Data'!$X158*CM$62)+'[1]Summary Data'!$Y158</f>
        <v>104.34111216431995</v>
      </c>
      <c r="CN68" s="131">
        <f>('[1]Summary Data'!$V158*POWER(CN$62,3))+('[1]Summary Data'!$W158*POWER(CN$62,2))+('[1]Summary Data'!$X158*CN$62)+'[1]Summary Data'!$Y158</f>
        <v>102.74925040127994</v>
      </c>
      <c r="CO68" s="131">
        <f>('[1]Summary Data'!$V158*POWER(CO$62,3))+('[1]Summary Data'!$W158*POWER(CO$62,2))+('[1]Summary Data'!$X158*CO$62)+'[1]Summary Data'!$Y158</f>
        <v>100.64604056016003</v>
      </c>
      <c r="CP68" s="131">
        <f>('[1]Summary Data'!$V158*POWER(CP$62,3))+('[1]Summary Data'!$W158*POWER(CP$62,2))+('[1]Summary Data'!$X158*CP$62)+'[1]Summary Data'!$Y158</f>
        <v>97.592819999999904</v>
      </c>
      <c r="CQ68" s="132">
        <f>('[1]Summary Data'!$V158*POWER(CQ$62,3))+('[1]Summary Data'!$W158*POWER(CQ$62,2))+('[1]Summary Data'!$X158*CQ$62)+'[1]Summary Data'!$Y158</f>
        <v>-494.99352000000033</v>
      </c>
    </row>
    <row r="69" spans="2:95">
      <c r="B69" s="166"/>
      <c r="C69" s="167"/>
      <c r="D69" s="167"/>
      <c r="E69" s="168"/>
      <c r="F69" s="56">
        <f t="shared" si="6"/>
        <v>5.5</v>
      </c>
      <c r="G69" s="130">
        <f t="shared" si="7"/>
        <v>247.17320181247999</v>
      </c>
      <c r="H69" s="131">
        <f t="shared" si="7"/>
        <v>216.32306158423998</v>
      </c>
      <c r="I69" s="131">
        <f t="shared" si="7"/>
        <v>190.66512133375994</v>
      </c>
      <c r="J69" s="131">
        <f t="shared" si="7"/>
        <v>169.67499694951999</v>
      </c>
      <c r="K69" s="131">
        <f t="shared" si="7"/>
        <v>152.82830432</v>
      </c>
      <c r="L69" s="131">
        <f t="shared" si="7"/>
        <v>139.60065933367997</v>
      </c>
      <c r="M69" s="131">
        <f t="shared" si="7"/>
        <v>129.46767787903997</v>
      </c>
      <c r="N69" s="131">
        <f t="shared" si="7"/>
        <v>121.90497584456</v>
      </c>
      <c r="O69" s="131">
        <f t="shared" si="7"/>
        <v>116.38816911872004</v>
      </c>
      <c r="P69" s="131">
        <f t="shared" si="7"/>
        <v>112.39287358999997</v>
      </c>
      <c r="Q69" s="131">
        <f t="shared" si="7"/>
        <v>109.39470514688003</v>
      </c>
      <c r="R69" s="131">
        <f t="shared" si="7"/>
        <v>106.86927967783998</v>
      </c>
      <c r="S69" s="131">
        <f t="shared" si="7"/>
        <v>104.29221307135998</v>
      </c>
      <c r="T69" s="131">
        <f t="shared" si="7"/>
        <v>101.13912121592</v>
      </c>
      <c r="U69" s="131">
        <f t="shared" si="7"/>
        <v>100</v>
      </c>
      <c r="V69" s="132">
        <v>100</v>
      </c>
      <c r="W69" s="173"/>
      <c r="CA69" s="119">
        <f t="shared" si="8"/>
        <v>5.5</v>
      </c>
      <c r="CB69" s="130">
        <f>('[1]Summary Data'!$V157*POWER(CB$62,3))+('[1]Summary Data'!$W157*POWER(CB$62,2))+('[1]Summary Data'!$X157*CB$62)+'[1]Summary Data'!$Y157</f>
        <v>247.17320181247999</v>
      </c>
      <c r="CC69" s="131">
        <f>('[1]Summary Data'!$V157*POWER(CC$62,3))+('[1]Summary Data'!$W157*POWER(CC$62,2))+('[1]Summary Data'!$X157*CC$62)+'[1]Summary Data'!$Y157</f>
        <v>216.32306158423998</v>
      </c>
      <c r="CD69" s="131">
        <f>('[1]Summary Data'!$V157*POWER(CD$62,3))+('[1]Summary Data'!$W157*POWER(CD$62,2))+('[1]Summary Data'!$X157*CD$62)+'[1]Summary Data'!$Y157</f>
        <v>190.66512133375994</v>
      </c>
      <c r="CE69" s="131">
        <f>('[1]Summary Data'!$V157*POWER(CE$62,3))+('[1]Summary Data'!$W157*POWER(CE$62,2))+('[1]Summary Data'!$X157*CE$62)+'[1]Summary Data'!$Y157</f>
        <v>169.67499694951999</v>
      </c>
      <c r="CF69" s="131">
        <f>('[1]Summary Data'!$V157*POWER(CF$62,3))+('[1]Summary Data'!$W157*POWER(CF$62,2))+('[1]Summary Data'!$X157*CF$62)+'[1]Summary Data'!$Y157</f>
        <v>152.82830432</v>
      </c>
      <c r="CG69" s="131">
        <f>('[1]Summary Data'!$V157*POWER(CG$62,3))+('[1]Summary Data'!$W157*POWER(CG$62,2))+('[1]Summary Data'!$X157*CG$62)+'[1]Summary Data'!$Y157</f>
        <v>139.60065933367997</v>
      </c>
      <c r="CH69" s="131">
        <f>('[1]Summary Data'!$V157*POWER(CH$62,3))+('[1]Summary Data'!$W157*POWER(CH$62,2))+('[1]Summary Data'!$X157*CH$62)+'[1]Summary Data'!$Y157</f>
        <v>129.46767787903997</v>
      </c>
      <c r="CI69" s="131">
        <f>('[1]Summary Data'!$V157*POWER(CI$62,3))+('[1]Summary Data'!$W157*POWER(CI$62,2))+('[1]Summary Data'!$X157*CI$62)+'[1]Summary Data'!$Y157</f>
        <v>121.90497584456</v>
      </c>
      <c r="CJ69" s="131">
        <f>('[1]Summary Data'!$V157*POWER(CJ$62,3))+('[1]Summary Data'!$W157*POWER(CJ$62,2))+('[1]Summary Data'!$X157*CJ$62)+'[1]Summary Data'!$Y157</f>
        <v>116.38816911872004</v>
      </c>
      <c r="CK69" s="131">
        <f>('[1]Summary Data'!$V157*POWER(CK$62,3))+('[1]Summary Data'!$W157*POWER(CK$62,2))+('[1]Summary Data'!$X157*CK$62)+'[1]Summary Data'!$Y157</f>
        <v>112.39287358999997</v>
      </c>
      <c r="CL69" s="131">
        <f>('[1]Summary Data'!$V157*POWER(CL$62,3))+('[1]Summary Data'!$W157*POWER(CL$62,2))+('[1]Summary Data'!$X157*CL$62)+'[1]Summary Data'!$Y157</f>
        <v>109.39470514688003</v>
      </c>
      <c r="CM69" s="131">
        <f>('[1]Summary Data'!$V157*POWER(CM$62,3))+('[1]Summary Data'!$W157*POWER(CM$62,2))+('[1]Summary Data'!$X157*CM$62)+'[1]Summary Data'!$Y157</f>
        <v>106.86927967783998</v>
      </c>
      <c r="CN69" s="131">
        <f>('[1]Summary Data'!$V157*POWER(CN$62,3))+('[1]Summary Data'!$W157*POWER(CN$62,2))+('[1]Summary Data'!$X157*CN$62)+'[1]Summary Data'!$Y157</f>
        <v>104.29221307135998</v>
      </c>
      <c r="CO69" s="131">
        <f>('[1]Summary Data'!$V157*POWER(CO$62,3))+('[1]Summary Data'!$W157*POWER(CO$62,2))+('[1]Summary Data'!$X157*CO$62)+'[1]Summary Data'!$Y157</f>
        <v>101.13912121592</v>
      </c>
      <c r="CP69" s="131">
        <f>('[1]Summary Data'!$V157*POWER(CP$62,3))+('[1]Summary Data'!$W157*POWER(CP$62,2))+('[1]Summary Data'!$X157*CP$62)+'[1]Summary Data'!$Y157</f>
        <v>96.885620000000017</v>
      </c>
      <c r="CQ69" s="132">
        <f>('[1]Summary Data'!$V157*POWER(CQ$62,3))+('[1]Summary Data'!$W157*POWER(CQ$62,2))+('[1]Summary Data'!$X157*CQ$62)+'[1]Summary Data'!$Y157</f>
        <v>-616.37252000000012</v>
      </c>
    </row>
    <row r="70" spans="2:95" ht="15.75" thickBot="1">
      <c r="B70" s="169"/>
      <c r="C70" s="170"/>
      <c r="D70" s="170"/>
      <c r="E70" s="171"/>
      <c r="F70" s="58">
        <f t="shared" si="6"/>
        <v>6</v>
      </c>
      <c r="G70" s="133">
        <f t="shared" si="7"/>
        <v>242.23399209664001</v>
      </c>
      <c r="H70" s="134">
        <f t="shared" si="7"/>
        <v>212.37334823632003</v>
      </c>
      <c r="I70" s="134">
        <f t="shared" si="7"/>
        <v>187.45813643968</v>
      </c>
      <c r="J70" s="134">
        <f t="shared" si="7"/>
        <v>167.00167998736003</v>
      </c>
      <c r="K70" s="134">
        <f t="shared" si="7"/>
        <v>150.51730216000004</v>
      </c>
      <c r="L70" s="134">
        <f t="shared" si="7"/>
        <v>137.51832623824004</v>
      </c>
      <c r="M70" s="134">
        <f t="shared" si="7"/>
        <v>127.51807550272005</v>
      </c>
      <c r="N70" s="134">
        <f t="shared" si="7"/>
        <v>120.02987323408007</v>
      </c>
      <c r="O70" s="134">
        <f t="shared" si="7"/>
        <v>114.56704271296002</v>
      </c>
      <c r="P70" s="134">
        <f t="shared" si="7"/>
        <v>110.6429072200001</v>
      </c>
      <c r="Q70" s="134">
        <f t="shared" si="7"/>
        <v>107.77079003583998</v>
      </c>
      <c r="R70" s="134">
        <f t="shared" si="7"/>
        <v>105.46401444112001</v>
      </c>
      <c r="S70" s="134">
        <f t="shared" si="7"/>
        <v>103.2359037164801</v>
      </c>
      <c r="T70" s="134">
        <f t="shared" si="7"/>
        <v>100.59978114256006</v>
      </c>
      <c r="U70" s="134">
        <f t="shared" si="7"/>
        <v>100</v>
      </c>
      <c r="V70" s="135">
        <v>100</v>
      </c>
      <c r="W70" s="174"/>
      <c r="CA70" s="120">
        <f t="shared" si="8"/>
        <v>6</v>
      </c>
      <c r="CB70" s="133">
        <f>('[1]Summary Data'!$V156*POWER(CB$62,3))+('[1]Summary Data'!$W156*POWER(CB$62,2))+('[1]Summary Data'!$X156*CB$62)+'[1]Summary Data'!$Y156</f>
        <v>242.23399209664001</v>
      </c>
      <c r="CC70" s="134">
        <f>('[1]Summary Data'!$V156*POWER(CC$62,3))+('[1]Summary Data'!$W156*POWER(CC$62,2))+('[1]Summary Data'!$X156*CC$62)+'[1]Summary Data'!$Y156</f>
        <v>212.37334823632003</v>
      </c>
      <c r="CD70" s="134">
        <f>('[1]Summary Data'!$V156*POWER(CD$62,3))+('[1]Summary Data'!$W156*POWER(CD$62,2))+('[1]Summary Data'!$X156*CD$62)+'[1]Summary Data'!$Y156</f>
        <v>187.45813643968</v>
      </c>
      <c r="CE70" s="134">
        <f>('[1]Summary Data'!$V156*POWER(CE$62,3))+('[1]Summary Data'!$W156*POWER(CE$62,2))+('[1]Summary Data'!$X156*CE$62)+'[1]Summary Data'!$Y156</f>
        <v>167.00167998736003</v>
      </c>
      <c r="CF70" s="134">
        <f>('[1]Summary Data'!$V156*POWER(CF$62,3))+('[1]Summary Data'!$W156*POWER(CF$62,2))+('[1]Summary Data'!$X156*CF$62)+'[1]Summary Data'!$Y156</f>
        <v>150.51730216000004</v>
      </c>
      <c r="CG70" s="134">
        <f>('[1]Summary Data'!$V156*POWER(CG$62,3))+('[1]Summary Data'!$W156*POWER(CG$62,2))+('[1]Summary Data'!$X156*CG$62)+'[1]Summary Data'!$Y156</f>
        <v>137.51832623824004</v>
      </c>
      <c r="CH70" s="134">
        <f>('[1]Summary Data'!$V156*POWER(CH$62,3))+('[1]Summary Data'!$W156*POWER(CH$62,2))+('[1]Summary Data'!$X156*CH$62)+'[1]Summary Data'!$Y156</f>
        <v>127.51807550272005</v>
      </c>
      <c r="CI70" s="134">
        <f>('[1]Summary Data'!$V156*POWER(CI$62,3))+('[1]Summary Data'!$W156*POWER(CI$62,2))+('[1]Summary Data'!$X156*CI$62)+'[1]Summary Data'!$Y156</f>
        <v>120.02987323408007</v>
      </c>
      <c r="CJ70" s="134">
        <f>('[1]Summary Data'!$V156*POWER(CJ$62,3))+('[1]Summary Data'!$W156*POWER(CJ$62,2))+('[1]Summary Data'!$X156*CJ$62)+'[1]Summary Data'!$Y156</f>
        <v>114.56704271296002</v>
      </c>
      <c r="CK70" s="134">
        <f>('[1]Summary Data'!$V156*POWER(CK$62,3))+('[1]Summary Data'!$W156*POWER(CK$62,2))+('[1]Summary Data'!$X156*CK$62)+'[1]Summary Data'!$Y156</f>
        <v>110.6429072200001</v>
      </c>
      <c r="CL70" s="134">
        <f>('[1]Summary Data'!$V156*POWER(CL$62,3))+('[1]Summary Data'!$W156*POWER(CL$62,2))+('[1]Summary Data'!$X156*CL$62)+'[1]Summary Data'!$Y156</f>
        <v>107.77079003583998</v>
      </c>
      <c r="CM70" s="134">
        <f>('[1]Summary Data'!$V156*POWER(CM$62,3))+('[1]Summary Data'!$W156*POWER(CM$62,2))+('[1]Summary Data'!$X156*CM$62)+'[1]Summary Data'!$Y156</f>
        <v>105.46401444112001</v>
      </c>
      <c r="CN70" s="134">
        <f>('[1]Summary Data'!$V156*POWER(CN$62,3))+('[1]Summary Data'!$W156*POWER(CN$62,2))+('[1]Summary Data'!$X156*CN$62)+'[1]Summary Data'!$Y156</f>
        <v>103.2359037164801</v>
      </c>
      <c r="CO70" s="134">
        <f>('[1]Summary Data'!$V156*POWER(CO$62,3))+('[1]Summary Data'!$W156*POWER(CO$62,2))+('[1]Summary Data'!$X156*CO$62)+'[1]Summary Data'!$Y156</f>
        <v>100.59978114256006</v>
      </c>
      <c r="CP70" s="134">
        <f>('[1]Summary Data'!$V156*POWER(CP$62,3))+('[1]Summary Data'!$W156*POWER(CP$62,2))+('[1]Summary Data'!$X156*CP$62)+'[1]Summary Data'!$Y156</f>
        <v>97.068970000000093</v>
      </c>
      <c r="CQ70" s="135">
        <f>('[1]Summary Data'!$V156*POWER(CQ$62,3))+('[1]Summary Data'!$W156*POWER(CQ$62,2))+('[1]Summary Data'!$X156*CQ$62)+'[1]Summary Data'!$Y156</f>
        <v>-539.31582999999978</v>
      </c>
    </row>
  </sheetData>
  <sheetProtection password="C163" sheet="1" objects="1" scenarios="1"/>
  <mergeCells count="23">
    <mergeCell ref="B10:H10"/>
    <mergeCell ref="A1:T1"/>
    <mergeCell ref="J2:R2"/>
    <mergeCell ref="B5:D5"/>
    <mergeCell ref="P5:S5"/>
    <mergeCell ref="B7:D7"/>
    <mergeCell ref="O41:O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B40:E48"/>
    <mergeCell ref="B61:F61"/>
    <mergeCell ref="G61:V61"/>
    <mergeCell ref="CB61:CQ61"/>
    <mergeCell ref="B62:E70"/>
    <mergeCell ref="W63:W70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Q70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>
      <c r="A1" s="157" t="str">
        <f ca="1">MID(CELL("filename",A1),FIND("]",CELL("filename",A1))+1,255)</f>
        <v>Nissan GTR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657.428</v>
      </c>
      <c r="T1" s="159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657.428</v>
      </c>
      <c r="T2" s="41" t="s">
        <v>28</v>
      </c>
    </row>
    <row r="3" spans="1:81">
      <c r="A3" s="8" t="s">
        <v>1</v>
      </c>
      <c r="B3" s="7" t="str">
        <f>[1]Versions!C4</f>
        <v>19.02.28</v>
      </c>
    </row>
    <row r="4" spans="1:81" ht="15.75" thickBot="1"/>
    <row r="5" spans="1:81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81" ht="15.75" thickBot="1"/>
    <row r="7" spans="1:81" ht="15.75" thickBot="1">
      <c r="B7" s="175" t="s">
        <v>39</v>
      </c>
      <c r="C7" s="176"/>
      <c r="D7" s="177"/>
    </row>
    <row r="8" spans="1:81" ht="15.75" thickBot="1">
      <c r="B8" s="45">
        <f>MIN(G62:V62)</f>
        <v>0.16</v>
      </c>
      <c r="C8" s="46" t="s">
        <v>40</v>
      </c>
    </row>
    <row r="9" spans="1:81" ht="15.75" thickBot="1"/>
    <row r="10" spans="1:81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1" ht="15.75" thickBot="1">
      <c r="B11" s="45">
        <f>MAX(G62:V62)</f>
        <v>2</v>
      </c>
      <c r="C11" s="46" t="s">
        <v>40</v>
      </c>
    </row>
    <row r="12" spans="1:81" ht="15.75" thickBot="1">
      <c r="I12" s="43"/>
    </row>
    <row r="13" spans="1:81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1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1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705.30764999999997</v>
      </c>
      <c r="H15" s="172" t="s">
        <v>45</v>
      </c>
      <c r="I15" s="37"/>
      <c r="K15" s="37"/>
    </row>
    <row r="16" spans="1:81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756.04219999999998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822.53174999999999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889.36169999999981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940.75749999999982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991.5806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1035.9314999999999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1087.9160999999999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>
      <c r="K27" s="74" t="s">
        <v>51</v>
      </c>
    </row>
    <row r="28" spans="2:17">
      <c r="B28" s="43"/>
      <c r="C28" s="43"/>
      <c r="D28" s="43"/>
      <c r="E28" s="43"/>
      <c r="F28" s="43"/>
      <c r="G28" s="43"/>
      <c r="I28" s="43"/>
      <c r="K28" s="146" t="s">
        <v>69</v>
      </c>
    </row>
    <row r="30" spans="2:17" ht="15.75" customHeight="1">
      <c r="B30" s="37"/>
      <c r="C30" s="37"/>
      <c r="D30" s="37"/>
      <c r="E30" s="37"/>
      <c r="F30" s="37"/>
      <c r="G30" s="37"/>
      <c r="H30" s="37"/>
      <c r="I30" s="37"/>
      <c r="K30" s="37"/>
    </row>
    <row r="31" spans="2:17">
      <c r="B31" s="43"/>
      <c r="C31" s="43"/>
      <c r="D31" s="43"/>
      <c r="E31" s="43"/>
      <c r="F31" s="43"/>
      <c r="G31" s="43"/>
      <c r="H31" s="43"/>
      <c r="I31" s="43"/>
    </row>
    <row r="38" spans="2:16" ht="15.75" thickBot="1"/>
    <row r="39" spans="2:16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80"/>
    </row>
    <row r="40" spans="2:16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>
      <c r="B41" s="186"/>
      <c r="C41" s="187"/>
      <c r="D41" s="187"/>
      <c r="E41" s="188"/>
      <c r="F41" s="49">
        <f t="shared" ref="F41:F48" si="2">F15</f>
        <v>2.5</v>
      </c>
      <c r="G41" s="87">
        <f>('[1]Summary Data'!$V43*POWER(G$40,3))+('[1]Summary Data'!$W43*POWER(G$40,2))+('[1]Summary Data'!$X43*G$40)+'[1]Summary Data'!$Y43</f>
        <v>2.0737599999999992</v>
      </c>
      <c r="H41" s="88">
        <f>('[1]Summary Data'!$V43*POWER(H$40,3))+('[1]Summary Data'!$W43*POWER(H$40,2))+('[1]Summary Data'!$X43*H$40)+'[1]Summary Data'!$Y43</f>
        <v>1.4293799999999983</v>
      </c>
      <c r="I41" s="88">
        <f>('[1]Summary Data'!$V43*POWER(I$40,3))+('[1]Summary Data'!$W43*POWER(I$40,2))+('[1]Summary Data'!$X43*I$40)+'[1]Summary Data'!$Y43</f>
        <v>1.2058299999999988</v>
      </c>
      <c r="J41" s="88">
        <f>('[1]Summary Data'!$V43*POWER(J$40,3))+('[1]Summary Data'!$W43*POWER(J$40,2))+('[1]Summary Data'!$X43*J$40)+'[1]Summary Data'!$Y43</f>
        <v>1.0341199999999997</v>
      </c>
      <c r="K41" s="88">
        <f>('[1]Summary Data'!$V43*POWER(K$40,3))+('[1]Summary Data'!$W43*POWER(K$40,2))+('[1]Summary Data'!$X43*K$40)+'[1]Summary Data'!$Y43</f>
        <v>0.90380999999999823</v>
      </c>
      <c r="L41" s="88">
        <f>('[1]Summary Data'!$V43*POWER(L$40,3))+('[1]Summary Data'!$W43*POWER(L$40,2))+('[1]Summary Data'!$X43*L$40)+'[1]Summary Data'!$Y43</f>
        <v>0.80445999999999884</v>
      </c>
      <c r="M41" s="88">
        <f>('[1]Summary Data'!$V43*POWER(M$40,3))+('[1]Summary Data'!$W43*POWER(M$40,2))+('[1]Summary Data'!$X43*M$40)+'[1]Summary Data'!$Y43</f>
        <v>0.72562999999999889</v>
      </c>
      <c r="N41" s="89">
        <f>('[1]Summary Data'!$V43*POWER(N$40,3))+('[1]Summary Data'!$W43*POWER(N$40,2))+('[1]Summary Data'!$X43*N$40)+'[1]Summary Data'!$Y43</f>
        <v>0.65687999999999747</v>
      </c>
      <c r="O41" s="172" t="s">
        <v>40</v>
      </c>
    </row>
    <row r="42" spans="2:16" ht="15.75" thickBot="1">
      <c r="B42" s="186"/>
      <c r="C42" s="187"/>
      <c r="D42" s="187"/>
      <c r="E42" s="188"/>
      <c r="F42" s="51">
        <f t="shared" si="2"/>
        <v>3</v>
      </c>
      <c r="G42" s="92">
        <f>('[1]Summary Data'!$V42*POWER(G$40,3))+('[1]Summary Data'!$W42*POWER(G$40,2))+('[1]Summary Data'!$X42*G$40)+'[1]Summary Data'!$Y42</f>
        <v>2.1553199999999997</v>
      </c>
      <c r="H42" s="93">
        <f>('[1]Summary Data'!$V42*POWER(H$40,3))+('[1]Summary Data'!$W42*POWER(H$40,2))+('[1]Summary Data'!$X42*H$40)+'[1]Summary Data'!$Y42</f>
        <v>1.4568200000000004</v>
      </c>
      <c r="I42" s="93">
        <f>('[1]Summary Data'!$V42*POWER(I$40,3))+('[1]Summary Data'!$W42*POWER(I$40,2))+('[1]Summary Data'!$X42*I$40)+'[1]Summary Data'!$Y42</f>
        <v>1.2160800000000016</v>
      </c>
      <c r="J42" s="93">
        <f>('[1]Summary Data'!$V42*POWER(J$40,3))+('[1]Summary Data'!$W42*POWER(J$40,2))+('[1]Summary Data'!$X42*J$40)+'[1]Summary Data'!$Y42</f>
        <v>1.0300799999999999</v>
      </c>
      <c r="K42" s="93">
        <f>('[1]Summary Data'!$V42*POWER(K$40,3))+('[1]Summary Data'!$W42*POWER(K$40,2))+('[1]Summary Data'!$X42*K$40)+'[1]Summary Data'!$Y42</f>
        <v>0.88561999999999941</v>
      </c>
      <c r="L42" s="93">
        <f>('[1]Summary Data'!$V42*POWER(L$40,3))+('[1]Summary Data'!$W42*POWER(L$40,2))+('[1]Summary Data'!$X42*L$40)+'[1]Summary Data'!$Y42</f>
        <v>0.76950000000000074</v>
      </c>
      <c r="M42" s="93">
        <f>('[1]Summary Data'!$V42*POWER(M$40,3))+('[1]Summary Data'!$W42*POWER(M$40,2))+('[1]Summary Data'!$X42*M$40)+'[1]Summary Data'!$Y42</f>
        <v>0.66852000000000089</v>
      </c>
      <c r="N42" s="94">
        <f>('[1]Summary Data'!$V42*POWER(N$40,3))+('[1]Summary Data'!$W42*POWER(N$40,2))+('[1]Summary Data'!$X42*N$40)+'[1]Summary Data'!$Y42</f>
        <v>0.56947999999999865</v>
      </c>
      <c r="O42" s="173"/>
      <c r="P42" s="53" t="s">
        <v>46</v>
      </c>
    </row>
    <row r="43" spans="2:16">
      <c r="B43" s="186"/>
      <c r="C43" s="187"/>
      <c r="D43" s="187"/>
      <c r="E43" s="188"/>
      <c r="F43" s="54">
        <f t="shared" si="2"/>
        <v>3.5</v>
      </c>
      <c r="G43" s="97">
        <f>('[1]Summary Data'!$V41*POWER(G$40,3))+('[1]Summary Data'!$W41*POWER(G$40,2))+('[1]Summary Data'!$X41*G$40)+'[1]Summary Data'!$Y41</f>
        <v>2.2857399999999988</v>
      </c>
      <c r="H43" s="98">
        <f>('[1]Summary Data'!$V41*POWER(H$40,3))+('[1]Summary Data'!$W41*POWER(H$40,2))+('[1]Summary Data'!$X41*H$40)+'[1]Summary Data'!$Y41</f>
        <v>1.5218199999999982</v>
      </c>
      <c r="I43" s="98">
        <f>('[1]Summary Data'!$V41*POWER(I$40,3))+('[1]Summary Data'!$W41*POWER(I$40,2))+('[1]Summary Data'!$X41*I$40)+'[1]Summary Data'!$Y41</f>
        <v>1.2585399999999982</v>
      </c>
      <c r="J43" s="98">
        <f>('[1]Summary Data'!$V41*POWER(J$40,3))+('[1]Summary Data'!$W41*POWER(J$40,2))+('[1]Summary Data'!$X41*J$40)+'[1]Summary Data'!$Y41</f>
        <v>1.0568599999999986</v>
      </c>
      <c r="K43" s="98">
        <f>('[1]Summary Data'!$V41*POWER(K$40,3))+('[1]Summary Data'!$W41*POWER(K$40,2))+('[1]Summary Data'!$X41*K$40)+'[1]Summary Data'!$Y41</f>
        <v>0.90363999999999756</v>
      </c>
      <c r="L43" s="98">
        <f>('[1]Summary Data'!$V41*POWER(L$40,3))+('[1]Summary Data'!$W41*POWER(L$40,2))+('[1]Summary Data'!$X41*L$40)+'[1]Summary Data'!$Y41</f>
        <v>0.78573999999999522</v>
      </c>
      <c r="M43" s="98">
        <f>('[1]Summary Data'!$V41*POWER(M$40,3))+('[1]Summary Data'!$W41*POWER(M$40,2))+('[1]Summary Data'!$X41*M$40)+'[1]Summary Data'!$Y41</f>
        <v>0.69001999999999875</v>
      </c>
      <c r="N43" s="99">
        <f>('[1]Summary Data'!$V41*POWER(N$40,3))+('[1]Summary Data'!$W41*POWER(N$40,2))+('[1]Summary Data'!$X41*N$40)+'[1]Summary Data'!$Y41</f>
        <v>0.60333999999999754</v>
      </c>
      <c r="O43" s="173"/>
    </row>
    <row r="44" spans="2:16">
      <c r="B44" s="186"/>
      <c r="C44" s="187"/>
      <c r="D44" s="187"/>
      <c r="E44" s="188"/>
      <c r="F44" s="56">
        <f t="shared" si="2"/>
        <v>4</v>
      </c>
      <c r="G44" s="97">
        <f>('[1]Summary Data'!$V40*POWER(G$40,3))+('[1]Summary Data'!$W40*POWER(G$40,2))+('[1]Summary Data'!$X40*G$40)+'[1]Summary Data'!$Y40</f>
        <v>2.4985100000000013</v>
      </c>
      <c r="H44" s="98">
        <f>('[1]Summary Data'!$V40*POWER(H$40,3))+('[1]Summary Data'!$W40*POWER(H$40,2))+('[1]Summary Data'!$X40*H$40)+'[1]Summary Data'!$Y40</f>
        <v>1.6376900000000028</v>
      </c>
      <c r="I44" s="98">
        <f>('[1]Summary Data'!$V40*POWER(I$40,3))+('[1]Summary Data'!$W40*POWER(I$40,2))+('[1]Summary Data'!$X40*I$40)+'[1]Summary Data'!$Y40</f>
        <v>1.3368800000000007</v>
      </c>
      <c r="J44" s="98">
        <f>('[1]Summary Data'!$V40*POWER(J$40,3))+('[1]Summary Data'!$W40*POWER(J$40,2))+('[1]Summary Data'!$X40*J$40)+'[1]Summary Data'!$Y40</f>
        <v>1.1051900000000021</v>
      </c>
      <c r="K44" s="98">
        <f>('[1]Summary Data'!$V40*POWER(K$40,3))+('[1]Summary Data'!$W40*POWER(K$40,2))+('[1]Summary Data'!$X40*K$40)+'[1]Summary Data'!$Y40</f>
        <v>0.92966000000000548</v>
      </c>
      <c r="L44" s="98">
        <f>('[1]Summary Data'!$V40*POWER(L$40,3))+('[1]Summary Data'!$W40*POWER(L$40,2))+('[1]Summary Data'!$X40*L$40)+'[1]Summary Data'!$Y40</f>
        <v>0.79733000000000054</v>
      </c>
      <c r="M44" s="98">
        <f>('[1]Summary Data'!$V40*POWER(M$40,3))+('[1]Summary Data'!$W40*POWER(M$40,2))+('[1]Summary Data'!$X40*M$40)+'[1]Summary Data'!$Y40</f>
        <v>0.69524000000000186</v>
      </c>
      <c r="N44" s="99">
        <f>('[1]Summary Data'!$V40*POWER(N$40,3))+('[1]Summary Data'!$W40*POWER(N$40,2))+('[1]Summary Data'!$X40*N$40)+'[1]Summary Data'!$Y40</f>
        <v>0.61043000000000447</v>
      </c>
      <c r="O44" s="173"/>
    </row>
    <row r="45" spans="2:16">
      <c r="B45" s="186"/>
      <c r="C45" s="187"/>
      <c r="D45" s="187"/>
      <c r="E45" s="188"/>
      <c r="F45" s="56">
        <f t="shared" si="2"/>
        <v>4.5</v>
      </c>
      <c r="G45" s="97">
        <f>('[1]Summary Data'!$V39*POWER(G$40,3))+('[1]Summary Data'!$W39*POWER(G$40,2))+('[1]Summary Data'!$X39*G$40)+'[1]Summary Data'!$Y39</f>
        <v>2.5918700000000001</v>
      </c>
      <c r="H45" s="98">
        <f>('[1]Summary Data'!$V39*POWER(H$40,3))+('[1]Summary Data'!$W39*POWER(H$40,2))+('[1]Summary Data'!$X39*H$40)+'[1]Summary Data'!$Y39</f>
        <v>1.6863500000000009</v>
      </c>
      <c r="I45" s="98">
        <f>('[1]Summary Data'!$V39*POWER(I$40,3))+('[1]Summary Data'!$W39*POWER(I$40,2))+('[1]Summary Data'!$X39*I$40)+'[1]Summary Data'!$Y39</f>
        <v>1.3704199999999993</v>
      </c>
      <c r="J45" s="98">
        <f>('[1]Summary Data'!$V39*POWER(J$40,3))+('[1]Summary Data'!$W39*POWER(J$40,2))+('[1]Summary Data'!$X39*J$40)+'[1]Summary Data'!$Y39</f>
        <v>1.1282700000000006</v>
      </c>
      <c r="K45" s="98">
        <f>('[1]Summary Data'!$V39*POWER(K$40,3))+('[1]Summary Data'!$W39*POWER(K$40,2))+('[1]Summary Data'!$X39*K$40)+'[1]Summary Data'!$Y39</f>
        <v>0.94682000000000066</v>
      </c>
      <c r="L45" s="98">
        <f>('[1]Summary Data'!$V39*POWER(L$40,3))+('[1]Summary Data'!$W39*POWER(L$40,2))+('[1]Summary Data'!$X39*L$40)+'[1]Summary Data'!$Y39</f>
        <v>0.81299000000000099</v>
      </c>
      <c r="M45" s="98">
        <f>('[1]Summary Data'!$V39*POWER(M$40,3))+('[1]Summary Data'!$W39*POWER(M$40,2))+('[1]Summary Data'!$X39*M$40)+'[1]Summary Data'!$Y39</f>
        <v>0.71369999999999933</v>
      </c>
      <c r="N45" s="99">
        <f>('[1]Summary Data'!$V39*POWER(N$40,3))+('[1]Summary Data'!$W39*POWER(N$40,2))+('[1]Summary Data'!$X39*N$40)+'[1]Summary Data'!$Y39</f>
        <v>0.63586999999999705</v>
      </c>
      <c r="O45" s="173"/>
    </row>
    <row r="46" spans="2:16">
      <c r="B46" s="186"/>
      <c r="C46" s="187"/>
      <c r="D46" s="187"/>
      <c r="E46" s="188"/>
      <c r="F46" s="56">
        <f t="shared" si="2"/>
        <v>5</v>
      </c>
      <c r="G46" s="97">
        <f>('[1]Summary Data'!$V38*POWER(G$40,3))+('[1]Summary Data'!$W38*POWER(G$40,2))+('[1]Summary Data'!$X38*G$40)+'[1]Summary Data'!$Y38</f>
        <v>2.8579199999999982</v>
      </c>
      <c r="H46" s="98">
        <f>('[1]Summary Data'!$V38*POWER(H$40,3))+('[1]Summary Data'!$W38*POWER(H$40,2))+('[1]Summary Data'!$X38*H$40)+'[1]Summary Data'!$Y38</f>
        <v>1.7351400000000012</v>
      </c>
      <c r="I46" s="98">
        <f>('[1]Summary Data'!$V38*POWER(I$40,3))+('[1]Summary Data'!$W38*POWER(I$40,2))+('[1]Summary Data'!$X38*I$40)+'[1]Summary Data'!$Y38</f>
        <v>1.3910699999999956</v>
      </c>
      <c r="J46" s="98">
        <f>('[1]Summary Data'!$V38*POWER(J$40,3))+('[1]Summary Data'!$W38*POWER(J$40,2))+('[1]Summary Data'!$X38*J$40)+'[1]Summary Data'!$Y38</f>
        <v>1.151720000000001</v>
      </c>
      <c r="K46" s="98">
        <f>('[1]Summary Data'!$V38*POWER(K$40,3))+('[1]Summary Data'!$W38*POWER(K$40,2))+('[1]Summary Data'!$X38*K$40)+'[1]Summary Data'!$Y38</f>
        <v>0.98696999999999591</v>
      </c>
      <c r="L46" s="98">
        <f>('[1]Summary Data'!$V38*POWER(L$40,3))+('[1]Summary Data'!$W38*POWER(L$40,2))+('[1]Summary Data'!$X38*L$40)+'[1]Summary Data'!$Y38</f>
        <v>0.86669999999999447</v>
      </c>
      <c r="M46" s="98">
        <f>('[1]Summary Data'!$V38*POWER(M$40,3))+('[1]Summary Data'!$W38*POWER(M$40,2))+('[1]Summary Data'!$X38*M$40)+'[1]Summary Data'!$Y38</f>
        <v>0.76078999999998942</v>
      </c>
      <c r="N46" s="99">
        <f>('[1]Summary Data'!$V38*POWER(N$40,3))+('[1]Summary Data'!$W38*POWER(N$40,2))+('[1]Summary Data'!$X38*N$40)+'[1]Summary Data'!$Y38</f>
        <v>0.6391199999999948</v>
      </c>
      <c r="O46" s="173"/>
    </row>
    <row r="47" spans="2:16">
      <c r="B47" s="186"/>
      <c r="C47" s="187"/>
      <c r="D47" s="187"/>
      <c r="E47" s="188"/>
      <c r="F47" s="56">
        <f t="shared" si="2"/>
        <v>5.5</v>
      </c>
      <c r="G47" s="97">
        <f>('[1]Summary Data'!$V37*POWER(G$40,3))+('[1]Summary Data'!$W37*POWER(G$40,2))+('[1]Summary Data'!$X37*G$40)+'[1]Summary Data'!$Y37</f>
        <v>3.1779599999999988</v>
      </c>
      <c r="H47" s="98">
        <f>('[1]Summary Data'!$V37*POWER(H$40,3))+('[1]Summary Data'!$W37*POWER(H$40,2))+('[1]Summary Data'!$X37*H$40)+'[1]Summary Data'!$Y37</f>
        <v>1.8711599999999997</v>
      </c>
      <c r="I47" s="98">
        <f>('[1]Summary Data'!$V37*POWER(I$40,3))+('[1]Summary Data'!$W37*POWER(I$40,2))+('[1]Summary Data'!$X37*I$40)+'[1]Summary Data'!$Y37</f>
        <v>1.4712600000000045</v>
      </c>
      <c r="J47" s="98">
        <f>('[1]Summary Data'!$V37*POWER(J$40,3))+('[1]Summary Data'!$W37*POWER(J$40,2))+('[1]Summary Data'!$X37*J$40)+'[1]Summary Data'!$Y37</f>
        <v>1.193719999999999</v>
      </c>
      <c r="K47" s="98">
        <f>('[1]Summary Data'!$V37*POWER(K$40,3))+('[1]Summary Data'!$W37*POWER(K$40,2))+('[1]Summary Data'!$X37*K$40)+'[1]Summary Data'!$Y37</f>
        <v>1.0035599999999967</v>
      </c>
      <c r="L47" s="98">
        <f>('[1]Summary Data'!$V37*POWER(L$40,3))+('[1]Summary Data'!$W37*POWER(L$40,2))+('[1]Summary Data'!$X37*L$40)+'[1]Summary Data'!$Y37</f>
        <v>0.86580000000000368</v>
      </c>
      <c r="M47" s="98">
        <f>('[1]Summary Data'!$V37*POWER(M$40,3))+('[1]Summary Data'!$W37*POWER(M$40,2))+('[1]Summary Data'!$X37*M$40)+'[1]Summary Data'!$Y37</f>
        <v>0.745460000000012</v>
      </c>
      <c r="N47" s="99">
        <f>('[1]Summary Data'!$V37*POWER(N$40,3))+('[1]Summary Data'!$W37*POWER(N$40,2))+('[1]Summary Data'!$X37*N$40)+'[1]Summary Data'!$Y37</f>
        <v>0.60756000000000299</v>
      </c>
      <c r="O47" s="173"/>
    </row>
    <row r="48" spans="2:16" ht="15.75" thickBot="1">
      <c r="B48" s="189"/>
      <c r="C48" s="190"/>
      <c r="D48" s="190"/>
      <c r="E48" s="191"/>
      <c r="F48" s="58">
        <f t="shared" si="2"/>
        <v>6</v>
      </c>
      <c r="G48" s="102">
        <f>('[1]Summary Data'!$V36*POWER(G$40,3))+('[1]Summary Data'!$W36*POWER(G$40,2))+('[1]Summary Data'!$X36*G$40)+'[1]Summary Data'!$Y36</f>
        <v>3.7894499999999987</v>
      </c>
      <c r="H48" s="103">
        <f>('[1]Summary Data'!$V36*POWER(H$40,3))+('[1]Summary Data'!$W36*POWER(H$40,2))+('[1]Summary Data'!$X36*H$40)+'[1]Summary Data'!$Y36</f>
        <v>2.0276499999999977</v>
      </c>
      <c r="I48" s="103">
        <f>('[1]Summary Data'!$V36*POWER(I$40,3))+('[1]Summary Data'!$W36*POWER(I$40,2))+('[1]Summary Data'!$X36*I$40)+'[1]Summary Data'!$Y36</f>
        <v>1.5506699999999931</v>
      </c>
      <c r="J48" s="103">
        <f>('[1]Summary Data'!$V36*POWER(J$40,3))+('[1]Summary Data'!$W36*POWER(J$40,2))+('[1]Summary Data'!$X36*J$40)+'[1]Summary Data'!$Y36</f>
        <v>1.2587299999999964</v>
      </c>
      <c r="K48" s="103">
        <f>('[1]Summary Data'!$V36*POWER(K$40,3))+('[1]Summary Data'!$W36*POWER(K$40,2))+('[1]Summary Data'!$X36*K$40)+'[1]Summary Data'!$Y36</f>
        <v>1.0886499999999835</v>
      </c>
      <c r="L48" s="103">
        <f>('[1]Summary Data'!$V36*POWER(L$40,3))+('[1]Summary Data'!$W36*POWER(L$40,2))+('[1]Summary Data'!$X36*L$40)+'[1]Summary Data'!$Y36</f>
        <v>0.97725000000000861</v>
      </c>
      <c r="M48" s="103">
        <f>('[1]Summary Data'!$V36*POWER(M$40,3))+('[1]Summary Data'!$W36*POWER(M$40,2))+('[1]Summary Data'!$X36*M$40)+'[1]Summary Data'!$Y36</f>
        <v>0.86134999999999096</v>
      </c>
      <c r="N48" s="104">
        <f>('[1]Summary Data'!$V36*POWER(N$40,3))+('[1]Summary Data'!$W36*POWER(N$40,2))+('[1]Summary Data'!$X36*N$40)+'[1]Summary Data'!$Y36</f>
        <v>0.67777000000000598</v>
      </c>
      <c r="O48" s="174"/>
    </row>
    <row r="60" spans="2:95" ht="15.75" thickBot="1">
      <c r="CA60" s="43" t="s">
        <v>59</v>
      </c>
    </row>
    <row r="61" spans="2:95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5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3">F62</f>
        <v>bar</v>
      </c>
      <c r="CB62" s="108">
        <f t="shared" si="3"/>
        <v>0.16</v>
      </c>
      <c r="CC62" s="109">
        <f t="shared" si="3"/>
        <v>0.22</v>
      </c>
      <c r="CD62" s="109">
        <f t="shared" si="3"/>
        <v>0.28000000000000003</v>
      </c>
      <c r="CE62" s="109">
        <f t="shared" si="3"/>
        <v>0.34</v>
      </c>
      <c r="CF62" s="109">
        <f t="shared" si="3"/>
        <v>0.4</v>
      </c>
      <c r="CG62" s="109">
        <f t="shared" si="3"/>
        <v>0.46</v>
      </c>
      <c r="CH62" s="109">
        <f t="shared" si="3"/>
        <v>0.52</v>
      </c>
      <c r="CI62" s="109">
        <f t="shared" si="3"/>
        <v>0.57999999999999996</v>
      </c>
      <c r="CJ62" s="109">
        <f t="shared" si="3"/>
        <v>0.64</v>
      </c>
      <c r="CK62" s="109">
        <f t="shared" si="3"/>
        <v>0.7</v>
      </c>
      <c r="CL62" s="109">
        <f t="shared" si="3"/>
        <v>0.76</v>
      </c>
      <c r="CM62" s="109">
        <f t="shared" si="3"/>
        <v>0.82</v>
      </c>
      <c r="CN62" s="109">
        <f t="shared" si="3"/>
        <v>0.88</v>
      </c>
      <c r="CO62" s="109">
        <f t="shared" si="3"/>
        <v>0.94</v>
      </c>
      <c r="CP62" s="109">
        <f t="shared" si="3"/>
        <v>1</v>
      </c>
      <c r="CQ62" s="110">
        <f t="shared" si="3"/>
        <v>2</v>
      </c>
    </row>
    <row r="63" spans="2:95" ht="15" customHeight="1" thickBot="1">
      <c r="B63" s="166"/>
      <c r="C63" s="167"/>
      <c r="D63" s="167"/>
      <c r="E63" s="168"/>
      <c r="F63" s="49">
        <f t="shared" ref="F63:F70" si="4">F15</f>
        <v>2.5</v>
      </c>
      <c r="G63" s="124">
        <f t="shared" ref="G63:U70" si="5">IF(CB63&gt;H63,MAX(CB63,0),H63)</f>
        <v>205.66928041087999</v>
      </c>
      <c r="H63" s="125">
        <f t="shared" si="5"/>
        <v>178.35485465143998</v>
      </c>
      <c r="I63" s="125">
        <f t="shared" si="5"/>
        <v>156.26527269055995</v>
      </c>
      <c r="J63" s="125">
        <f t="shared" si="5"/>
        <v>138.84937816711997</v>
      </c>
      <c r="K63" s="125">
        <f t="shared" si="5"/>
        <v>125.55601471999995</v>
      </c>
      <c r="L63" s="125">
        <f t="shared" si="5"/>
        <v>115.83402598807996</v>
      </c>
      <c r="M63" s="125">
        <f t="shared" si="5"/>
        <v>109.13225561023995</v>
      </c>
      <c r="N63" s="125">
        <f t="shared" si="5"/>
        <v>104.89954722535998</v>
      </c>
      <c r="O63" s="125">
        <f t="shared" si="5"/>
        <v>102.58474447231998</v>
      </c>
      <c r="P63" s="125">
        <f t="shared" si="5"/>
        <v>101.63669098999998</v>
      </c>
      <c r="Q63" s="125">
        <f t="shared" si="5"/>
        <v>101.63620639303991</v>
      </c>
      <c r="R63" s="125">
        <f t="shared" si="5"/>
        <v>101.63620639303991</v>
      </c>
      <c r="S63" s="125">
        <f t="shared" si="5"/>
        <v>101.48146255616001</v>
      </c>
      <c r="T63" s="125">
        <f t="shared" si="5"/>
        <v>100.48884254552001</v>
      </c>
      <c r="U63" s="125">
        <f t="shared" si="5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205.66928041087999</v>
      </c>
      <c r="CC63" s="125">
        <f>('[1]Summary Data'!$V163*POWER(CC$62,3))+('[1]Summary Data'!$W163*POWER(CC$62,2))+('[1]Summary Data'!$X163*CC$62)+'[1]Summary Data'!$Y163</f>
        <v>178.35485465143998</v>
      </c>
      <c r="CD63" s="125">
        <f>('[1]Summary Data'!$V163*POWER(CD$62,3))+('[1]Summary Data'!$W163*POWER(CD$62,2))+('[1]Summary Data'!$X163*CD$62)+'[1]Summary Data'!$Y163</f>
        <v>156.26527269055995</v>
      </c>
      <c r="CE63" s="125">
        <f>('[1]Summary Data'!$V163*POWER(CE$62,3))+('[1]Summary Data'!$W163*POWER(CE$62,2))+('[1]Summary Data'!$X163*CE$62)+'[1]Summary Data'!$Y163</f>
        <v>138.84937816711997</v>
      </c>
      <c r="CF63" s="125">
        <f>('[1]Summary Data'!$V163*POWER(CF$62,3))+('[1]Summary Data'!$W163*POWER(CF$62,2))+('[1]Summary Data'!$X163*CF$62)+'[1]Summary Data'!$Y163</f>
        <v>125.55601471999995</v>
      </c>
      <c r="CG63" s="125">
        <f>('[1]Summary Data'!$V163*POWER(CG$62,3))+('[1]Summary Data'!$W163*POWER(CG$62,2))+('[1]Summary Data'!$X163*CG$62)+'[1]Summary Data'!$Y163</f>
        <v>115.83402598807996</v>
      </c>
      <c r="CH63" s="125">
        <f>('[1]Summary Data'!$V163*POWER(CH$62,3))+('[1]Summary Data'!$W163*POWER(CH$62,2))+('[1]Summary Data'!$X163*CH$62)+'[1]Summary Data'!$Y163</f>
        <v>109.13225561023995</v>
      </c>
      <c r="CI63" s="125">
        <f>('[1]Summary Data'!$V163*POWER(CI$62,3))+('[1]Summary Data'!$W163*POWER(CI$62,2))+('[1]Summary Data'!$X163*CI$62)+'[1]Summary Data'!$Y163</f>
        <v>104.89954722535998</v>
      </c>
      <c r="CJ63" s="125">
        <f>('[1]Summary Data'!$V163*POWER(CJ$62,3))+('[1]Summary Data'!$W163*POWER(CJ$62,2))+('[1]Summary Data'!$X163*CJ$62)+'[1]Summary Data'!$Y163</f>
        <v>102.58474447231998</v>
      </c>
      <c r="CK63" s="125">
        <f>('[1]Summary Data'!$V163*POWER(CK$62,3))+('[1]Summary Data'!$W163*POWER(CK$62,2))+('[1]Summary Data'!$X163*CK$62)+'[1]Summary Data'!$Y163</f>
        <v>101.63669098999998</v>
      </c>
      <c r="CL63" s="125">
        <f>('[1]Summary Data'!$V163*POWER(CL$62,3))+('[1]Summary Data'!$W163*POWER(CL$62,2))+('[1]Summary Data'!$X163*CL$62)+'[1]Summary Data'!$Y163</f>
        <v>101.50423041727998</v>
      </c>
      <c r="CM63" s="125">
        <f>('[1]Summary Data'!$V163*POWER(CM$62,3))+('[1]Summary Data'!$W163*POWER(CM$62,2))+('[1]Summary Data'!$X163*CM$62)+'[1]Summary Data'!$Y163</f>
        <v>101.63620639303991</v>
      </c>
      <c r="CN63" s="125">
        <f>('[1]Summary Data'!$V163*POWER(CN$62,3))+('[1]Summary Data'!$W163*POWER(CN$62,2))+('[1]Summary Data'!$X163*CN$62)+'[1]Summary Data'!$Y163</f>
        <v>101.48146255616001</v>
      </c>
      <c r="CO63" s="125">
        <f>('[1]Summary Data'!$V163*POWER(CO$62,3))+('[1]Summary Data'!$W163*POWER(CO$62,2))+('[1]Summary Data'!$X163*CO$62)+'[1]Summary Data'!$Y163</f>
        <v>100.48884254552001</v>
      </c>
      <c r="CP63" s="125">
        <f>('[1]Summary Data'!$V163*POWER(CP$62,3))+('[1]Summary Data'!$W163*POWER(CP$62,2))+('[1]Summary Data'!$X163*CP$62)+'[1]Summary Data'!$Y163</f>
        <v>98.107189999999946</v>
      </c>
      <c r="CQ63" s="126">
        <f>('[1]Summary Data'!$V163*POWER(CQ$62,3))+('[1]Summary Data'!$W163*POWER(CQ$62,2))+('[1]Summary Data'!$X163*CQ$62)+'[1]Summary Data'!$Y163</f>
        <v>-650.96991999999989</v>
      </c>
    </row>
    <row r="64" spans="2:95" ht="15.75" thickBot="1">
      <c r="B64" s="166"/>
      <c r="C64" s="167"/>
      <c r="D64" s="167"/>
      <c r="E64" s="168"/>
      <c r="F64" s="51">
        <f t="shared" si="4"/>
        <v>3</v>
      </c>
      <c r="G64" s="127">
        <f t="shared" si="5"/>
        <v>209.72352659136001</v>
      </c>
      <c r="H64" s="128">
        <f t="shared" si="5"/>
        <v>184.52394681768001</v>
      </c>
      <c r="I64" s="128">
        <f t="shared" si="5"/>
        <v>163.73483893631999</v>
      </c>
      <c r="J64" s="128">
        <f t="shared" si="5"/>
        <v>146.91615769464002</v>
      </c>
      <c r="K64" s="128">
        <f t="shared" si="5"/>
        <v>133.62785784000002</v>
      </c>
      <c r="L64" s="128">
        <f t="shared" si="5"/>
        <v>123.42989411976001</v>
      </c>
      <c r="M64" s="128">
        <f t="shared" si="5"/>
        <v>115.88222128128001</v>
      </c>
      <c r="N64" s="128">
        <f t="shared" si="5"/>
        <v>110.54479407192002</v>
      </c>
      <c r="O64" s="128">
        <f t="shared" si="5"/>
        <v>106.97756723904004</v>
      </c>
      <c r="P64" s="128">
        <f t="shared" si="5"/>
        <v>104.74049552999998</v>
      </c>
      <c r="Q64" s="128">
        <f t="shared" si="5"/>
        <v>103.39353369215996</v>
      </c>
      <c r="R64" s="128">
        <f t="shared" si="5"/>
        <v>102.49663647288014</v>
      </c>
      <c r="S64" s="128">
        <f t="shared" si="5"/>
        <v>101.60975861951999</v>
      </c>
      <c r="T64" s="128">
        <f t="shared" si="5"/>
        <v>100.29285487943997</v>
      </c>
      <c r="U64" s="128">
        <f t="shared" si="5"/>
        <v>100</v>
      </c>
      <c r="V64" s="129">
        <v>100</v>
      </c>
      <c r="W64" s="173"/>
      <c r="X64" s="53" t="s">
        <v>46</v>
      </c>
      <c r="CA64" s="117">
        <f t="shared" ref="CA64:CA70" si="6">F64</f>
        <v>3</v>
      </c>
      <c r="CB64" s="127">
        <f>('[1]Summary Data'!$V162*POWER(CB$62,3))+('[1]Summary Data'!$W162*POWER(CB$62,2))+('[1]Summary Data'!$X162*CB$62)+'[1]Summary Data'!$Y162</f>
        <v>209.72352659136001</v>
      </c>
      <c r="CC64" s="128">
        <f>('[1]Summary Data'!$V162*POWER(CC$62,3))+('[1]Summary Data'!$W162*POWER(CC$62,2))+('[1]Summary Data'!$X162*CC$62)+'[1]Summary Data'!$Y162</f>
        <v>184.52394681768001</v>
      </c>
      <c r="CD64" s="128">
        <f>('[1]Summary Data'!$V162*POWER(CD$62,3))+('[1]Summary Data'!$W162*POWER(CD$62,2))+('[1]Summary Data'!$X162*CD$62)+'[1]Summary Data'!$Y162</f>
        <v>163.73483893631999</v>
      </c>
      <c r="CE64" s="128">
        <f>('[1]Summary Data'!$V162*POWER(CE$62,3))+('[1]Summary Data'!$W162*POWER(CE$62,2))+('[1]Summary Data'!$X162*CE$62)+'[1]Summary Data'!$Y162</f>
        <v>146.91615769464002</v>
      </c>
      <c r="CF64" s="128">
        <f>('[1]Summary Data'!$V162*POWER(CF$62,3))+('[1]Summary Data'!$W162*POWER(CF$62,2))+('[1]Summary Data'!$X162*CF$62)+'[1]Summary Data'!$Y162</f>
        <v>133.62785784000002</v>
      </c>
      <c r="CG64" s="128">
        <f>('[1]Summary Data'!$V162*POWER(CG$62,3))+('[1]Summary Data'!$W162*POWER(CG$62,2))+('[1]Summary Data'!$X162*CG$62)+'[1]Summary Data'!$Y162</f>
        <v>123.42989411976001</v>
      </c>
      <c r="CH64" s="128">
        <f>('[1]Summary Data'!$V162*POWER(CH$62,3))+('[1]Summary Data'!$W162*POWER(CH$62,2))+('[1]Summary Data'!$X162*CH$62)+'[1]Summary Data'!$Y162</f>
        <v>115.88222128128001</v>
      </c>
      <c r="CI64" s="128">
        <f>('[1]Summary Data'!$V162*POWER(CI$62,3))+('[1]Summary Data'!$W162*POWER(CI$62,2))+('[1]Summary Data'!$X162*CI$62)+'[1]Summary Data'!$Y162</f>
        <v>110.54479407192002</v>
      </c>
      <c r="CJ64" s="128">
        <f>('[1]Summary Data'!$V162*POWER(CJ$62,3))+('[1]Summary Data'!$W162*POWER(CJ$62,2))+('[1]Summary Data'!$X162*CJ$62)+'[1]Summary Data'!$Y162</f>
        <v>106.97756723904004</v>
      </c>
      <c r="CK64" s="128">
        <f>('[1]Summary Data'!$V162*POWER(CK$62,3))+('[1]Summary Data'!$W162*POWER(CK$62,2))+('[1]Summary Data'!$X162*CK$62)+'[1]Summary Data'!$Y162</f>
        <v>104.74049552999998</v>
      </c>
      <c r="CL64" s="128">
        <f>('[1]Summary Data'!$V162*POWER(CL$62,3))+('[1]Summary Data'!$W162*POWER(CL$62,2))+('[1]Summary Data'!$X162*CL$62)+'[1]Summary Data'!$Y162</f>
        <v>103.39353369215996</v>
      </c>
      <c r="CM64" s="128">
        <f>('[1]Summary Data'!$V162*POWER(CM$62,3))+('[1]Summary Data'!$W162*POWER(CM$62,2))+('[1]Summary Data'!$X162*CM$62)+'[1]Summary Data'!$Y162</f>
        <v>102.49663647288014</v>
      </c>
      <c r="CN64" s="128">
        <f>('[1]Summary Data'!$V162*POWER(CN$62,3))+('[1]Summary Data'!$W162*POWER(CN$62,2))+('[1]Summary Data'!$X162*CN$62)+'[1]Summary Data'!$Y162</f>
        <v>101.60975861951999</v>
      </c>
      <c r="CO64" s="128">
        <f>('[1]Summary Data'!$V162*POWER(CO$62,3))+('[1]Summary Data'!$W162*POWER(CO$62,2))+('[1]Summary Data'!$X162*CO$62)+'[1]Summary Data'!$Y162</f>
        <v>100.29285487943997</v>
      </c>
      <c r="CP64" s="128">
        <f>('[1]Summary Data'!$V162*POWER(CP$62,3))+('[1]Summary Data'!$W162*POWER(CP$62,2))+('[1]Summary Data'!$X162*CP$62)+'[1]Summary Data'!$Y162</f>
        <v>98.105880000000013</v>
      </c>
      <c r="CQ64" s="129">
        <f>('[1]Summary Data'!$V162*POWER(CQ$62,3))+('[1]Summary Data'!$W162*POWER(CQ$62,2))+('[1]Summary Data'!$X162*CQ$62)+'[1]Summary Data'!$Y162</f>
        <v>-469.54069000000004</v>
      </c>
    </row>
    <row r="65" spans="2:95">
      <c r="B65" s="166"/>
      <c r="C65" s="167"/>
      <c r="D65" s="167"/>
      <c r="E65" s="168"/>
      <c r="F65" s="54">
        <f t="shared" si="4"/>
        <v>3.5</v>
      </c>
      <c r="G65" s="130">
        <f t="shared" si="5"/>
        <v>235.54738293503999</v>
      </c>
      <c r="H65" s="131">
        <f t="shared" si="5"/>
        <v>206.27147267952</v>
      </c>
      <c r="I65" s="131">
        <f t="shared" si="5"/>
        <v>181.98565078847997</v>
      </c>
      <c r="J65" s="131">
        <f t="shared" si="5"/>
        <v>162.18828327695999</v>
      </c>
      <c r="K65" s="131">
        <f t="shared" si="5"/>
        <v>146.37773615999998</v>
      </c>
      <c r="L65" s="131">
        <f t="shared" si="5"/>
        <v>134.05237545263995</v>
      </c>
      <c r="M65" s="131">
        <f t="shared" si="5"/>
        <v>124.71056716991998</v>
      </c>
      <c r="N65" s="131">
        <f t="shared" si="5"/>
        <v>117.85067732687997</v>
      </c>
      <c r="O65" s="131">
        <f t="shared" si="5"/>
        <v>112.97107193855993</v>
      </c>
      <c r="P65" s="131">
        <f t="shared" si="5"/>
        <v>109.57011701999994</v>
      </c>
      <c r="Q65" s="131">
        <f t="shared" si="5"/>
        <v>107.14617858624001</v>
      </c>
      <c r="R65" s="131">
        <f t="shared" si="5"/>
        <v>105.19762265231998</v>
      </c>
      <c r="S65" s="131">
        <f t="shared" si="5"/>
        <v>103.22281523327996</v>
      </c>
      <c r="T65" s="131">
        <f t="shared" si="5"/>
        <v>100.72012234416002</v>
      </c>
      <c r="U65" s="131">
        <f t="shared" si="5"/>
        <v>100</v>
      </c>
      <c r="V65" s="132">
        <v>100</v>
      </c>
      <c r="W65" s="173"/>
      <c r="CA65" s="118">
        <f t="shared" si="6"/>
        <v>3.5</v>
      </c>
      <c r="CB65" s="130">
        <f>('[1]Summary Data'!$V161*POWER(CB$62,3))+('[1]Summary Data'!$W161*POWER(CB$62,2))+('[1]Summary Data'!$X161*CB$62)+'[1]Summary Data'!$Y161</f>
        <v>235.54738293503999</v>
      </c>
      <c r="CC65" s="131">
        <f>('[1]Summary Data'!$V161*POWER(CC$62,3))+('[1]Summary Data'!$W161*POWER(CC$62,2))+('[1]Summary Data'!$X161*CC$62)+'[1]Summary Data'!$Y161</f>
        <v>206.27147267952</v>
      </c>
      <c r="CD65" s="131">
        <f>('[1]Summary Data'!$V161*POWER(CD$62,3))+('[1]Summary Data'!$W161*POWER(CD$62,2))+('[1]Summary Data'!$X161*CD$62)+'[1]Summary Data'!$Y161</f>
        <v>181.98565078847997</v>
      </c>
      <c r="CE65" s="131">
        <f>('[1]Summary Data'!$V161*POWER(CE$62,3))+('[1]Summary Data'!$W161*POWER(CE$62,2))+('[1]Summary Data'!$X161*CE$62)+'[1]Summary Data'!$Y161</f>
        <v>162.18828327695999</v>
      </c>
      <c r="CF65" s="131">
        <f>('[1]Summary Data'!$V161*POWER(CF$62,3))+('[1]Summary Data'!$W161*POWER(CF$62,2))+('[1]Summary Data'!$X161*CF$62)+'[1]Summary Data'!$Y161</f>
        <v>146.37773615999998</v>
      </c>
      <c r="CG65" s="131">
        <f>('[1]Summary Data'!$V161*POWER(CG$62,3))+('[1]Summary Data'!$W161*POWER(CG$62,2))+('[1]Summary Data'!$X161*CG$62)+'[1]Summary Data'!$Y161</f>
        <v>134.05237545263995</v>
      </c>
      <c r="CH65" s="131">
        <f>('[1]Summary Data'!$V161*POWER(CH$62,3))+('[1]Summary Data'!$W161*POWER(CH$62,2))+('[1]Summary Data'!$X161*CH$62)+'[1]Summary Data'!$Y161</f>
        <v>124.71056716991998</v>
      </c>
      <c r="CI65" s="131">
        <f>('[1]Summary Data'!$V161*POWER(CI$62,3))+('[1]Summary Data'!$W161*POWER(CI$62,2))+('[1]Summary Data'!$X161*CI$62)+'[1]Summary Data'!$Y161</f>
        <v>117.85067732687997</v>
      </c>
      <c r="CJ65" s="131">
        <f>('[1]Summary Data'!$V161*POWER(CJ$62,3))+('[1]Summary Data'!$W161*POWER(CJ$62,2))+('[1]Summary Data'!$X161*CJ$62)+'[1]Summary Data'!$Y161</f>
        <v>112.97107193855993</v>
      </c>
      <c r="CK65" s="131">
        <f>('[1]Summary Data'!$V161*POWER(CK$62,3))+('[1]Summary Data'!$W161*POWER(CK$62,2))+('[1]Summary Data'!$X161*CK$62)+'[1]Summary Data'!$Y161</f>
        <v>109.57011701999994</v>
      </c>
      <c r="CL65" s="131">
        <f>('[1]Summary Data'!$V161*POWER(CL$62,3))+('[1]Summary Data'!$W161*POWER(CL$62,2))+('[1]Summary Data'!$X161*CL$62)+'[1]Summary Data'!$Y161</f>
        <v>107.14617858624001</v>
      </c>
      <c r="CM65" s="131">
        <f>('[1]Summary Data'!$V161*POWER(CM$62,3))+('[1]Summary Data'!$W161*POWER(CM$62,2))+('[1]Summary Data'!$X161*CM$62)+'[1]Summary Data'!$Y161</f>
        <v>105.19762265231998</v>
      </c>
      <c r="CN65" s="131">
        <f>('[1]Summary Data'!$V161*POWER(CN$62,3))+('[1]Summary Data'!$W161*POWER(CN$62,2))+('[1]Summary Data'!$X161*CN$62)+'[1]Summary Data'!$Y161</f>
        <v>103.22281523327996</v>
      </c>
      <c r="CO65" s="131">
        <f>('[1]Summary Data'!$V161*POWER(CO$62,3))+('[1]Summary Data'!$W161*POWER(CO$62,2))+('[1]Summary Data'!$X161*CO$62)+'[1]Summary Data'!$Y161</f>
        <v>100.72012234416002</v>
      </c>
      <c r="CP65" s="131">
        <f>('[1]Summary Data'!$V161*POWER(CP$62,3))+('[1]Summary Data'!$W161*POWER(CP$62,2))+('[1]Summary Data'!$X161*CP$62)+'[1]Summary Data'!$Y161</f>
        <v>97.187909999999988</v>
      </c>
      <c r="CQ65" s="132">
        <f>('[1]Summary Data'!$V161*POWER(CQ$62,3))+('[1]Summary Data'!$W161*POWER(CQ$62,2))+('[1]Summary Data'!$X161*CQ$62)+'[1]Summary Data'!$Y161</f>
        <v>-572.77194000000009</v>
      </c>
    </row>
    <row r="66" spans="2:95">
      <c r="B66" s="166"/>
      <c r="C66" s="167"/>
      <c r="D66" s="167"/>
      <c r="E66" s="168"/>
      <c r="F66" s="56">
        <f t="shared" si="4"/>
        <v>4</v>
      </c>
      <c r="G66" s="130">
        <f t="shared" si="5"/>
        <v>241.03431589823998</v>
      </c>
      <c r="H66" s="131">
        <f t="shared" si="5"/>
        <v>210.37045019711999</v>
      </c>
      <c r="I66" s="131">
        <f t="shared" si="5"/>
        <v>184.97920893887999</v>
      </c>
      <c r="J66" s="131">
        <f t="shared" si="5"/>
        <v>164.32590132575996</v>
      </c>
      <c r="K66" s="131">
        <f t="shared" si="5"/>
        <v>147.87583655999998</v>
      </c>
      <c r="L66" s="131">
        <f t="shared" si="5"/>
        <v>135.09432384383996</v>
      </c>
      <c r="M66" s="131">
        <f t="shared" si="5"/>
        <v>125.44667237952001</v>
      </c>
      <c r="N66" s="131">
        <f t="shared" si="5"/>
        <v>118.39819136928003</v>
      </c>
      <c r="O66" s="131">
        <f t="shared" si="5"/>
        <v>113.41419001535991</v>
      </c>
      <c r="P66" s="131">
        <f t="shared" si="5"/>
        <v>109.95997751999994</v>
      </c>
      <c r="Q66" s="131">
        <f t="shared" si="5"/>
        <v>107.5008630854399</v>
      </c>
      <c r="R66" s="131">
        <f t="shared" si="5"/>
        <v>105.50215591391992</v>
      </c>
      <c r="S66" s="131">
        <f t="shared" si="5"/>
        <v>103.42916520767994</v>
      </c>
      <c r="T66" s="131">
        <f t="shared" si="5"/>
        <v>100.74720016896003</v>
      </c>
      <c r="U66" s="131">
        <f t="shared" si="5"/>
        <v>100</v>
      </c>
      <c r="V66" s="132">
        <v>100</v>
      </c>
      <c r="W66" s="173"/>
      <c r="CA66" s="119">
        <f t="shared" si="6"/>
        <v>4</v>
      </c>
      <c r="CB66" s="130">
        <f>('[1]Summary Data'!$V160*POWER(CB$62,3))+('[1]Summary Data'!$W160*POWER(CB$62,2))+('[1]Summary Data'!$X160*CB$62)+'[1]Summary Data'!$Y160</f>
        <v>241.03431589823998</v>
      </c>
      <c r="CC66" s="131">
        <f>('[1]Summary Data'!$V160*POWER(CC$62,3))+('[1]Summary Data'!$W160*POWER(CC$62,2))+('[1]Summary Data'!$X160*CC$62)+'[1]Summary Data'!$Y160</f>
        <v>210.37045019711999</v>
      </c>
      <c r="CD66" s="131">
        <f>('[1]Summary Data'!$V160*POWER(CD$62,3))+('[1]Summary Data'!$W160*POWER(CD$62,2))+('[1]Summary Data'!$X160*CD$62)+'[1]Summary Data'!$Y160</f>
        <v>184.97920893887999</v>
      </c>
      <c r="CE66" s="131">
        <f>('[1]Summary Data'!$V160*POWER(CE$62,3))+('[1]Summary Data'!$W160*POWER(CE$62,2))+('[1]Summary Data'!$X160*CE$62)+'[1]Summary Data'!$Y160</f>
        <v>164.32590132575996</v>
      </c>
      <c r="CF66" s="131">
        <f>('[1]Summary Data'!$V160*POWER(CF$62,3))+('[1]Summary Data'!$W160*POWER(CF$62,2))+('[1]Summary Data'!$X160*CF$62)+'[1]Summary Data'!$Y160</f>
        <v>147.87583655999998</v>
      </c>
      <c r="CG66" s="131">
        <f>('[1]Summary Data'!$V160*POWER(CG$62,3))+('[1]Summary Data'!$W160*POWER(CG$62,2))+('[1]Summary Data'!$X160*CG$62)+'[1]Summary Data'!$Y160</f>
        <v>135.09432384383996</v>
      </c>
      <c r="CH66" s="131">
        <f>('[1]Summary Data'!$V160*POWER(CH$62,3))+('[1]Summary Data'!$W160*POWER(CH$62,2))+('[1]Summary Data'!$X160*CH$62)+'[1]Summary Data'!$Y160</f>
        <v>125.44667237952001</v>
      </c>
      <c r="CI66" s="131">
        <f>('[1]Summary Data'!$V160*POWER(CI$62,3))+('[1]Summary Data'!$W160*POWER(CI$62,2))+('[1]Summary Data'!$X160*CI$62)+'[1]Summary Data'!$Y160</f>
        <v>118.39819136928003</v>
      </c>
      <c r="CJ66" s="131">
        <f>('[1]Summary Data'!$V160*POWER(CJ$62,3))+('[1]Summary Data'!$W160*POWER(CJ$62,2))+('[1]Summary Data'!$X160*CJ$62)+'[1]Summary Data'!$Y160</f>
        <v>113.41419001535991</v>
      </c>
      <c r="CK66" s="131">
        <f>('[1]Summary Data'!$V160*POWER(CK$62,3))+('[1]Summary Data'!$W160*POWER(CK$62,2))+('[1]Summary Data'!$X160*CK$62)+'[1]Summary Data'!$Y160</f>
        <v>109.95997751999994</v>
      </c>
      <c r="CL66" s="131">
        <f>('[1]Summary Data'!$V160*POWER(CL$62,3))+('[1]Summary Data'!$W160*POWER(CL$62,2))+('[1]Summary Data'!$X160*CL$62)+'[1]Summary Data'!$Y160</f>
        <v>107.5008630854399</v>
      </c>
      <c r="CM66" s="131">
        <f>('[1]Summary Data'!$V160*POWER(CM$62,3))+('[1]Summary Data'!$W160*POWER(CM$62,2))+('[1]Summary Data'!$X160*CM$62)+'[1]Summary Data'!$Y160</f>
        <v>105.50215591391992</v>
      </c>
      <c r="CN66" s="131">
        <f>('[1]Summary Data'!$V160*POWER(CN$62,3))+('[1]Summary Data'!$W160*POWER(CN$62,2))+('[1]Summary Data'!$X160*CN$62)+'[1]Summary Data'!$Y160</f>
        <v>103.42916520767994</v>
      </c>
      <c r="CO66" s="131">
        <f>('[1]Summary Data'!$V160*POWER(CO$62,3))+('[1]Summary Data'!$W160*POWER(CO$62,2))+('[1]Summary Data'!$X160*CO$62)+'[1]Summary Data'!$Y160</f>
        <v>100.74720016896003</v>
      </c>
      <c r="CP66" s="131">
        <f>('[1]Summary Data'!$V160*POWER(CP$62,3))+('[1]Summary Data'!$W160*POWER(CP$62,2))+('[1]Summary Data'!$X160*CP$62)+'[1]Summary Data'!$Y160</f>
        <v>96.921569999999974</v>
      </c>
      <c r="CQ66" s="132">
        <f>('[1]Summary Data'!$V160*POWER(CQ$62,3))+('[1]Summary Data'!$W160*POWER(CQ$62,2))+('[1]Summary Data'!$X160*CQ$62)+'[1]Summary Data'!$Y160</f>
        <v>-625.01503000000014</v>
      </c>
    </row>
    <row r="67" spans="2:95">
      <c r="B67" s="166"/>
      <c r="C67" s="167"/>
      <c r="D67" s="167"/>
      <c r="E67" s="168"/>
      <c r="F67" s="56">
        <f t="shared" si="4"/>
        <v>4.5</v>
      </c>
      <c r="G67" s="130">
        <f t="shared" si="5"/>
        <v>202.82516615104001</v>
      </c>
      <c r="H67" s="131">
        <f t="shared" si="5"/>
        <v>178.49603460352</v>
      </c>
      <c r="I67" s="131">
        <f t="shared" si="5"/>
        <v>158.59084181247999</v>
      </c>
      <c r="J67" s="131">
        <f t="shared" si="5"/>
        <v>142.65119159296</v>
      </c>
      <c r="K67" s="131">
        <f t="shared" si="5"/>
        <v>130.21868775999997</v>
      </c>
      <c r="L67" s="131">
        <f t="shared" si="5"/>
        <v>120.83493412863999</v>
      </c>
      <c r="M67" s="131">
        <f t="shared" si="5"/>
        <v>114.04153451392</v>
      </c>
      <c r="N67" s="131">
        <f t="shared" si="5"/>
        <v>109.38009273088002</v>
      </c>
      <c r="O67" s="131">
        <f t="shared" si="5"/>
        <v>106.39221259455999</v>
      </c>
      <c r="P67" s="131">
        <f t="shared" si="5"/>
        <v>104.61949791999996</v>
      </c>
      <c r="Q67" s="131">
        <f t="shared" si="5"/>
        <v>103.60355252223997</v>
      </c>
      <c r="R67" s="131">
        <f t="shared" si="5"/>
        <v>102.88598021632004</v>
      </c>
      <c r="S67" s="131">
        <f t="shared" si="5"/>
        <v>102.00838481727993</v>
      </c>
      <c r="T67" s="131">
        <f t="shared" si="5"/>
        <v>100.51237014015999</v>
      </c>
      <c r="U67" s="131">
        <f t="shared" si="5"/>
        <v>100</v>
      </c>
      <c r="V67" s="132">
        <v>100</v>
      </c>
      <c r="W67" s="173"/>
      <c r="CA67" s="119">
        <f t="shared" si="6"/>
        <v>4.5</v>
      </c>
      <c r="CB67" s="130">
        <f>('[1]Summary Data'!$V159*POWER(CB$62,3))+('[1]Summary Data'!$W159*POWER(CB$62,2))+('[1]Summary Data'!$X159*CB$62)+'[1]Summary Data'!$Y159</f>
        <v>202.82516615104001</v>
      </c>
      <c r="CC67" s="131">
        <f>('[1]Summary Data'!$V159*POWER(CC$62,3))+('[1]Summary Data'!$W159*POWER(CC$62,2))+('[1]Summary Data'!$X159*CC$62)+'[1]Summary Data'!$Y159</f>
        <v>178.49603460352</v>
      </c>
      <c r="CD67" s="131">
        <f>('[1]Summary Data'!$V159*POWER(CD$62,3))+('[1]Summary Data'!$W159*POWER(CD$62,2))+('[1]Summary Data'!$X159*CD$62)+'[1]Summary Data'!$Y159</f>
        <v>158.59084181247999</v>
      </c>
      <c r="CE67" s="131">
        <f>('[1]Summary Data'!$V159*POWER(CE$62,3))+('[1]Summary Data'!$W159*POWER(CE$62,2))+('[1]Summary Data'!$X159*CE$62)+'[1]Summary Data'!$Y159</f>
        <v>142.65119159296</v>
      </c>
      <c r="CF67" s="131">
        <f>('[1]Summary Data'!$V159*POWER(CF$62,3))+('[1]Summary Data'!$W159*POWER(CF$62,2))+('[1]Summary Data'!$X159*CF$62)+'[1]Summary Data'!$Y159</f>
        <v>130.21868775999997</v>
      </c>
      <c r="CG67" s="131">
        <f>('[1]Summary Data'!$V159*POWER(CG$62,3))+('[1]Summary Data'!$W159*POWER(CG$62,2))+('[1]Summary Data'!$X159*CG$62)+'[1]Summary Data'!$Y159</f>
        <v>120.83493412863999</v>
      </c>
      <c r="CH67" s="131">
        <f>('[1]Summary Data'!$V159*POWER(CH$62,3))+('[1]Summary Data'!$W159*POWER(CH$62,2))+('[1]Summary Data'!$X159*CH$62)+'[1]Summary Data'!$Y159</f>
        <v>114.04153451392</v>
      </c>
      <c r="CI67" s="131">
        <f>('[1]Summary Data'!$V159*POWER(CI$62,3))+('[1]Summary Data'!$W159*POWER(CI$62,2))+('[1]Summary Data'!$X159*CI$62)+'[1]Summary Data'!$Y159</f>
        <v>109.38009273088002</v>
      </c>
      <c r="CJ67" s="131">
        <f>('[1]Summary Data'!$V159*POWER(CJ$62,3))+('[1]Summary Data'!$W159*POWER(CJ$62,2))+('[1]Summary Data'!$X159*CJ$62)+'[1]Summary Data'!$Y159</f>
        <v>106.39221259455999</v>
      </c>
      <c r="CK67" s="131">
        <f>('[1]Summary Data'!$V159*POWER(CK$62,3))+('[1]Summary Data'!$W159*POWER(CK$62,2))+('[1]Summary Data'!$X159*CK$62)+'[1]Summary Data'!$Y159</f>
        <v>104.61949791999996</v>
      </c>
      <c r="CL67" s="131">
        <f>('[1]Summary Data'!$V159*POWER(CL$62,3))+('[1]Summary Data'!$W159*POWER(CL$62,2))+('[1]Summary Data'!$X159*CL$62)+'[1]Summary Data'!$Y159</f>
        <v>103.60355252223997</v>
      </c>
      <c r="CM67" s="131">
        <f>('[1]Summary Data'!$V159*POWER(CM$62,3))+('[1]Summary Data'!$W159*POWER(CM$62,2))+('[1]Summary Data'!$X159*CM$62)+'[1]Summary Data'!$Y159</f>
        <v>102.88598021632004</v>
      </c>
      <c r="CN67" s="131">
        <f>('[1]Summary Data'!$V159*POWER(CN$62,3))+('[1]Summary Data'!$W159*POWER(CN$62,2))+('[1]Summary Data'!$X159*CN$62)+'[1]Summary Data'!$Y159</f>
        <v>102.00838481727993</v>
      </c>
      <c r="CO67" s="131">
        <f>('[1]Summary Data'!$V159*POWER(CO$62,3))+('[1]Summary Data'!$W159*POWER(CO$62,2))+('[1]Summary Data'!$X159*CO$62)+'[1]Summary Data'!$Y159</f>
        <v>100.51237014015999</v>
      </c>
      <c r="CP67" s="131">
        <f>('[1]Summary Data'!$V159*POWER(CP$62,3))+('[1]Summary Data'!$W159*POWER(CP$62,2))+('[1]Summary Data'!$X159*CP$62)+'[1]Summary Data'!$Y159</f>
        <v>97.939539999999965</v>
      </c>
      <c r="CQ67" s="132">
        <f>('[1]Summary Data'!$V159*POWER(CQ$62,3))+('[1]Summary Data'!$W159*POWER(CQ$62,2))+('[1]Summary Data'!$X159*CQ$62)+'[1]Summary Data'!$Y159</f>
        <v>-523.38567000000012</v>
      </c>
    </row>
    <row r="68" spans="2:95">
      <c r="B68" s="166"/>
      <c r="C68" s="167"/>
      <c r="D68" s="167"/>
      <c r="E68" s="168"/>
      <c r="F68" s="56">
        <f t="shared" si="4"/>
        <v>5</v>
      </c>
      <c r="G68" s="130">
        <f t="shared" si="5"/>
        <v>213.56013371903998</v>
      </c>
      <c r="H68" s="131">
        <f t="shared" si="5"/>
        <v>188.64136651151998</v>
      </c>
      <c r="I68" s="131">
        <f t="shared" si="5"/>
        <v>168.03654027647997</v>
      </c>
      <c r="J68" s="131">
        <f t="shared" si="5"/>
        <v>151.30699237295997</v>
      </c>
      <c r="K68" s="131">
        <f t="shared" si="5"/>
        <v>138.01406015999993</v>
      </c>
      <c r="L68" s="131">
        <f t="shared" si="5"/>
        <v>127.71908099663995</v>
      </c>
      <c r="M68" s="131">
        <f t="shared" si="5"/>
        <v>119.98339224192</v>
      </c>
      <c r="N68" s="131">
        <f t="shared" si="5"/>
        <v>114.36833125487993</v>
      </c>
      <c r="O68" s="131">
        <f t="shared" si="5"/>
        <v>110.43523539455992</v>
      </c>
      <c r="P68" s="131">
        <f t="shared" si="5"/>
        <v>107.74544201999993</v>
      </c>
      <c r="Q68" s="131">
        <f t="shared" si="5"/>
        <v>105.86028849024001</v>
      </c>
      <c r="R68" s="131">
        <f t="shared" si="5"/>
        <v>104.34111216431995</v>
      </c>
      <c r="S68" s="131">
        <f t="shared" si="5"/>
        <v>102.74925040127994</v>
      </c>
      <c r="T68" s="131">
        <f t="shared" si="5"/>
        <v>100.64604056016003</v>
      </c>
      <c r="U68" s="131">
        <f t="shared" si="5"/>
        <v>100</v>
      </c>
      <c r="V68" s="132">
        <v>100</v>
      </c>
      <c r="W68" s="173"/>
      <c r="CA68" s="119">
        <f t="shared" si="6"/>
        <v>5</v>
      </c>
      <c r="CB68" s="130">
        <f>('[1]Summary Data'!$V158*POWER(CB$62,3))+('[1]Summary Data'!$W158*POWER(CB$62,2))+('[1]Summary Data'!$X158*CB$62)+'[1]Summary Data'!$Y158</f>
        <v>213.56013371903998</v>
      </c>
      <c r="CC68" s="131">
        <f>('[1]Summary Data'!$V158*POWER(CC$62,3))+('[1]Summary Data'!$W158*POWER(CC$62,2))+('[1]Summary Data'!$X158*CC$62)+'[1]Summary Data'!$Y158</f>
        <v>188.64136651151998</v>
      </c>
      <c r="CD68" s="131">
        <f>('[1]Summary Data'!$V158*POWER(CD$62,3))+('[1]Summary Data'!$W158*POWER(CD$62,2))+('[1]Summary Data'!$X158*CD$62)+'[1]Summary Data'!$Y158</f>
        <v>168.03654027647997</v>
      </c>
      <c r="CE68" s="131">
        <f>('[1]Summary Data'!$V158*POWER(CE$62,3))+('[1]Summary Data'!$W158*POWER(CE$62,2))+('[1]Summary Data'!$X158*CE$62)+'[1]Summary Data'!$Y158</f>
        <v>151.30699237295997</v>
      </c>
      <c r="CF68" s="131">
        <f>('[1]Summary Data'!$V158*POWER(CF$62,3))+('[1]Summary Data'!$W158*POWER(CF$62,2))+('[1]Summary Data'!$X158*CF$62)+'[1]Summary Data'!$Y158</f>
        <v>138.01406015999993</v>
      </c>
      <c r="CG68" s="131">
        <f>('[1]Summary Data'!$V158*POWER(CG$62,3))+('[1]Summary Data'!$W158*POWER(CG$62,2))+('[1]Summary Data'!$X158*CG$62)+'[1]Summary Data'!$Y158</f>
        <v>127.71908099663995</v>
      </c>
      <c r="CH68" s="131">
        <f>('[1]Summary Data'!$V158*POWER(CH$62,3))+('[1]Summary Data'!$W158*POWER(CH$62,2))+('[1]Summary Data'!$X158*CH$62)+'[1]Summary Data'!$Y158</f>
        <v>119.98339224192</v>
      </c>
      <c r="CI68" s="131">
        <f>('[1]Summary Data'!$V158*POWER(CI$62,3))+('[1]Summary Data'!$W158*POWER(CI$62,2))+('[1]Summary Data'!$X158*CI$62)+'[1]Summary Data'!$Y158</f>
        <v>114.36833125487993</v>
      </c>
      <c r="CJ68" s="131">
        <f>('[1]Summary Data'!$V158*POWER(CJ$62,3))+('[1]Summary Data'!$W158*POWER(CJ$62,2))+('[1]Summary Data'!$X158*CJ$62)+'[1]Summary Data'!$Y158</f>
        <v>110.43523539455992</v>
      </c>
      <c r="CK68" s="131">
        <f>('[1]Summary Data'!$V158*POWER(CK$62,3))+('[1]Summary Data'!$W158*POWER(CK$62,2))+('[1]Summary Data'!$X158*CK$62)+'[1]Summary Data'!$Y158</f>
        <v>107.74544201999993</v>
      </c>
      <c r="CL68" s="131">
        <f>('[1]Summary Data'!$V158*POWER(CL$62,3))+('[1]Summary Data'!$W158*POWER(CL$62,2))+('[1]Summary Data'!$X158*CL$62)+'[1]Summary Data'!$Y158</f>
        <v>105.86028849024001</v>
      </c>
      <c r="CM68" s="131">
        <f>('[1]Summary Data'!$V158*POWER(CM$62,3))+('[1]Summary Data'!$W158*POWER(CM$62,2))+('[1]Summary Data'!$X158*CM$62)+'[1]Summary Data'!$Y158</f>
        <v>104.34111216431995</v>
      </c>
      <c r="CN68" s="131">
        <f>('[1]Summary Data'!$V158*POWER(CN$62,3))+('[1]Summary Data'!$W158*POWER(CN$62,2))+('[1]Summary Data'!$X158*CN$62)+'[1]Summary Data'!$Y158</f>
        <v>102.74925040127994</v>
      </c>
      <c r="CO68" s="131">
        <f>('[1]Summary Data'!$V158*POWER(CO$62,3))+('[1]Summary Data'!$W158*POWER(CO$62,2))+('[1]Summary Data'!$X158*CO$62)+'[1]Summary Data'!$Y158</f>
        <v>100.64604056016003</v>
      </c>
      <c r="CP68" s="131">
        <f>('[1]Summary Data'!$V158*POWER(CP$62,3))+('[1]Summary Data'!$W158*POWER(CP$62,2))+('[1]Summary Data'!$X158*CP$62)+'[1]Summary Data'!$Y158</f>
        <v>97.592819999999904</v>
      </c>
      <c r="CQ68" s="132">
        <f>('[1]Summary Data'!$V158*POWER(CQ$62,3))+('[1]Summary Data'!$W158*POWER(CQ$62,2))+('[1]Summary Data'!$X158*CQ$62)+'[1]Summary Data'!$Y158</f>
        <v>-494.99352000000033</v>
      </c>
    </row>
    <row r="69" spans="2:95">
      <c r="B69" s="166"/>
      <c r="C69" s="167"/>
      <c r="D69" s="167"/>
      <c r="E69" s="168"/>
      <c r="F69" s="56">
        <f t="shared" si="4"/>
        <v>5.5</v>
      </c>
      <c r="G69" s="130">
        <f t="shared" si="5"/>
        <v>247.17320181247999</v>
      </c>
      <c r="H69" s="131">
        <f t="shared" si="5"/>
        <v>216.32306158423998</v>
      </c>
      <c r="I69" s="131">
        <f t="shared" si="5"/>
        <v>190.66512133375994</v>
      </c>
      <c r="J69" s="131">
        <f t="shared" si="5"/>
        <v>169.67499694951999</v>
      </c>
      <c r="K69" s="131">
        <f t="shared" si="5"/>
        <v>152.82830432</v>
      </c>
      <c r="L69" s="131">
        <f t="shared" si="5"/>
        <v>139.60065933367997</v>
      </c>
      <c r="M69" s="131">
        <f t="shared" si="5"/>
        <v>129.46767787903997</v>
      </c>
      <c r="N69" s="131">
        <f t="shared" si="5"/>
        <v>121.90497584456</v>
      </c>
      <c r="O69" s="131">
        <f t="shared" si="5"/>
        <v>116.38816911872004</v>
      </c>
      <c r="P69" s="131">
        <f t="shared" si="5"/>
        <v>112.39287358999997</v>
      </c>
      <c r="Q69" s="131">
        <f t="shared" si="5"/>
        <v>109.39470514688003</v>
      </c>
      <c r="R69" s="131">
        <f t="shared" si="5"/>
        <v>106.86927967783998</v>
      </c>
      <c r="S69" s="131">
        <f t="shared" si="5"/>
        <v>104.29221307135998</v>
      </c>
      <c r="T69" s="131">
        <f t="shared" si="5"/>
        <v>101.13912121592</v>
      </c>
      <c r="U69" s="131">
        <f t="shared" si="5"/>
        <v>100</v>
      </c>
      <c r="V69" s="132">
        <v>100</v>
      </c>
      <c r="W69" s="173"/>
      <c r="CA69" s="119">
        <f t="shared" si="6"/>
        <v>5.5</v>
      </c>
      <c r="CB69" s="130">
        <f>('[1]Summary Data'!$V157*POWER(CB$62,3))+('[1]Summary Data'!$W157*POWER(CB$62,2))+('[1]Summary Data'!$X157*CB$62)+'[1]Summary Data'!$Y157</f>
        <v>247.17320181247999</v>
      </c>
      <c r="CC69" s="131">
        <f>('[1]Summary Data'!$V157*POWER(CC$62,3))+('[1]Summary Data'!$W157*POWER(CC$62,2))+('[1]Summary Data'!$X157*CC$62)+'[1]Summary Data'!$Y157</f>
        <v>216.32306158423998</v>
      </c>
      <c r="CD69" s="131">
        <f>('[1]Summary Data'!$V157*POWER(CD$62,3))+('[1]Summary Data'!$W157*POWER(CD$62,2))+('[1]Summary Data'!$X157*CD$62)+'[1]Summary Data'!$Y157</f>
        <v>190.66512133375994</v>
      </c>
      <c r="CE69" s="131">
        <f>('[1]Summary Data'!$V157*POWER(CE$62,3))+('[1]Summary Data'!$W157*POWER(CE$62,2))+('[1]Summary Data'!$X157*CE$62)+'[1]Summary Data'!$Y157</f>
        <v>169.67499694951999</v>
      </c>
      <c r="CF69" s="131">
        <f>('[1]Summary Data'!$V157*POWER(CF$62,3))+('[1]Summary Data'!$W157*POWER(CF$62,2))+('[1]Summary Data'!$X157*CF$62)+'[1]Summary Data'!$Y157</f>
        <v>152.82830432</v>
      </c>
      <c r="CG69" s="131">
        <f>('[1]Summary Data'!$V157*POWER(CG$62,3))+('[1]Summary Data'!$W157*POWER(CG$62,2))+('[1]Summary Data'!$X157*CG$62)+'[1]Summary Data'!$Y157</f>
        <v>139.60065933367997</v>
      </c>
      <c r="CH69" s="131">
        <f>('[1]Summary Data'!$V157*POWER(CH$62,3))+('[1]Summary Data'!$W157*POWER(CH$62,2))+('[1]Summary Data'!$X157*CH$62)+'[1]Summary Data'!$Y157</f>
        <v>129.46767787903997</v>
      </c>
      <c r="CI69" s="131">
        <f>('[1]Summary Data'!$V157*POWER(CI$62,3))+('[1]Summary Data'!$W157*POWER(CI$62,2))+('[1]Summary Data'!$X157*CI$62)+'[1]Summary Data'!$Y157</f>
        <v>121.90497584456</v>
      </c>
      <c r="CJ69" s="131">
        <f>('[1]Summary Data'!$V157*POWER(CJ$62,3))+('[1]Summary Data'!$W157*POWER(CJ$62,2))+('[1]Summary Data'!$X157*CJ$62)+'[1]Summary Data'!$Y157</f>
        <v>116.38816911872004</v>
      </c>
      <c r="CK69" s="131">
        <f>('[1]Summary Data'!$V157*POWER(CK$62,3))+('[1]Summary Data'!$W157*POWER(CK$62,2))+('[1]Summary Data'!$X157*CK$62)+'[1]Summary Data'!$Y157</f>
        <v>112.39287358999997</v>
      </c>
      <c r="CL69" s="131">
        <f>('[1]Summary Data'!$V157*POWER(CL$62,3))+('[1]Summary Data'!$W157*POWER(CL$62,2))+('[1]Summary Data'!$X157*CL$62)+'[1]Summary Data'!$Y157</f>
        <v>109.39470514688003</v>
      </c>
      <c r="CM69" s="131">
        <f>('[1]Summary Data'!$V157*POWER(CM$62,3))+('[1]Summary Data'!$W157*POWER(CM$62,2))+('[1]Summary Data'!$X157*CM$62)+'[1]Summary Data'!$Y157</f>
        <v>106.86927967783998</v>
      </c>
      <c r="CN69" s="131">
        <f>('[1]Summary Data'!$V157*POWER(CN$62,3))+('[1]Summary Data'!$W157*POWER(CN$62,2))+('[1]Summary Data'!$X157*CN$62)+'[1]Summary Data'!$Y157</f>
        <v>104.29221307135998</v>
      </c>
      <c r="CO69" s="131">
        <f>('[1]Summary Data'!$V157*POWER(CO$62,3))+('[1]Summary Data'!$W157*POWER(CO$62,2))+('[1]Summary Data'!$X157*CO$62)+'[1]Summary Data'!$Y157</f>
        <v>101.13912121592</v>
      </c>
      <c r="CP69" s="131">
        <f>('[1]Summary Data'!$V157*POWER(CP$62,3))+('[1]Summary Data'!$W157*POWER(CP$62,2))+('[1]Summary Data'!$X157*CP$62)+'[1]Summary Data'!$Y157</f>
        <v>96.885620000000017</v>
      </c>
      <c r="CQ69" s="132">
        <f>('[1]Summary Data'!$V157*POWER(CQ$62,3))+('[1]Summary Data'!$W157*POWER(CQ$62,2))+('[1]Summary Data'!$X157*CQ$62)+'[1]Summary Data'!$Y157</f>
        <v>-616.37252000000012</v>
      </c>
    </row>
    <row r="70" spans="2:95" ht="15.75" thickBot="1">
      <c r="B70" s="169"/>
      <c r="C70" s="170"/>
      <c r="D70" s="170"/>
      <c r="E70" s="171"/>
      <c r="F70" s="58">
        <f t="shared" si="4"/>
        <v>6</v>
      </c>
      <c r="G70" s="133">
        <f t="shared" si="5"/>
        <v>242.23399209664001</v>
      </c>
      <c r="H70" s="134">
        <f t="shared" si="5"/>
        <v>212.37334823632003</v>
      </c>
      <c r="I70" s="134">
        <f t="shared" si="5"/>
        <v>187.45813643968</v>
      </c>
      <c r="J70" s="134">
        <f t="shared" si="5"/>
        <v>167.00167998736003</v>
      </c>
      <c r="K70" s="134">
        <f t="shared" si="5"/>
        <v>150.51730216000004</v>
      </c>
      <c r="L70" s="134">
        <f t="shared" si="5"/>
        <v>137.51832623824004</v>
      </c>
      <c r="M70" s="134">
        <f t="shared" si="5"/>
        <v>127.51807550272005</v>
      </c>
      <c r="N70" s="134">
        <f t="shared" si="5"/>
        <v>120.02987323408007</v>
      </c>
      <c r="O70" s="134">
        <f t="shared" si="5"/>
        <v>114.56704271296002</v>
      </c>
      <c r="P70" s="134">
        <f t="shared" si="5"/>
        <v>110.6429072200001</v>
      </c>
      <c r="Q70" s="134">
        <f t="shared" si="5"/>
        <v>107.77079003583998</v>
      </c>
      <c r="R70" s="134">
        <f t="shared" si="5"/>
        <v>105.46401444112001</v>
      </c>
      <c r="S70" s="134">
        <f t="shared" si="5"/>
        <v>103.2359037164801</v>
      </c>
      <c r="T70" s="134">
        <f t="shared" si="5"/>
        <v>100.59978114256006</v>
      </c>
      <c r="U70" s="134">
        <f t="shared" si="5"/>
        <v>100</v>
      </c>
      <c r="V70" s="135">
        <v>100</v>
      </c>
      <c r="W70" s="174"/>
      <c r="CA70" s="120">
        <f t="shared" si="6"/>
        <v>6</v>
      </c>
      <c r="CB70" s="133">
        <f>('[1]Summary Data'!$V156*POWER(CB$62,3))+('[1]Summary Data'!$W156*POWER(CB$62,2))+('[1]Summary Data'!$X156*CB$62)+'[1]Summary Data'!$Y156</f>
        <v>242.23399209664001</v>
      </c>
      <c r="CC70" s="134">
        <f>('[1]Summary Data'!$V156*POWER(CC$62,3))+('[1]Summary Data'!$W156*POWER(CC$62,2))+('[1]Summary Data'!$X156*CC$62)+'[1]Summary Data'!$Y156</f>
        <v>212.37334823632003</v>
      </c>
      <c r="CD70" s="134">
        <f>('[1]Summary Data'!$V156*POWER(CD$62,3))+('[1]Summary Data'!$W156*POWER(CD$62,2))+('[1]Summary Data'!$X156*CD$62)+'[1]Summary Data'!$Y156</f>
        <v>187.45813643968</v>
      </c>
      <c r="CE70" s="134">
        <f>('[1]Summary Data'!$V156*POWER(CE$62,3))+('[1]Summary Data'!$W156*POWER(CE$62,2))+('[1]Summary Data'!$X156*CE$62)+'[1]Summary Data'!$Y156</f>
        <v>167.00167998736003</v>
      </c>
      <c r="CF70" s="134">
        <f>('[1]Summary Data'!$V156*POWER(CF$62,3))+('[1]Summary Data'!$W156*POWER(CF$62,2))+('[1]Summary Data'!$X156*CF$62)+'[1]Summary Data'!$Y156</f>
        <v>150.51730216000004</v>
      </c>
      <c r="CG70" s="134">
        <f>('[1]Summary Data'!$V156*POWER(CG$62,3))+('[1]Summary Data'!$W156*POWER(CG$62,2))+('[1]Summary Data'!$X156*CG$62)+'[1]Summary Data'!$Y156</f>
        <v>137.51832623824004</v>
      </c>
      <c r="CH70" s="134">
        <f>('[1]Summary Data'!$V156*POWER(CH$62,3))+('[1]Summary Data'!$W156*POWER(CH$62,2))+('[1]Summary Data'!$X156*CH$62)+'[1]Summary Data'!$Y156</f>
        <v>127.51807550272005</v>
      </c>
      <c r="CI70" s="134">
        <f>('[1]Summary Data'!$V156*POWER(CI$62,3))+('[1]Summary Data'!$W156*POWER(CI$62,2))+('[1]Summary Data'!$X156*CI$62)+'[1]Summary Data'!$Y156</f>
        <v>120.02987323408007</v>
      </c>
      <c r="CJ70" s="134">
        <f>('[1]Summary Data'!$V156*POWER(CJ$62,3))+('[1]Summary Data'!$W156*POWER(CJ$62,2))+('[1]Summary Data'!$X156*CJ$62)+'[1]Summary Data'!$Y156</f>
        <v>114.56704271296002</v>
      </c>
      <c r="CK70" s="134">
        <f>('[1]Summary Data'!$V156*POWER(CK$62,3))+('[1]Summary Data'!$W156*POWER(CK$62,2))+('[1]Summary Data'!$X156*CK$62)+'[1]Summary Data'!$Y156</f>
        <v>110.6429072200001</v>
      </c>
      <c r="CL70" s="134">
        <f>('[1]Summary Data'!$V156*POWER(CL$62,3))+('[1]Summary Data'!$W156*POWER(CL$62,2))+('[1]Summary Data'!$X156*CL$62)+'[1]Summary Data'!$Y156</f>
        <v>107.77079003583998</v>
      </c>
      <c r="CM70" s="134">
        <f>('[1]Summary Data'!$V156*POWER(CM$62,3))+('[1]Summary Data'!$W156*POWER(CM$62,2))+('[1]Summary Data'!$X156*CM$62)+'[1]Summary Data'!$Y156</f>
        <v>105.46401444112001</v>
      </c>
      <c r="CN70" s="134">
        <f>('[1]Summary Data'!$V156*POWER(CN$62,3))+('[1]Summary Data'!$W156*POWER(CN$62,2))+('[1]Summary Data'!$X156*CN$62)+'[1]Summary Data'!$Y156</f>
        <v>103.2359037164801</v>
      </c>
      <c r="CO70" s="134">
        <f>('[1]Summary Data'!$V156*POWER(CO$62,3))+('[1]Summary Data'!$W156*POWER(CO$62,2))+('[1]Summary Data'!$X156*CO$62)+'[1]Summary Data'!$Y156</f>
        <v>100.59978114256006</v>
      </c>
      <c r="CP70" s="134">
        <f>('[1]Summary Data'!$V156*POWER(CP$62,3))+('[1]Summary Data'!$W156*POWER(CP$62,2))+('[1]Summary Data'!$X156*CP$62)+'[1]Summary Data'!$Y156</f>
        <v>97.068970000000093</v>
      </c>
      <c r="CQ70" s="135">
        <f>('[1]Summary Data'!$V156*POWER(CQ$62,3))+('[1]Summary Data'!$W156*POWER(CQ$62,2))+('[1]Summary Data'!$X156*CQ$62)+'[1]Summary Data'!$Y156</f>
        <v>-539.31582999999978</v>
      </c>
    </row>
  </sheetData>
  <sheetProtection password="C163" sheet="1" objects="1" scenarios="1"/>
  <mergeCells count="21">
    <mergeCell ref="B25:F26"/>
    <mergeCell ref="A1:T1"/>
    <mergeCell ref="J2:R2"/>
    <mergeCell ref="B5:D5"/>
    <mergeCell ref="P5:S5"/>
    <mergeCell ref="B7:D7"/>
    <mergeCell ref="B10:H10"/>
    <mergeCell ref="B13:G13"/>
    <mergeCell ref="B14:E22"/>
    <mergeCell ref="H15:H22"/>
    <mergeCell ref="B24:F24"/>
    <mergeCell ref="G24:N24"/>
    <mergeCell ref="CB61:CQ61"/>
    <mergeCell ref="B62:E70"/>
    <mergeCell ref="W63:W70"/>
    <mergeCell ref="B39:F39"/>
    <mergeCell ref="G39:N39"/>
    <mergeCell ref="B40:E48"/>
    <mergeCell ref="O41:O48"/>
    <mergeCell ref="B61:F61"/>
    <mergeCell ref="G61:V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73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1" width="9.140625" style="7"/>
    <col min="12" max="12" width="9.140625" style="7" customWidth="1"/>
    <col min="13" max="18" width="9.140625" style="7"/>
    <col min="19" max="19" width="9.28515625" style="7" bestFit="1" customWidth="1"/>
    <col min="20" max="30" width="9.140625" style="7"/>
    <col min="31" max="34" width="9.140625" style="7" customWidth="1"/>
    <col min="35" max="43" width="9.140625" style="7" hidden="1" customWidth="1"/>
    <col min="44" max="16384" width="9.140625" style="7"/>
  </cols>
  <sheetData>
    <row r="1" spans="1:27" ht="27" thickBot="1">
      <c r="A1" s="157" t="str">
        <f ca="1">MID(CELL("filename",A1),FIND("]",CELL("filename",A1))+1,255)</f>
        <v>Subaru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657.428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657.428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MIN(G62:V62)</f>
        <v>0.22</v>
      </c>
      <c r="C8" s="46" t="s">
        <v>40</v>
      </c>
    </row>
    <row r="9" spans="1:27" ht="15.75" thickBot="1"/>
    <row r="10" spans="1:27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27" ht="15.75" thickBot="1">
      <c r="B11" s="45">
        <f>MAX(G62:V62)</f>
        <v>2</v>
      </c>
      <c r="C11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I13" s="43"/>
      <c r="O13" s="37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1000000*((1/Help!$AE$7)/('[1]Summary Data'!D70/60))*Help!$AE$6/IF('[1]Summary Data'!$D$69&gt;1250,1,Help!$AE$5)*$T$5</f>
        <v>4282.3981325954801</v>
      </c>
      <c r="H15" s="172" t="s">
        <v>70</v>
      </c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1000000*((1/Help!$AE$7)/('[1]Summary Data'!D69/60))*Help!$AE$6/IF('[1]Summary Data'!$D$69&gt;1250,1,Help!$AE$5)*$T$5</f>
        <v>3995.0258904401185</v>
      </c>
      <c r="H16" s="173"/>
      <c r="I16" s="53" t="s">
        <v>46</v>
      </c>
    </row>
    <row r="17" spans="2:22">
      <c r="B17" s="166"/>
      <c r="C17" s="167"/>
      <c r="D17" s="167"/>
      <c r="E17" s="168"/>
      <c r="F17" s="54">
        <f>'[1]Summary Data'!$C$14*VLOOKUP($E$5,PressureFactors,2,FALSE)</f>
        <v>3.5</v>
      </c>
      <c r="G17" s="55">
        <f>1000000*((1/Help!$AE$7)/('[1]Summary Data'!D68/60))*Help!$AE$6/IF('[1]Summary Data'!$D$69&gt;1250,1,Help!$AE$5)*$T$5</f>
        <v>3672.0870206716113</v>
      </c>
      <c r="H17" s="173"/>
    </row>
    <row r="18" spans="2:22">
      <c r="B18" s="166"/>
      <c r="C18" s="167"/>
      <c r="D18" s="167"/>
      <c r="E18" s="168"/>
      <c r="F18" s="56">
        <f>'[1]Summary Data'!$C$13*VLOOKUP($E$5,PressureFactors,2,FALSE)</f>
        <v>4</v>
      </c>
      <c r="G18" s="57">
        <f>1000000*((1/Help!$AE$7)/('[1]Summary Data'!D67/60))*Help!$AE$6/IF('[1]Summary Data'!$D$69&gt;1250,1,Help!$AE$5)*$T$5</f>
        <v>3396.1527275857579</v>
      </c>
      <c r="H18" s="173"/>
    </row>
    <row r="19" spans="2:22">
      <c r="B19" s="166"/>
      <c r="C19" s="167"/>
      <c r="D19" s="167"/>
      <c r="E19" s="168"/>
      <c r="F19" s="56">
        <f>'[1]Summary Data'!$C$12*VLOOKUP($E$5,PressureFactors,2,FALSE)</f>
        <v>4.5</v>
      </c>
      <c r="G19" s="57">
        <f>1000000*((1/Help!$AE$7)/('[1]Summary Data'!D66/60))*Help!$AE$6/IF('[1]Summary Data'!$D$69&gt;1250,1,Help!$AE$5)*$T$5</f>
        <v>3210.612897867205</v>
      </c>
      <c r="H19" s="173"/>
    </row>
    <row r="20" spans="2:22">
      <c r="B20" s="166"/>
      <c r="C20" s="167"/>
      <c r="D20" s="167"/>
      <c r="E20" s="168"/>
      <c r="F20" s="56">
        <f>'[1]Summary Data'!$C$11*VLOOKUP($E$5,PressureFactors,2,FALSE)</f>
        <v>5</v>
      </c>
      <c r="G20" s="57">
        <f>1000000*((1/Help!$AE$7)/('[1]Summary Data'!D65/60))*Help!$AE$6/IF('[1]Summary Data'!$D$69&gt;1250,1,Help!$AE$5)*$T$5</f>
        <v>3046.0541112495607</v>
      </c>
      <c r="H20" s="173"/>
    </row>
    <row r="21" spans="2:22">
      <c r="B21" s="166"/>
      <c r="C21" s="167"/>
      <c r="D21" s="167"/>
      <c r="E21" s="168"/>
      <c r="F21" s="56">
        <f>'[1]Summary Data'!$C$10*VLOOKUP($E$5,PressureFactors,2,FALSE)</f>
        <v>5.5</v>
      </c>
      <c r="G21" s="57">
        <f>1000000*((1/Help!$AE$7)/('[1]Summary Data'!D64/60))*Help!$AE$6/IF('[1]Summary Data'!$D$69&gt;1250,1,Help!$AE$5)*$T$5</f>
        <v>2915.6446765691617</v>
      </c>
      <c r="H21" s="173"/>
    </row>
    <row r="22" spans="2:22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1000000*((1/Help!$AE$7)/('[1]Summary Data'!D63/60))*Help!$AE$6/IF('[1]Summary Data'!$D$69&gt;1250,1,Help!$AE$5)*$T$5</f>
        <v>2776.3245375864062</v>
      </c>
      <c r="H22" s="174"/>
    </row>
    <row r="23" spans="2:22" ht="15.75" thickBot="1"/>
    <row r="24" spans="2:22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22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  <c r="V25" s="112"/>
    </row>
    <row r="26" spans="2:22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</row>
    <row r="27" spans="2:22" ht="15.75" thickBot="1">
      <c r="K27" s="74" t="s">
        <v>51</v>
      </c>
    </row>
    <row r="28" spans="2:22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22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22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22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22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25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25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25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25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25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25" ht="15.75" thickBot="1"/>
    <row r="39" spans="2:25" ht="15.75" thickBot="1">
      <c r="B39" s="175" t="s">
        <v>55</v>
      </c>
      <c r="C39" s="176"/>
      <c r="D39" s="176"/>
      <c r="E39" s="176"/>
      <c r="F39" s="177"/>
      <c r="G39" s="178" t="s">
        <v>71</v>
      </c>
      <c r="H39" s="179"/>
      <c r="I39" s="179"/>
      <c r="J39" s="179"/>
      <c r="K39" s="180"/>
      <c r="N39" s="175" t="s">
        <v>55</v>
      </c>
      <c r="O39" s="176"/>
      <c r="P39" s="176"/>
      <c r="Q39" s="176"/>
      <c r="R39" s="177"/>
      <c r="S39" s="178" t="s">
        <v>72</v>
      </c>
      <c r="T39" s="179"/>
      <c r="U39" s="179"/>
      <c r="V39" s="179"/>
      <c r="W39" s="180"/>
    </row>
    <row r="40" spans="2:25" ht="15.75" customHeight="1" thickBot="1">
      <c r="B40" s="163" t="s">
        <v>43</v>
      </c>
      <c r="C40" s="164"/>
      <c r="D40" s="164"/>
      <c r="E40" s="165"/>
      <c r="F40" s="47" t="str">
        <f>$E$5</f>
        <v>bar</v>
      </c>
      <c r="G40" s="147">
        <f>'[1]Summary Data'!K35</f>
        <v>8</v>
      </c>
      <c r="H40" s="148">
        <f>'[1]Summary Data'!J35</f>
        <v>10</v>
      </c>
      <c r="I40" s="148">
        <f>'[1]Summary Data'!H35</f>
        <v>12</v>
      </c>
      <c r="J40" s="148">
        <f>'[1]Summary Data'!F35</f>
        <v>14</v>
      </c>
      <c r="K40" s="149">
        <f>'[1]Summary Data'!D35</f>
        <v>16</v>
      </c>
      <c r="N40" s="163" t="s">
        <v>43</v>
      </c>
      <c r="O40" s="164"/>
      <c r="P40" s="164"/>
      <c r="Q40" s="165"/>
      <c r="R40" s="47" t="str">
        <f>$E$5</f>
        <v>bar</v>
      </c>
      <c r="S40" s="147">
        <v>6.5</v>
      </c>
      <c r="T40" s="148">
        <v>9</v>
      </c>
      <c r="U40" s="148">
        <v>11.5</v>
      </c>
      <c r="V40" s="148">
        <v>14</v>
      </c>
      <c r="W40" s="149">
        <v>16.5</v>
      </c>
    </row>
    <row r="41" spans="2:25" ht="15.75" thickBot="1">
      <c r="B41" s="166"/>
      <c r="C41" s="167"/>
      <c r="D41" s="167"/>
      <c r="E41" s="16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2.0737599999999992</v>
      </c>
      <c r="H41" s="88">
        <f>('[1]Summary Data'!$V43*POWER(H$40,3))+('[1]Summary Data'!$W43*POWER(H$40,2))+('[1]Summary Data'!$X43*H$40)+'[1]Summary Data'!$Y43</f>
        <v>1.4293799999999983</v>
      </c>
      <c r="I41" s="88">
        <f>('[1]Summary Data'!$V43*POWER(I$40,3))+('[1]Summary Data'!$W43*POWER(I$40,2))+('[1]Summary Data'!$X43*I$40)+'[1]Summary Data'!$Y43</f>
        <v>1.0341199999999997</v>
      </c>
      <c r="J41" s="88">
        <f>('[1]Summary Data'!$V43*POWER(J$40,3))+('[1]Summary Data'!$W43*POWER(J$40,2))+('[1]Summary Data'!$X43*J$40)+'[1]Summary Data'!$Y43</f>
        <v>0.80445999999999884</v>
      </c>
      <c r="K41" s="88">
        <f>('[1]Summary Data'!$V43*POWER(K$40,3))+('[1]Summary Data'!$W43*POWER(K$40,2))+('[1]Summary Data'!$X43*K$40)+'[1]Summary Data'!$Y43</f>
        <v>0.65687999999999747</v>
      </c>
      <c r="L41" s="172" t="s">
        <v>40</v>
      </c>
      <c r="N41" s="166"/>
      <c r="O41" s="167"/>
      <c r="P41" s="167"/>
      <c r="Q41" s="168"/>
      <c r="R41" s="49">
        <f t="shared" ref="R41:R48" si="5">F15</f>
        <v>2.5</v>
      </c>
      <c r="S41" s="87">
        <f>('[1]Summary Data'!$V43*POWER(S$40,3))+('[1]Summary Data'!$W43*POWER(S$40,2))+('[1]Summary Data'!$X43*S$40)+'[1]Summary Data'!$Y43</f>
        <v>2.7707724999999988</v>
      </c>
      <c r="T41" s="88">
        <f>('[1]Summary Data'!$V43*POWER(T$40,3))+('[1]Summary Data'!$W43*POWER(T$40,2))+('[1]Summary Data'!$X43*T$40)+'[1]Summary Data'!$Y43</f>
        <v>1.715209999999999</v>
      </c>
      <c r="U41" s="88">
        <f>('[1]Summary Data'!$V43*POWER(U$40,3))+('[1]Summary Data'!$W43*POWER(U$40,2))+('[1]Summary Data'!$X43*U$40)+'[1]Summary Data'!$Y43</f>
        <v>1.1141474999999978</v>
      </c>
      <c r="V41" s="88">
        <f>('[1]Summary Data'!$V43*POWER(V$40,3))+('[1]Summary Data'!$W43*POWER(V$40,2))+('[1]Summary Data'!$X43*V$40)+'[1]Summary Data'!$Y43</f>
        <v>0.80445999999999884</v>
      </c>
      <c r="W41" s="88">
        <f>('[1]Summary Data'!$V43*POWER(W$40,3))+('[1]Summary Data'!$W43*POWER(W$40,2))+('[1]Summary Data'!$X43*W$40)+'[1]Summary Data'!$Y43</f>
        <v>0.62302249999999759</v>
      </c>
      <c r="X41" s="172" t="s">
        <v>40</v>
      </c>
    </row>
    <row r="42" spans="2:25" ht="15.75" thickBot="1">
      <c r="B42" s="166"/>
      <c r="C42" s="167"/>
      <c r="D42" s="167"/>
      <c r="E42" s="168"/>
      <c r="F42" s="51">
        <f t="shared" si="4"/>
        <v>3</v>
      </c>
      <c r="G42" s="92">
        <f>('[1]Summary Data'!$V42*POWER(G$40,3))+('[1]Summary Data'!$W42*POWER(G$40,2))+('[1]Summary Data'!$X42*G$40)+'[1]Summary Data'!$Y42</f>
        <v>2.1553199999999997</v>
      </c>
      <c r="H42" s="93">
        <f>('[1]Summary Data'!$V42*POWER(H$40,3))+('[1]Summary Data'!$W42*POWER(H$40,2))+('[1]Summary Data'!$X42*H$40)+'[1]Summary Data'!$Y42</f>
        <v>1.4568200000000004</v>
      </c>
      <c r="I42" s="93">
        <f>('[1]Summary Data'!$V42*POWER(I$40,3))+('[1]Summary Data'!$W42*POWER(I$40,2))+('[1]Summary Data'!$X42*I$40)+'[1]Summary Data'!$Y42</f>
        <v>1.0300799999999999</v>
      </c>
      <c r="J42" s="93">
        <f>('[1]Summary Data'!$V42*POWER(J$40,3))+('[1]Summary Data'!$W42*POWER(J$40,2))+('[1]Summary Data'!$X42*J$40)+'[1]Summary Data'!$Y42</f>
        <v>0.76950000000000074</v>
      </c>
      <c r="K42" s="93">
        <f>('[1]Summary Data'!$V42*POWER(K$40,3))+('[1]Summary Data'!$W42*POWER(K$40,2))+('[1]Summary Data'!$X42*K$40)+'[1]Summary Data'!$Y42</f>
        <v>0.56947999999999865</v>
      </c>
      <c r="L42" s="173"/>
      <c r="M42" s="53"/>
      <c r="N42" s="166"/>
      <c r="O42" s="167"/>
      <c r="P42" s="167"/>
      <c r="Q42" s="168"/>
      <c r="R42" s="51">
        <f t="shared" si="5"/>
        <v>3</v>
      </c>
      <c r="S42" s="92">
        <f>('[1]Summary Data'!$V42*POWER(S$40,3))+('[1]Summary Data'!$W42*POWER(S$40,2))+('[1]Summary Data'!$X42*S$40)+'[1]Summary Data'!$Y42</f>
        <v>2.9210624999999997</v>
      </c>
      <c r="T42" s="93">
        <f>('[1]Summary Data'!$V42*POWER(T$40,3))+('[1]Summary Data'!$W42*POWER(T$40,2))+('[1]Summary Data'!$X42*T$40)+'[1]Summary Data'!$Y42</f>
        <v>1.7655000000000012</v>
      </c>
      <c r="U42" s="93">
        <f>('[1]Summary Data'!$V42*POWER(U$40,3))+('[1]Summary Data'!$W42*POWER(U$40,2))+('[1]Summary Data'!$X42*U$40)+'[1]Summary Data'!$Y42</f>
        <v>1.1170624999999994</v>
      </c>
      <c r="V42" s="93">
        <f>('[1]Summary Data'!$V42*POWER(V$40,3))+('[1]Summary Data'!$W42*POWER(V$40,2))+('[1]Summary Data'!$X42*V$40)+'[1]Summary Data'!$Y42</f>
        <v>0.76950000000000074</v>
      </c>
      <c r="W42" s="93">
        <f>('[1]Summary Data'!$V42*POWER(W$40,3))+('[1]Summary Data'!$W42*POWER(W$40,2))+('[1]Summary Data'!$X42*W$40)+'[1]Summary Data'!$Y42</f>
        <v>0.5165625000000027</v>
      </c>
      <c r="X42" s="173"/>
      <c r="Y42" s="53" t="s">
        <v>46</v>
      </c>
    </row>
    <row r="43" spans="2:25">
      <c r="B43" s="166"/>
      <c r="C43" s="167"/>
      <c r="D43" s="167"/>
      <c r="E43" s="168"/>
      <c r="F43" s="54">
        <f t="shared" si="4"/>
        <v>3.5</v>
      </c>
      <c r="G43" s="97">
        <f>('[1]Summary Data'!$V41*POWER(G$40,3))+('[1]Summary Data'!$W41*POWER(G$40,2))+('[1]Summary Data'!$X41*G$40)+'[1]Summary Data'!$Y41</f>
        <v>2.2857399999999988</v>
      </c>
      <c r="H43" s="98">
        <f>('[1]Summary Data'!$V41*POWER(H$40,3))+('[1]Summary Data'!$W41*POWER(H$40,2))+('[1]Summary Data'!$X41*H$40)+'[1]Summary Data'!$Y41</f>
        <v>1.5218199999999982</v>
      </c>
      <c r="I43" s="98">
        <f>('[1]Summary Data'!$V41*POWER(I$40,3))+('[1]Summary Data'!$W41*POWER(I$40,2))+('[1]Summary Data'!$X41*I$40)+'[1]Summary Data'!$Y41</f>
        <v>1.0568599999999986</v>
      </c>
      <c r="J43" s="98">
        <f>('[1]Summary Data'!$V41*POWER(J$40,3))+('[1]Summary Data'!$W41*POWER(J$40,2))+('[1]Summary Data'!$X41*J$40)+'[1]Summary Data'!$Y41</f>
        <v>0.78573999999999522</v>
      </c>
      <c r="K43" s="98">
        <f>('[1]Summary Data'!$V41*POWER(K$40,3))+('[1]Summary Data'!$W41*POWER(K$40,2))+('[1]Summary Data'!$X41*K$40)+'[1]Summary Data'!$Y41</f>
        <v>0.60333999999999754</v>
      </c>
      <c r="L43" s="173"/>
      <c r="N43" s="166"/>
      <c r="O43" s="167"/>
      <c r="P43" s="167"/>
      <c r="Q43" s="168"/>
      <c r="R43" s="54">
        <f t="shared" si="5"/>
        <v>3.5</v>
      </c>
      <c r="S43" s="97">
        <f>('[1]Summary Data'!$V41*POWER(S$40,3))+('[1]Summary Data'!$W41*POWER(S$40,2))+('[1]Summary Data'!$X41*S$40)+'[1]Summary Data'!$Y41</f>
        <v>3.1181087499999993</v>
      </c>
      <c r="T43" s="98">
        <f>('[1]Summary Data'!$V41*POWER(T$40,3))+('[1]Summary Data'!$W41*POWER(T$40,2))+('[1]Summary Data'!$X41*T$40)+'[1]Summary Data'!$Y41</f>
        <v>1.8598400000000002</v>
      </c>
      <c r="U43" s="98">
        <f>('[1]Summary Data'!$V41*POWER(U$40,3))+('[1]Summary Data'!$W41*POWER(U$40,2))+('[1]Summary Data'!$X41*U$40)+'[1]Summary Data'!$Y41</f>
        <v>1.1508212499999999</v>
      </c>
      <c r="V43" s="98">
        <f>('[1]Summary Data'!$V41*POWER(V$40,3))+('[1]Summary Data'!$W41*POWER(V$40,2))+('[1]Summary Data'!$X41*V$40)+'[1]Summary Data'!$Y41</f>
        <v>0.78573999999999522</v>
      </c>
      <c r="W43" s="98">
        <f>('[1]Summary Data'!$V41*POWER(W$40,3))+('[1]Summary Data'!$W41*POWER(W$40,2))+('[1]Summary Data'!$X41*W$40)+'[1]Summary Data'!$Y41</f>
        <v>0.55928374999999697</v>
      </c>
      <c r="X43" s="173"/>
    </row>
    <row r="44" spans="2:25">
      <c r="B44" s="166"/>
      <c r="C44" s="167"/>
      <c r="D44" s="167"/>
      <c r="E44" s="168"/>
      <c r="F44" s="56">
        <f t="shared" si="4"/>
        <v>4</v>
      </c>
      <c r="G44" s="97">
        <f>('[1]Summary Data'!$V40*POWER(G$40,3))+('[1]Summary Data'!$W40*POWER(G$40,2))+('[1]Summary Data'!$X40*G$40)+'[1]Summary Data'!$Y40</f>
        <v>2.4985100000000013</v>
      </c>
      <c r="H44" s="98">
        <f>('[1]Summary Data'!$V40*POWER(H$40,3))+('[1]Summary Data'!$W40*POWER(H$40,2))+('[1]Summary Data'!$X40*H$40)+'[1]Summary Data'!$Y40</f>
        <v>1.6376900000000028</v>
      </c>
      <c r="I44" s="98">
        <f>('[1]Summary Data'!$V40*POWER(I$40,3))+('[1]Summary Data'!$W40*POWER(I$40,2))+('[1]Summary Data'!$X40*I$40)+'[1]Summary Data'!$Y40</f>
        <v>1.1051900000000021</v>
      </c>
      <c r="J44" s="98">
        <f>('[1]Summary Data'!$V40*POWER(J$40,3))+('[1]Summary Data'!$W40*POWER(J$40,2))+('[1]Summary Data'!$X40*J$40)+'[1]Summary Data'!$Y40</f>
        <v>0.79733000000000054</v>
      </c>
      <c r="K44" s="98">
        <f>('[1]Summary Data'!$V40*POWER(K$40,3))+('[1]Summary Data'!$W40*POWER(K$40,2))+('[1]Summary Data'!$X40*K$40)+'[1]Summary Data'!$Y40</f>
        <v>0.61043000000000447</v>
      </c>
      <c r="L44" s="173"/>
      <c r="N44" s="166"/>
      <c r="O44" s="167"/>
      <c r="P44" s="167"/>
      <c r="Q44" s="168"/>
      <c r="R44" s="56">
        <f t="shared" si="5"/>
        <v>4</v>
      </c>
      <c r="S44" s="97">
        <f>('[1]Summary Data'!$V40*POWER(S$40,3))+('[1]Summary Data'!$W40*POWER(S$40,2))+('[1]Summary Data'!$X40*S$40)+'[1]Summary Data'!$Y40</f>
        <v>3.4219550000000023</v>
      </c>
      <c r="T44" s="98">
        <f>('[1]Summary Data'!$V40*POWER(T$40,3))+('[1]Summary Data'!$W40*POWER(T$40,2))+('[1]Summary Data'!$X40*T$40)+'[1]Summary Data'!$Y40</f>
        <v>2.0205800000000025</v>
      </c>
      <c r="U44" s="98">
        <f>('[1]Summary Data'!$V40*POWER(U$40,3))+('[1]Summary Data'!$W40*POWER(U$40,2))+('[1]Summary Data'!$X40*U$40)+'[1]Summary Data'!$Y40</f>
        <v>1.2132050000000021</v>
      </c>
      <c r="V44" s="98">
        <f>('[1]Summary Data'!$V40*POWER(V$40,3))+('[1]Summary Data'!$W40*POWER(V$40,2))+('[1]Summary Data'!$X40*V$40)+'[1]Summary Data'!$Y40</f>
        <v>0.79733000000000054</v>
      </c>
      <c r="W44" s="98">
        <f>('[1]Summary Data'!$V40*POWER(W$40,3))+('[1]Summary Data'!$W40*POWER(W$40,2))+('[1]Summary Data'!$X40*W$40)+'[1]Summary Data'!$Y40</f>
        <v>0.5704550000000026</v>
      </c>
      <c r="X44" s="173"/>
    </row>
    <row r="45" spans="2:25">
      <c r="B45" s="166"/>
      <c r="C45" s="167"/>
      <c r="D45" s="167"/>
      <c r="E45" s="168"/>
      <c r="F45" s="56">
        <f t="shared" si="4"/>
        <v>4.5</v>
      </c>
      <c r="G45" s="97">
        <f>('[1]Summary Data'!$V39*POWER(G$40,3))+('[1]Summary Data'!$W39*POWER(G$40,2))+('[1]Summary Data'!$X39*G$40)+'[1]Summary Data'!$Y39</f>
        <v>2.5918700000000001</v>
      </c>
      <c r="H45" s="98">
        <f>('[1]Summary Data'!$V39*POWER(H$40,3))+('[1]Summary Data'!$W39*POWER(H$40,2))+('[1]Summary Data'!$X39*H$40)+'[1]Summary Data'!$Y39</f>
        <v>1.6863500000000009</v>
      </c>
      <c r="I45" s="98">
        <f>('[1]Summary Data'!$V39*POWER(I$40,3))+('[1]Summary Data'!$W39*POWER(I$40,2))+('[1]Summary Data'!$X39*I$40)+'[1]Summary Data'!$Y39</f>
        <v>1.1282700000000006</v>
      </c>
      <c r="J45" s="98">
        <f>('[1]Summary Data'!$V39*POWER(J$40,3))+('[1]Summary Data'!$W39*POWER(J$40,2))+('[1]Summary Data'!$X39*J$40)+'[1]Summary Data'!$Y39</f>
        <v>0.81299000000000099</v>
      </c>
      <c r="K45" s="98">
        <f>('[1]Summary Data'!$V39*POWER(K$40,3))+('[1]Summary Data'!$W39*POWER(K$40,2))+('[1]Summary Data'!$X39*K$40)+'[1]Summary Data'!$Y39</f>
        <v>0.63586999999999705</v>
      </c>
      <c r="L45" s="173"/>
      <c r="N45" s="166"/>
      <c r="O45" s="167"/>
      <c r="P45" s="167"/>
      <c r="Q45" s="168"/>
      <c r="R45" s="56">
        <f t="shared" si="5"/>
        <v>4.5</v>
      </c>
      <c r="S45" s="97">
        <f>('[1]Summary Data'!$V39*POWER(S$40,3))+('[1]Summary Data'!$W39*POWER(S$40,2))+('[1]Summary Data'!$X39*S$40)+'[1]Summary Data'!$Y39</f>
        <v>3.5619650000000007</v>
      </c>
      <c r="T45" s="98">
        <f>('[1]Summary Data'!$V39*POWER(T$40,3))+('[1]Summary Data'!$W39*POWER(T$40,2))+('[1]Summary Data'!$X39*T$40)+'[1]Summary Data'!$Y39</f>
        <v>2.0891400000000004</v>
      </c>
      <c r="U45" s="98">
        <f>('[1]Summary Data'!$V39*POWER(U$40,3))+('[1]Summary Data'!$W39*POWER(U$40,2))+('[1]Summary Data'!$X39*U$40)+'[1]Summary Data'!$Y39</f>
        <v>1.2409399999999984</v>
      </c>
      <c r="V45" s="98">
        <f>('[1]Summary Data'!$V39*POWER(V$40,3))+('[1]Summary Data'!$W39*POWER(V$40,2))+('[1]Summary Data'!$X39*V$40)+'[1]Summary Data'!$Y39</f>
        <v>0.81299000000000099</v>
      </c>
      <c r="W45" s="98">
        <f>('[1]Summary Data'!$V39*POWER(W$40,3))+('[1]Summary Data'!$W39*POWER(W$40,2))+('[1]Summary Data'!$X39*W$40)+'[1]Summary Data'!$Y39</f>
        <v>0.60091500000000053</v>
      </c>
      <c r="X45" s="173"/>
    </row>
    <row r="46" spans="2:25">
      <c r="B46" s="166"/>
      <c r="C46" s="167"/>
      <c r="D46" s="167"/>
      <c r="E46" s="168"/>
      <c r="F46" s="56">
        <f t="shared" si="4"/>
        <v>5</v>
      </c>
      <c r="G46" s="97">
        <f>('[1]Summary Data'!$V38*POWER(G$40,3))+('[1]Summary Data'!$W38*POWER(G$40,2))+('[1]Summary Data'!$X38*G$40)+'[1]Summary Data'!$Y38</f>
        <v>2.8579199999999982</v>
      </c>
      <c r="H46" s="98">
        <f>('[1]Summary Data'!$V38*POWER(H$40,3))+('[1]Summary Data'!$W38*POWER(H$40,2))+('[1]Summary Data'!$X38*H$40)+'[1]Summary Data'!$Y38</f>
        <v>1.7351400000000012</v>
      </c>
      <c r="I46" s="98">
        <f>('[1]Summary Data'!$V38*POWER(I$40,3))+('[1]Summary Data'!$W38*POWER(I$40,2))+('[1]Summary Data'!$X38*I$40)+'[1]Summary Data'!$Y38</f>
        <v>1.151720000000001</v>
      </c>
      <c r="J46" s="98">
        <f>('[1]Summary Data'!$V38*POWER(J$40,3))+('[1]Summary Data'!$W38*POWER(J$40,2))+('[1]Summary Data'!$X38*J$40)+'[1]Summary Data'!$Y38</f>
        <v>0.86669999999999447</v>
      </c>
      <c r="K46" s="98">
        <f>('[1]Summary Data'!$V38*POWER(K$40,3))+('[1]Summary Data'!$W38*POWER(K$40,2))+('[1]Summary Data'!$X38*K$40)+'[1]Summary Data'!$Y38</f>
        <v>0.6391199999999948</v>
      </c>
      <c r="L46" s="173"/>
      <c r="N46" s="166"/>
      <c r="O46" s="167"/>
      <c r="P46" s="167"/>
      <c r="Q46" s="168"/>
      <c r="R46" s="56">
        <f t="shared" si="5"/>
        <v>5</v>
      </c>
      <c r="S46" s="97">
        <f>('[1]Summary Data'!$V38*POWER(S$40,3))+('[1]Summary Data'!$W38*POWER(S$40,2))+('[1]Summary Data'!$X38*S$40)+'[1]Summary Data'!$Y38</f>
        <v>4.1989124999999987</v>
      </c>
      <c r="T46" s="98">
        <f>('[1]Summary Data'!$V38*POWER(T$40,3))+('[1]Summary Data'!$W38*POWER(T$40,2))+('[1]Summary Data'!$X38*T$40)+'[1]Summary Data'!$Y38</f>
        <v>2.2140499999999985</v>
      </c>
      <c r="U46" s="98">
        <f>('[1]Summary Data'!$V38*POWER(U$40,3))+('[1]Summary Data'!$W38*POWER(U$40,2))+('[1]Summary Data'!$X38*U$40)+'[1]Summary Data'!$Y38</f>
        <v>1.2601874999999971</v>
      </c>
      <c r="V46" s="98">
        <f>('[1]Summary Data'!$V38*POWER(V$40,3))+('[1]Summary Data'!$W38*POWER(V$40,2))+('[1]Summary Data'!$X38*V$40)+'[1]Summary Data'!$Y38</f>
        <v>0.86669999999999447</v>
      </c>
      <c r="W46" s="98">
        <f>('[1]Summary Data'!$V38*POWER(W$40,3))+('[1]Summary Data'!$W38*POWER(W$40,2))+('[1]Summary Data'!$X38*W$40)+'[1]Summary Data'!$Y38</f>
        <v>0.56296249999999404</v>
      </c>
      <c r="X46" s="173"/>
    </row>
    <row r="47" spans="2:25">
      <c r="B47" s="166"/>
      <c r="C47" s="167"/>
      <c r="D47" s="167"/>
      <c r="E47" s="168"/>
      <c r="F47" s="56">
        <f t="shared" si="4"/>
        <v>5.5</v>
      </c>
      <c r="G47" s="97">
        <f>('[1]Summary Data'!$V37*POWER(G$40,3))+('[1]Summary Data'!$W37*POWER(G$40,2))+('[1]Summary Data'!$X37*G$40)+'[1]Summary Data'!$Y37</f>
        <v>3.1779599999999988</v>
      </c>
      <c r="H47" s="98">
        <f>('[1]Summary Data'!$V37*POWER(H$40,3))+('[1]Summary Data'!$W37*POWER(H$40,2))+('[1]Summary Data'!$X37*H$40)+'[1]Summary Data'!$Y37</f>
        <v>1.8711599999999997</v>
      </c>
      <c r="I47" s="98">
        <f>('[1]Summary Data'!$V37*POWER(I$40,3))+('[1]Summary Data'!$W37*POWER(I$40,2))+('[1]Summary Data'!$X37*I$40)+'[1]Summary Data'!$Y37</f>
        <v>1.193719999999999</v>
      </c>
      <c r="J47" s="98">
        <f>('[1]Summary Data'!$V37*POWER(J$40,3))+('[1]Summary Data'!$W37*POWER(J$40,2))+('[1]Summary Data'!$X37*J$40)+'[1]Summary Data'!$Y37</f>
        <v>0.86580000000000368</v>
      </c>
      <c r="K47" s="98">
        <f>('[1]Summary Data'!$V37*POWER(K$40,3))+('[1]Summary Data'!$W37*POWER(K$40,2))+('[1]Summary Data'!$X37*K$40)+'[1]Summary Data'!$Y37</f>
        <v>0.60756000000000299</v>
      </c>
      <c r="L47" s="173"/>
      <c r="N47" s="166"/>
      <c r="O47" s="167"/>
      <c r="P47" s="167"/>
      <c r="Q47" s="168"/>
      <c r="R47" s="56">
        <f t="shared" si="5"/>
        <v>5.5</v>
      </c>
      <c r="S47" s="97">
        <f>('[1]Summary Data'!$V37*POWER(S$40,3))+('[1]Summary Data'!$W37*POWER(S$40,2))+('[1]Summary Data'!$X37*S$40)+'[1]Summary Data'!$Y37</f>
        <v>4.7394187499999969</v>
      </c>
      <c r="T47" s="98">
        <f>('[1]Summary Data'!$V37*POWER(T$40,3))+('[1]Summary Data'!$W37*POWER(T$40,2))+('[1]Summary Data'!$X37*T$40)+'[1]Summary Data'!$Y37</f>
        <v>2.4283999999999963</v>
      </c>
      <c r="U47" s="98">
        <f>('[1]Summary Data'!$V37*POWER(U$40,3))+('[1]Summary Data'!$W37*POWER(U$40,2))+('[1]Summary Data'!$X37*U$40)+'[1]Summary Data'!$Y37</f>
        <v>1.3193812500000028</v>
      </c>
      <c r="V47" s="98">
        <f>('[1]Summary Data'!$V37*POWER(V$40,3))+('[1]Summary Data'!$W37*POWER(V$40,2))+('[1]Summary Data'!$X37*V$40)+'[1]Summary Data'!$Y37</f>
        <v>0.86580000000000368</v>
      </c>
      <c r="W47" s="98">
        <f>('[1]Summary Data'!$V37*POWER(W$40,3))+('[1]Summary Data'!$W37*POWER(W$40,2))+('[1]Summary Data'!$X37*W$40)+'[1]Summary Data'!$Y37</f>
        <v>0.52109375000000924</v>
      </c>
      <c r="X47" s="173"/>
    </row>
    <row r="48" spans="2:25" ht="15.75" thickBot="1">
      <c r="B48" s="169"/>
      <c r="C48" s="170"/>
      <c r="D48" s="170"/>
      <c r="E48" s="171"/>
      <c r="F48" s="58">
        <f t="shared" si="4"/>
        <v>6</v>
      </c>
      <c r="G48" s="102">
        <f>('[1]Summary Data'!$V36*POWER(G$40,3))+('[1]Summary Data'!$W36*POWER(G$40,2))+('[1]Summary Data'!$X36*G$40)+'[1]Summary Data'!$Y36</f>
        <v>3.7894499999999987</v>
      </c>
      <c r="H48" s="103">
        <f>('[1]Summary Data'!$V36*POWER(H$40,3))+('[1]Summary Data'!$W36*POWER(H$40,2))+('[1]Summary Data'!$X36*H$40)+'[1]Summary Data'!$Y36</f>
        <v>2.0276499999999977</v>
      </c>
      <c r="I48" s="103">
        <f>('[1]Summary Data'!$V36*POWER(I$40,3))+('[1]Summary Data'!$W36*POWER(I$40,2))+('[1]Summary Data'!$X36*I$40)+'[1]Summary Data'!$Y36</f>
        <v>1.2587299999999964</v>
      </c>
      <c r="J48" s="103">
        <f>('[1]Summary Data'!$V36*POWER(J$40,3))+('[1]Summary Data'!$W36*POWER(J$40,2))+('[1]Summary Data'!$X36*J$40)+'[1]Summary Data'!$Y36</f>
        <v>0.97725000000000861</v>
      </c>
      <c r="K48" s="103">
        <f>('[1]Summary Data'!$V36*POWER(K$40,3))+('[1]Summary Data'!$W36*POWER(K$40,2))+('[1]Summary Data'!$X36*K$40)+'[1]Summary Data'!$Y36</f>
        <v>0.67777000000000598</v>
      </c>
      <c r="L48" s="174"/>
      <c r="N48" s="169"/>
      <c r="O48" s="170"/>
      <c r="P48" s="170"/>
      <c r="Q48" s="171"/>
      <c r="R48" s="58">
        <f t="shared" si="5"/>
        <v>6</v>
      </c>
      <c r="S48" s="102">
        <f>('[1]Summary Data'!$V36*POWER(S$40,3))+('[1]Summary Data'!$W36*POWER(S$40,2))+('[1]Summary Data'!$X36*S$40)+'[1]Summary Data'!$Y36</f>
        <v>6.0664312499999937</v>
      </c>
      <c r="T48" s="103">
        <f>('[1]Summary Data'!$V36*POWER(T$40,3))+('[1]Summary Data'!$W36*POWER(T$40,2))+('[1]Summary Data'!$X36*T$40)+'[1]Summary Data'!$Y36</f>
        <v>2.7528499999999987</v>
      </c>
      <c r="U48" s="103">
        <f>('[1]Summary Data'!$V36*POWER(U$40,3))+('[1]Summary Data'!$W36*POWER(U$40,2))+('[1]Summary Data'!$X36*U$40)+'[1]Summary Data'!$Y36</f>
        <v>1.385518749999985</v>
      </c>
      <c r="V48" s="103">
        <f>('[1]Summary Data'!$V36*POWER(V$40,3))+('[1]Summary Data'!$W36*POWER(V$40,2))+('[1]Summary Data'!$X36*V$40)+'[1]Summary Data'!$Y36</f>
        <v>0.97725000000000861</v>
      </c>
      <c r="W48" s="103">
        <f>('[1]Summary Data'!$V36*POWER(W$40,3))+('[1]Summary Data'!$W36*POWER(W$40,2))+('[1]Summary Data'!$X36*W$40)+'[1]Summary Data'!$Y36</f>
        <v>0.54085624999998672</v>
      </c>
      <c r="X48" s="174"/>
    </row>
    <row r="49" spans="2:43" ht="15.75" thickBot="1">
      <c r="AI49" s="43" t="s">
        <v>59</v>
      </c>
    </row>
    <row r="50" spans="2:43" ht="15.75" thickBot="1">
      <c r="B50" s="181" t="s">
        <v>60</v>
      </c>
      <c r="C50" s="182"/>
      <c r="D50" s="182"/>
      <c r="E50" s="182"/>
      <c r="F50" s="177"/>
      <c r="G50" s="178" t="s">
        <v>73</v>
      </c>
      <c r="H50" s="179"/>
      <c r="I50" s="179"/>
      <c r="J50" s="179"/>
      <c r="K50" s="179"/>
      <c r="L50" s="180"/>
      <c r="W50" s="37"/>
      <c r="AI50" s="138"/>
      <c r="AJ50" s="178" t="s">
        <v>74</v>
      </c>
      <c r="AK50" s="179"/>
      <c r="AL50" s="179"/>
      <c r="AM50" s="179"/>
      <c r="AN50" s="179"/>
      <c r="AO50" s="180"/>
    </row>
    <row r="51" spans="2:43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f>'[1]Summary Data'!$C$148</f>
        <v>0.22</v>
      </c>
      <c r="H51" s="122">
        <f>'[1]Summary Data'!$C$146</f>
        <v>0.34</v>
      </c>
      <c r="I51" s="122">
        <f>'[1]Summary Data'!$C$144</f>
        <v>0.46</v>
      </c>
      <c r="J51" s="122">
        <f>'[1]Summary Data'!$C$142</f>
        <v>0.57999999999999996</v>
      </c>
      <c r="K51" s="123">
        <f>'[1]Summary Data'!$C$140</f>
        <v>0.7</v>
      </c>
      <c r="W51" s="37"/>
      <c r="AI51" s="111" t="s">
        <v>32</v>
      </c>
      <c r="AJ51" s="121">
        <f>G51</f>
        <v>0.22</v>
      </c>
      <c r="AK51" s="122">
        <f>H51</f>
        <v>0.34</v>
      </c>
      <c r="AL51" s="122">
        <f>I51</f>
        <v>0.46</v>
      </c>
      <c r="AM51" s="122">
        <f>J51</f>
        <v>0.57999999999999996</v>
      </c>
      <c r="AN51" s="123">
        <f>K51</f>
        <v>0.7</v>
      </c>
    </row>
    <row r="52" spans="2:43" ht="15.75" thickBot="1">
      <c r="B52" s="166"/>
      <c r="C52" s="167"/>
      <c r="D52" s="167"/>
      <c r="E52" s="168"/>
      <c r="F52" s="49">
        <f t="shared" ref="F52:F59" si="6">F15</f>
        <v>2.5</v>
      </c>
      <c r="G52" s="113">
        <f t="shared" ref="G52:G59" si="7">MAX(AJ52,0)</f>
        <v>0.17479283352</v>
      </c>
      <c r="H52" s="114">
        <f t="shared" ref="H52:K59" si="8">IF(OR(AK52&gt;G52,AK52&gt;AJ52),0,(MAX(AK52,0)))</f>
        <v>0.12378066695999998</v>
      </c>
      <c r="I52" s="114">
        <f t="shared" si="8"/>
        <v>7.842308664E-2</v>
      </c>
      <c r="J52" s="114">
        <f t="shared" si="8"/>
        <v>4.0923188880000017E-2</v>
      </c>
      <c r="K52" s="114">
        <f t="shared" si="8"/>
        <v>1.3484069999999959E-2</v>
      </c>
      <c r="L52" s="172" t="s">
        <v>40</v>
      </c>
      <c r="AI52" s="116">
        <f t="shared" ref="AI52:AI59" si="9">F52</f>
        <v>2.5</v>
      </c>
      <c r="AJ52" s="113">
        <f>('[1]Summary Data'!$V119*POWER(AJ$51,3))+('[1]Summary Data'!$W119*POWER(AJ$51,2))+('[1]Summary Data'!$X119*AJ$51)+'[1]Summary Data'!$Y119</f>
        <v>0.17479283352</v>
      </c>
      <c r="AK52" s="114">
        <f>('[1]Summary Data'!$V119*POWER(AK$51,3))+('[1]Summary Data'!$W119*POWER(AK$51,2))+('[1]Summary Data'!$X119*AK$51)+'[1]Summary Data'!$Y119</f>
        <v>0.12378066695999998</v>
      </c>
      <c r="AL52" s="114">
        <f>('[1]Summary Data'!$V119*POWER(AL$51,3))+('[1]Summary Data'!$W119*POWER(AL$51,2))+('[1]Summary Data'!$X119*AL$51)+'[1]Summary Data'!$Y119</f>
        <v>7.842308664E-2</v>
      </c>
      <c r="AM52" s="114">
        <f>('[1]Summary Data'!$V119*POWER(AM$51,3))+('[1]Summary Data'!$W119*POWER(AM$51,2))+('[1]Summary Data'!$X119*AM$51)+'[1]Summary Data'!$Y119</f>
        <v>4.0923188880000017E-2</v>
      </c>
      <c r="AN52" s="115">
        <f>('[1]Summary Data'!$V119*POWER(AN$51,3))+('[1]Summary Data'!$W119*POWER(AN$51,2))+('[1]Summary Data'!$X119*AN$51)+'[1]Summary Data'!$Y119</f>
        <v>1.3484069999999959E-2</v>
      </c>
    </row>
    <row r="53" spans="2:43" ht="15.75" thickBot="1">
      <c r="B53" s="166"/>
      <c r="C53" s="167"/>
      <c r="D53" s="167"/>
      <c r="E53" s="168"/>
      <c r="F53" s="51">
        <f t="shared" si="6"/>
        <v>3</v>
      </c>
      <c r="G53" s="92">
        <f t="shared" si="7"/>
        <v>0.19076732999999998</v>
      </c>
      <c r="H53" s="93">
        <f t="shared" si="8"/>
        <v>0.15244572599999998</v>
      </c>
      <c r="I53" s="93">
        <f t="shared" si="8"/>
        <v>0.11064580199999999</v>
      </c>
      <c r="J53" s="93">
        <f t="shared" si="8"/>
        <v>6.981802199999998E-2</v>
      </c>
      <c r="K53" s="93">
        <f t="shared" si="8"/>
        <v>3.4412849999999967E-2</v>
      </c>
      <c r="L53" s="173"/>
      <c r="M53" s="53" t="s">
        <v>46</v>
      </c>
      <c r="Y53" s="37"/>
      <c r="AI53" s="117">
        <f t="shared" si="9"/>
        <v>3</v>
      </c>
      <c r="AJ53" s="92">
        <f>('[1]Summary Data'!$V118*POWER(AJ$51,3))+('[1]Summary Data'!$W118*POWER(AJ$51,2))+('[1]Summary Data'!$X118*AJ$51)+'[1]Summary Data'!$Y118</f>
        <v>0.19076732999999998</v>
      </c>
      <c r="AK53" s="93">
        <f>('[1]Summary Data'!$V118*POWER(AK$51,3))+('[1]Summary Data'!$W118*POWER(AK$51,2))+('[1]Summary Data'!$X118*AK$51)+'[1]Summary Data'!$Y118</f>
        <v>0.15244572599999998</v>
      </c>
      <c r="AL53" s="93">
        <f>('[1]Summary Data'!$V118*POWER(AL$51,3))+('[1]Summary Data'!$W118*POWER(AL$51,2))+('[1]Summary Data'!$X118*AL$51)+'[1]Summary Data'!$Y118</f>
        <v>0.11064580199999999</v>
      </c>
      <c r="AM53" s="93">
        <f>('[1]Summary Data'!$V118*POWER(AM$51,3))+('[1]Summary Data'!$W118*POWER(AM$51,2))+('[1]Summary Data'!$X118*AM$51)+'[1]Summary Data'!$Y118</f>
        <v>6.981802199999998E-2</v>
      </c>
      <c r="AN53" s="94">
        <f>('[1]Summary Data'!$V118*POWER(AN$51,3))+('[1]Summary Data'!$W118*POWER(AN$51,2))+('[1]Summary Data'!$X118*AN$51)+'[1]Summary Data'!$Y118</f>
        <v>3.4412849999999967E-2</v>
      </c>
    </row>
    <row r="54" spans="2:43">
      <c r="B54" s="166"/>
      <c r="C54" s="167"/>
      <c r="D54" s="167"/>
      <c r="E54" s="168"/>
      <c r="F54" s="54">
        <f t="shared" si="6"/>
        <v>3.5</v>
      </c>
      <c r="G54" s="97">
        <f t="shared" si="7"/>
        <v>0.23910519327999996</v>
      </c>
      <c r="H54" s="98">
        <f t="shared" si="8"/>
        <v>0.20436139743999995</v>
      </c>
      <c r="I54" s="98">
        <f t="shared" si="8"/>
        <v>0.16126465695999997</v>
      </c>
      <c r="J54" s="98">
        <f t="shared" si="8"/>
        <v>0.11462945631999999</v>
      </c>
      <c r="K54" s="98">
        <f t="shared" si="8"/>
        <v>6.927027999999999E-2</v>
      </c>
      <c r="L54" s="173"/>
      <c r="AI54" s="118">
        <f t="shared" si="9"/>
        <v>3.5</v>
      </c>
      <c r="AJ54" s="97">
        <f>('[1]Summary Data'!$V117*POWER(AJ$51,3))+('[1]Summary Data'!$W117*POWER(AJ$51,2))+('[1]Summary Data'!$X117*AJ$51)+'[1]Summary Data'!$Y117</f>
        <v>0.23910519327999996</v>
      </c>
      <c r="AK54" s="98">
        <f>('[1]Summary Data'!$V117*POWER(AK$51,3))+('[1]Summary Data'!$W117*POWER(AK$51,2))+('[1]Summary Data'!$X117*AK$51)+'[1]Summary Data'!$Y117</f>
        <v>0.20436139743999995</v>
      </c>
      <c r="AL54" s="98">
        <f>('[1]Summary Data'!$V117*POWER(AL$51,3))+('[1]Summary Data'!$W117*POWER(AL$51,2))+('[1]Summary Data'!$X117*AL$51)+'[1]Summary Data'!$Y117</f>
        <v>0.16126465695999997</v>
      </c>
      <c r="AM54" s="98">
        <f>('[1]Summary Data'!$V117*POWER(AM$51,3))+('[1]Summary Data'!$W117*POWER(AM$51,2))+('[1]Summary Data'!$X117*AM$51)+'[1]Summary Data'!$Y117</f>
        <v>0.11462945631999999</v>
      </c>
      <c r="AN54" s="99">
        <f>('[1]Summary Data'!$V117*POWER(AN$51,3))+('[1]Summary Data'!$W117*POWER(AN$51,2))+('[1]Summary Data'!$X117*AN$51)+'[1]Summary Data'!$Y117</f>
        <v>6.927027999999999E-2</v>
      </c>
    </row>
    <row r="55" spans="2:43">
      <c r="B55" s="166"/>
      <c r="C55" s="167"/>
      <c r="D55" s="167"/>
      <c r="E55" s="168"/>
      <c r="F55" s="56">
        <f t="shared" si="6"/>
        <v>4</v>
      </c>
      <c r="G55" s="97">
        <f t="shared" si="7"/>
        <v>0.24714189231999997</v>
      </c>
      <c r="H55" s="98">
        <f t="shared" si="8"/>
        <v>0.21049084335999996</v>
      </c>
      <c r="I55" s="98">
        <f t="shared" si="8"/>
        <v>0.16526392623999997</v>
      </c>
      <c r="J55" s="98">
        <f t="shared" si="8"/>
        <v>0.11658127407999999</v>
      </c>
      <c r="K55" s="98">
        <f t="shared" si="8"/>
        <v>6.9563019999999948E-2</v>
      </c>
      <c r="L55" s="173"/>
      <c r="R55" s="37"/>
      <c r="AI55" s="119">
        <f t="shared" si="9"/>
        <v>4</v>
      </c>
      <c r="AJ55" s="97">
        <f>('[1]Summary Data'!$V116*POWER(AJ$51,3))+('[1]Summary Data'!$W116*POWER(AJ$51,2))+('[1]Summary Data'!$X116*AJ$51)+'[1]Summary Data'!$Y116</f>
        <v>0.24714189231999997</v>
      </c>
      <c r="AK55" s="98">
        <f>('[1]Summary Data'!$V116*POWER(AK$51,3))+('[1]Summary Data'!$W116*POWER(AK$51,2))+('[1]Summary Data'!$X116*AK$51)+'[1]Summary Data'!$Y116</f>
        <v>0.21049084335999996</v>
      </c>
      <c r="AL55" s="98">
        <f>('[1]Summary Data'!$V116*POWER(AL$51,3))+('[1]Summary Data'!$W116*POWER(AL$51,2))+('[1]Summary Data'!$X116*AL$51)+'[1]Summary Data'!$Y116</f>
        <v>0.16526392623999997</v>
      </c>
      <c r="AM55" s="98">
        <f>('[1]Summary Data'!$V116*POWER(AM$51,3))+('[1]Summary Data'!$W116*POWER(AM$51,2))+('[1]Summary Data'!$X116*AM$51)+'[1]Summary Data'!$Y116</f>
        <v>0.11658127407999999</v>
      </c>
      <c r="AN55" s="99">
        <f>('[1]Summary Data'!$V116*POWER(AN$51,3))+('[1]Summary Data'!$W116*POWER(AN$51,2))+('[1]Summary Data'!$X116*AN$51)+'[1]Summary Data'!$Y116</f>
        <v>6.9563019999999948E-2</v>
      </c>
    </row>
    <row r="56" spans="2:43">
      <c r="B56" s="166"/>
      <c r="C56" s="167"/>
      <c r="D56" s="167"/>
      <c r="E56" s="168"/>
      <c r="F56" s="56">
        <f t="shared" si="6"/>
        <v>4.5</v>
      </c>
      <c r="G56" s="97">
        <f t="shared" si="7"/>
        <v>0.17733938032000002</v>
      </c>
      <c r="H56" s="98">
        <f t="shared" si="8"/>
        <v>0.13800246735999999</v>
      </c>
      <c r="I56" s="98">
        <f t="shared" si="8"/>
        <v>9.8877142239999993E-2</v>
      </c>
      <c r="J56" s="98">
        <f t="shared" si="8"/>
        <v>6.2683346080000008E-2</v>
      </c>
      <c r="K56" s="98">
        <f t="shared" si="8"/>
        <v>3.2141019999999992E-2</v>
      </c>
      <c r="L56" s="173"/>
      <c r="S56" s="37"/>
      <c r="AI56" s="119">
        <f t="shared" si="9"/>
        <v>4.5</v>
      </c>
      <c r="AJ56" s="97">
        <f>('[1]Summary Data'!$V115*POWER(AJ$51,3))+('[1]Summary Data'!$W115*POWER(AJ$51,2))+('[1]Summary Data'!$X115*AJ$51)+'[1]Summary Data'!$Y115</f>
        <v>0.17733938032000002</v>
      </c>
      <c r="AK56" s="98">
        <f>('[1]Summary Data'!$V115*POWER(AK$51,3))+('[1]Summary Data'!$W115*POWER(AK$51,2))+('[1]Summary Data'!$X115*AK$51)+'[1]Summary Data'!$Y115</f>
        <v>0.13800246735999999</v>
      </c>
      <c r="AL56" s="98">
        <f>('[1]Summary Data'!$V115*POWER(AL$51,3))+('[1]Summary Data'!$W115*POWER(AL$51,2))+('[1]Summary Data'!$X115*AL$51)+'[1]Summary Data'!$Y115</f>
        <v>9.8877142239999993E-2</v>
      </c>
      <c r="AM56" s="98">
        <f>('[1]Summary Data'!$V115*POWER(AM$51,3))+('[1]Summary Data'!$W115*POWER(AM$51,2))+('[1]Summary Data'!$X115*AM$51)+'[1]Summary Data'!$Y115</f>
        <v>6.2683346080000008E-2</v>
      </c>
      <c r="AN56" s="99">
        <f>('[1]Summary Data'!$V115*POWER(AN$51,3))+('[1]Summary Data'!$W115*POWER(AN$51,2))+('[1]Summary Data'!$X115*AN$51)+'[1]Summary Data'!$Y115</f>
        <v>3.2141019999999992E-2</v>
      </c>
    </row>
    <row r="57" spans="2:43">
      <c r="B57" s="166"/>
      <c r="C57" s="167"/>
      <c r="D57" s="167"/>
      <c r="E57" s="168"/>
      <c r="F57" s="56">
        <f t="shared" si="6"/>
        <v>5</v>
      </c>
      <c r="G57" s="97">
        <f t="shared" si="7"/>
        <v>0.1978591972</v>
      </c>
      <c r="H57" s="98">
        <f t="shared" si="8"/>
        <v>0.16779039159999998</v>
      </c>
      <c r="I57" s="98">
        <f t="shared" si="8"/>
        <v>0.13153111239999998</v>
      </c>
      <c r="J57" s="98">
        <f t="shared" si="8"/>
        <v>9.2898338800000008E-2</v>
      </c>
      <c r="K57" s="98">
        <f t="shared" si="8"/>
        <v>5.5709049999999982E-2</v>
      </c>
      <c r="L57" s="173"/>
      <c r="S57" s="37"/>
      <c r="AI57" s="119">
        <f t="shared" si="9"/>
        <v>5</v>
      </c>
      <c r="AJ57" s="97">
        <f>('[1]Summary Data'!$V114*POWER(AJ$51,3))+('[1]Summary Data'!$W114*POWER(AJ$51,2))+('[1]Summary Data'!$X114*AJ$51)+'[1]Summary Data'!$Y114</f>
        <v>0.1978591972</v>
      </c>
      <c r="AK57" s="98">
        <f>('[1]Summary Data'!$V114*POWER(AK$51,3))+('[1]Summary Data'!$W114*POWER(AK$51,2))+('[1]Summary Data'!$X114*AK$51)+'[1]Summary Data'!$Y114</f>
        <v>0.16779039159999998</v>
      </c>
      <c r="AL57" s="98">
        <f>('[1]Summary Data'!$V114*POWER(AL$51,3))+('[1]Summary Data'!$W114*POWER(AL$51,2))+('[1]Summary Data'!$X114*AL$51)+'[1]Summary Data'!$Y114</f>
        <v>0.13153111239999998</v>
      </c>
      <c r="AM57" s="98">
        <f>('[1]Summary Data'!$V114*POWER(AM$51,3))+('[1]Summary Data'!$W114*POWER(AM$51,2))+('[1]Summary Data'!$X114*AM$51)+'[1]Summary Data'!$Y114</f>
        <v>9.2898338800000008E-2</v>
      </c>
      <c r="AN57" s="99">
        <f>('[1]Summary Data'!$V114*POWER(AN$51,3))+('[1]Summary Data'!$W114*POWER(AN$51,2))+('[1]Summary Data'!$X114*AN$51)+'[1]Summary Data'!$Y114</f>
        <v>5.5709049999999982E-2</v>
      </c>
    </row>
    <row r="58" spans="2:43">
      <c r="B58" s="166"/>
      <c r="C58" s="167"/>
      <c r="D58" s="167"/>
      <c r="E58" s="168"/>
      <c r="F58" s="56">
        <f t="shared" si="6"/>
        <v>5.5</v>
      </c>
      <c r="G58" s="97">
        <f t="shared" si="7"/>
        <v>0.26028393239999997</v>
      </c>
      <c r="H58" s="98">
        <f t="shared" si="8"/>
        <v>0.22952782919999998</v>
      </c>
      <c r="I58" s="98">
        <f t="shared" si="8"/>
        <v>0.18732807479999997</v>
      </c>
      <c r="J58" s="98">
        <f t="shared" si="8"/>
        <v>0.13873440359999994</v>
      </c>
      <c r="K58" s="98">
        <f t="shared" si="8"/>
        <v>8.8796549999999974E-2</v>
      </c>
      <c r="L58" s="173"/>
      <c r="S58" s="37"/>
      <c r="AI58" s="119">
        <f t="shared" si="9"/>
        <v>5.5</v>
      </c>
      <c r="AJ58" s="97">
        <f>('[1]Summary Data'!$V113*POWER(AJ$51,3))+('[1]Summary Data'!$W113*POWER(AJ$51,2))+('[1]Summary Data'!$X113*AJ$51)+'[1]Summary Data'!$Y113</f>
        <v>0.26028393239999997</v>
      </c>
      <c r="AK58" s="98">
        <f>('[1]Summary Data'!$V113*POWER(AK$51,3))+('[1]Summary Data'!$W113*POWER(AK$51,2))+('[1]Summary Data'!$X113*AK$51)+'[1]Summary Data'!$Y113</f>
        <v>0.22952782919999998</v>
      </c>
      <c r="AL58" s="98">
        <f>('[1]Summary Data'!$V113*POWER(AL$51,3))+('[1]Summary Data'!$W113*POWER(AL$51,2))+('[1]Summary Data'!$X113*AL$51)+'[1]Summary Data'!$Y113</f>
        <v>0.18732807479999997</v>
      </c>
      <c r="AM58" s="98">
        <f>('[1]Summary Data'!$V113*POWER(AM$51,3))+('[1]Summary Data'!$W113*POWER(AM$51,2))+('[1]Summary Data'!$X113*AM$51)+'[1]Summary Data'!$Y113</f>
        <v>0.13873440359999994</v>
      </c>
      <c r="AN58" s="99">
        <f>('[1]Summary Data'!$V113*POWER(AN$51,3))+('[1]Summary Data'!$W113*POWER(AN$51,2))+('[1]Summary Data'!$X113*AN$51)+'[1]Summary Data'!$Y113</f>
        <v>8.8796549999999974E-2</v>
      </c>
    </row>
    <row r="59" spans="2:43" ht="15.75" thickBot="1">
      <c r="B59" s="169"/>
      <c r="C59" s="170"/>
      <c r="D59" s="170"/>
      <c r="E59" s="171"/>
      <c r="F59" s="58">
        <f t="shared" si="6"/>
        <v>6</v>
      </c>
      <c r="G59" s="102">
        <f t="shared" si="7"/>
        <v>0.25265943279999997</v>
      </c>
      <c r="H59" s="103">
        <f t="shared" si="8"/>
        <v>0.22112298639999997</v>
      </c>
      <c r="I59" s="103">
        <f t="shared" si="8"/>
        <v>0.17671933359999997</v>
      </c>
      <c r="J59" s="103">
        <f t="shared" si="8"/>
        <v>0.12595024719999998</v>
      </c>
      <c r="K59" s="103">
        <f t="shared" si="8"/>
        <v>7.5317500000000037E-2</v>
      </c>
      <c r="L59" s="174"/>
      <c r="AI59" s="120">
        <f t="shared" si="9"/>
        <v>6</v>
      </c>
      <c r="AJ59" s="102">
        <f>('[1]Summary Data'!$V112*POWER(AJ$51,3))+('[1]Summary Data'!$W112*POWER(AJ$51,2))+('[1]Summary Data'!$X112*AJ$51)+'[1]Summary Data'!$Y112</f>
        <v>0.25265943279999997</v>
      </c>
      <c r="AK59" s="103">
        <f>('[1]Summary Data'!$V112*POWER(AK$51,3))+('[1]Summary Data'!$W112*POWER(AK$51,2))+('[1]Summary Data'!$X112*AK$51)+'[1]Summary Data'!$Y112</f>
        <v>0.22112298639999997</v>
      </c>
      <c r="AL59" s="103">
        <f>('[1]Summary Data'!$V112*POWER(AL$51,3))+('[1]Summary Data'!$W112*POWER(AL$51,2))+('[1]Summary Data'!$X112*AL$51)+'[1]Summary Data'!$Y112</f>
        <v>0.17671933359999997</v>
      </c>
      <c r="AM59" s="103">
        <f>('[1]Summary Data'!$V112*POWER(AM$51,3))+('[1]Summary Data'!$W112*POWER(AM$51,2))+('[1]Summary Data'!$X112*AM$51)+'[1]Summary Data'!$Y112</f>
        <v>0.12595024719999998</v>
      </c>
      <c r="AN59" s="104">
        <f>('[1]Summary Data'!$V112*POWER(AN$51,3))+('[1]Summary Data'!$W112*POWER(AN$51,2))+('[1]Summary Data'!$X112*AN$51)+'[1]Summary Data'!$Y112</f>
        <v>7.5317500000000037E-2</v>
      </c>
    </row>
    <row r="60" spans="2:43" ht="15.75" thickBot="1">
      <c r="AI60" s="43" t="s">
        <v>59</v>
      </c>
    </row>
    <row r="61" spans="2:43" ht="15.75" thickBot="1">
      <c r="B61" s="181" t="s">
        <v>63</v>
      </c>
      <c r="C61" s="182"/>
      <c r="D61" s="182"/>
      <c r="E61" s="182"/>
      <c r="F61" s="177"/>
      <c r="G61" s="178" t="s">
        <v>75</v>
      </c>
      <c r="H61" s="179"/>
      <c r="I61" s="179"/>
      <c r="J61" s="179"/>
      <c r="K61" s="179"/>
      <c r="L61" s="179"/>
      <c r="M61" s="179"/>
      <c r="N61" s="180"/>
      <c r="Q61" s="37"/>
      <c r="AI61" s="138"/>
      <c r="AJ61" s="178" t="s">
        <v>76</v>
      </c>
      <c r="AK61" s="179"/>
      <c r="AL61" s="179"/>
      <c r="AM61" s="179"/>
      <c r="AN61" s="179"/>
      <c r="AO61" s="179"/>
      <c r="AP61" s="179"/>
      <c r="AQ61" s="180"/>
    </row>
    <row r="62" spans="2:43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39">
        <f>'[1]Summary Data'!$C$148</f>
        <v>0.22</v>
      </c>
      <c r="H62" s="122">
        <f>'[1]Summary Data'!$C$146</f>
        <v>0.34</v>
      </c>
      <c r="I62" s="122">
        <f>'[1]Summary Data'!$C$144</f>
        <v>0.46</v>
      </c>
      <c r="J62" s="122">
        <f>'[1]Summary Data'!$C$142</f>
        <v>0.57999999999999996</v>
      </c>
      <c r="K62" s="122">
        <f>'[1]Summary Data'!$C$140</f>
        <v>0.7</v>
      </c>
      <c r="L62" s="122">
        <f>'[1]Summary Data'!$C$138</f>
        <v>0.82</v>
      </c>
      <c r="M62" s="122">
        <f>'[1]Summary Data'!$C$136</f>
        <v>0.94</v>
      </c>
      <c r="N62" s="123">
        <f>'[1]Summary Data'!$C$134</f>
        <v>2</v>
      </c>
      <c r="AI62" s="111" t="s">
        <v>32</v>
      </c>
      <c r="AJ62" s="121">
        <f t="shared" ref="AJ62:AQ62" si="10">G62</f>
        <v>0.22</v>
      </c>
      <c r="AK62" s="122">
        <f t="shared" si="10"/>
        <v>0.34</v>
      </c>
      <c r="AL62" s="122">
        <f t="shared" si="10"/>
        <v>0.46</v>
      </c>
      <c r="AM62" s="122">
        <f t="shared" si="10"/>
        <v>0.57999999999999996</v>
      </c>
      <c r="AN62" s="122">
        <f t="shared" si="10"/>
        <v>0.7</v>
      </c>
      <c r="AO62" s="122">
        <f t="shared" si="10"/>
        <v>0.82</v>
      </c>
      <c r="AP62" s="122">
        <f t="shared" si="10"/>
        <v>0.94</v>
      </c>
      <c r="AQ62" s="123">
        <f t="shared" si="10"/>
        <v>2</v>
      </c>
    </row>
    <row r="63" spans="2:43" ht="15" customHeight="1" thickBot="1">
      <c r="B63" s="166"/>
      <c r="C63" s="167"/>
      <c r="D63" s="167"/>
      <c r="E63" s="168"/>
      <c r="F63" s="49">
        <f t="shared" ref="F63:F70" si="11">F15</f>
        <v>2.5</v>
      </c>
      <c r="G63" s="124">
        <f t="shared" ref="G63:G70" si="12">MAX(AJ63-100,0)</f>
        <v>78.354854651439979</v>
      </c>
      <c r="H63" s="125">
        <f>IF(OR(AK63-100&gt;G63,AK63&gt;AJ63),0,(MAX(AK63-100,0)))</f>
        <v>38.849378167119966</v>
      </c>
      <c r="I63" s="125">
        <f t="shared" ref="I63:N70" si="13">IF(OR(AL63-100&gt;H63,AL63&gt;AK63),0,(MAX(AL63-100,0)))</f>
        <v>15.834025988079958</v>
      </c>
      <c r="J63" s="125">
        <f t="shared" si="13"/>
        <v>4.8995472253599814</v>
      </c>
      <c r="K63" s="125">
        <f t="shared" si="13"/>
        <v>1.6366909899999769</v>
      </c>
      <c r="L63" s="125">
        <f t="shared" si="13"/>
        <v>1.6362063930399131</v>
      </c>
      <c r="M63" s="125">
        <f t="shared" si="13"/>
        <v>0.48884254552001494</v>
      </c>
      <c r="N63" s="125">
        <f t="shared" si="13"/>
        <v>0</v>
      </c>
      <c r="O63" s="172" t="s">
        <v>64</v>
      </c>
      <c r="AI63" s="116">
        <f t="shared" ref="AI63:AI70" si="14">F63</f>
        <v>2.5</v>
      </c>
      <c r="AJ63" s="124">
        <f>('[1]Summary Data'!$V163*POWER(AJ$62,3))+('[1]Summary Data'!$W163*POWER(AJ$62,2))+('[1]Summary Data'!$X163*AJ$62)+'[1]Summary Data'!$Y163</f>
        <v>178.35485465143998</v>
      </c>
      <c r="AK63" s="125">
        <f>('[1]Summary Data'!$V163*POWER(AK$62,3))+('[1]Summary Data'!$W163*POWER(AK$62,2))+('[1]Summary Data'!$X163*AK$62)+'[1]Summary Data'!$Y163</f>
        <v>138.84937816711997</v>
      </c>
      <c r="AL63" s="125">
        <f>('[1]Summary Data'!$V163*POWER(AL$62,3))+('[1]Summary Data'!$W163*POWER(AL$62,2))+('[1]Summary Data'!$X163*AL$62)+'[1]Summary Data'!$Y163</f>
        <v>115.83402598807996</v>
      </c>
      <c r="AM63" s="125">
        <f>('[1]Summary Data'!$V163*POWER(AM$62,3))+('[1]Summary Data'!$W163*POWER(AM$62,2))+('[1]Summary Data'!$X163*AM$62)+'[1]Summary Data'!$Y163</f>
        <v>104.89954722535998</v>
      </c>
      <c r="AN63" s="125">
        <f>('[1]Summary Data'!$V163*POWER(AN$62,3))+('[1]Summary Data'!$W163*POWER(AN$62,2))+('[1]Summary Data'!$X163*AN$62)+'[1]Summary Data'!$Y163</f>
        <v>101.63669098999998</v>
      </c>
      <c r="AO63" s="125">
        <f>('[1]Summary Data'!$V163*POWER(AO$62,3))+('[1]Summary Data'!$W163*POWER(AO$62,2))+('[1]Summary Data'!$X163*AO$62)+'[1]Summary Data'!$Y163</f>
        <v>101.63620639303991</v>
      </c>
      <c r="AP63" s="125">
        <f>('[1]Summary Data'!$V163*POWER(AP$62,3))+('[1]Summary Data'!$W163*POWER(AP$62,2))+('[1]Summary Data'!$X163*AP$62)+'[1]Summary Data'!$Y163</f>
        <v>100.48884254552001</v>
      </c>
      <c r="AQ63" s="126">
        <f>('[1]Summary Data'!$V163*POWER(AQ$62,3))+('[1]Summary Data'!$W163*POWER(AQ$62,2))+('[1]Summary Data'!$X163*AQ$62)+'[1]Summary Data'!$Y163</f>
        <v>-650.96991999999989</v>
      </c>
    </row>
    <row r="64" spans="2:43" ht="15.75" thickBot="1">
      <c r="B64" s="166"/>
      <c r="C64" s="167"/>
      <c r="D64" s="167"/>
      <c r="E64" s="168"/>
      <c r="F64" s="51">
        <f t="shared" si="11"/>
        <v>3</v>
      </c>
      <c r="G64" s="127">
        <f t="shared" si="12"/>
        <v>84.523946817680013</v>
      </c>
      <c r="H64" s="128">
        <f t="shared" ref="H64:H70" si="15">IF(OR(AK64-100&gt;G64,AK64&gt;AJ64),0,(MAX(AK64-100,0)))</f>
        <v>46.91615769464002</v>
      </c>
      <c r="I64" s="128">
        <f t="shared" si="13"/>
        <v>23.429894119760007</v>
      </c>
      <c r="J64" s="128">
        <f t="shared" si="13"/>
        <v>10.544794071920023</v>
      </c>
      <c r="K64" s="128">
        <f t="shared" si="13"/>
        <v>4.7404955299999756</v>
      </c>
      <c r="L64" s="128">
        <f t="shared" si="13"/>
        <v>2.4966364728801409</v>
      </c>
      <c r="M64" s="128">
        <f t="shared" si="13"/>
        <v>0.29285487943997168</v>
      </c>
      <c r="N64" s="128">
        <f t="shared" si="13"/>
        <v>0</v>
      </c>
      <c r="O64" s="173"/>
      <c r="P64" s="53" t="s">
        <v>46</v>
      </c>
      <c r="AI64" s="117">
        <f t="shared" si="14"/>
        <v>3</v>
      </c>
      <c r="AJ64" s="127">
        <f>('[1]Summary Data'!$V162*POWER(AJ$62,3))+('[1]Summary Data'!$W162*POWER(AJ$62,2))+('[1]Summary Data'!$X162*AJ$62)+'[1]Summary Data'!$Y162</f>
        <v>184.52394681768001</v>
      </c>
      <c r="AK64" s="128">
        <f>('[1]Summary Data'!$V162*POWER(AK$62,3))+('[1]Summary Data'!$W162*POWER(AK$62,2))+('[1]Summary Data'!$X162*AK$62)+'[1]Summary Data'!$Y162</f>
        <v>146.91615769464002</v>
      </c>
      <c r="AL64" s="128">
        <f>('[1]Summary Data'!$V162*POWER(AL$62,3))+('[1]Summary Data'!$W162*POWER(AL$62,2))+('[1]Summary Data'!$X162*AL$62)+'[1]Summary Data'!$Y162</f>
        <v>123.42989411976001</v>
      </c>
      <c r="AM64" s="128">
        <f>('[1]Summary Data'!$V162*POWER(AM$62,3))+('[1]Summary Data'!$W162*POWER(AM$62,2))+('[1]Summary Data'!$X162*AM$62)+'[1]Summary Data'!$Y162</f>
        <v>110.54479407192002</v>
      </c>
      <c r="AN64" s="128">
        <f>('[1]Summary Data'!$V162*POWER(AN$62,3))+('[1]Summary Data'!$W162*POWER(AN$62,2))+('[1]Summary Data'!$X162*AN$62)+'[1]Summary Data'!$Y162</f>
        <v>104.74049552999998</v>
      </c>
      <c r="AO64" s="128">
        <f>('[1]Summary Data'!$V162*POWER(AO$62,3))+('[1]Summary Data'!$W162*POWER(AO$62,2))+('[1]Summary Data'!$X162*AO$62)+'[1]Summary Data'!$Y162</f>
        <v>102.49663647288014</v>
      </c>
      <c r="AP64" s="128">
        <f>('[1]Summary Data'!$V162*POWER(AP$62,3))+('[1]Summary Data'!$W162*POWER(AP$62,2))+('[1]Summary Data'!$X162*AP$62)+'[1]Summary Data'!$Y162</f>
        <v>100.29285487943997</v>
      </c>
      <c r="AQ64" s="129">
        <f>('[1]Summary Data'!$V162*POWER(AQ$62,3))+('[1]Summary Data'!$W162*POWER(AQ$62,2))+('[1]Summary Data'!$X162*AQ$62)+'[1]Summary Data'!$Y162</f>
        <v>-469.54069000000004</v>
      </c>
    </row>
    <row r="65" spans="2:43">
      <c r="B65" s="166"/>
      <c r="C65" s="167"/>
      <c r="D65" s="167"/>
      <c r="E65" s="168"/>
      <c r="F65" s="54">
        <f t="shared" si="11"/>
        <v>3.5</v>
      </c>
      <c r="G65" s="130">
        <f t="shared" si="12"/>
        <v>106.27147267952</v>
      </c>
      <c r="H65" s="131">
        <f t="shared" si="15"/>
        <v>62.188283276959993</v>
      </c>
      <c r="I65" s="131">
        <f t="shared" si="13"/>
        <v>34.05237545263995</v>
      </c>
      <c r="J65" s="131">
        <f t="shared" si="13"/>
        <v>17.850677326879975</v>
      </c>
      <c r="K65" s="131">
        <f t="shared" si="13"/>
        <v>9.570117019999941</v>
      </c>
      <c r="L65" s="131">
        <f t="shared" si="13"/>
        <v>5.1976226523199784</v>
      </c>
      <c r="M65" s="131">
        <f t="shared" si="13"/>
        <v>0.72012234416001775</v>
      </c>
      <c r="N65" s="131">
        <f t="shared" si="13"/>
        <v>0</v>
      </c>
      <c r="O65" s="173"/>
      <c r="AI65" s="118">
        <f t="shared" si="14"/>
        <v>3.5</v>
      </c>
      <c r="AJ65" s="130">
        <f>('[1]Summary Data'!$V161*POWER(AJ$62,3))+('[1]Summary Data'!$W161*POWER(AJ$62,2))+('[1]Summary Data'!$X161*AJ$62)+'[1]Summary Data'!$Y161</f>
        <v>206.27147267952</v>
      </c>
      <c r="AK65" s="131">
        <f>('[1]Summary Data'!$V161*POWER(AK$62,3))+('[1]Summary Data'!$W161*POWER(AK$62,2))+('[1]Summary Data'!$X161*AK$62)+'[1]Summary Data'!$Y161</f>
        <v>162.18828327695999</v>
      </c>
      <c r="AL65" s="131">
        <f>('[1]Summary Data'!$V161*POWER(AL$62,3))+('[1]Summary Data'!$W161*POWER(AL$62,2))+('[1]Summary Data'!$X161*AL$62)+'[1]Summary Data'!$Y161</f>
        <v>134.05237545263995</v>
      </c>
      <c r="AM65" s="131">
        <f>('[1]Summary Data'!$V161*POWER(AM$62,3))+('[1]Summary Data'!$W161*POWER(AM$62,2))+('[1]Summary Data'!$X161*AM$62)+'[1]Summary Data'!$Y161</f>
        <v>117.85067732687997</v>
      </c>
      <c r="AN65" s="131">
        <f>('[1]Summary Data'!$V161*POWER(AN$62,3))+('[1]Summary Data'!$W161*POWER(AN$62,2))+('[1]Summary Data'!$X161*AN$62)+'[1]Summary Data'!$Y161</f>
        <v>109.57011701999994</v>
      </c>
      <c r="AO65" s="131">
        <f>('[1]Summary Data'!$V161*POWER(AO$62,3))+('[1]Summary Data'!$W161*POWER(AO$62,2))+('[1]Summary Data'!$X161*AO$62)+'[1]Summary Data'!$Y161</f>
        <v>105.19762265231998</v>
      </c>
      <c r="AP65" s="131">
        <f>('[1]Summary Data'!$V161*POWER(AP$62,3))+('[1]Summary Data'!$W161*POWER(AP$62,2))+('[1]Summary Data'!$X161*AP$62)+'[1]Summary Data'!$Y161</f>
        <v>100.72012234416002</v>
      </c>
      <c r="AQ65" s="132">
        <f>('[1]Summary Data'!$V161*POWER(AQ$62,3))+('[1]Summary Data'!$W161*POWER(AQ$62,2))+('[1]Summary Data'!$X161*AQ$62)+'[1]Summary Data'!$Y161</f>
        <v>-572.77194000000009</v>
      </c>
    </row>
    <row r="66" spans="2:43">
      <c r="B66" s="166"/>
      <c r="C66" s="167"/>
      <c r="D66" s="167"/>
      <c r="E66" s="168"/>
      <c r="F66" s="56">
        <f t="shared" si="11"/>
        <v>4</v>
      </c>
      <c r="G66" s="130">
        <f t="shared" si="12"/>
        <v>110.37045019711999</v>
      </c>
      <c r="H66" s="131">
        <f t="shared" si="15"/>
        <v>64.325901325759958</v>
      </c>
      <c r="I66" s="131">
        <f t="shared" si="13"/>
        <v>35.094323843839959</v>
      </c>
      <c r="J66" s="131">
        <f t="shared" si="13"/>
        <v>18.398191369280028</v>
      </c>
      <c r="K66" s="131">
        <f t="shared" si="13"/>
        <v>9.9599775199999385</v>
      </c>
      <c r="L66" s="131">
        <f t="shared" si="13"/>
        <v>5.5021559139199212</v>
      </c>
      <c r="M66" s="131">
        <f t="shared" si="13"/>
        <v>0.74720016896003472</v>
      </c>
      <c r="N66" s="131">
        <f t="shared" si="13"/>
        <v>0</v>
      </c>
      <c r="O66" s="173"/>
      <c r="AI66" s="119">
        <f t="shared" si="14"/>
        <v>4</v>
      </c>
      <c r="AJ66" s="130">
        <f>('[1]Summary Data'!$V160*POWER(AJ$62,3))+('[1]Summary Data'!$W160*POWER(AJ$62,2))+('[1]Summary Data'!$X160*AJ$62)+'[1]Summary Data'!$Y160</f>
        <v>210.37045019711999</v>
      </c>
      <c r="AK66" s="131">
        <f>('[1]Summary Data'!$V160*POWER(AK$62,3))+('[1]Summary Data'!$W160*POWER(AK$62,2))+('[1]Summary Data'!$X160*AK$62)+'[1]Summary Data'!$Y160</f>
        <v>164.32590132575996</v>
      </c>
      <c r="AL66" s="131">
        <f>('[1]Summary Data'!$V160*POWER(AL$62,3))+('[1]Summary Data'!$W160*POWER(AL$62,2))+('[1]Summary Data'!$X160*AL$62)+'[1]Summary Data'!$Y160</f>
        <v>135.09432384383996</v>
      </c>
      <c r="AM66" s="131">
        <f>('[1]Summary Data'!$V160*POWER(AM$62,3))+('[1]Summary Data'!$W160*POWER(AM$62,2))+('[1]Summary Data'!$X160*AM$62)+'[1]Summary Data'!$Y160</f>
        <v>118.39819136928003</v>
      </c>
      <c r="AN66" s="131">
        <f>('[1]Summary Data'!$V160*POWER(AN$62,3))+('[1]Summary Data'!$W160*POWER(AN$62,2))+('[1]Summary Data'!$X160*AN$62)+'[1]Summary Data'!$Y160</f>
        <v>109.95997751999994</v>
      </c>
      <c r="AO66" s="131">
        <f>('[1]Summary Data'!$V160*POWER(AO$62,3))+('[1]Summary Data'!$W160*POWER(AO$62,2))+('[1]Summary Data'!$X160*AO$62)+'[1]Summary Data'!$Y160</f>
        <v>105.50215591391992</v>
      </c>
      <c r="AP66" s="131">
        <f>('[1]Summary Data'!$V160*POWER(AP$62,3))+('[1]Summary Data'!$W160*POWER(AP$62,2))+('[1]Summary Data'!$X160*AP$62)+'[1]Summary Data'!$Y160</f>
        <v>100.74720016896003</v>
      </c>
      <c r="AQ66" s="132">
        <f>('[1]Summary Data'!$V160*POWER(AQ$62,3))+('[1]Summary Data'!$W160*POWER(AQ$62,2))+('[1]Summary Data'!$X160*AQ$62)+'[1]Summary Data'!$Y160</f>
        <v>-625.01503000000014</v>
      </c>
    </row>
    <row r="67" spans="2:43">
      <c r="B67" s="166"/>
      <c r="C67" s="167"/>
      <c r="D67" s="167"/>
      <c r="E67" s="168"/>
      <c r="F67" s="56">
        <f t="shared" si="11"/>
        <v>4.5</v>
      </c>
      <c r="G67" s="130">
        <f t="shared" si="12"/>
        <v>78.496034603520002</v>
      </c>
      <c r="H67" s="131">
        <f t="shared" si="15"/>
        <v>42.651191592960004</v>
      </c>
      <c r="I67" s="131">
        <f t="shared" si="13"/>
        <v>20.834934128639986</v>
      </c>
      <c r="J67" s="131">
        <f t="shared" si="13"/>
        <v>9.3800927308800226</v>
      </c>
      <c r="K67" s="131">
        <f t="shared" si="13"/>
        <v>4.619497919999958</v>
      </c>
      <c r="L67" s="131">
        <f t="shared" si="13"/>
        <v>2.8859802163200357</v>
      </c>
      <c r="M67" s="131">
        <f t="shared" si="13"/>
        <v>0.51237014015998739</v>
      </c>
      <c r="N67" s="131">
        <f t="shared" si="13"/>
        <v>0</v>
      </c>
      <c r="O67" s="173"/>
      <c r="AI67" s="119">
        <f t="shared" si="14"/>
        <v>4.5</v>
      </c>
      <c r="AJ67" s="130">
        <f>('[1]Summary Data'!$V159*POWER(AJ$62,3))+('[1]Summary Data'!$W159*POWER(AJ$62,2))+('[1]Summary Data'!$X159*AJ$62)+'[1]Summary Data'!$Y159</f>
        <v>178.49603460352</v>
      </c>
      <c r="AK67" s="131">
        <f>('[1]Summary Data'!$V159*POWER(AK$62,3))+('[1]Summary Data'!$W159*POWER(AK$62,2))+('[1]Summary Data'!$X159*AK$62)+'[1]Summary Data'!$Y159</f>
        <v>142.65119159296</v>
      </c>
      <c r="AL67" s="131">
        <f>('[1]Summary Data'!$V159*POWER(AL$62,3))+('[1]Summary Data'!$W159*POWER(AL$62,2))+('[1]Summary Data'!$X159*AL$62)+'[1]Summary Data'!$Y159</f>
        <v>120.83493412863999</v>
      </c>
      <c r="AM67" s="131">
        <f>('[1]Summary Data'!$V159*POWER(AM$62,3))+('[1]Summary Data'!$W159*POWER(AM$62,2))+('[1]Summary Data'!$X159*AM$62)+'[1]Summary Data'!$Y159</f>
        <v>109.38009273088002</v>
      </c>
      <c r="AN67" s="131">
        <f>('[1]Summary Data'!$V159*POWER(AN$62,3))+('[1]Summary Data'!$W159*POWER(AN$62,2))+('[1]Summary Data'!$X159*AN$62)+'[1]Summary Data'!$Y159</f>
        <v>104.61949791999996</v>
      </c>
      <c r="AO67" s="131">
        <f>('[1]Summary Data'!$V159*POWER(AO$62,3))+('[1]Summary Data'!$W159*POWER(AO$62,2))+('[1]Summary Data'!$X159*AO$62)+'[1]Summary Data'!$Y159</f>
        <v>102.88598021632004</v>
      </c>
      <c r="AP67" s="131">
        <f>('[1]Summary Data'!$V159*POWER(AP$62,3))+('[1]Summary Data'!$W159*POWER(AP$62,2))+('[1]Summary Data'!$X159*AP$62)+'[1]Summary Data'!$Y159</f>
        <v>100.51237014015999</v>
      </c>
      <c r="AQ67" s="132">
        <f>('[1]Summary Data'!$V159*POWER(AQ$62,3))+('[1]Summary Data'!$W159*POWER(AQ$62,2))+('[1]Summary Data'!$X159*AQ$62)+'[1]Summary Data'!$Y159</f>
        <v>-523.38567000000012</v>
      </c>
    </row>
    <row r="68" spans="2:43">
      <c r="B68" s="166"/>
      <c r="C68" s="167"/>
      <c r="D68" s="167"/>
      <c r="E68" s="168"/>
      <c r="F68" s="56">
        <f t="shared" si="11"/>
        <v>5</v>
      </c>
      <c r="G68" s="130">
        <f t="shared" si="12"/>
        <v>88.641366511519976</v>
      </c>
      <c r="H68" s="131">
        <f t="shared" si="15"/>
        <v>51.306992372959968</v>
      </c>
      <c r="I68" s="131">
        <f t="shared" si="13"/>
        <v>27.719080996639946</v>
      </c>
      <c r="J68" s="131">
        <f t="shared" si="13"/>
        <v>14.368331254879934</v>
      </c>
      <c r="K68" s="131">
        <f t="shared" si="13"/>
        <v>7.7454420199999277</v>
      </c>
      <c r="L68" s="131">
        <f t="shared" si="13"/>
        <v>4.3411121643199522</v>
      </c>
      <c r="M68" s="131">
        <f t="shared" si="13"/>
        <v>0.64604056016003142</v>
      </c>
      <c r="N68" s="131">
        <f t="shared" si="13"/>
        <v>0</v>
      </c>
      <c r="O68" s="173"/>
      <c r="AI68" s="119">
        <f t="shared" si="14"/>
        <v>5</v>
      </c>
      <c r="AJ68" s="130">
        <f>('[1]Summary Data'!$V158*POWER(AJ$62,3))+('[1]Summary Data'!$W158*POWER(AJ$62,2))+('[1]Summary Data'!$X158*AJ$62)+'[1]Summary Data'!$Y158</f>
        <v>188.64136651151998</v>
      </c>
      <c r="AK68" s="131">
        <f>('[1]Summary Data'!$V158*POWER(AK$62,3))+('[1]Summary Data'!$W158*POWER(AK$62,2))+('[1]Summary Data'!$X158*AK$62)+'[1]Summary Data'!$Y158</f>
        <v>151.30699237295997</v>
      </c>
      <c r="AL68" s="131">
        <f>('[1]Summary Data'!$V158*POWER(AL$62,3))+('[1]Summary Data'!$W158*POWER(AL$62,2))+('[1]Summary Data'!$X158*AL$62)+'[1]Summary Data'!$Y158</f>
        <v>127.71908099663995</v>
      </c>
      <c r="AM68" s="131">
        <f>('[1]Summary Data'!$V158*POWER(AM$62,3))+('[1]Summary Data'!$W158*POWER(AM$62,2))+('[1]Summary Data'!$X158*AM$62)+'[1]Summary Data'!$Y158</f>
        <v>114.36833125487993</v>
      </c>
      <c r="AN68" s="131">
        <f>('[1]Summary Data'!$V158*POWER(AN$62,3))+('[1]Summary Data'!$W158*POWER(AN$62,2))+('[1]Summary Data'!$X158*AN$62)+'[1]Summary Data'!$Y158</f>
        <v>107.74544201999993</v>
      </c>
      <c r="AO68" s="131">
        <f>('[1]Summary Data'!$V158*POWER(AO$62,3))+('[1]Summary Data'!$W158*POWER(AO$62,2))+('[1]Summary Data'!$X158*AO$62)+'[1]Summary Data'!$Y158</f>
        <v>104.34111216431995</v>
      </c>
      <c r="AP68" s="131">
        <f>('[1]Summary Data'!$V158*POWER(AP$62,3))+('[1]Summary Data'!$W158*POWER(AP$62,2))+('[1]Summary Data'!$X158*AP$62)+'[1]Summary Data'!$Y158</f>
        <v>100.64604056016003</v>
      </c>
      <c r="AQ68" s="132">
        <f>('[1]Summary Data'!$V158*POWER(AQ$62,3))+('[1]Summary Data'!$W158*POWER(AQ$62,2))+('[1]Summary Data'!$X158*AQ$62)+'[1]Summary Data'!$Y158</f>
        <v>-494.99352000000033</v>
      </c>
    </row>
    <row r="69" spans="2:43">
      <c r="B69" s="166"/>
      <c r="C69" s="167"/>
      <c r="D69" s="167"/>
      <c r="E69" s="168"/>
      <c r="F69" s="56">
        <f t="shared" si="11"/>
        <v>5.5</v>
      </c>
      <c r="G69" s="130">
        <f t="shared" si="12"/>
        <v>116.32306158423998</v>
      </c>
      <c r="H69" s="131">
        <f t="shared" si="15"/>
        <v>69.674996949519993</v>
      </c>
      <c r="I69" s="131">
        <f t="shared" si="13"/>
        <v>39.600659333679971</v>
      </c>
      <c r="J69" s="131">
        <f t="shared" si="13"/>
        <v>21.904975844559999</v>
      </c>
      <c r="K69" s="131">
        <f t="shared" si="13"/>
        <v>12.392873589999965</v>
      </c>
      <c r="L69" s="131">
        <f t="shared" si="13"/>
        <v>6.8692796778399838</v>
      </c>
      <c r="M69" s="131">
        <f t="shared" si="13"/>
        <v>1.1391212159199995</v>
      </c>
      <c r="N69" s="131">
        <f t="shared" si="13"/>
        <v>0</v>
      </c>
      <c r="O69" s="173"/>
      <c r="AI69" s="119">
        <f t="shared" si="14"/>
        <v>5.5</v>
      </c>
      <c r="AJ69" s="130">
        <f>('[1]Summary Data'!$V157*POWER(AJ$62,3))+('[1]Summary Data'!$W157*POWER(AJ$62,2))+('[1]Summary Data'!$X157*AJ$62)+'[1]Summary Data'!$Y157</f>
        <v>216.32306158423998</v>
      </c>
      <c r="AK69" s="131">
        <f>('[1]Summary Data'!$V157*POWER(AK$62,3))+('[1]Summary Data'!$W157*POWER(AK$62,2))+('[1]Summary Data'!$X157*AK$62)+'[1]Summary Data'!$Y157</f>
        <v>169.67499694951999</v>
      </c>
      <c r="AL69" s="131">
        <f>('[1]Summary Data'!$V157*POWER(AL$62,3))+('[1]Summary Data'!$W157*POWER(AL$62,2))+('[1]Summary Data'!$X157*AL$62)+'[1]Summary Data'!$Y157</f>
        <v>139.60065933367997</v>
      </c>
      <c r="AM69" s="131">
        <f>('[1]Summary Data'!$V157*POWER(AM$62,3))+('[1]Summary Data'!$W157*POWER(AM$62,2))+('[1]Summary Data'!$X157*AM$62)+'[1]Summary Data'!$Y157</f>
        <v>121.90497584456</v>
      </c>
      <c r="AN69" s="131">
        <f>('[1]Summary Data'!$V157*POWER(AN$62,3))+('[1]Summary Data'!$W157*POWER(AN$62,2))+('[1]Summary Data'!$X157*AN$62)+'[1]Summary Data'!$Y157</f>
        <v>112.39287358999997</v>
      </c>
      <c r="AO69" s="131">
        <f>('[1]Summary Data'!$V157*POWER(AO$62,3))+('[1]Summary Data'!$W157*POWER(AO$62,2))+('[1]Summary Data'!$X157*AO$62)+'[1]Summary Data'!$Y157</f>
        <v>106.86927967783998</v>
      </c>
      <c r="AP69" s="131">
        <f>('[1]Summary Data'!$V157*POWER(AP$62,3))+('[1]Summary Data'!$W157*POWER(AP$62,2))+('[1]Summary Data'!$X157*AP$62)+'[1]Summary Data'!$Y157</f>
        <v>101.13912121592</v>
      </c>
      <c r="AQ69" s="132">
        <f>('[1]Summary Data'!$V157*POWER(AQ$62,3))+('[1]Summary Data'!$W157*POWER(AQ$62,2))+('[1]Summary Data'!$X157*AQ$62)+'[1]Summary Data'!$Y157</f>
        <v>-616.37252000000012</v>
      </c>
    </row>
    <row r="70" spans="2:43" ht="15.75" thickBot="1">
      <c r="B70" s="169"/>
      <c r="C70" s="170"/>
      <c r="D70" s="170"/>
      <c r="E70" s="171"/>
      <c r="F70" s="58">
        <f t="shared" si="11"/>
        <v>6</v>
      </c>
      <c r="G70" s="133">
        <f t="shared" si="12"/>
        <v>112.37334823632003</v>
      </c>
      <c r="H70" s="134">
        <f t="shared" si="15"/>
        <v>67.001679987360035</v>
      </c>
      <c r="I70" s="134">
        <f t="shared" si="13"/>
        <v>37.518326238240036</v>
      </c>
      <c r="J70" s="134">
        <f t="shared" si="13"/>
        <v>20.029873234080071</v>
      </c>
      <c r="K70" s="134">
        <f t="shared" si="13"/>
        <v>10.642907220000097</v>
      </c>
      <c r="L70" s="134">
        <f t="shared" si="13"/>
        <v>5.464014441120014</v>
      </c>
      <c r="M70" s="134">
        <f t="shared" si="13"/>
        <v>0.59978114256006165</v>
      </c>
      <c r="N70" s="134">
        <f t="shared" si="13"/>
        <v>0</v>
      </c>
      <c r="O70" s="174"/>
      <c r="AI70" s="120">
        <f t="shared" si="14"/>
        <v>6</v>
      </c>
      <c r="AJ70" s="133">
        <f>('[1]Summary Data'!$V156*POWER(AJ$62,3))+('[1]Summary Data'!$W156*POWER(AJ$62,2))+('[1]Summary Data'!$X156*AJ$62)+'[1]Summary Data'!$Y156</f>
        <v>212.37334823632003</v>
      </c>
      <c r="AK70" s="134">
        <f>('[1]Summary Data'!$V156*POWER(AK$62,3))+('[1]Summary Data'!$W156*POWER(AK$62,2))+('[1]Summary Data'!$X156*AK$62)+'[1]Summary Data'!$Y156</f>
        <v>167.00167998736003</v>
      </c>
      <c r="AL70" s="134">
        <f>('[1]Summary Data'!$V156*POWER(AL$62,3))+('[1]Summary Data'!$W156*POWER(AL$62,2))+('[1]Summary Data'!$X156*AL$62)+'[1]Summary Data'!$Y156</f>
        <v>137.51832623824004</v>
      </c>
      <c r="AM70" s="134">
        <f>('[1]Summary Data'!$V156*POWER(AM$62,3))+('[1]Summary Data'!$W156*POWER(AM$62,2))+('[1]Summary Data'!$X156*AM$62)+'[1]Summary Data'!$Y156</f>
        <v>120.02987323408007</v>
      </c>
      <c r="AN70" s="134">
        <f>('[1]Summary Data'!$V156*POWER(AN$62,3))+('[1]Summary Data'!$W156*POWER(AN$62,2))+('[1]Summary Data'!$X156*AN$62)+'[1]Summary Data'!$Y156</f>
        <v>110.6429072200001</v>
      </c>
      <c r="AO70" s="134">
        <f>('[1]Summary Data'!$V156*POWER(AO$62,3))+('[1]Summary Data'!$W156*POWER(AO$62,2))+('[1]Summary Data'!$X156*AO$62)+'[1]Summary Data'!$Y156</f>
        <v>105.46401444112001</v>
      </c>
      <c r="AP70" s="134">
        <f>('[1]Summary Data'!$V156*POWER(AP$62,3))+('[1]Summary Data'!$W156*POWER(AP$62,2))+('[1]Summary Data'!$X156*AP$62)+'[1]Summary Data'!$Y156</f>
        <v>100.59978114256006</v>
      </c>
      <c r="AQ70" s="135">
        <f>('[1]Summary Data'!$V156*POWER(AQ$62,3))+('[1]Summary Data'!$W156*POWER(AQ$62,2))+('[1]Summary Data'!$X156*AQ$62)+'[1]Summary Data'!$Y156</f>
        <v>-539.31582999999978</v>
      </c>
    </row>
    <row r="71" spans="2:43" ht="15.75" thickBot="1"/>
    <row r="72" spans="2:43" ht="15.75" thickBot="1">
      <c r="B72" s="175" t="s">
        <v>65</v>
      </c>
      <c r="C72" s="176"/>
      <c r="D72" s="176"/>
      <c r="E72" s="176"/>
      <c r="F72" s="176"/>
      <c r="G72" s="176"/>
      <c r="H72" s="177"/>
    </row>
    <row r="73" spans="2:43" ht="15.75" thickBot="1">
      <c r="B73" s="136">
        <v>4000</v>
      </c>
      <c r="C73" s="46" t="s">
        <v>66</v>
      </c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S39:W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K39"/>
    <mergeCell ref="N39:R39"/>
    <mergeCell ref="B40:E48"/>
    <mergeCell ref="N40:Q48"/>
    <mergeCell ref="L41:L48"/>
    <mergeCell ref="X41:X48"/>
    <mergeCell ref="B50:F50"/>
    <mergeCell ref="G50:L50"/>
    <mergeCell ref="B62:E70"/>
    <mergeCell ref="O63:O70"/>
    <mergeCell ref="B72:H72"/>
    <mergeCell ref="AJ50:AO50"/>
    <mergeCell ref="B51:E59"/>
    <mergeCell ref="L52:L59"/>
    <mergeCell ref="B61:F61"/>
    <mergeCell ref="G61:N61"/>
    <mergeCell ref="AJ61:AQ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41" fitToHeight="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Q62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47" width="9.140625" style="7" hidden="1" customWidth="1"/>
    <col min="148" max="16384" width="9.140625" style="7"/>
  </cols>
  <sheetData>
    <row r="1" spans="1:27" ht="27" thickBot="1">
      <c r="A1" s="157" t="str">
        <f ca="1">MID(CELL("filename",A1),FIND("]",CELL("filename",A1))+1,255)</f>
        <v>Mitsubishi EVO X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657.428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657.428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MIN(G51:V51)</f>
        <v>0</v>
      </c>
      <c r="C8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705.30764999999997</v>
      </c>
      <c r="H15" s="172" t="s">
        <v>45</v>
      </c>
      <c r="I15" s="37"/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756.04219999999998</v>
      </c>
      <c r="H16" s="173"/>
      <c r="I16" s="146" t="s">
        <v>77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822.53174999999999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889.36169999999981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940.75749999999982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991.5806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1035.9314999999999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1087.9160999999999</v>
      </c>
      <c r="H22" s="174"/>
    </row>
    <row r="26" spans="2:17">
      <c r="P26" s="37"/>
      <c r="Q26" s="73"/>
    </row>
    <row r="27" spans="2:17" ht="15.75" thickBot="1"/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146" t="s">
        <v>77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0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0"/>
        <v>3</v>
      </c>
      <c r="G31" s="80">
        <f t="shared" ref="G31:G37" si="1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0"/>
        <v>3.5</v>
      </c>
      <c r="G32" s="80">
        <f t="shared" si="1"/>
        <v>0.92582009977255153</v>
      </c>
    </row>
    <row r="33" spans="2:15">
      <c r="B33" s="166"/>
      <c r="C33" s="167"/>
      <c r="D33" s="167"/>
      <c r="E33" s="168"/>
      <c r="F33" s="79">
        <f t="shared" si="0"/>
        <v>4</v>
      </c>
      <c r="G33" s="80">
        <f t="shared" si="1"/>
        <v>0.8660254037844386</v>
      </c>
    </row>
    <row r="34" spans="2:15">
      <c r="B34" s="166"/>
      <c r="C34" s="167"/>
      <c r="D34" s="167"/>
      <c r="E34" s="168"/>
      <c r="F34" s="79">
        <f t="shared" si="0"/>
        <v>4.5</v>
      </c>
      <c r="G34" s="80">
        <f t="shared" si="1"/>
        <v>0.81649658092772603</v>
      </c>
    </row>
    <row r="35" spans="2:15">
      <c r="B35" s="166"/>
      <c r="C35" s="167"/>
      <c r="D35" s="167"/>
      <c r="E35" s="168"/>
      <c r="F35" s="79">
        <f t="shared" si="0"/>
        <v>5</v>
      </c>
      <c r="G35" s="80">
        <f t="shared" si="1"/>
        <v>0.7745966692414834</v>
      </c>
    </row>
    <row r="36" spans="2:15">
      <c r="B36" s="166"/>
      <c r="C36" s="167"/>
      <c r="D36" s="167"/>
      <c r="E36" s="168"/>
      <c r="F36" s="79">
        <f t="shared" si="0"/>
        <v>5.5</v>
      </c>
      <c r="G36" s="80">
        <f t="shared" si="1"/>
        <v>0.7385489458759964</v>
      </c>
    </row>
    <row r="37" spans="2:15" ht="15.75" thickBot="1">
      <c r="B37" s="169"/>
      <c r="C37" s="170"/>
      <c r="D37" s="170"/>
      <c r="E37" s="171"/>
      <c r="F37" s="82">
        <f t="shared" si="0"/>
        <v>6</v>
      </c>
      <c r="G37" s="83">
        <f t="shared" si="1"/>
        <v>0.70710678118654757</v>
      </c>
    </row>
    <row r="38" spans="2:15" ht="15.75" thickBot="1"/>
    <row r="39" spans="2:15" ht="15.75" thickBot="1">
      <c r="B39" s="175" t="s">
        <v>55</v>
      </c>
      <c r="C39" s="176"/>
      <c r="D39" s="176"/>
      <c r="E39" s="176"/>
      <c r="F39" s="177"/>
      <c r="G39" s="175" t="s">
        <v>68</v>
      </c>
      <c r="H39" s="176"/>
      <c r="I39" s="176"/>
      <c r="J39" s="176"/>
      <c r="K39" s="176"/>
      <c r="L39" s="176"/>
      <c r="M39" s="177"/>
    </row>
    <row r="40" spans="2:15" ht="15.75" customHeight="1" thickBot="1">
      <c r="B40" s="163" t="s">
        <v>43</v>
      </c>
      <c r="C40" s="164"/>
      <c r="D40" s="164"/>
      <c r="E40" s="165"/>
      <c r="F40" s="47" t="str">
        <f>$E$5</f>
        <v>bar</v>
      </c>
      <c r="G40" s="150">
        <v>4.6900000000000004</v>
      </c>
      <c r="H40" s="151">
        <v>7.03</v>
      </c>
      <c r="I40" s="151">
        <v>9.3800000000000008</v>
      </c>
      <c r="J40" s="151">
        <v>11.72</v>
      </c>
      <c r="K40" s="151">
        <v>14.06</v>
      </c>
      <c r="L40" s="151">
        <v>16.41</v>
      </c>
      <c r="M40" s="152">
        <v>18.68</v>
      </c>
    </row>
    <row r="41" spans="2:15" ht="15.75" thickBot="1">
      <c r="B41" s="166"/>
      <c r="C41" s="167"/>
      <c r="D41" s="167"/>
      <c r="E41" s="168"/>
      <c r="F41" s="49">
        <f t="shared" ref="F41:F48" si="2">F15</f>
        <v>2.5</v>
      </c>
      <c r="G41" s="87">
        <f>FORECAST(G$40,'Generic ECU'!G41:H41,'Generic ECU'!$G$40:$H$40)</f>
        <v>3.1402089000000002</v>
      </c>
      <c r="H41" s="88">
        <f>FORECAST(H$40,'Generic ECU'!G41:H41,'Generic ECU'!$G$40:$H$40)</f>
        <v>2.3862842999999994</v>
      </c>
      <c r="I41" s="88">
        <f>FORECAST(I$40,'Generic ECU'!G41:H41,'Generic ECU'!$G$40:$H$40)</f>
        <v>1.6291377999999983</v>
      </c>
      <c r="J41" s="88">
        <f>FORECAST(J$40,'Generic ECU'!I41:J41,'Generic ECU'!$I$40:$J$40)</f>
        <v>1.0821987999999996</v>
      </c>
      <c r="K41" s="88">
        <f>FORECAST(K$40,'Generic ECU'!L41:M41,'Generic ECU'!$L$40:$M$40)</f>
        <v>0.79973019999999884</v>
      </c>
      <c r="L41" s="88">
        <f>FORECAST(L$40,'Generic ECU'!M41:N41,'Generic ECU'!$M$40:$N$40)</f>
        <v>0.62869249999999677</v>
      </c>
      <c r="M41" s="89">
        <f>FORECAST(M$40,'Generic ECU'!M41:N41,'Generic ECU'!$M$40:$N$40)</f>
        <v>0.47262999999999367</v>
      </c>
      <c r="N41" s="172" t="s">
        <v>40</v>
      </c>
    </row>
    <row r="42" spans="2:15" ht="15.75" thickBot="1">
      <c r="B42" s="166"/>
      <c r="C42" s="167"/>
      <c r="D42" s="167"/>
      <c r="E42" s="168"/>
      <c r="F42" s="51">
        <f t="shared" si="2"/>
        <v>3</v>
      </c>
      <c r="G42" s="92">
        <f>FORECAST(G$40,'Generic ECU'!G42:H42,'Generic ECU'!$G$40:$H$40)</f>
        <v>3.3113374999999983</v>
      </c>
      <c r="H42" s="93">
        <f>FORECAST(H$40,'Generic ECU'!G42:H42,'Generic ECU'!$G$40:$H$40)</f>
        <v>2.4940924999999994</v>
      </c>
      <c r="I42" s="93">
        <f>FORECAST(I$40,'Generic ECU'!G42:H42,'Generic ECU'!$G$40:$H$40)</f>
        <v>1.6733549999999999</v>
      </c>
      <c r="J42" s="93">
        <f>FORECAST(J$40,'Generic ECU'!I42:J42,'Generic ECU'!$I$40:$J$40)</f>
        <v>1.0821600000000005</v>
      </c>
      <c r="K42" s="93">
        <f>FORECAST(K$40,'Generic ECU'!L42:M42,'Generic ECU'!$L$40:$M$40)</f>
        <v>0.7634412000000006</v>
      </c>
      <c r="L42" s="93">
        <f>FORECAST(L$40,'Generic ECU'!M42:N42,'Generic ECU'!$M$40:$N$40)</f>
        <v>0.52887359999999761</v>
      </c>
      <c r="M42" s="94">
        <f>FORECAST(M$40,'Generic ECU'!M42:N42,'Generic ECU'!$M$40:$N$40)</f>
        <v>0.30405279999999268</v>
      </c>
      <c r="N42" s="173"/>
      <c r="O42" s="146" t="s">
        <v>77</v>
      </c>
    </row>
    <row r="43" spans="2:15">
      <c r="B43" s="166"/>
      <c r="C43" s="167"/>
      <c r="D43" s="167"/>
      <c r="E43" s="168"/>
      <c r="F43" s="54">
        <f t="shared" si="2"/>
        <v>3.5</v>
      </c>
      <c r="G43" s="97">
        <f>FORECAST(G$40,'Generic ECU'!G43:H43,'Generic ECU'!$G$40:$H$40)</f>
        <v>3.5500275999999995</v>
      </c>
      <c r="H43" s="98">
        <f>FORECAST(H$40,'Generic ECU'!G43:H43,'Generic ECU'!$G$40:$H$40)</f>
        <v>2.6562411999999989</v>
      </c>
      <c r="I43" s="98">
        <f>FORECAST(I$40,'Generic ECU'!G43:H43,'Generic ECU'!$G$40:$H$40)</f>
        <v>1.7586351999999978</v>
      </c>
      <c r="J43" s="98">
        <f>FORECAST(J$40,'Generic ECU'!I43:J43,'Generic ECU'!$I$40:$J$40)</f>
        <v>1.1133303999999984</v>
      </c>
      <c r="K43" s="98">
        <f>FORECAST(K$40,'Generic ECU'!L43:M43,'Generic ECU'!$L$40:$M$40)</f>
        <v>0.77999679999999549</v>
      </c>
      <c r="L43" s="98">
        <f>FORECAST(L$40,'Generic ECU'!M43:N43,'Generic ECU'!$M$40:$N$40)</f>
        <v>0.56780119999999701</v>
      </c>
      <c r="M43" s="99">
        <f>FORECAST(M$40,'Generic ECU'!M43:N43,'Generic ECU'!$M$40:$N$40)</f>
        <v>0.37103759999999442</v>
      </c>
      <c r="N43" s="173"/>
    </row>
    <row r="44" spans="2:15">
      <c r="B44" s="166"/>
      <c r="C44" s="167"/>
      <c r="D44" s="167"/>
      <c r="E44" s="168"/>
      <c r="F44" s="56">
        <f t="shared" si="2"/>
        <v>4</v>
      </c>
      <c r="G44" s="97">
        <f>FORECAST(G$40,'Generic ECU'!G44:H44,'Generic ECU'!$G$40:$H$40)</f>
        <v>3.9231670999999988</v>
      </c>
      <c r="H44" s="98">
        <f>FORECAST(H$40,'Generic ECU'!G44:H44,'Generic ECU'!$G$40:$H$40)</f>
        <v>2.9160077000000006</v>
      </c>
      <c r="I44" s="98">
        <f>FORECAST(I$40,'Generic ECU'!G44:H44,'Generic ECU'!$G$40:$H$40)</f>
        <v>1.9045442000000019</v>
      </c>
      <c r="J44" s="98">
        <f>FORECAST(J$40,'Generic ECU'!I44:J44,'Generic ECU'!$I$40:$J$40)</f>
        <v>1.1700632000000017</v>
      </c>
      <c r="K44" s="98">
        <f>FORECAST(K$40,'Generic ECU'!L44:M44,'Generic ECU'!$L$40:$M$40)</f>
        <v>0.79120460000000059</v>
      </c>
      <c r="L44" s="98">
        <f>FORECAST(L$40,'Generic ECU'!M44:N44,'Generic ECU'!$M$40:$N$40)</f>
        <v>0.5756579000000055</v>
      </c>
      <c r="M44" s="99">
        <f>FORECAST(M$40,'Generic ECU'!M44:N44,'Generic ECU'!$M$40:$N$40)</f>
        <v>0.38313920000001156</v>
      </c>
      <c r="N44" s="173"/>
    </row>
    <row r="45" spans="2:15">
      <c r="B45" s="166"/>
      <c r="C45" s="167"/>
      <c r="D45" s="167"/>
      <c r="E45" s="168"/>
      <c r="F45" s="56">
        <f t="shared" si="2"/>
        <v>4.5</v>
      </c>
      <c r="G45" s="97">
        <f>FORECAST(G$40,'Generic ECU'!G45:H45,'Generic ECU'!$G$40:$H$40)</f>
        <v>4.0905055999999984</v>
      </c>
      <c r="H45" s="98">
        <f>FORECAST(H$40,'Generic ECU'!G45:H45,'Generic ECU'!$G$40:$H$40)</f>
        <v>3.0310471999999997</v>
      </c>
      <c r="I45" s="98">
        <f>FORECAST(I$40,'Generic ECU'!G45:H45,'Generic ECU'!$G$40:$H$40)</f>
        <v>1.9670612000000007</v>
      </c>
      <c r="J45" s="98">
        <f>FORECAST(J$40,'Generic ECU'!I45:J45,'Generic ECU'!$I$40:$J$40)</f>
        <v>1.196072</v>
      </c>
      <c r="K45" s="98">
        <f>FORECAST(K$40,'Generic ECU'!L45:M45,'Generic ECU'!$L$40:$M$40)</f>
        <v>0.80703260000000077</v>
      </c>
      <c r="L45" s="98">
        <f>FORECAST(L$40,'Generic ECU'!M45:N45,'Generic ECU'!$M$40:$N$40)</f>
        <v>0.6039596999999961</v>
      </c>
      <c r="M45" s="99">
        <f>FORECAST(M$40,'Generic ECU'!M45:N45,'Generic ECU'!$M$40:$N$40)</f>
        <v>0.42728559999999094</v>
      </c>
      <c r="N45" s="173"/>
    </row>
    <row r="46" spans="2:15">
      <c r="B46" s="166"/>
      <c r="C46" s="167"/>
      <c r="D46" s="167"/>
      <c r="E46" s="168"/>
      <c r="F46" s="56">
        <f t="shared" si="2"/>
        <v>5</v>
      </c>
      <c r="G46" s="97">
        <f>FORECAST(G$40,'Generic ECU'!G46:H46,'Generic ECU'!$G$40:$H$40)</f>
        <v>4.7161208999999928</v>
      </c>
      <c r="H46" s="98">
        <f>FORECAST(H$40,'Generic ECU'!G46:H46,'Generic ECU'!$G$40:$H$40)</f>
        <v>3.4024682999999967</v>
      </c>
      <c r="I46" s="98">
        <f>FORECAST(I$40,'Generic ECU'!G46:H46,'Generic ECU'!$G$40:$H$40)</f>
        <v>2.0832017999999994</v>
      </c>
      <c r="J46" s="98">
        <f>FORECAST(J$40,'Generic ECU'!I46:J46,'Generic ECU'!$I$40:$J$40)</f>
        <v>1.2187379999999992</v>
      </c>
      <c r="K46" s="98">
        <f>FORECAST(K$40,'Generic ECU'!L46:M46,'Generic ECU'!$L$40:$M$40)</f>
        <v>0.86034539999999415</v>
      </c>
      <c r="L46" s="98">
        <f>FORECAST(L$40,'Generic ECU'!M46:N46,'Generic ECU'!$M$40:$N$40)</f>
        <v>0.58923529999999702</v>
      </c>
      <c r="M46" s="99">
        <f>FORECAST(M$40,'Generic ECU'!M46:N46,'Generic ECU'!$M$40:$N$40)</f>
        <v>0.31304440000000922</v>
      </c>
      <c r="N46" s="173"/>
    </row>
    <row r="47" spans="2:15">
      <c r="B47" s="166"/>
      <c r="C47" s="167"/>
      <c r="D47" s="167"/>
      <c r="E47" s="168"/>
      <c r="F47" s="56">
        <f t="shared" si="2"/>
        <v>5.5</v>
      </c>
      <c r="G47" s="97">
        <f>FORECAST(G$40,'Generic ECU'!G47:H47,'Generic ECU'!$G$40:$H$40)</f>
        <v>5.3407139999999966</v>
      </c>
      <c r="H47" s="98">
        <f>FORECAST(H$40,'Generic ECU'!G47:H47,'Generic ECU'!$G$40:$H$40)</f>
        <v>3.8117579999999984</v>
      </c>
      <c r="I47" s="98">
        <f>FORECAST(I$40,'Generic ECU'!G47:H47,'Generic ECU'!$G$40:$H$40)</f>
        <v>2.2762679999999991</v>
      </c>
      <c r="J47" s="98">
        <f>FORECAST(J$40,'Generic ECU'!I47:J47,'Generic ECU'!$I$40:$J$40)</f>
        <v>1.2714312000000003</v>
      </c>
      <c r="K47" s="98">
        <f>FORECAST(K$40,'Generic ECU'!L47:M47,'Generic ECU'!$L$40:$M$40)</f>
        <v>0.85857960000000411</v>
      </c>
      <c r="L47" s="98">
        <f>FORECAST(L$40,'Generic ECU'!M47:N47,'Generic ECU'!$M$40:$N$40)</f>
        <v>0.55102099999999909</v>
      </c>
      <c r="M47" s="99">
        <f>FORECAST(M$40,'Generic ECU'!M47:N47,'Generic ECU'!$M$40:$N$40)</f>
        <v>0.23798799999997877</v>
      </c>
      <c r="N47" s="173"/>
    </row>
    <row r="48" spans="2:15" ht="15.75" thickBot="1">
      <c r="B48" s="169"/>
      <c r="C48" s="170"/>
      <c r="D48" s="170"/>
      <c r="E48" s="171"/>
      <c r="F48" s="58">
        <f t="shared" si="2"/>
        <v>6</v>
      </c>
      <c r="G48" s="102">
        <f>FORECAST(G$40,'Generic ECU'!G48:H48,'Generic ECU'!$G$40:$H$40)</f>
        <v>6.7052290000000001</v>
      </c>
      <c r="H48" s="103">
        <f>FORECAST(H$40,'Generic ECU'!G48:H48,'Generic ECU'!$G$40:$H$40)</f>
        <v>4.6439229999999991</v>
      </c>
      <c r="I48" s="103">
        <f>FORECAST(I$40,'Generic ECU'!G48:H48,'Generic ECU'!$G$40:$H$40)</f>
        <v>2.5738079999999979</v>
      </c>
      <c r="J48" s="103">
        <f>FORECAST(J$40,'Generic ECU'!I48:J48,'Generic ECU'!$I$40:$J$40)</f>
        <v>1.340473199999995</v>
      </c>
      <c r="K48" s="103">
        <f>FORECAST(K$40,'Generic ECU'!L48:M48,'Generic ECU'!$L$40:$M$40)</f>
        <v>0.9702960000000076</v>
      </c>
      <c r="L48" s="103">
        <f>FORECAST(L$40,'Generic ECU'!M48:N48,'Generic ECU'!$M$40:$N$40)</f>
        <v>0.60250220000001198</v>
      </c>
      <c r="M48" s="104">
        <f>FORECAST(M$40,'Generic ECU'!M48:N48,'Generic ECU'!$M$40:$N$40)</f>
        <v>0.18577560000004611</v>
      </c>
      <c r="N48" s="174"/>
    </row>
    <row r="49" spans="2:147" ht="15.75" thickBot="1">
      <c r="CA49" s="43" t="s">
        <v>59</v>
      </c>
    </row>
    <row r="50" spans="2:147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53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5"/>
      <c r="CA50" s="138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  <c r="CR50" s="178" t="s">
        <v>61</v>
      </c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80"/>
      <c r="DH50" s="178" t="s">
        <v>61</v>
      </c>
      <c r="DI50" s="179"/>
      <c r="DJ50" s="179"/>
      <c r="DK50" s="179"/>
      <c r="DL50" s="179"/>
      <c r="DM50" s="179"/>
      <c r="DN50" s="179"/>
      <c r="DO50" s="179"/>
      <c r="DP50" s="179"/>
      <c r="DQ50" s="179"/>
      <c r="DR50" s="179"/>
      <c r="DS50" s="179"/>
      <c r="DT50" s="179"/>
      <c r="DU50" s="179"/>
      <c r="DV50" s="179"/>
      <c r="DW50" s="180"/>
      <c r="DX50" s="178" t="s">
        <v>61</v>
      </c>
      <c r="DY50" s="179"/>
      <c r="DZ50" s="179"/>
      <c r="EA50" s="179"/>
      <c r="EB50" s="179"/>
      <c r="EC50" s="179"/>
      <c r="ED50" s="179"/>
      <c r="EE50" s="179"/>
      <c r="EF50" s="179"/>
      <c r="EG50" s="179"/>
      <c r="EH50" s="179"/>
      <c r="EI50" s="179"/>
      <c r="EJ50" s="179"/>
      <c r="EK50" s="179"/>
      <c r="EL50" s="179"/>
      <c r="EM50" s="180"/>
      <c r="EN50" s="156"/>
      <c r="EO50" s="155"/>
    </row>
    <row r="51" spans="2:147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v>0</v>
      </c>
      <c r="H51" s="122">
        <f>G51+0.032</f>
        <v>3.2000000000000001E-2</v>
      </c>
      <c r="I51" s="122">
        <f t="shared" ref="I51:BT51" si="3">H51+0.032</f>
        <v>6.4000000000000001E-2</v>
      </c>
      <c r="J51" s="122">
        <f t="shared" si="3"/>
        <v>9.6000000000000002E-2</v>
      </c>
      <c r="K51" s="122">
        <f t="shared" si="3"/>
        <v>0.128</v>
      </c>
      <c r="L51" s="122">
        <f t="shared" si="3"/>
        <v>0.16</v>
      </c>
      <c r="M51" s="122">
        <f t="shared" si="3"/>
        <v>0.192</v>
      </c>
      <c r="N51" s="122">
        <f t="shared" si="3"/>
        <v>0.224</v>
      </c>
      <c r="O51" s="122">
        <f t="shared" si="3"/>
        <v>0.25600000000000001</v>
      </c>
      <c r="P51" s="122">
        <f t="shared" si="3"/>
        <v>0.28800000000000003</v>
      </c>
      <c r="Q51" s="122">
        <f t="shared" si="3"/>
        <v>0.32000000000000006</v>
      </c>
      <c r="R51" s="122">
        <f t="shared" si="3"/>
        <v>0.35200000000000009</v>
      </c>
      <c r="S51" s="122">
        <f t="shared" si="3"/>
        <v>0.38400000000000012</v>
      </c>
      <c r="T51" s="122">
        <f t="shared" si="3"/>
        <v>0.41600000000000015</v>
      </c>
      <c r="U51" s="122">
        <f t="shared" si="3"/>
        <v>0.44800000000000018</v>
      </c>
      <c r="V51" s="122">
        <f t="shared" si="3"/>
        <v>0.4800000000000002</v>
      </c>
      <c r="W51" s="122">
        <f t="shared" si="3"/>
        <v>0.51200000000000023</v>
      </c>
      <c r="X51" s="122">
        <f t="shared" si="3"/>
        <v>0.54400000000000026</v>
      </c>
      <c r="Y51" s="122">
        <f t="shared" si="3"/>
        <v>0.57600000000000029</v>
      </c>
      <c r="Z51" s="122">
        <f t="shared" si="3"/>
        <v>0.60800000000000032</v>
      </c>
      <c r="AA51" s="122">
        <f t="shared" si="3"/>
        <v>0.64000000000000035</v>
      </c>
      <c r="AB51" s="122">
        <f t="shared" si="3"/>
        <v>0.67200000000000037</v>
      </c>
      <c r="AC51" s="122">
        <f t="shared" si="3"/>
        <v>0.7040000000000004</v>
      </c>
      <c r="AD51" s="122">
        <f t="shared" si="3"/>
        <v>0.73600000000000043</v>
      </c>
      <c r="AE51" s="122">
        <f t="shared" si="3"/>
        <v>0.76800000000000046</v>
      </c>
      <c r="AF51" s="122">
        <f t="shared" si="3"/>
        <v>0.80000000000000049</v>
      </c>
      <c r="AG51" s="122">
        <f>AF51+0.032</f>
        <v>0.83200000000000052</v>
      </c>
      <c r="AH51" s="122">
        <f t="shared" si="3"/>
        <v>0.86400000000000055</v>
      </c>
      <c r="AI51" s="122">
        <f t="shared" si="3"/>
        <v>0.89600000000000057</v>
      </c>
      <c r="AJ51" s="122">
        <f t="shared" si="3"/>
        <v>0.9280000000000006</v>
      </c>
      <c r="AK51" s="122">
        <f t="shared" si="3"/>
        <v>0.96000000000000063</v>
      </c>
      <c r="AL51" s="122">
        <f t="shared" si="3"/>
        <v>0.99200000000000066</v>
      </c>
      <c r="AM51" s="122">
        <f t="shared" si="3"/>
        <v>1.0240000000000007</v>
      </c>
      <c r="AN51" s="122">
        <f t="shared" si="3"/>
        <v>1.0560000000000007</v>
      </c>
      <c r="AO51" s="122">
        <f t="shared" si="3"/>
        <v>1.0880000000000007</v>
      </c>
      <c r="AP51" s="122">
        <f t="shared" si="3"/>
        <v>1.1200000000000008</v>
      </c>
      <c r="AQ51" s="122">
        <f t="shared" si="3"/>
        <v>1.1520000000000008</v>
      </c>
      <c r="AR51" s="122">
        <f t="shared" si="3"/>
        <v>1.1840000000000008</v>
      </c>
      <c r="AS51" s="122">
        <f t="shared" si="3"/>
        <v>1.2160000000000009</v>
      </c>
      <c r="AT51" s="122">
        <f t="shared" si="3"/>
        <v>1.2480000000000009</v>
      </c>
      <c r="AU51" s="122">
        <f t="shared" si="3"/>
        <v>1.2800000000000009</v>
      </c>
      <c r="AV51" s="122">
        <f t="shared" si="3"/>
        <v>1.3120000000000009</v>
      </c>
      <c r="AW51" s="122">
        <f t="shared" si="3"/>
        <v>1.344000000000001</v>
      </c>
      <c r="AX51" s="122">
        <f t="shared" si="3"/>
        <v>1.376000000000001</v>
      </c>
      <c r="AY51" s="122">
        <f t="shared" si="3"/>
        <v>1.408000000000001</v>
      </c>
      <c r="AZ51" s="122">
        <f t="shared" si="3"/>
        <v>1.4400000000000011</v>
      </c>
      <c r="BA51" s="122">
        <f t="shared" si="3"/>
        <v>1.4720000000000011</v>
      </c>
      <c r="BB51" s="122">
        <f t="shared" si="3"/>
        <v>1.5040000000000011</v>
      </c>
      <c r="BC51" s="122">
        <f t="shared" si="3"/>
        <v>1.5360000000000011</v>
      </c>
      <c r="BD51" s="122">
        <f>BC51+0.032</f>
        <v>1.5680000000000012</v>
      </c>
      <c r="BE51" s="122">
        <f t="shared" si="3"/>
        <v>1.6000000000000012</v>
      </c>
      <c r="BF51" s="122">
        <f t="shared" si="3"/>
        <v>1.6320000000000012</v>
      </c>
      <c r="BG51" s="122">
        <f t="shared" si="3"/>
        <v>1.6640000000000013</v>
      </c>
      <c r="BH51" s="122">
        <f t="shared" si="3"/>
        <v>1.6960000000000013</v>
      </c>
      <c r="BI51" s="122">
        <f t="shared" si="3"/>
        <v>1.7280000000000013</v>
      </c>
      <c r="BJ51" s="122">
        <f t="shared" si="3"/>
        <v>1.7600000000000013</v>
      </c>
      <c r="BK51" s="122">
        <f t="shared" si="3"/>
        <v>1.7920000000000014</v>
      </c>
      <c r="BL51" s="122">
        <f t="shared" si="3"/>
        <v>1.8240000000000014</v>
      </c>
      <c r="BM51" s="122">
        <f t="shared" si="3"/>
        <v>1.8560000000000014</v>
      </c>
      <c r="BN51" s="122">
        <f t="shared" si="3"/>
        <v>1.8880000000000015</v>
      </c>
      <c r="BO51" s="122">
        <f t="shared" si="3"/>
        <v>1.9200000000000015</v>
      </c>
      <c r="BP51" s="122">
        <f t="shared" si="3"/>
        <v>1.9520000000000015</v>
      </c>
      <c r="BQ51" s="122">
        <f t="shared" si="3"/>
        <v>1.9840000000000015</v>
      </c>
      <c r="BR51" s="122">
        <f t="shared" si="3"/>
        <v>2.0160000000000013</v>
      </c>
      <c r="BS51" s="122">
        <f t="shared" si="3"/>
        <v>2.0480000000000014</v>
      </c>
      <c r="BT51" s="123">
        <f t="shared" si="3"/>
        <v>2.0800000000000014</v>
      </c>
      <c r="CA51" s="111" t="s">
        <v>32</v>
      </c>
      <c r="CB51" s="121">
        <v>0</v>
      </c>
      <c r="CC51" s="122">
        <f>CB51+0.032</f>
        <v>3.2000000000000001E-2</v>
      </c>
      <c r="CD51" s="122">
        <f t="shared" ref="CD51:DA51" si="4">CC51+0.032</f>
        <v>6.4000000000000001E-2</v>
      </c>
      <c r="CE51" s="122">
        <f t="shared" si="4"/>
        <v>9.6000000000000002E-2</v>
      </c>
      <c r="CF51" s="122">
        <f t="shared" si="4"/>
        <v>0.128</v>
      </c>
      <c r="CG51" s="122">
        <f t="shared" si="4"/>
        <v>0.16</v>
      </c>
      <c r="CH51" s="122">
        <f t="shared" si="4"/>
        <v>0.192</v>
      </c>
      <c r="CI51" s="122">
        <f t="shared" si="4"/>
        <v>0.224</v>
      </c>
      <c r="CJ51" s="122">
        <f t="shared" si="4"/>
        <v>0.25600000000000001</v>
      </c>
      <c r="CK51" s="122">
        <f t="shared" si="4"/>
        <v>0.28800000000000003</v>
      </c>
      <c r="CL51" s="122">
        <f t="shared" si="4"/>
        <v>0.32000000000000006</v>
      </c>
      <c r="CM51" s="122">
        <f t="shared" si="4"/>
        <v>0.35200000000000009</v>
      </c>
      <c r="CN51" s="122">
        <f t="shared" si="4"/>
        <v>0.38400000000000012</v>
      </c>
      <c r="CO51" s="122">
        <f t="shared" si="4"/>
        <v>0.41600000000000015</v>
      </c>
      <c r="CP51" s="122">
        <f t="shared" si="4"/>
        <v>0.44800000000000018</v>
      </c>
      <c r="CQ51" s="122">
        <f t="shared" si="4"/>
        <v>0.4800000000000002</v>
      </c>
      <c r="CR51" s="122">
        <f t="shared" si="4"/>
        <v>0.51200000000000023</v>
      </c>
      <c r="CS51" s="122">
        <f t="shared" si="4"/>
        <v>0.54400000000000026</v>
      </c>
      <c r="CT51" s="122">
        <f t="shared" si="4"/>
        <v>0.57600000000000029</v>
      </c>
      <c r="CU51" s="122">
        <f t="shared" si="4"/>
        <v>0.60800000000000032</v>
      </c>
      <c r="CV51" s="122">
        <f t="shared" si="4"/>
        <v>0.64000000000000035</v>
      </c>
      <c r="CW51" s="122">
        <f t="shared" si="4"/>
        <v>0.67200000000000037</v>
      </c>
      <c r="CX51" s="122">
        <f t="shared" si="4"/>
        <v>0.7040000000000004</v>
      </c>
      <c r="CY51" s="122">
        <f t="shared" si="4"/>
        <v>0.73600000000000043</v>
      </c>
      <c r="CZ51" s="122">
        <f t="shared" si="4"/>
        <v>0.76800000000000046</v>
      </c>
      <c r="DA51" s="122">
        <f t="shared" si="4"/>
        <v>0.80000000000000049</v>
      </c>
      <c r="DB51" s="122">
        <f>DA51+0.032</f>
        <v>0.83200000000000052</v>
      </c>
      <c r="DC51" s="122">
        <f t="shared" ref="DC51:DX51" si="5">DB51+0.032</f>
        <v>0.86400000000000055</v>
      </c>
      <c r="DD51" s="122">
        <f t="shared" si="5"/>
        <v>0.89600000000000057</v>
      </c>
      <c r="DE51" s="122">
        <f t="shared" si="5"/>
        <v>0.9280000000000006</v>
      </c>
      <c r="DF51" s="122">
        <f t="shared" si="5"/>
        <v>0.96000000000000063</v>
      </c>
      <c r="DG51" s="122">
        <f t="shared" si="5"/>
        <v>0.99200000000000066</v>
      </c>
      <c r="DH51" s="122">
        <f t="shared" si="5"/>
        <v>1.0240000000000007</v>
      </c>
      <c r="DI51" s="122">
        <f t="shared" si="5"/>
        <v>1.0560000000000007</v>
      </c>
      <c r="DJ51" s="122">
        <f t="shared" si="5"/>
        <v>1.0880000000000007</v>
      </c>
      <c r="DK51" s="122">
        <f t="shared" si="5"/>
        <v>1.1200000000000008</v>
      </c>
      <c r="DL51" s="122">
        <f t="shared" si="5"/>
        <v>1.1520000000000008</v>
      </c>
      <c r="DM51" s="122">
        <f t="shared" si="5"/>
        <v>1.1840000000000008</v>
      </c>
      <c r="DN51" s="122">
        <f t="shared" si="5"/>
        <v>1.2160000000000009</v>
      </c>
      <c r="DO51" s="122">
        <f t="shared" si="5"/>
        <v>1.2480000000000009</v>
      </c>
      <c r="DP51" s="122">
        <f t="shared" si="5"/>
        <v>1.2800000000000009</v>
      </c>
      <c r="DQ51" s="122">
        <f t="shared" si="5"/>
        <v>1.3120000000000009</v>
      </c>
      <c r="DR51" s="122">
        <f t="shared" si="5"/>
        <v>1.344000000000001</v>
      </c>
      <c r="DS51" s="122">
        <f t="shared" si="5"/>
        <v>1.376000000000001</v>
      </c>
      <c r="DT51" s="122">
        <f t="shared" si="5"/>
        <v>1.408000000000001</v>
      </c>
      <c r="DU51" s="122">
        <f t="shared" si="5"/>
        <v>1.4400000000000011</v>
      </c>
      <c r="DV51" s="122">
        <f t="shared" si="5"/>
        <v>1.4720000000000011</v>
      </c>
      <c r="DW51" s="122">
        <f t="shared" si="5"/>
        <v>1.5040000000000011</v>
      </c>
      <c r="DX51" s="122">
        <f t="shared" si="5"/>
        <v>1.5360000000000011</v>
      </c>
      <c r="DY51" s="122">
        <f>DX51+0.032</f>
        <v>1.5680000000000012</v>
      </c>
      <c r="DZ51" s="122">
        <f t="shared" ref="DZ51:EO51" si="6">DY51+0.032</f>
        <v>1.6000000000000012</v>
      </c>
      <c r="EA51" s="122">
        <f t="shared" si="6"/>
        <v>1.6320000000000012</v>
      </c>
      <c r="EB51" s="122">
        <f t="shared" si="6"/>
        <v>1.6640000000000013</v>
      </c>
      <c r="EC51" s="122">
        <f t="shared" si="6"/>
        <v>1.6960000000000013</v>
      </c>
      <c r="ED51" s="122">
        <f t="shared" si="6"/>
        <v>1.7280000000000013</v>
      </c>
      <c r="EE51" s="122">
        <f t="shared" si="6"/>
        <v>1.7600000000000013</v>
      </c>
      <c r="EF51" s="122">
        <f t="shared" si="6"/>
        <v>1.7920000000000014</v>
      </c>
      <c r="EG51" s="122">
        <f t="shared" si="6"/>
        <v>1.8240000000000014</v>
      </c>
      <c r="EH51" s="122">
        <f t="shared" si="6"/>
        <v>1.8560000000000014</v>
      </c>
      <c r="EI51" s="122">
        <f t="shared" si="6"/>
        <v>1.8880000000000015</v>
      </c>
      <c r="EJ51" s="122">
        <f t="shared" si="6"/>
        <v>1.9200000000000015</v>
      </c>
      <c r="EK51" s="122">
        <f t="shared" si="6"/>
        <v>1.9520000000000015</v>
      </c>
      <c r="EL51" s="122">
        <f t="shared" si="6"/>
        <v>1.9840000000000015</v>
      </c>
      <c r="EM51" s="122">
        <f t="shared" si="6"/>
        <v>2.0160000000000013</v>
      </c>
      <c r="EN51" s="122">
        <f t="shared" si="6"/>
        <v>2.0480000000000014</v>
      </c>
      <c r="EO51" s="123">
        <f t="shared" si="6"/>
        <v>2.0800000000000014</v>
      </c>
    </row>
    <row r="52" spans="2:147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AL59" si="8">IF(CB52&gt;H52,MAX(CB52,0),H52)</f>
        <v>0.27568999999999999</v>
      </c>
      <c r="H52" s="114">
        <f t="shared" si="8"/>
        <v>0.26081463327232002</v>
      </c>
      <c r="I52" s="114">
        <f t="shared" si="8"/>
        <v>0.24593926457856</v>
      </c>
      <c r="J52" s="114">
        <f t="shared" si="8"/>
        <v>0.23110567115264</v>
      </c>
      <c r="K52" s="114">
        <f t="shared" si="8"/>
        <v>0.21635563022847998</v>
      </c>
      <c r="L52" s="114">
        <f t="shared" si="8"/>
        <v>0.20173091903999998</v>
      </c>
      <c r="M52" s="114">
        <f t="shared" si="8"/>
        <v>0.18727331482111997</v>
      </c>
      <c r="N52" s="114">
        <f t="shared" si="8"/>
        <v>0.17302459480575999</v>
      </c>
      <c r="O52" s="114">
        <f t="shared" si="8"/>
        <v>0.15902653622783999</v>
      </c>
      <c r="P52" s="114">
        <f t="shared" si="8"/>
        <v>0.14532091632128</v>
      </c>
      <c r="Q52" s="114">
        <f t="shared" si="8"/>
        <v>0.13194951231999996</v>
      </c>
      <c r="R52" s="114">
        <f t="shared" si="8"/>
        <v>0.11895410145791996</v>
      </c>
      <c r="S52" s="114">
        <f t="shared" si="8"/>
        <v>0.10637646096895995</v>
      </c>
      <c r="T52" s="114">
        <f t="shared" si="8"/>
        <v>9.425836808703994E-2</v>
      </c>
      <c r="U52" s="114">
        <f t="shared" si="8"/>
        <v>8.2641600046079927E-2</v>
      </c>
      <c r="V52" s="114">
        <f t="shared" si="8"/>
        <v>7.1567934079999923E-2</v>
      </c>
      <c r="W52" s="114">
        <f t="shared" si="8"/>
        <v>6.1079147422719915E-2</v>
      </c>
      <c r="X52" s="114">
        <f t="shared" si="8"/>
        <v>5.1217017308159918E-2</v>
      </c>
      <c r="Y52" s="114">
        <f t="shared" si="8"/>
        <v>4.2023320970239919E-2</v>
      </c>
      <c r="Z52" s="114">
        <f t="shared" si="8"/>
        <v>3.3539835642879934E-2</v>
      </c>
      <c r="AA52" s="114">
        <f t="shared" si="8"/>
        <v>2.5808338559999894E-2</v>
      </c>
      <c r="AB52" s="114">
        <f t="shared" si="8"/>
        <v>1.8870606955519897E-2</v>
      </c>
      <c r="AC52" s="114">
        <f t="shared" si="8"/>
        <v>1.2768418063359932E-2</v>
      </c>
      <c r="AD52" s="114">
        <f t="shared" si="8"/>
        <v>7.5435491174399294E-3</v>
      </c>
      <c r="AE52" s="114">
        <f t="shared" si="8"/>
        <v>3.2377773516799602E-3</v>
      </c>
      <c r="AF52" s="114">
        <f t="shared" si="8"/>
        <v>2.3413836851200465E-3</v>
      </c>
      <c r="AG52" s="114">
        <f t="shared" si="8"/>
        <v>2.3413836851200465E-3</v>
      </c>
      <c r="AH52" s="114">
        <f t="shared" si="8"/>
        <v>2.3413836851200465E-3</v>
      </c>
      <c r="AI52" s="114">
        <f t="shared" si="8"/>
        <v>2.3413836851200465E-3</v>
      </c>
      <c r="AJ52" s="114">
        <f t="shared" si="8"/>
        <v>2.3413836851200465E-3</v>
      </c>
      <c r="AK52" s="114">
        <f t="shared" si="8"/>
        <v>2.3413836851200465E-3</v>
      </c>
      <c r="AL52" s="114">
        <f t="shared" si="8"/>
        <v>2.3413836851200465E-3</v>
      </c>
      <c r="AM52" s="114">
        <v>0</v>
      </c>
      <c r="AN52" s="114">
        <v>0</v>
      </c>
      <c r="AO52" s="114">
        <v>0</v>
      </c>
      <c r="AP52" s="114">
        <v>0</v>
      </c>
      <c r="AQ52" s="114">
        <v>0</v>
      </c>
      <c r="AR52" s="114">
        <v>0</v>
      </c>
      <c r="AS52" s="114">
        <v>0</v>
      </c>
      <c r="AT52" s="114">
        <v>0</v>
      </c>
      <c r="AU52" s="114">
        <v>0</v>
      </c>
      <c r="AV52" s="114">
        <v>0</v>
      </c>
      <c r="AW52" s="114">
        <v>0</v>
      </c>
      <c r="AX52" s="114">
        <v>0</v>
      </c>
      <c r="AY52" s="114">
        <v>0</v>
      </c>
      <c r="AZ52" s="114">
        <v>0</v>
      </c>
      <c r="BA52" s="114">
        <v>0</v>
      </c>
      <c r="BB52" s="114">
        <v>0</v>
      </c>
      <c r="BC52" s="114">
        <v>0</v>
      </c>
      <c r="BD52" s="114">
        <v>0</v>
      </c>
      <c r="BE52" s="114">
        <v>0</v>
      </c>
      <c r="BF52" s="114">
        <v>0</v>
      </c>
      <c r="BG52" s="114">
        <v>0</v>
      </c>
      <c r="BH52" s="114">
        <v>0</v>
      </c>
      <c r="BI52" s="114">
        <v>0</v>
      </c>
      <c r="BJ52" s="114">
        <v>0</v>
      </c>
      <c r="BK52" s="114">
        <v>0</v>
      </c>
      <c r="BL52" s="114">
        <v>0</v>
      </c>
      <c r="BM52" s="114">
        <v>0</v>
      </c>
      <c r="BN52" s="114">
        <v>0</v>
      </c>
      <c r="BO52" s="114">
        <v>0</v>
      </c>
      <c r="BP52" s="114">
        <v>0</v>
      </c>
      <c r="BQ52" s="114">
        <v>0</v>
      </c>
      <c r="BR52" s="114">
        <v>0</v>
      </c>
      <c r="BS52" s="114">
        <v>0</v>
      </c>
      <c r="BT52" s="115">
        <v>0</v>
      </c>
      <c r="BU52" s="172" t="s">
        <v>40</v>
      </c>
      <c r="CA52" s="140">
        <f>AN52</f>
        <v>0</v>
      </c>
      <c r="CB52" s="113">
        <f>('[1]Summary Data'!$V119*POWER(CB$51,3))+('[1]Summary Data'!$W119*POWER(CB$51,2))+('[1]Summary Data'!$X119*CB$51)+'[1]Summary Data'!$Y119</f>
        <v>0.27568999999999999</v>
      </c>
      <c r="CC52" s="114">
        <f>('[1]Summary Data'!$V119*POWER(CC$51,3))+('[1]Summary Data'!$W119*POWER(CC$51,2))+('[1]Summary Data'!$X119*CC$51)+'[1]Summary Data'!$Y119</f>
        <v>0.26081463327232002</v>
      </c>
      <c r="CD52" s="114">
        <f>('[1]Summary Data'!$V119*POWER(CD$51,3))+('[1]Summary Data'!$W119*POWER(CD$51,2))+('[1]Summary Data'!$X119*CD$51)+'[1]Summary Data'!$Y119</f>
        <v>0.24593926457856</v>
      </c>
      <c r="CE52" s="114">
        <f>('[1]Summary Data'!$V119*POWER(CE$51,3))+('[1]Summary Data'!$W119*POWER(CE$51,2))+('[1]Summary Data'!$X119*CE$51)+'[1]Summary Data'!$Y119</f>
        <v>0.23110567115264</v>
      </c>
      <c r="CF52" s="114">
        <f>('[1]Summary Data'!$V119*POWER(CF$51,3))+('[1]Summary Data'!$W119*POWER(CF$51,2))+('[1]Summary Data'!$X119*CF$51)+'[1]Summary Data'!$Y119</f>
        <v>0.21635563022847998</v>
      </c>
      <c r="CG52" s="114">
        <f>('[1]Summary Data'!$V119*POWER(CG$51,3))+('[1]Summary Data'!$W119*POWER(CG$51,2))+('[1]Summary Data'!$X119*CG$51)+'[1]Summary Data'!$Y119</f>
        <v>0.20173091903999998</v>
      </c>
      <c r="CH52" s="114">
        <f>('[1]Summary Data'!$V119*POWER(CH$51,3))+('[1]Summary Data'!$W119*POWER(CH$51,2))+('[1]Summary Data'!$X119*CH$51)+'[1]Summary Data'!$Y119</f>
        <v>0.18727331482111997</v>
      </c>
      <c r="CI52" s="114">
        <f>('[1]Summary Data'!$V119*POWER(CI$51,3))+('[1]Summary Data'!$W119*POWER(CI$51,2))+('[1]Summary Data'!$X119*CI$51)+'[1]Summary Data'!$Y119</f>
        <v>0.17302459480575999</v>
      </c>
      <c r="CJ52" s="114">
        <f>('[1]Summary Data'!$V119*POWER(CJ$51,3))+('[1]Summary Data'!$W119*POWER(CJ$51,2))+('[1]Summary Data'!$X119*CJ$51)+'[1]Summary Data'!$Y119</f>
        <v>0.15902653622783999</v>
      </c>
      <c r="CK52" s="114">
        <f>('[1]Summary Data'!$V119*POWER(CK$51,3))+('[1]Summary Data'!$W119*POWER(CK$51,2))+('[1]Summary Data'!$X119*CK$51)+'[1]Summary Data'!$Y119</f>
        <v>0.14532091632128</v>
      </c>
      <c r="CL52" s="114">
        <f>('[1]Summary Data'!$V119*POWER(CL$51,3))+('[1]Summary Data'!$W119*POWER(CL$51,2))+('[1]Summary Data'!$X119*CL$51)+'[1]Summary Data'!$Y119</f>
        <v>0.13194951231999996</v>
      </c>
      <c r="CM52" s="114">
        <f>('[1]Summary Data'!$V119*POWER(CM$51,3))+('[1]Summary Data'!$W119*POWER(CM$51,2))+('[1]Summary Data'!$X119*CM$51)+'[1]Summary Data'!$Y119</f>
        <v>0.11895410145791996</v>
      </c>
      <c r="CN52" s="114">
        <f>('[1]Summary Data'!$V119*POWER(CN$51,3))+('[1]Summary Data'!$W119*POWER(CN$51,2))+('[1]Summary Data'!$X119*CN$51)+'[1]Summary Data'!$Y119</f>
        <v>0.10637646096895995</v>
      </c>
      <c r="CO52" s="114">
        <f>('[1]Summary Data'!$V119*POWER(CO$51,3))+('[1]Summary Data'!$W119*POWER(CO$51,2))+('[1]Summary Data'!$X119*CO$51)+'[1]Summary Data'!$Y119</f>
        <v>9.425836808703994E-2</v>
      </c>
      <c r="CP52" s="114">
        <f>('[1]Summary Data'!$V119*POWER(CP$51,3))+('[1]Summary Data'!$W119*POWER(CP$51,2))+('[1]Summary Data'!$X119*CP$51)+'[1]Summary Data'!$Y119</f>
        <v>8.2641600046079927E-2</v>
      </c>
      <c r="CQ52" s="114">
        <f>('[1]Summary Data'!$V119*POWER(CQ$51,3))+('[1]Summary Data'!$W119*POWER(CQ$51,2))+('[1]Summary Data'!$X119*CQ$51)+'[1]Summary Data'!$Y119</f>
        <v>7.1567934079999923E-2</v>
      </c>
      <c r="CR52" s="114">
        <f>('[1]Summary Data'!$V119*POWER(CR$51,3))+('[1]Summary Data'!$W119*POWER(CR$51,2))+('[1]Summary Data'!$X119*CR$51)+'[1]Summary Data'!$Y119</f>
        <v>6.1079147422719915E-2</v>
      </c>
      <c r="CS52" s="114">
        <f>('[1]Summary Data'!$V119*POWER(CS$51,3))+('[1]Summary Data'!$W119*POWER(CS$51,2))+('[1]Summary Data'!$X119*CS$51)+'[1]Summary Data'!$Y119</f>
        <v>5.1217017308159918E-2</v>
      </c>
      <c r="CT52" s="114">
        <f>('[1]Summary Data'!$V119*POWER(CT$51,3))+('[1]Summary Data'!$W119*POWER(CT$51,2))+('[1]Summary Data'!$X119*CT$51)+'[1]Summary Data'!$Y119</f>
        <v>4.2023320970239919E-2</v>
      </c>
      <c r="CU52" s="114">
        <f>('[1]Summary Data'!$V119*POWER(CU$51,3))+('[1]Summary Data'!$W119*POWER(CU$51,2))+('[1]Summary Data'!$X119*CU$51)+'[1]Summary Data'!$Y119</f>
        <v>3.3539835642879934E-2</v>
      </c>
      <c r="CV52" s="114">
        <f>('[1]Summary Data'!$V119*POWER(CV$51,3))+('[1]Summary Data'!$W119*POWER(CV$51,2))+('[1]Summary Data'!$X119*CV$51)+'[1]Summary Data'!$Y119</f>
        <v>2.5808338559999894E-2</v>
      </c>
      <c r="CW52" s="114">
        <f>('[1]Summary Data'!$V119*POWER(CW$51,3))+('[1]Summary Data'!$W119*POWER(CW$51,2))+('[1]Summary Data'!$X119*CW$51)+'[1]Summary Data'!$Y119</f>
        <v>1.8870606955519897E-2</v>
      </c>
      <c r="CX52" s="114">
        <f>('[1]Summary Data'!$V119*POWER(CX$51,3))+('[1]Summary Data'!$W119*POWER(CX$51,2))+('[1]Summary Data'!$X119*CX$51)+'[1]Summary Data'!$Y119</f>
        <v>1.2768418063359932E-2</v>
      </c>
      <c r="CY52" s="114">
        <f>('[1]Summary Data'!$V119*POWER(CY$51,3))+('[1]Summary Data'!$W119*POWER(CY$51,2))+('[1]Summary Data'!$X119*CY$51)+'[1]Summary Data'!$Y119</f>
        <v>7.5435491174399294E-3</v>
      </c>
      <c r="CZ52" s="114">
        <f>('[1]Summary Data'!$V119*POWER(CZ$51,3))+('[1]Summary Data'!$W119*POWER(CZ$51,2))+('[1]Summary Data'!$X119*CZ$51)+'[1]Summary Data'!$Y119</f>
        <v>3.2377773516799602E-3</v>
      </c>
      <c r="DA52" s="114">
        <f>('[1]Summary Data'!$V119*POWER(DA$51,3))+('[1]Summary Data'!$W119*POWER(DA$51,2))+('[1]Summary Data'!$X119*DA$51)+'[1]Summary Data'!$Y119</f>
        <v>-1.0712000000001609E-4</v>
      </c>
      <c r="DB52" s="114">
        <f>('[1]Summary Data'!$V119*POWER(DB$51,3))+('[1]Summary Data'!$W119*POWER(DB$51,2))+('[1]Summary Data'!$X119*DB$51)+'[1]Summary Data'!$Y119</f>
        <v>-2.4493657036800398E-3</v>
      </c>
      <c r="DC52" s="114">
        <f>('[1]Summary Data'!$V119*POWER(DC$51,3))+('[1]Summary Data'!$W119*POWER(DC$51,2))+('[1]Summary Data'!$X119*DC$51)+'[1]Summary Data'!$Y119</f>
        <v>-3.7471825254399849E-3</v>
      </c>
      <c r="DD52" s="114">
        <f>('[1]Summary Data'!$V119*POWER(DD$51,3))+('[1]Summary Data'!$W119*POWER(DD$51,2))+('[1]Summary Data'!$X119*DD$51)+'[1]Summary Data'!$Y119</f>
        <v>-3.9587932313600027E-3</v>
      </c>
      <c r="DE52" s="114">
        <f>('[1]Summary Data'!$V119*POWER(DE$51,3))+('[1]Summary Data'!$W119*POWER(DE$51,2))+('[1]Summary Data'!$X119*DE$51)+'[1]Summary Data'!$Y119</f>
        <v>-3.0424205875199117E-3</v>
      </c>
      <c r="DF52" s="114">
        <f>('[1]Summary Data'!$V119*POWER(DF$51,3))+('[1]Summary Data'!$W119*POWER(DF$51,2))+('[1]Summary Data'!$X119*DF$51)+'[1]Summary Data'!$Y119</f>
        <v>-9.5628735999997438E-4</v>
      </c>
      <c r="DG52" s="114">
        <f>('[1]Summary Data'!$V119*POWER(DG$51,3))+('[1]Summary Data'!$W119*POWER(DG$51,2))+('[1]Summary Data'!$X119*DG$51)+'[1]Summary Data'!$Y119</f>
        <v>2.3413836851200465E-3</v>
      </c>
      <c r="DH52" s="114">
        <f>('[1]Summary Data'!$V119*POWER(DH$51,3))+('[1]Summary Data'!$W119*POWER(DH$51,2))+('[1]Summary Data'!$X119*DH$51)+'[1]Summary Data'!$Y119</f>
        <v>6.8923697817601104E-3</v>
      </c>
      <c r="DI52" s="114">
        <f>('[1]Summary Data'!$V119*POWER(DI$51,3))+('[1]Summary Data'!$W119*POWER(DI$51,2))+('[1]Summary Data'!$X119*DI$51)+'[1]Summary Data'!$Y119</f>
        <v>1.2738448163840177E-2</v>
      </c>
      <c r="DJ52" s="114">
        <f>('[1]Summary Data'!$V119*POWER(DJ$51,3))+('[1]Summary Data'!$W119*POWER(DJ$51,2))+('[1]Summary Data'!$X119*DJ$51)+'[1]Summary Data'!$Y119</f>
        <v>1.9921396065280206E-2</v>
      </c>
      <c r="DK52" s="114">
        <f>('[1]Summary Data'!$V119*POWER(DK$51,3))+('[1]Summary Data'!$W119*POWER(DK$51,2))+('[1]Summary Data'!$X119*DK$51)+'[1]Summary Data'!$Y119</f>
        <v>2.8482990720000267E-2</v>
      </c>
      <c r="DL52" s="114">
        <f>('[1]Summary Data'!$V119*POWER(DL$51,3))+('[1]Summary Data'!$W119*POWER(DL$51,2))+('[1]Summary Data'!$X119*DL$51)+'[1]Summary Data'!$Y119</f>
        <v>3.8465009361920321E-2</v>
      </c>
      <c r="DM52" s="114">
        <f>('[1]Summary Data'!$V119*POWER(DM$51,3))+('[1]Summary Data'!$W119*POWER(DM$51,2))+('[1]Summary Data'!$X119*DM$51)+'[1]Summary Data'!$Y119</f>
        <v>4.9909229224960328E-2</v>
      </c>
      <c r="DN52" s="114">
        <f>('[1]Summary Data'!$V119*POWER(DN$51,3))+('[1]Summary Data'!$W119*POWER(DN$51,2))+('[1]Summary Data'!$X119*DN$51)+'[1]Summary Data'!$Y119</f>
        <v>6.2857427543040467E-2</v>
      </c>
      <c r="DO52" s="114">
        <f>('[1]Summary Data'!$V119*POWER(DO$51,3))+('[1]Summary Data'!$W119*POWER(DO$51,2))+('[1]Summary Data'!$X119*DO$51)+'[1]Summary Data'!$Y119</f>
        <v>7.7351381550080534E-2</v>
      </c>
      <c r="DP52" s="114">
        <f>('[1]Summary Data'!$V119*POWER(DP$51,3))+('[1]Summary Data'!$W119*POWER(DP$51,2))+('[1]Summary Data'!$X119*DP$51)+'[1]Summary Data'!$Y119</f>
        <v>9.3432868480000375E-2</v>
      </c>
      <c r="DQ52" s="114">
        <f>('[1]Summary Data'!$V119*POWER(DQ$51,3))+('[1]Summary Data'!$W119*POWER(DQ$51,2))+('[1]Summary Data'!$X119*DQ$51)+'[1]Summary Data'!$Y119</f>
        <v>0.11114366556672056</v>
      </c>
      <c r="DR52" s="114">
        <f>('[1]Summary Data'!$V119*POWER(DR$51,3))+('[1]Summary Data'!$W119*POWER(DR$51,2))+('[1]Summary Data'!$X119*DR$51)+'[1]Summary Data'!$Y119</f>
        <v>0.13052555004416055</v>
      </c>
      <c r="DS52" s="114">
        <f>('[1]Summary Data'!$V119*POWER(DS$51,3))+('[1]Summary Data'!$W119*POWER(DS$51,2))+('[1]Summary Data'!$X119*DS$51)+'[1]Summary Data'!$Y119</f>
        <v>0.15162029914624064</v>
      </c>
      <c r="DT52" s="114">
        <f>('[1]Summary Data'!$V119*POWER(DT$51,3))+('[1]Summary Data'!$W119*POWER(DT$51,2))+('[1]Summary Data'!$X119*DT$51)+'[1]Summary Data'!$Y119</f>
        <v>0.17446969010688085</v>
      </c>
      <c r="DU52" s="114">
        <f>('[1]Summary Data'!$V119*POWER(DU$51,3))+('[1]Summary Data'!$W119*POWER(DU$51,2))+('[1]Summary Data'!$X119*DU$51)+'[1]Summary Data'!$Y119</f>
        <v>0.1991155001600009</v>
      </c>
      <c r="DV52" s="114">
        <f>('[1]Summary Data'!$V119*POWER(DV$51,3))+('[1]Summary Data'!$W119*POWER(DV$51,2))+('[1]Summary Data'!$X119*DV$51)+'[1]Summary Data'!$Y119</f>
        <v>0.22559950653952099</v>
      </c>
      <c r="DW52" s="114">
        <f>('[1]Summary Data'!$V119*POWER(DW$51,3))+('[1]Summary Data'!$W119*POWER(DW$51,2))+('[1]Summary Data'!$X119*DW$51)+'[1]Summary Data'!$Y119</f>
        <v>0.25396348647936107</v>
      </c>
      <c r="DX52" s="114">
        <f>('[1]Summary Data'!$V119*POWER(DX$51,3))+('[1]Summary Data'!$W119*POWER(DX$51,2))+('[1]Summary Data'!$X119*DX$51)+'[1]Summary Data'!$Y119</f>
        <v>0.28424921721344121</v>
      </c>
      <c r="DY52" s="114">
        <f>('[1]Summary Data'!$V119*POWER(DY$51,3))+('[1]Summary Data'!$W119*POWER(DY$51,2))+('[1]Summary Data'!$X119*DY$51)+'[1]Summary Data'!$Y119</f>
        <v>0.31649847597568126</v>
      </c>
      <c r="DZ52" s="114">
        <f>('[1]Summary Data'!$V119*POWER(DZ$51,3))+('[1]Summary Data'!$W119*POWER(DZ$51,2))+('[1]Summary Data'!$X119*DZ$51)+'[1]Summary Data'!$Y119</f>
        <v>0.35075304000000163</v>
      </c>
      <c r="EA52" s="114">
        <f>('[1]Summary Data'!$V119*POWER(EA$51,3))+('[1]Summary Data'!$W119*POWER(EA$51,2))+('[1]Summary Data'!$X119*EA$51)+'[1]Summary Data'!$Y119</f>
        <v>0.38705468652032149</v>
      </c>
      <c r="EB52" s="114">
        <f>('[1]Summary Data'!$V119*POWER(EB$51,3))+('[1]Summary Data'!$W119*POWER(EB$51,2))+('[1]Summary Data'!$X119*EB$51)+'[1]Summary Data'!$Y119</f>
        <v>0.42544519277056159</v>
      </c>
      <c r="EC52" s="114">
        <f>('[1]Summary Data'!$V119*POWER(EC$51,3))+('[1]Summary Data'!$W119*POWER(EC$51,2))+('[1]Summary Data'!$X119*EC$51)+'[1]Summary Data'!$Y119</f>
        <v>0.46596633598464154</v>
      </c>
      <c r="ED52" s="114">
        <f>('[1]Summary Data'!$V119*POWER(ED$51,3))+('[1]Summary Data'!$W119*POWER(ED$51,2))+('[1]Summary Data'!$X119*ED$51)+'[1]Summary Data'!$Y119</f>
        <v>0.50865989339648188</v>
      </c>
      <c r="EE52" s="114">
        <f>('[1]Summary Data'!$V119*POWER(EE$51,3))+('[1]Summary Data'!$W119*POWER(EE$51,2))+('[1]Summary Data'!$X119*EE$51)+'[1]Summary Data'!$Y119</f>
        <v>0.55356764224000177</v>
      </c>
      <c r="EF52" s="114">
        <f>('[1]Summary Data'!$V119*POWER(EF$51,3))+('[1]Summary Data'!$W119*POWER(EF$51,2))+('[1]Summary Data'!$X119*EF$51)+'[1]Summary Data'!$Y119</f>
        <v>0.60073135974912195</v>
      </c>
      <c r="EG52" s="114">
        <f>('[1]Summary Data'!$V119*POWER(EG$51,3))+('[1]Summary Data'!$W119*POWER(EG$51,2))+('[1]Summary Data'!$X119*EG$51)+'[1]Summary Data'!$Y119</f>
        <v>0.6501928231577625</v>
      </c>
      <c r="EH52" s="114">
        <f>('[1]Summary Data'!$V119*POWER(EH$51,3))+('[1]Summary Data'!$W119*POWER(EH$51,2))+('[1]Summary Data'!$X119*EH$51)+'[1]Summary Data'!$Y119</f>
        <v>0.70199380969984237</v>
      </c>
      <c r="EI52" s="114">
        <f>('[1]Summary Data'!$V119*POWER(EI$51,3))+('[1]Summary Data'!$W119*POWER(EI$51,2))+('[1]Summary Data'!$X119*EI$51)+'[1]Summary Data'!$Y119</f>
        <v>0.75617609660928253</v>
      </c>
      <c r="EJ52" s="114">
        <f>('[1]Summary Data'!$V119*POWER(EJ$51,3))+('[1]Summary Data'!$W119*POWER(EJ$51,2))+('[1]Summary Data'!$X119*EJ$51)+'[1]Summary Data'!$Y119</f>
        <v>0.81278146112000282</v>
      </c>
      <c r="EK52" s="114">
        <f>('[1]Summary Data'!$V119*POWER(EK$51,3))+('[1]Summary Data'!$W119*POWER(EK$51,2))+('[1]Summary Data'!$X119*EK$51)+'[1]Summary Data'!$Y119</f>
        <v>0.87185168046592287</v>
      </c>
      <c r="EL52" s="114">
        <f>('[1]Summary Data'!$V119*POWER(EL$51,3))+('[1]Summary Data'!$W119*POWER(EL$51,2))+('[1]Summary Data'!$X119*EL$51)+'[1]Summary Data'!$Y119</f>
        <v>0.9334285318809632</v>
      </c>
      <c r="EM52" s="114">
        <f>('[1]Summary Data'!$V119*POWER(EM$51,3))+('[1]Summary Data'!$W119*POWER(EM$51,2))+('[1]Summary Data'!$X119*EM$51)+'[1]Summary Data'!$Y119</f>
        <v>0.99755379259904298</v>
      </c>
      <c r="EN52" s="114">
        <f>('[1]Summary Data'!$V119*POWER(EN$51,3))+('[1]Summary Data'!$W119*POWER(EN$51,2))+('[1]Summary Data'!$X119*EN$51)+'[1]Summary Data'!$Y119</f>
        <v>1.0642692398540832</v>
      </c>
      <c r="EO52" s="115">
        <f>('[1]Summary Data'!$V119*POWER(EO$51,3))+('[1]Summary Data'!$W119*POWER(EO$51,2))+('[1]Summary Data'!$X119*EO$51)+'[1]Summary Data'!$Y119</f>
        <v>1.1336166508800032</v>
      </c>
      <c r="EP52" s="172" t="s">
        <v>40</v>
      </c>
    </row>
    <row r="53" spans="2:147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0.23721999999999999</v>
      </c>
      <c r="H53" s="93">
        <f t="shared" si="8"/>
        <v>0.233173089024</v>
      </c>
      <c r="I53" s="93">
        <f t="shared" si="8"/>
        <v>0.22806653875199998</v>
      </c>
      <c r="J53" s="93">
        <f t="shared" si="8"/>
        <v>0.22198474316799999</v>
      </c>
      <c r="K53" s="93">
        <f t="shared" si="8"/>
        <v>0.21501209625599998</v>
      </c>
      <c r="L53" s="93">
        <f t="shared" si="8"/>
        <v>0.20723299199999998</v>
      </c>
      <c r="M53" s="93">
        <f t="shared" si="8"/>
        <v>0.198731824384</v>
      </c>
      <c r="N53" s="93">
        <f t="shared" si="8"/>
        <v>0.18959298739199998</v>
      </c>
      <c r="O53" s="93">
        <f t="shared" si="8"/>
        <v>0.17990087500799998</v>
      </c>
      <c r="P53" s="93">
        <f t="shared" si="8"/>
        <v>0.16973988121599998</v>
      </c>
      <c r="Q53" s="93">
        <f t="shared" si="8"/>
        <v>0.15919439999999996</v>
      </c>
      <c r="R53" s="93">
        <f t="shared" si="8"/>
        <v>0.14834882534399996</v>
      </c>
      <c r="S53" s="93">
        <f t="shared" si="8"/>
        <v>0.13728755123199995</v>
      </c>
      <c r="T53" s="93">
        <f t="shared" si="8"/>
        <v>0.12609497164799993</v>
      </c>
      <c r="U53" s="93">
        <f t="shared" si="8"/>
        <v>0.11485548057599992</v>
      </c>
      <c r="V53" s="93">
        <f t="shared" si="8"/>
        <v>0.10365347199999989</v>
      </c>
      <c r="W53" s="93">
        <f t="shared" si="8"/>
        <v>9.2573339903999879E-2</v>
      </c>
      <c r="X53" s="93">
        <f t="shared" si="8"/>
        <v>8.1699478271999859E-2</v>
      </c>
      <c r="Y53" s="93">
        <f t="shared" si="8"/>
        <v>7.1116281087999889E-2</v>
      </c>
      <c r="Z53" s="93">
        <f t="shared" si="8"/>
        <v>6.0908142335999865E-2</v>
      </c>
      <c r="AA53" s="93">
        <f t="shared" si="8"/>
        <v>5.1159455999999881E-2</v>
      </c>
      <c r="AB53" s="93">
        <f t="shared" si="8"/>
        <v>4.1954616063999861E-2</v>
      </c>
      <c r="AC53" s="93">
        <f t="shared" si="8"/>
        <v>3.337801651199987E-2</v>
      </c>
      <c r="AD53" s="93">
        <f t="shared" si="8"/>
        <v>2.5514051327999859E-2</v>
      </c>
      <c r="AE53" s="93">
        <f t="shared" si="8"/>
        <v>1.8447114495999839E-2</v>
      </c>
      <c r="AF53" s="93">
        <f t="shared" si="8"/>
        <v>1.2261599999999873E-2</v>
      </c>
      <c r="AG53" s="93">
        <f t="shared" si="8"/>
        <v>7.0419018239999132E-3</v>
      </c>
      <c r="AH53" s="93">
        <f t="shared" si="8"/>
        <v>2.8724139519999414E-3</v>
      </c>
      <c r="AI53" s="93">
        <f t="shared" si="8"/>
        <v>0</v>
      </c>
      <c r="AJ53" s="93">
        <f t="shared" si="8"/>
        <v>0</v>
      </c>
      <c r="AK53" s="93">
        <f t="shared" si="8"/>
        <v>0</v>
      </c>
      <c r="AL53" s="93">
        <f t="shared" si="8"/>
        <v>0</v>
      </c>
      <c r="AM53" s="93">
        <v>0</v>
      </c>
      <c r="AN53" s="93">
        <v>0</v>
      </c>
      <c r="AO53" s="93">
        <v>0</v>
      </c>
      <c r="AP53" s="93">
        <v>0</v>
      </c>
      <c r="AQ53" s="93">
        <v>0</v>
      </c>
      <c r="AR53" s="93">
        <v>0</v>
      </c>
      <c r="AS53" s="93">
        <v>0</v>
      </c>
      <c r="AT53" s="93">
        <v>0</v>
      </c>
      <c r="AU53" s="93">
        <v>0</v>
      </c>
      <c r="AV53" s="93">
        <v>0</v>
      </c>
      <c r="AW53" s="93">
        <v>0</v>
      </c>
      <c r="AX53" s="93">
        <v>0</v>
      </c>
      <c r="AY53" s="93">
        <v>0</v>
      </c>
      <c r="AZ53" s="93">
        <v>0</v>
      </c>
      <c r="BA53" s="93">
        <v>0</v>
      </c>
      <c r="BB53" s="93">
        <v>0</v>
      </c>
      <c r="BC53" s="93">
        <v>0</v>
      </c>
      <c r="BD53" s="93">
        <v>0</v>
      </c>
      <c r="BE53" s="93">
        <v>0</v>
      </c>
      <c r="BF53" s="93">
        <v>0</v>
      </c>
      <c r="BG53" s="93">
        <v>0</v>
      </c>
      <c r="BH53" s="93">
        <v>0</v>
      </c>
      <c r="BI53" s="93">
        <v>0</v>
      </c>
      <c r="BJ53" s="93">
        <v>0</v>
      </c>
      <c r="BK53" s="93">
        <v>0</v>
      </c>
      <c r="BL53" s="93">
        <v>0</v>
      </c>
      <c r="BM53" s="93">
        <v>0</v>
      </c>
      <c r="BN53" s="93">
        <v>0</v>
      </c>
      <c r="BO53" s="93">
        <v>0</v>
      </c>
      <c r="BP53" s="93">
        <v>0</v>
      </c>
      <c r="BQ53" s="93">
        <v>0</v>
      </c>
      <c r="BR53" s="93">
        <v>0</v>
      </c>
      <c r="BS53" s="93">
        <v>0</v>
      </c>
      <c r="BT53" s="94">
        <v>0</v>
      </c>
      <c r="BU53" s="173"/>
      <c r="BV53" s="146" t="s">
        <v>77</v>
      </c>
      <c r="BW53" s="43"/>
      <c r="BX53" s="43"/>
      <c r="BY53" s="43"/>
      <c r="CA53" s="141">
        <f t="shared" ref="CA53:CA59" si="9">AN53</f>
        <v>0</v>
      </c>
      <c r="CB53" s="92">
        <f>('[1]Summary Data'!$V118*POWER(CB$51,3))+('[1]Summary Data'!$W118*POWER(CB$51,2))+('[1]Summary Data'!$X118*CB$51)+'[1]Summary Data'!$Y118</f>
        <v>0.23721999999999999</v>
      </c>
      <c r="CC53" s="93">
        <f>('[1]Summary Data'!$V118*POWER(CC$51,3))+('[1]Summary Data'!$W118*POWER(CC$51,2))+('[1]Summary Data'!$X118*CC$51)+'[1]Summary Data'!$Y118</f>
        <v>0.233173089024</v>
      </c>
      <c r="CD53" s="93">
        <f>('[1]Summary Data'!$V118*POWER(CD$51,3))+('[1]Summary Data'!$W118*POWER(CD$51,2))+('[1]Summary Data'!$X118*CD$51)+'[1]Summary Data'!$Y118</f>
        <v>0.22806653875199998</v>
      </c>
      <c r="CE53" s="93">
        <f>('[1]Summary Data'!$V118*POWER(CE$51,3))+('[1]Summary Data'!$W118*POWER(CE$51,2))+('[1]Summary Data'!$X118*CE$51)+'[1]Summary Data'!$Y118</f>
        <v>0.22198474316799999</v>
      </c>
      <c r="CF53" s="93">
        <f>('[1]Summary Data'!$V118*POWER(CF$51,3))+('[1]Summary Data'!$W118*POWER(CF$51,2))+('[1]Summary Data'!$X118*CF$51)+'[1]Summary Data'!$Y118</f>
        <v>0.21501209625599998</v>
      </c>
      <c r="CG53" s="93">
        <f>('[1]Summary Data'!$V118*POWER(CG$51,3))+('[1]Summary Data'!$W118*POWER(CG$51,2))+('[1]Summary Data'!$X118*CG$51)+'[1]Summary Data'!$Y118</f>
        <v>0.20723299199999998</v>
      </c>
      <c r="CH53" s="93">
        <f>('[1]Summary Data'!$V118*POWER(CH$51,3))+('[1]Summary Data'!$W118*POWER(CH$51,2))+('[1]Summary Data'!$X118*CH$51)+'[1]Summary Data'!$Y118</f>
        <v>0.198731824384</v>
      </c>
      <c r="CI53" s="93">
        <f>('[1]Summary Data'!$V118*POWER(CI$51,3))+('[1]Summary Data'!$W118*POWER(CI$51,2))+('[1]Summary Data'!$X118*CI$51)+'[1]Summary Data'!$Y118</f>
        <v>0.18959298739199998</v>
      </c>
      <c r="CJ53" s="93">
        <f>('[1]Summary Data'!$V118*POWER(CJ$51,3))+('[1]Summary Data'!$W118*POWER(CJ$51,2))+('[1]Summary Data'!$X118*CJ$51)+'[1]Summary Data'!$Y118</f>
        <v>0.17990087500799998</v>
      </c>
      <c r="CK53" s="93">
        <f>('[1]Summary Data'!$V118*POWER(CK$51,3))+('[1]Summary Data'!$W118*POWER(CK$51,2))+('[1]Summary Data'!$X118*CK$51)+'[1]Summary Data'!$Y118</f>
        <v>0.16973988121599998</v>
      </c>
      <c r="CL53" s="93">
        <f>('[1]Summary Data'!$V118*POWER(CL$51,3))+('[1]Summary Data'!$W118*POWER(CL$51,2))+('[1]Summary Data'!$X118*CL$51)+'[1]Summary Data'!$Y118</f>
        <v>0.15919439999999996</v>
      </c>
      <c r="CM53" s="93">
        <f>('[1]Summary Data'!$V118*POWER(CM$51,3))+('[1]Summary Data'!$W118*POWER(CM$51,2))+('[1]Summary Data'!$X118*CM$51)+'[1]Summary Data'!$Y118</f>
        <v>0.14834882534399996</v>
      </c>
      <c r="CN53" s="93">
        <f>('[1]Summary Data'!$V118*POWER(CN$51,3))+('[1]Summary Data'!$W118*POWER(CN$51,2))+('[1]Summary Data'!$X118*CN$51)+'[1]Summary Data'!$Y118</f>
        <v>0.13728755123199995</v>
      </c>
      <c r="CO53" s="93">
        <f>('[1]Summary Data'!$V118*POWER(CO$51,3))+('[1]Summary Data'!$W118*POWER(CO$51,2))+('[1]Summary Data'!$X118*CO$51)+'[1]Summary Data'!$Y118</f>
        <v>0.12609497164799993</v>
      </c>
      <c r="CP53" s="93">
        <f>('[1]Summary Data'!$V118*POWER(CP$51,3))+('[1]Summary Data'!$W118*POWER(CP$51,2))+('[1]Summary Data'!$X118*CP$51)+'[1]Summary Data'!$Y118</f>
        <v>0.11485548057599992</v>
      </c>
      <c r="CQ53" s="93">
        <f>('[1]Summary Data'!$V118*POWER(CQ$51,3))+('[1]Summary Data'!$W118*POWER(CQ$51,2))+('[1]Summary Data'!$X118*CQ$51)+'[1]Summary Data'!$Y118</f>
        <v>0.10365347199999989</v>
      </c>
      <c r="CR53" s="93">
        <f>('[1]Summary Data'!$V118*POWER(CR$51,3))+('[1]Summary Data'!$W118*POWER(CR$51,2))+('[1]Summary Data'!$X118*CR$51)+'[1]Summary Data'!$Y118</f>
        <v>9.2573339903999879E-2</v>
      </c>
      <c r="CS53" s="93">
        <f>('[1]Summary Data'!$V118*POWER(CS$51,3))+('[1]Summary Data'!$W118*POWER(CS$51,2))+('[1]Summary Data'!$X118*CS$51)+'[1]Summary Data'!$Y118</f>
        <v>8.1699478271999859E-2</v>
      </c>
      <c r="CT53" s="93">
        <f>('[1]Summary Data'!$V118*POWER(CT$51,3))+('[1]Summary Data'!$W118*POWER(CT$51,2))+('[1]Summary Data'!$X118*CT$51)+'[1]Summary Data'!$Y118</f>
        <v>7.1116281087999889E-2</v>
      </c>
      <c r="CU53" s="93">
        <f>('[1]Summary Data'!$V118*POWER(CU$51,3))+('[1]Summary Data'!$W118*POWER(CU$51,2))+('[1]Summary Data'!$X118*CU$51)+'[1]Summary Data'!$Y118</f>
        <v>6.0908142335999865E-2</v>
      </c>
      <c r="CV53" s="93">
        <f>('[1]Summary Data'!$V118*POWER(CV$51,3))+('[1]Summary Data'!$W118*POWER(CV$51,2))+('[1]Summary Data'!$X118*CV$51)+'[1]Summary Data'!$Y118</f>
        <v>5.1159455999999881E-2</v>
      </c>
      <c r="CW53" s="93">
        <f>('[1]Summary Data'!$V118*POWER(CW$51,3))+('[1]Summary Data'!$W118*POWER(CW$51,2))+('[1]Summary Data'!$X118*CW$51)+'[1]Summary Data'!$Y118</f>
        <v>4.1954616063999861E-2</v>
      </c>
      <c r="CX53" s="93">
        <f>('[1]Summary Data'!$V118*POWER(CX$51,3))+('[1]Summary Data'!$W118*POWER(CX$51,2))+('[1]Summary Data'!$X118*CX$51)+'[1]Summary Data'!$Y118</f>
        <v>3.337801651199987E-2</v>
      </c>
      <c r="CY53" s="93">
        <f>('[1]Summary Data'!$V118*POWER(CY$51,3))+('[1]Summary Data'!$W118*POWER(CY$51,2))+('[1]Summary Data'!$X118*CY$51)+'[1]Summary Data'!$Y118</f>
        <v>2.5514051327999859E-2</v>
      </c>
      <c r="CZ53" s="93">
        <f>('[1]Summary Data'!$V118*POWER(CZ$51,3))+('[1]Summary Data'!$W118*POWER(CZ$51,2))+('[1]Summary Data'!$X118*CZ$51)+'[1]Summary Data'!$Y118</f>
        <v>1.8447114495999839E-2</v>
      </c>
      <c r="DA53" s="93">
        <f>('[1]Summary Data'!$V118*POWER(DA$51,3))+('[1]Summary Data'!$W118*POWER(DA$51,2))+('[1]Summary Data'!$X118*DA$51)+'[1]Summary Data'!$Y118</f>
        <v>1.2261599999999873E-2</v>
      </c>
      <c r="DB53" s="93">
        <f>('[1]Summary Data'!$V118*POWER(DB$51,3))+('[1]Summary Data'!$W118*POWER(DB$51,2))+('[1]Summary Data'!$X118*DB$51)+'[1]Summary Data'!$Y118</f>
        <v>7.0419018239999132E-3</v>
      </c>
      <c r="DC53" s="93">
        <f>('[1]Summary Data'!$V118*POWER(DC$51,3))+('[1]Summary Data'!$W118*POWER(DC$51,2))+('[1]Summary Data'!$X118*DC$51)+'[1]Summary Data'!$Y118</f>
        <v>2.8724139519999414E-3</v>
      </c>
      <c r="DD53" s="93">
        <f>('[1]Summary Data'!$V118*POWER(DD$51,3))+('[1]Summary Data'!$W118*POWER(DD$51,2))+('[1]Summary Data'!$X118*DD$51)+'[1]Summary Data'!$Y118</f>
        <v>-1.6246963200008957E-4</v>
      </c>
      <c r="DE53" s="93">
        <f>('[1]Summary Data'!$V118*POWER(DE$51,3))+('[1]Summary Data'!$W118*POWER(DE$51,2))+('[1]Summary Data'!$X118*DE$51)+'[1]Summary Data'!$Y118</f>
        <v>-1.9783549440000603E-3</v>
      </c>
      <c r="DF53" s="93">
        <f>('[1]Summary Data'!$V118*POWER(DF$51,3))+('[1]Summary Data'!$W118*POWER(DF$51,2))+('[1]Summary Data'!$X118*DF$51)+'[1]Summary Data'!$Y118</f>
        <v>-2.49084799999999E-3</v>
      </c>
      <c r="DG53" s="93">
        <f>('[1]Summary Data'!$V118*POWER(DG$51,3))+('[1]Summary Data'!$W118*POWER(DG$51,2))+('[1]Summary Data'!$X118*DG$51)+'[1]Summary Data'!$Y118</f>
        <v>-1.6155548160000366E-3</v>
      </c>
      <c r="DH53" s="93">
        <f>('[1]Summary Data'!$V118*POWER(DH$51,3))+('[1]Summary Data'!$W118*POWER(DH$51,2))+('[1]Summary Data'!$X118*DH$51)+'[1]Summary Data'!$Y118</f>
        <v>7.3191859200000264E-4</v>
      </c>
      <c r="DI53" s="93">
        <f>('[1]Summary Data'!$V118*POWER(DI$51,3))+('[1]Summary Data'!$W118*POWER(DI$51,2))+('[1]Summary Data'!$X118*DI$51)+'[1]Summary Data'!$Y118</f>
        <v>4.6359662080001085E-3</v>
      </c>
      <c r="DJ53" s="93">
        <f>('[1]Summary Data'!$V118*POWER(DJ$51,3))+('[1]Summary Data'!$W118*POWER(DJ$51,2))+('[1]Summary Data'!$X118*DJ$51)+'[1]Summary Data'!$Y118</f>
        <v>1.0180982016000123E-2</v>
      </c>
      <c r="DK53" s="93">
        <f>('[1]Summary Data'!$V118*POWER(DK$51,3))+('[1]Summary Data'!$W118*POWER(DK$51,2))+('[1]Summary Data'!$X118*DK$51)+'[1]Summary Data'!$Y118</f>
        <v>1.7451360000000082E-2</v>
      </c>
      <c r="DL53" s="93">
        <f>('[1]Summary Data'!$V118*POWER(DL$51,3))+('[1]Summary Data'!$W118*POWER(DL$51,2))+('[1]Summary Data'!$X118*DL$51)+'[1]Summary Data'!$Y118</f>
        <v>2.6531494144000189E-2</v>
      </c>
      <c r="DM53" s="93">
        <f>('[1]Summary Data'!$V118*POWER(DM$51,3))+('[1]Summary Data'!$W118*POWER(DM$51,2))+('[1]Summary Data'!$X118*DM$51)+'[1]Summary Data'!$Y118</f>
        <v>3.7505778432000231E-2</v>
      </c>
      <c r="DN53" s="93">
        <f>('[1]Summary Data'!$V118*POWER(DN$51,3))+('[1]Summary Data'!$W118*POWER(DN$51,2))+('[1]Summary Data'!$X118*DN$51)+'[1]Summary Data'!$Y118</f>
        <v>5.0458606848000326E-2</v>
      </c>
      <c r="DO53" s="93">
        <f>('[1]Summary Data'!$V118*POWER(DO$51,3))+('[1]Summary Data'!$W118*POWER(DO$51,2))+('[1]Summary Data'!$X118*DO$51)+'[1]Summary Data'!$Y118</f>
        <v>6.5474373376000372E-2</v>
      </c>
      <c r="DP53" s="93">
        <f>('[1]Summary Data'!$V118*POWER(DP$51,3))+('[1]Summary Data'!$W118*POWER(DP$51,2))+('[1]Summary Data'!$X118*DP$51)+'[1]Summary Data'!$Y118</f>
        <v>8.2637472000000461E-2</v>
      </c>
      <c r="DQ53" s="93">
        <f>('[1]Summary Data'!$V118*POWER(DQ$51,3))+('[1]Summary Data'!$W118*POWER(DQ$51,2))+('[1]Summary Data'!$X118*DQ$51)+'[1]Summary Data'!$Y118</f>
        <v>0.10203229670400057</v>
      </c>
      <c r="DR53" s="93">
        <f>('[1]Summary Data'!$V118*POWER(DR$51,3))+('[1]Summary Data'!$W118*POWER(DR$51,2))+('[1]Summary Data'!$X118*DR$51)+'[1]Summary Data'!$Y118</f>
        <v>0.1237432414720005</v>
      </c>
      <c r="DS53" s="93">
        <f>('[1]Summary Data'!$V118*POWER(DS$51,3))+('[1]Summary Data'!$W118*POWER(DS$51,2))+('[1]Summary Data'!$X118*DS$51)+'[1]Summary Data'!$Y118</f>
        <v>0.14785470028800066</v>
      </c>
      <c r="DT53" s="93">
        <f>('[1]Summary Data'!$V118*POWER(DT$51,3))+('[1]Summary Data'!$W118*POWER(DT$51,2))+('[1]Summary Data'!$X118*DT$51)+'[1]Summary Data'!$Y118</f>
        <v>0.17445106713600081</v>
      </c>
      <c r="DU53" s="93">
        <f>('[1]Summary Data'!$V118*POWER(DU$51,3))+('[1]Summary Data'!$W118*POWER(DU$51,2))+('[1]Summary Data'!$X118*DU$51)+'[1]Summary Data'!$Y118</f>
        <v>0.20361673600000096</v>
      </c>
      <c r="DV53" s="93">
        <f>('[1]Summary Data'!$V118*POWER(DV$51,3))+('[1]Summary Data'!$W118*POWER(DV$51,2))+('[1]Summary Data'!$X118*DV$51)+'[1]Summary Data'!$Y118</f>
        <v>0.23543610086400099</v>
      </c>
      <c r="DW53" s="93">
        <f>('[1]Summary Data'!$V118*POWER(DW$51,3))+('[1]Summary Data'!$W118*POWER(DW$51,2))+('[1]Summary Data'!$X118*DW$51)+'[1]Summary Data'!$Y118</f>
        <v>0.26999355571200101</v>
      </c>
      <c r="DX53" s="93">
        <f>('[1]Summary Data'!$V118*POWER(DX$51,3))+('[1]Summary Data'!$W118*POWER(DX$51,2))+('[1]Summary Data'!$X118*DX$51)+'[1]Summary Data'!$Y118</f>
        <v>0.30737349452800117</v>
      </c>
      <c r="DY53" s="93">
        <f>('[1]Summary Data'!$V118*POWER(DY$51,3))+('[1]Summary Data'!$W118*POWER(DY$51,2))+('[1]Summary Data'!$X118*DY$51)+'[1]Summary Data'!$Y118</f>
        <v>0.34766031129600145</v>
      </c>
      <c r="DZ53" s="93">
        <f>('[1]Summary Data'!$V118*POWER(DZ$51,3))+('[1]Summary Data'!$W118*POWER(DZ$51,2))+('[1]Summary Data'!$X118*DZ$51)+'[1]Summary Data'!$Y118</f>
        <v>0.39093840000000157</v>
      </c>
      <c r="EA53" s="93">
        <f>('[1]Summary Data'!$V118*POWER(EA$51,3))+('[1]Summary Data'!$W118*POWER(EA$51,2))+('[1]Summary Data'!$X118*EA$51)+'[1]Summary Data'!$Y118</f>
        <v>0.43729215462400195</v>
      </c>
      <c r="EB53" s="93">
        <f>('[1]Summary Data'!$V118*POWER(EB$51,3))+('[1]Summary Data'!$W118*POWER(EB$51,2))+('[1]Summary Data'!$X118*EB$51)+'[1]Summary Data'!$Y118</f>
        <v>0.48680596915200192</v>
      </c>
      <c r="EC53" s="93">
        <f>('[1]Summary Data'!$V118*POWER(EC$51,3))+('[1]Summary Data'!$W118*POWER(EC$51,2))+('[1]Summary Data'!$X118*EC$51)+'[1]Summary Data'!$Y118</f>
        <v>0.5395642375680022</v>
      </c>
      <c r="ED53" s="93">
        <f>('[1]Summary Data'!$V118*POWER(ED$51,3))+('[1]Summary Data'!$W118*POWER(ED$51,2))+('[1]Summary Data'!$X118*ED$51)+'[1]Summary Data'!$Y118</f>
        <v>0.59565135385600221</v>
      </c>
      <c r="EE53" s="93">
        <f>('[1]Summary Data'!$V118*POWER(EE$51,3))+('[1]Summary Data'!$W118*POWER(EE$51,2))+('[1]Summary Data'!$X118*EE$51)+'[1]Summary Data'!$Y118</f>
        <v>0.65515171200000255</v>
      </c>
      <c r="EF53" s="93">
        <f>('[1]Summary Data'!$V118*POWER(EF$51,3))+('[1]Summary Data'!$W118*POWER(EF$51,2))+('[1]Summary Data'!$X118*EF$51)+'[1]Summary Data'!$Y118</f>
        <v>0.71814970598400263</v>
      </c>
      <c r="EG53" s="93">
        <f>('[1]Summary Data'!$V118*POWER(EG$51,3))+('[1]Summary Data'!$W118*POWER(EG$51,2))+('[1]Summary Data'!$X118*EG$51)+'[1]Summary Data'!$Y118</f>
        <v>0.78472972979200284</v>
      </c>
      <c r="EH53" s="93">
        <f>('[1]Summary Data'!$V118*POWER(EH$51,3))+('[1]Summary Data'!$W118*POWER(EH$51,2))+('[1]Summary Data'!$X118*EH$51)+'[1]Summary Data'!$Y118</f>
        <v>0.85497617740800302</v>
      </c>
      <c r="EI53" s="93">
        <f>('[1]Summary Data'!$V118*POWER(EI$51,3))+('[1]Summary Data'!$W118*POWER(EI$51,2))+('[1]Summary Data'!$X118*EI$51)+'[1]Summary Data'!$Y118</f>
        <v>0.92897344281600347</v>
      </c>
      <c r="EJ53" s="93">
        <f>('[1]Summary Data'!$V118*POWER(EJ$51,3))+('[1]Summary Data'!$W118*POWER(EJ$51,2))+('[1]Summary Data'!$X118*EJ$51)+'[1]Summary Data'!$Y118</f>
        <v>1.0068059200000037</v>
      </c>
      <c r="EK53" s="93">
        <f>('[1]Summary Data'!$V118*POWER(EK$51,3))+('[1]Summary Data'!$W118*POWER(EK$51,2))+('[1]Summary Data'!$X118*EK$51)+'[1]Summary Data'!$Y118</f>
        <v>1.0885580029440036</v>
      </c>
      <c r="EL53" s="93">
        <f>('[1]Summary Data'!$V118*POWER(EL$51,3))+('[1]Summary Data'!$W118*POWER(EL$51,2))+('[1]Summary Data'!$X118*EL$51)+'[1]Summary Data'!$Y118</f>
        <v>1.1743140856320038</v>
      </c>
      <c r="EM53" s="93">
        <f>('[1]Summary Data'!$V118*POWER(EM$51,3))+('[1]Summary Data'!$W118*POWER(EM$51,2))+('[1]Summary Data'!$X118*EM$51)+'[1]Summary Data'!$Y118</f>
        <v>1.264158562048004</v>
      </c>
      <c r="EN53" s="93">
        <f>('[1]Summary Data'!$V118*POWER(EN$51,3))+('[1]Summary Data'!$W118*POWER(EN$51,2))+('[1]Summary Data'!$X118*EN$51)+'[1]Summary Data'!$Y118</f>
        <v>1.3581758261760042</v>
      </c>
      <c r="EO53" s="94">
        <f>('[1]Summary Data'!$V118*POWER(EO$51,3))+('[1]Summary Data'!$W118*POWER(EO$51,2))+('[1]Summary Data'!$X118*EO$51)+'[1]Summary Data'!$Y118</f>
        <v>1.4564502720000043</v>
      </c>
      <c r="EP53" s="173"/>
      <c r="EQ53" s="43" t="s">
        <v>62</v>
      </c>
    </row>
    <row r="54" spans="2:147">
      <c r="B54" s="166"/>
      <c r="C54" s="167"/>
      <c r="D54" s="167"/>
      <c r="E54" s="168"/>
      <c r="F54" s="54">
        <f t="shared" si="7"/>
        <v>3.5</v>
      </c>
      <c r="G54" s="97">
        <f t="shared" si="8"/>
        <v>0.26523488782847998</v>
      </c>
      <c r="H54" s="98">
        <f t="shared" si="8"/>
        <v>0.26523488782847998</v>
      </c>
      <c r="I54" s="98">
        <f t="shared" si="8"/>
        <v>0.26386705590783999</v>
      </c>
      <c r="J54" s="98">
        <f t="shared" si="8"/>
        <v>0.26111780112895999</v>
      </c>
      <c r="K54" s="98">
        <f t="shared" si="8"/>
        <v>0.25707842038272</v>
      </c>
      <c r="L54" s="98">
        <f t="shared" si="8"/>
        <v>0.25184021056</v>
      </c>
      <c r="M54" s="98">
        <f t="shared" si="8"/>
        <v>0.24549446855167997</v>
      </c>
      <c r="N54" s="98">
        <f t="shared" si="8"/>
        <v>0.23813249124863997</v>
      </c>
      <c r="O54" s="98">
        <f t="shared" si="8"/>
        <v>0.22984557554175999</v>
      </c>
      <c r="P54" s="98">
        <f t="shared" si="8"/>
        <v>0.22072501832191999</v>
      </c>
      <c r="Q54" s="98">
        <f t="shared" si="8"/>
        <v>0.21086211647999994</v>
      </c>
      <c r="R54" s="98">
        <f t="shared" si="8"/>
        <v>0.20034816690687995</v>
      </c>
      <c r="S54" s="98">
        <f t="shared" si="8"/>
        <v>0.18927446649343993</v>
      </c>
      <c r="T54" s="98">
        <f t="shared" si="8"/>
        <v>0.17773231213055993</v>
      </c>
      <c r="U54" s="98">
        <f t="shared" si="8"/>
        <v>0.16581300070911992</v>
      </c>
      <c r="V54" s="98">
        <f t="shared" si="8"/>
        <v>0.1536078291199999</v>
      </c>
      <c r="W54" s="98">
        <f t="shared" si="8"/>
        <v>0.14120809425407987</v>
      </c>
      <c r="X54" s="98">
        <f t="shared" si="8"/>
        <v>0.12870509300223984</v>
      </c>
      <c r="Y54" s="98">
        <f t="shared" si="8"/>
        <v>0.11619012225535985</v>
      </c>
      <c r="Z54" s="98">
        <f t="shared" si="8"/>
        <v>0.10375447890431982</v>
      </c>
      <c r="AA54" s="98">
        <f t="shared" si="8"/>
        <v>9.1489459839999815E-2</v>
      </c>
      <c r="AB54" s="98">
        <f t="shared" si="8"/>
        <v>7.9486361953279822E-2</v>
      </c>
      <c r="AC54" s="98">
        <f t="shared" si="8"/>
        <v>6.7836482135039816E-2</v>
      </c>
      <c r="AD54" s="98">
        <f t="shared" si="8"/>
        <v>5.6631117276159798E-2</v>
      </c>
      <c r="AE54" s="98">
        <f t="shared" si="8"/>
        <v>4.5961564267519794E-2</v>
      </c>
      <c r="AF54" s="98">
        <f t="shared" si="8"/>
        <v>3.5919119999999777E-2</v>
      </c>
      <c r="AG54" s="98">
        <f t="shared" si="8"/>
        <v>2.6595081364479911E-2</v>
      </c>
      <c r="AH54" s="98">
        <f t="shared" si="8"/>
        <v>1.808074525183978E-2</v>
      </c>
      <c r="AI54" s="98">
        <f t="shared" si="8"/>
        <v>1.04674085529598E-2</v>
      </c>
      <c r="AJ54" s="98">
        <f t="shared" si="8"/>
        <v>3.8463681587198595E-3</v>
      </c>
      <c r="AK54" s="98">
        <f t="shared" si="8"/>
        <v>0</v>
      </c>
      <c r="AL54" s="98">
        <f t="shared" si="8"/>
        <v>0</v>
      </c>
      <c r="AM54" s="98">
        <v>0</v>
      </c>
      <c r="AN54" s="98">
        <v>0</v>
      </c>
      <c r="AO54" s="98">
        <v>0</v>
      </c>
      <c r="AP54" s="98">
        <v>0</v>
      </c>
      <c r="AQ54" s="98">
        <v>0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0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0</v>
      </c>
      <c r="BF54" s="98">
        <v>0</v>
      </c>
      <c r="BG54" s="98">
        <v>0</v>
      </c>
      <c r="BH54" s="98">
        <v>0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0</v>
      </c>
      <c r="BO54" s="98">
        <v>0</v>
      </c>
      <c r="BP54" s="98">
        <v>0</v>
      </c>
      <c r="BQ54" s="98">
        <v>0</v>
      </c>
      <c r="BR54" s="98">
        <v>0</v>
      </c>
      <c r="BS54" s="98">
        <v>0</v>
      </c>
      <c r="BT54" s="99">
        <v>0</v>
      </c>
      <c r="BU54" s="173"/>
      <c r="CA54" s="142">
        <f t="shared" si="9"/>
        <v>0</v>
      </c>
      <c r="CB54" s="97">
        <f>('[1]Summary Data'!$V117*POWER(CB$51,3))+('[1]Summary Data'!$W117*POWER(CB$51,2))+('[1]Summary Data'!$X117*CB$51)+'[1]Summary Data'!$Y117</f>
        <v>0.26512999999999998</v>
      </c>
      <c r="CC54" s="98">
        <f>('[1]Summary Data'!$V117*POWER(CC$51,3))+('[1]Summary Data'!$W117*POWER(CC$51,2))+('[1]Summary Data'!$X117*CC$51)+'[1]Summary Data'!$Y117</f>
        <v>0.26523488782847998</v>
      </c>
      <c r="CD54" s="98">
        <f>('[1]Summary Data'!$V117*POWER(CD$51,3))+('[1]Summary Data'!$W117*POWER(CD$51,2))+('[1]Summary Data'!$X117*CD$51)+'[1]Summary Data'!$Y117</f>
        <v>0.26386705590783999</v>
      </c>
      <c r="CE54" s="98">
        <f>('[1]Summary Data'!$V117*POWER(CE$51,3))+('[1]Summary Data'!$W117*POWER(CE$51,2))+('[1]Summary Data'!$X117*CE$51)+'[1]Summary Data'!$Y117</f>
        <v>0.26111780112895999</v>
      </c>
      <c r="CF54" s="98">
        <f>('[1]Summary Data'!$V117*POWER(CF$51,3))+('[1]Summary Data'!$W117*POWER(CF$51,2))+('[1]Summary Data'!$X117*CF$51)+'[1]Summary Data'!$Y117</f>
        <v>0.25707842038272</v>
      </c>
      <c r="CG54" s="98">
        <f>('[1]Summary Data'!$V117*POWER(CG$51,3))+('[1]Summary Data'!$W117*POWER(CG$51,2))+('[1]Summary Data'!$X117*CG$51)+'[1]Summary Data'!$Y117</f>
        <v>0.25184021056</v>
      </c>
      <c r="CH54" s="98">
        <f>('[1]Summary Data'!$V117*POWER(CH$51,3))+('[1]Summary Data'!$W117*POWER(CH$51,2))+('[1]Summary Data'!$X117*CH$51)+'[1]Summary Data'!$Y117</f>
        <v>0.24549446855167997</v>
      </c>
      <c r="CI54" s="98">
        <f>('[1]Summary Data'!$V117*POWER(CI$51,3))+('[1]Summary Data'!$W117*POWER(CI$51,2))+('[1]Summary Data'!$X117*CI$51)+'[1]Summary Data'!$Y117</f>
        <v>0.23813249124863997</v>
      </c>
      <c r="CJ54" s="98">
        <f>('[1]Summary Data'!$V117*POWER(CJ$51,3))+('[1]Summary Data'!$W117*POWER(CJ$51,2))+('[1]Summary Data'!$X117*CJ$51)+'[1]Summary Data'!$Y117</f>
        <v>0.22984557554175999</v>
      </c>
      <c r="CK54" s="98">
        <f>('[1]Summary Data'!$V117*POWER(CK$51,3))+('[1]Summary Data'!$W117*POWER(CK$51,2))+('[1]Summary Data'!$X117*CK$51)+'[1]Summary Data'!$Y117</f>
        <v>0.22072501832191999</v>
      </c>
      <c r="CL54" s="98">
        <f>('[1]Summary Data'!$V117*POWER(CL$51,3))+('[1]Summary Data'!$W117*POWER(CL$51,2))+('[1]Summary Data'!$X117*CL$51)+'[1]Summary Data'!$Y117</f>
        <v>0.21086211647999994</v>
      </c>
      <c r="CM54" s="98">
        <f>('[1]Summary Data'!$V117*POWER(CM$51,3))+('[1]Summary Data'!$W117*POWER(CM$51,2))+('[1]Summary Data'!$X117*CM$51)+'[1]Summary Data'!$Y117</f>
        <v>0.20034816690687995</v>
      </c>
      <c r="CN54" s="98">
        <f>('[1]Summary Data'!$V117*POWER(CN$51,3))+('[1]Summary Data'!$W117*POWER(CN$51,2))+('[1]Summary Data'!$X117*CN$51)+'[1]Summary Data'!$Y117</f>
        <v>0.18927446649343993</v>
      </c>
      <c r="CO54" s="98">
        <f>('[1]Summary Data'!$V117*POWER(CO$51,3))+('[1]Summary Data'!$W117*POWER(CO$51,2))+('[1]Summary Data'!$X117*CO$51)+'[1]Summary Data'!$Y117</f>
        <v>0.17773231213055993</v>
      </c>
      <c r="CP54" s="98">
        <f>('[1]Summary Data'!$V117*POWER(CP$51,3))+('[1]Summary Data'!$W117*POWER(CP$51,2))+('[1]Summary Data'!$X117*CP$51)+'[1]Summary Data'!$Y117</f>
        <v>0.16581300070911992</v>
      </c>
      <c r="CQ54" s="98">
        <f>('[1]Summary Data'!$V117*POWER(CQ$51,3))+('[1]Summary Data'!$W117*POWER(CQ$51,2))+('[1]Summary Data'!$X117*CQ$51)+'[1]Summary Data'!$Y117</f>
        <v>0.1536078291199999</v>
      </c>
      <c r="CR54" s="98">
        <f>('[1]Summary Data'!$V117*POWER(CR$51,3))+('[1]Summary Data'!$W117*POWER(CR$51,2))+('[1]Summary Data'!$X117*CR$51)+'[1]Summary Data'!$Y117</f>
        <v>0.14120809425407987</v>
      </c>
      <c r="CS54" s="98">
        <f>('[1]Summary Data'!$V117*POWER(CS$51,3))+('[1]Summary Data'!$W117*POWER(CS$51,2))+('[1]Summary Data'!$X117*CS$51)+'[1]Summary Data'!$Y117</f>
        <v>0.12870509300223984</v>
      </c>
      <c r="CT54" s="98">
        <f>('[1]Summary Data'!$V117*POWER(CT$51,3))+('[1]Summary Data'!$W117*POWER(CT$51,2))+('[1]Summary Data'!$X117*CT$51)+'[1]Summary Data'!$Y117</f>
        <v>0.11619012225535985</v>
      </c>
      <c r="CU54" s="98">
        <f>('[1]Summary Data'!$V117*POWER(CU$51,3))+('[1]Summary Data'!$W117*POWER(CU$51,2))+('[1]Summary Data'!$X117*CU$51)+'[1]Summary Data'!$Y117</f>
        <v>0.10375447890431982</v>
      </c>
      <c r="CV54" s="98">
        <f>('[1]Summary Data'!$V117*POWER(CV$51,3))+('[1]Summary Data'!$W117*POWER(CV$51,2))+('[1]Summary Data'!$X117*CV$51)+'[1]Summary Data'!$Y117</f>
        <v>9.1489459839999815E-2</v>
      </c>
      <c r="CW54" s="98">
        <f>('[1]Summary Data'!$V117*POWER(CW$51,3))+('[1]Summary Data'!$W117*POWER(CW$51,2))+('[1]Summary Data'!$X117*CW$51)+'[1]Summary Data'!$Y117</f>
        <v>7.9486361953279822E-2</v>
      </c>
      <c r="CX54" s="98">
        <f>('[1]Summary Data'!$V117*POWER(CX$51,3))+('[1]Summary Data'!$W117*POWER(CX$51,2))+('[1]Summary Data'!$X117*CX$51)+'[1]Summary Data'!$Y117</f>
        <v>6.7836482135039816E-2</v>
      </c>
      <c r="CY54" s="98">
        <f>('[1]Summary Data'!$V117*POWER(CY$51,3))+('[1]Summary Data'!$W117*POWER(CY$51,2))+('[1]Summary Data'!$X117*CY$51)+'[1]Summary Data'!$Y117</f>
        <v>5.6631117276159798E-2</v>
      </c>
      <c r="CZ54" s="98">
        <f>('[1]Summary Data'!$V117*POWER(CZ$51,3))+('[1]Summary Data'!$W117*POWER(CZ$51,2))+('[1]Summary Data'!$X117*CZ$51)+'[1]Summary Data'!$Y117</f>
        <v>4.5961564267519794E-2</v>
      </c>
      <c r="DA54" s="98">
        <f>('[1]Summary Data'!$V117*POWER(DA$51,3))+('[1]Summary Data'!$W117*POWER(DA$51,2))+('[1]Summary Data'!$X117*DA$51)+'[1]Summary Data'!$Y117</f>
        <v>3.5919119999999777E-2</v>
      </c>
      <c r="DB54" s="98">
        <f>('[1]Summary Data'!$V117*POWER(DB$51,3))+('[1]Summary Data'!$W117*POWER(DB$51,2))+('[1]Summary Data'!$X117*DB$51)+'[1]Summary Data'!$Y117</f>
        <v>2.6595081364479911E-2</v>
      </c>
      <c r="DC54" s="98">
        <f>('[1]Summary Data'!$V117*POWER(DC$51,3))+('[1]Summary Data'!$W117*POWER(DC$51,2))+('[1]Summary Data'!$X117*DC$51)+'[1]Summary Data'!$Y117</f>
        <v>1.808074525183978E-2</v>
      </c>
      <c r="DD54" s="98">
        <f>('[1]Summary Data'!$V117*POWER(DD$51,3))+('[1]Summary Data'!$W117*POWER(DD$51,2))+('[1]Summary Data'!$X117*DD$51)+'[1]Summary Data'!$Y117</f>
        <v>1.04674085529598E-2</v>
      </c>
      <c r="DE54" s="98">
        <f>('[1]Summary Data'!$V117*POWER(DE$51,3))+('[1]Summary Data'!$W117*POWER(DE$51,2))+('[1]Summary Data'!$X117*DE$51)+'[1]Summary Data'!$Y117</f>
        <v>3.8463681587198595E-3</v>
      </c>
      <c r="DF54" s="98">
        <f>('[1]Summary Data'!$V117*POWER(DF$51,3))+('[1]Summary Data'!$W117*POWER(DF$51,2))+('[1]Summary Data'!$X117*DF$51)+'[1]Summary Data'!$Y117</f>
        <v>-1.6910790400000986E-3</v>
      </c>
      <c r="DG54" s="98">
        <f>('[1]Summary Data'!$V117*POWER(DG$51,3))+('[1]Summary Data'!$W117*POWER(DG$51,2))+('[1]Summary Data'!$X117*DG$51)+'[1]Summary Data'!$Y117</f>
        <v>-6.0536361523201299E-3</v>
      </c>
      <c r="DH54" s="98">
        <f>('[1]Summary Data'!$V117*POWER(DH$51,3))+('[1]Summary Data'!$W117*POWER(DH$51,2))+('[1]Summary Data'!$X117*DH$51)+'[1]Summary Data'!$Y117</f>
        <v>-9.1500062873601795E-3</v>
      </c>
      <c r="DI54" s="98">
        <f>('[1]Summary Data'!$V117*POWER(DI$51,3))+('[1]Summary Data'!$W117*POWER(DI$51,2))+('[1]Summary Data'!$X117*DI$51)+'[1]Summary Data'!$Y117</f>
        <v>-1.0888892554239971E-2</v>
      </c>
      <c r="DJ54" s="98">
        <f>('[1]Summary Data'!$V117*POWER(DJ$51,3))+('[1]Summary Data'!$W117*POWER(DJ$51,2))+('[1]Summary Data'!$X117*DJ$51)+'[1]Summary Data'!$Y117</f>
        <v>-1.1178998062080059E-2</v>
      </c>
      <c r="DK54" s="98">
        <f>('[1]Summary Data'!$V117*POWER(DK$51,3))+('[1]Summary Data'!$W117*POWER(DK$51,2))+('[1]Summary Data'!$X117*DK$51)+'[1]Summary Data'!$Y117</f>
        <v>-9.9290259200001119E-3</v>
      </c>
      <c r="DL54" s="98">
        <f>('[1]Summary Data'!$V117*POWER(DL$51,3))+('[1]Summary Data'!$W117*POWER(DL$51,2))+('[1]Summary Data'!$X117*DL$51)+'[1]Summary Data'!$Y117</f>
        <v>-7.0476792371200192E-3</v>
      </c>
      <c r="DM54" s="98">
        <f>('[1]Summary Data'!$V117*POWER(DM$51,3))+('[1]Summary Data'!$W117*POWER(DM$51,2))+('[1]Summary Data'!$X117*DM$51)+'[1]Summary Data'!$Y117</f>
        <v>-2.4436611225599481E-3</v>
      </c>
      <c r="DN54" s="98">
        <f>('[1]Summary Data'!$V117*POWER(DN$51,3))+('[1]Summary Data'!$W117*POWER(DN$51,2))+('[1]Summary Data'!$X117*DN$51)+'[1]Summary Data'!$Y117</f>
        <v>3.974325314560101E-3</v>
      </c>
      <c r="DO54" s="98">
        <f>('[1]Summary Data'!$V117*POWER(DO$51,3))+('[1]Summary Data'!$W117*POWER(DO$51,2))+('[1]Summary Data'!$X117*DO$51)+'[1]Summary Data'!$Y117</f>
        <v>1.2297576965120294E-2</v>
      </c>
      <c r="DP54" s="98">
        <f>('[1]Summary Data'!$V117*POWER(DP$51,3))+('[1]Summary Data'!$W117*POWER(DP$51,2))+('[1]Summary Data'!$X117*DP$51)+'[1]Summary Data'!$Y117</f>
        <v>2.2617390720000297E-2</v>
      </c>
      <c r="DQ54" s="98">
        <f>('[1]Summary Data'!$V117*POWER(DQ$51,3))+('[1]Summary Data'!$W117*POWER(DQ$51,2))+('[1]Summary Data'!$X117*DQ$51)+'[1]Summary Data'!$Y117</f>
        <v>3.5025063470080275E-2</v>
      </c>
      <c r="DR54" s="98">
        <f>('[1]Summary Data'!$V117*POWER(DR$51,3))+('[1]Summary Data'!$W117*POWER(DR$51,2))+('[1]Summary Data'!$X117*DR$51)+'[1]Summary Data'!$Y117</f>
        <v>4.9611892106240452E-2</v>
      </c>
      <c r="DS54" s="98">
        <f>('[1]Summary Data'!$V117*POWER(DS$51,3))+('[1]Summary Data'!$W117*POWER(DS$51,2))+('[1]Summary Data'!$X117*DS$51)+'[1]Summary Data'!$Y117</f>
        <v>6.6469173519360575E-2</v>
      </c>
      <c r="DT54" s="98">
        <f>('[1]Summary Data'!$V117*POWER(DT$51,3))+('[1]Summary Data'!$W117*POWER(DT$51,2))+('[1]Summary Data'!$X117*DT$51)+'[1]Summary Data'!$Y117</f>
        <v>8.5688204600320783E-2</v>
      </c>
      <c r="DU54" s="98">
        <f>('[1]Summary Data'!$V117*POWER(DU$51,3))+('[1]Summary Data'!$W117*POWER(DU$51,2))+('[1]Summary Data'!$X117*DU$51)+'[1]Summary Data'!$Y117</f>
        <v>0.10736028224000077</v>
      </c>
      <c r="DV54" s="98">
        <f>('[1]Summary Data'!$V117*POWER(DV$51,3))+('[1]Summary Data'!$W117*POWER(DV$51,2))+('[1]Summary Data'!$X117*DV$51)+'[1]Summary Data'!$Y117</f>
        <v>0.13157670332928073</v>
      </c>
      <c r="DW54" s="98">
        <f>('[1]Summary Data'!$V117*POWER(DW$51,3))+('[1]Summary Data'!$W117*POWER(DW$51,2))+('[1]Summary Data'!$X117*DW$51)+'[1]Summary Data'!$Y117</f>
        <v>0.15842876475904086</v>
      </c>
      <c r="DX54" s="98">
        <f>('[1]Summary Data'!$V117*POWER(DX$51,3))+('[1]Summary Data'!$W117*POWER(DX$51,2))+('[1]Summary Data'!$X117*DX$51)+'[1]Summary Data'!$Y117</f>
        <v>0.18800776342016084</v>
      </c>
      <c r="DY54" s="98">
        <f>('[1]Summary Data'!$V117*POWER(DY$51,3))+('[1]Summary Data'!$W117*POWER(DY$51,2))+('[1]Summary Data'!$X117*DY$51)+'[1]Summary Data'!$Y117</f>
        <v>0.22040499620352128</v>
      </c>
      <c r="DZ54" s="98">
        <f>('[1]Summary Data'!$V117*POWER(DZ$51,3))+('[1]Summary Data'!$W117*POWER(DZ$51,2))+('[1]Summary Data'!$X117*DZ$51)+'[1]Summary Data'!$Y117</f>
        <v>0.25571176000000145</v>
      </c>
      <c r="EA54" s="98">
        <f>('[1]Summary Data'!$V117*POWER(EA$51,3))+('[1]Summary Data'!$W117*POWER(EA$51,2))+('[1]Summary Data'!$X117*EA$51)+'[1]Summary Data'!$Y117</f>
        <v>0.2940193517004816</v>
      </c>
      <c r="EB54" s="98">
        <f>('[1]Summary Data'!$V117*POWER(EB$51,3))+('[1]Summary Data'!$W117*POWER(EB$51,2))+('[1]Summary Data'!$X117*EB$51)+'[1]Summary Data'!$Y117</f>
        <v>0.33541906819584133</v>
      </c>
      <c r="EC54" s="98">
        <f>('[1]Summary Data'!$V117*POWER(EC$51,3))+('[1]Summary Data'!$W117*POWER(EC$51,2))+('[1]Summary Data'!$X117*EC$51)+'[1]Summary Data'!$Y117</f>
        <v>0.38000220637696153</v>
      </c>
      <c r="ED54" s="98">
        <f>('[1]Summary Data'!$V117*POWER(ED$51,3))+('[1]Summary Data'!$W117*POWER(ED$51,2))+('[1]Summary Data'!$X117*ED$51)+'[1]Summary Data'!$Y117</f>
        <v>0.42786006313472191</v>
      </c>
      <c r="EE54" s="98">
        <f>('[1]Summary Data'!$V117*POWER(EE$51,3))+('[1]Summary Data'!$W117*POWER(EE$51,2))+('[1]Summary Data'!$X117*EE$51)+'[1]Summary Data'!$Y117</f>
        <v>0.47908393536000182</v>
      </c>
      <c r="EF54" s="98">
        <f>('[1]Summary Data'!$V117*POWER(EF$51,3))+('[1]Summary Data'!$W117*POWER(EF$51,2))+('[1]Summary Data'!$X117*EF$51)+'[1]Summary Data'!$Y117</f>
        <v>0.53376511994368259</v>
      </c>
      <c r="EG54" s="98">
        <f>('[1]Summary Data'!$V117*POWER(EG$51,3))+('[1]Summary Data'!$W117*POWER(EG$51,2))+('[1]Summary Data'!$X117*EG$51)+'[1]Summary Data'!$Y117</f>
        <v>0.59199491377664282</v>
      </c>
      <c r="EH54" s="98">
        <f>('[1]Summary Data'!$V117*POWER(EH$51,3))+('[1]Summary Data'!$W117*POWER(EH$51,2))+('[1]Summary Data'!$X117*EH$51)+'[1]Summary Data'!$Y117</f>
        <v>0.65386461374976257</v>
      </c>
      <c r="EI54" s="98">
        <f>('[1]Summary Data'!$V117*POWER(EI$51,3))+('[1]Summary Data'!$W117*POWER(EI$51,2))+('[1]Summary Data'!$X117*EI$51)+'[1]Summary Data'!$Y117</f>
        <v>0.71946551675392323</v>
      </c>
      <c r="EJ54" s="98">
        <f>('[1]Summary Data'!$V117*POWER(EJ$51,3))+('[1]Summary Data'!$W117*POWER(EJ$51,2))+('[1]Summary Data'!$X117*EJ$51)+'[1]Summary Data'!$Y117</f>
        <v>0.78888891968000296</v>
      </c>
      <c r="EK54" s="98">
        <f>('[1]Summary Data'!$V117*POWER(EK$51,3))+('[1]Summary Data'!$W117*POWER(EK$51,2))+('[1]Summary Data'!$X117*EK$51)+'[1]Summary Data'!$Y117</f>
        <v>0.86222611941888316</v>
      </c>
      <c r="EL54" s="98">
        <f>('[1]Summary Data'!$V117*POWER(EL$51,3))+('[1]Summary Data'!$W117*POWER(EL$51,2))+('[1]Summary Data'!$X117*EL$51)+'[1]Summary Data'!$Y117</f>
        <v>0.93956841286144344</v>
      </c>
      <c r="EM54" s="98">
        <f>('[1]Summary Data'!$V117*POWER(EM$51,3))+('[1]Summary Data'!$W117*POWER(EM$51,2))+('[1]Summary Data'!$X117*EM$51)+'[1]Summary Data'!$Y117</f>
        <v>1.0210070968985638</v>
      </c>
      <c r="EN54" s="98">
        <f>('[1]Summary Data'!$V117*POWER(EN$51,3))+('[1]Summary Data'!$W117*POWER(EN$51,2))+('[1]Summary Data'!$X117*EN$51)+'[1]Summary Data'!$Y117</f>
        <v>1.1066334684211236</v>
      </c>
      <c r="EO54" s="99">
        <f>('[1]Summary Data'!$V117*POWER(EO$51,3))+('[1]Summary Data'!$W117*POWER(EO$51,2))+('[1]Summary Data'!$X117*EO$51)+'[1]Summary Data'!$Y117</f>
        <v>1.1965388243200041</v>
      </c>
      <c r="EP54" s="173"/>
    </row>
    <row r="55" spans="2:147">
      <c r="B55" s="166"/>
      <c r="C55" s="167"/>
      <c r="D55" s="167"/>
      <c r="E55" s="168"/>
      <c r="F55" s="56">
        <f t="shared" si="7"/>
        <v>4</v>
      </c>
      <c r="G55" s="97">
        <f t="shared" si="8"/>
        <v>0.27508081638911996</v>
      </c>
      <c r="H55" s="98">
        <f t="shared" si="8"/>
        <v>0.27508081638911996</v>
      </c>
      <c r="I55" s="98">
        <f t="shared" si="8"/>
        <v>0.27354727415295998</v>
      </c>
      <c r="J55" s="98">
        <f t="shared" si="8"/>
        <v>0.27056646618623997</v>
      </c>
      <c r="K55" s="98">
        <f t="shared" si="8"/>
        <v>0.26623548538367997</v>
      </c>
      <c r="L55" s="98">
        <f t="shared" si="8"/>
        <v>0.26065142463999996</v>
      </c>
      <c r="M55" s="98">
        <f t="shared" si="8"/>
        <v>0.25391137684991999</v>
      </c>
      <c r="N55" s="98">
        <f t="shared" si="8"/>
        <v>0.24611243490815998</v>
      </c>
      <c r="O55" s="98">
        <f t="shared" si="8"/>
        <v>0.23735169170943998</v>
      </c>
      <c r="P55" s="98">
        <f t="shared" si="8"/>
        <v>0.22772624014847997</v>
      </c>
      <c r="Q55" s="98">
        <f t="shared" si="8"/>
        <v>0.21733317311999997</v>
      </c>
      <c r="R55" s="98">
        <f t="shared" si="8"/>
        <v>0.20626958351871993</v>
      </c>
      <c r="S55" s="98">
        <f t="shared" si="8"/>
        <v>0.19463256423935993</v>
      </c>
      <c r="T55" s="98">
        <f t="shared" si="8"/>
        <v>0.18251920817663991</v>
      </c>
      <c r="U55" s="98">
        <f t="shared" si="8"/>
        <v>0.17002660822527987</v>
      </c>
      <c r="V55" s="98">
        <f t="shared" si="8"/>
        <v>0.15725185727999988</v>
      </c>
      <c r="W55" s="98">
        <f t="shared" si="8"/>
        <v>0.14429204823551989</v>
      </c>
      <c r="X55" s="98">
        <f t="shared" si="8"/>
        <v>0.13124427398655986</v>
      </c>
      <c r="Y55" s="98">
        <f t="shared" si="8"/>
        <v>0.11820562742783985</v>
      </c>
      <c r="Z55" s="98">
        <f t="shared" si="8"/>
        <v>0.10527320145407984</v>
      </c>
      <c r="AA55" s="98">
        <f t="shared" si="8"/>
        <v>9.2544088959999826E-2</v>
      </c>
      <c r="AB55" s="98">
        <f t="shared" si="8"/>
        <v>8.0115382840319826E-2</v>
      </c>
      <c r="AC55" s="98">
        <f t="shared" si="8"/>
        <v>6.8084175989759799E-2</v>
      </c>
      <c r="AD55" s="98">
        <f t="shared" si="8"/>
        <v>5.6547561303039812E-2</v>
      </c>
      <c r="AE55" s="98">
        <f t="shared" si="8"/>
        <v>4.5602631674879823E-2</v>
      </c>
      <c r="AF55" s="98">
        <f t="shared" si="8"/>
        <v>3.5346479999999736E-2</v>
      </c>
      <c r="AG55" s="98">
        <f t="shared" si="8"/>
        <v>2.5876199173119785E-2</v>
      </c>
      <c r="AH55" s="98">
        <f t="shared" si="8"/>
        <v>1.7288882088959845E-2</v>
      </c>
      <c r="AI55" s="98">
        <f t="shared" si="8"/>
        <v>9.681621642239846E-3</v>
      </c>
      <c r="AJ55" s="98">
        <f t="shared" si="8"/>
        <v>3.1515107276798848E-3</v>
      </c>
      <c r="AK55" s="98">
        <f t="shared" si="8"/>
        <v>0</v>
      </c>
      <c r="AL55" s="98">
        <f t="shared" si="8"/>
        <v>0</v>
      </c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98">
        <v>0</v>
      </c>
      <c r="AV55" s="98">
        <v>0</v>
      </c>
      <c r="AW55" s="98">
        <v>0</v>
      </c>
      <c r="AX55" s="98">
        <v>0</v>
      </c>
      <c r="AY55" s="98">
        <v>0</v>
      </c>
      <c r="AZ55" s="98">
        <v>0</v>
      </c>
      <c r="BA55" s="98">
        <v>0</v>
      </c>
      <c r="BB55" s="98">
        <v>0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  <c r="BI55" s="98">
        <v>0</v>
      </c>
      <c r="BJ55" s="98">
        <v>0</v>
      </c>
      <c r="BK55" s="98">
        <v>0</v>
      </c>
      <c r="BL55" s="98">
        <v>0</v>
      </c>
      <c r="BM55" s="98">
        <v>0</v>
      </c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9">
        <v>0</v>
      </c>
      <c r="BU55" s="173"/>
      <c r="CA55" s="143">
        <f t="shared" si="9"/>
        <v>0</v>
      </c>
      <c r="CB55" s="97">
        <f>('[1]Summary Data'!$V116*POWER(CB$51,3))+('[1]Summary Data'!$W116*POWER(CB$51,2))+('[1]Summary Data'!$X116*CB$51)+'[1]Summary Data'!$Y116</f>
        <v>0.27506999999999998</v>
      </c>
      <c r="CC55" s="98">
        <f>('[1]Summary Data'!$V116*POWER(CC$51,3))+('[1]Summary Data'!$W116*POWER(CC$51,2))+('[1]Summary Data'!$X116*CC$51)+'[1]Summary Data'!$Y116</f>
        <v>0.27508081638911996</v>
      </c>
      <c r="CD55" s="98">
        <f>('[1]Summary Data'!$V116*POWER(CD$51,3))+('[1]Summary Data'!$W116*POWER(CD$51,2))+('[1]Summary Data'!$X116*CD$51)+'[1]Summary Data'!$Y116</f>
        <v>0.27354727415295998</v>
      </c>
      <c r="CE55" s="98">
        <f>('[1]Summary Data'!$V116*POWER(CE$51,3))+('[1]Summary Data'!$W116*POWER(CE$51,2))+('[1]Summary Data'!$X116*CE$51)+'[1]Summary Data'!$Y116</f>
        <v>0.27056646618623997</v>
      </c>
      <c r="CF55" s="98">
        <f>('[1]Summary Data'!$V116*POWER(CF$51,3))+('[1]Summary Data'!$W116*POWER(CF$51,2))+('[1]Summary Data'!$X116*CF$51)+'[1]Summary Data'!$Y116</f>
        <v>0.26623548538367997</v>
      </c>
      <c r="CG55" s="98">
        <f>('[1]Summary Data'!$V116*POWER(CG$51,3))+('[1]Summary Data'!$W116*POWER(CG$51,2))+('[1]Summary Data'!$X116*CG$51)+'[1]Summary Data'!$Y116</f>
        <v>0.26065142463999996</v>
      </c>
      <c r="CH55" s="98">
        <f>('[1]Summary Data'!$V116*POWER(CH$51,3))+('[1]Summary Data'!$W116*POWER(CH$51,2))+('[1]Summary Data'!$X116*CH$51)+'[1]Summary Data'!$Y116</f>
        <v>0.25391137684991999</v>
      </c>
      <c r="CI55" s="98">
        <f>('[1]Summary Data'!$V116*POWER(CI$51,3))+('[1]Summary Data'!$W116*POWER(CI$51,2))+('[1]Summary Data'!$X116*CI$51)+'[1]Summary Data'!$Y116</f>
        <v>0.24611243490815998</v>
      </c>
      <c r="CJ55" s="98">
        <f>('[1]Summary Data'!$V116*POWER(CJ$51,3))+('[1]Summary Data'!$W116*POWER(CJ$51,2))+('[1]Summary Data'!$X116*CJ$51)+'[1]Summary Data'!$Y116</f>
        <v>0.23735169170943998</v>
      </c>
      <c r="CK55" s="98">
        <f>('[1]Summary Data'!$V116*POWER(CK$51,3))+('[1]Summary Data'!$W116*POWER(CK$51,2))+('[1]Summary Data'!$X116*CK$51)+'[1]Summary Data'!$Y116</f>
        <v>0.22772624014847997</v>
      </c>
      <c r="CL55" s="98">
        <f>('[1]Summary Data'!$V116*POWER(CL$51,3))+('[1]Summary Data'!$W116*POWER(CL$51,2))+('[1]Summary Data'!$X116*CL$51)+'[1]Summary Data'!$Y116</f>
        <v>0.21733317311999997</v>
      </c>
      <c r="CM55" s="98">
        <f>('[1]Summary Data'!$V116*POWER(CM$51,3))+('[1]Summary Data'!$W116*POWER(CM$51,2))+('[1]Summary Data'!$X116*CM$51)+'[1]Summary Data'!$Y116</f>
        <v>0.20626958351871993</v>
      </c>
      <c r="CN55" s="98">
        <f>('[1]Summary Data'!$V116*POWER(CN$51,3))+('[1]Summary Data'!$W116*POWER(CN$51,2))+('[1]Summary Data'!$X116*CN$51)+'[1]Summary Data'!$Y116</f>
        <v>0.19463256423935993</v>
      </c>
      <c r="CO55" s="98">
        <f>('[1]Summary Data'!$V116*POWER(CO$51,3))+('[1]Summary Data'!$W116*POWER(CO$51,2))+('[1]Summary Data'!$X116*CO$51)+'[1]Summary Data'!$Y116</f>
        <v>0.18251920817663991</v>
      </c>
      <c r="CP55" s="98">
        <f>('[1]Summary Data'!$V116*POWER(CP$51,3))+('[1]Summary Data'!$W116*POWER(CP$51,2))+('[1]Summary Data'!$X116*CP$51)+'[1]Summary Data'!$Y116</f>
        <v>0.17002660822527987</v>
      </c>
      <c r="CQ55" s="98">
        <f>('[1]Summary Data'!$V116*POWER(CQ$51,3))+('[1]Summary Data'!$W116*POWER(CQ$51,2))+('[1]Summary Data'!$X116*CQ$51)+'[1]Summary Data'!$Y116</f>
        <v>0.15725185727999988</v>
      </c>
      <c r="CR55" s="98">
        <f>('[1]Summary Data'!$V116*POWER(CR$51,3))+('[1]Summary Data'!$W116*POWER(CR$51,2))+('[1]Summary Data'!$X116*CR$51)+'[1]Summary Data'!$Y116</f>
        <v>0.14429204823551989</v>
      </c>
      <c r="CS55" s="98">
        <f>('[1]Summary Data'!$V116*POWER(CS$51,3))+('[1]Summary Data'!$W116*POWER(CS$51,2))+('[1]Summary Data'!$X116*CS$51)+'[1]Summary Data'!$Y116</f>
        <v>0.13124427398655986</v>
      </c>
      <c r="CT55" s="98">
        <f>('[1]Summary Data'!$V116*POWER(CT$51,3))+('[1]Summary Data'!$W116*POWER(CT$51,2))+('[1]Summary Data'!$X116*CT$51)+'[1]Summary Data'!$Y116</f>
        <v>0.11820562742783985</v>
      </c>
      <c r="CU55" s="98">
        <f>('[1]Summary Data'!$V116*POWER(CU$51,3))+('[1]Summary Data'!$W116*POWER(CU$51,2))+('[1]Summary Data'!$X116*CU$51)+'[1]Summary Data'!$Y116</f>
        <v>0.10527320145407984</v>
      </c>
      <c r="CV55" s="98">
        <f>('[1]Summary Data'!$V116*POWER(CV$51,3))+('[1]Summary Data'!$W116*POWER(CV$51,2))+('[1]Summary Data'!$X116*CV$51)+'[1]Summary Data'!$Y116</f>
        <v>9.2544088959999826E-2</v>
      </c>
      <c r="CW55" s="98">
        <f>('[1]Summary Data'!$V116*POWER(CW$51,3))+('[1]Summary Data'!$W116*POWER(CW$51,2))+('[1]Summary Data'!$X116*CW$51)+'[1]Summary Data'!$Y116</f>
        <v>8.0115382840319826E-2</v>
      </c>
      <c r="CX55" s="98">
        <f>('[1]Summary Data'!$V116*POWER(CX$51,3))+('[1]Summary Data'!$W116*POWER(CX$51,2))+('[1]Summary Data'!$X116*CX$51)+'[1]Summary Data'!$Y116</f>
        <v>6.8084175989759799E-2</v>
      </c>
      <c r="CY55" s="98">
        <f>('[1]Summary Data'!$V116*POWER(CY$51,3))+('[1]Summary Data'!$W116*POWER(CY$51,2))+('[1]Summary Data'!$X116*CY$51)+'[1]Summary Data'!$Y116</f>
        <v>5.6547561303039812E-2</v>
      </c>
      <c r="CZ55" s="98">
        <f>('[1]Summary Data'!$V116*POWER(CZ$51,3))+('[1]Summary Data'!$W116*POWER(CZ$51,2))+('[1]Summary Data'!$X116*CZ$51)+'[1]Summary Data'!$Y116</f>
        <v>4.5602631674879823E-2</v>
      </c>
      <c r="DA55" s="98">
        <f>('[1]Summary Data'!$V116*POWER(DA$51,3))+('[1]Summary Data'!$W116*POWER(DA$51,2))+('[1]Summary Data'!$X116*DA$51)+'[1]Summary Data'!$Y116</f>
        <v>3.5346479999999736E-2</v>
      </c>
      <c r="DB55" s="98">
        <f>('[1]Summary Data'!$V116*POWER(DB$51,3))+('[1]Summary Data'!$W116*POWER(DB$51,2))+('[1]Summary Data'!$X116*DB$51)+'[1]Summary Data'!$Y116</f>
        <v>2.5876199173119785E-2</v>
      </c>
      <c r="DC55" s="98">
        <f>('[1]Summary Data'!$V116*POWER(DC$51,3))+('[1]Summary Data'!$W116*POWER(DC$51,2))+('[1]Summary Data'!$X116*DC$51)+'[1]Summary Data'!$Y116</f>
        <v>1.7288882088959845E-2</v>
      </c>
      <c r="DD55" s="98">
        <f>('[1]Summary Data'!$V116*POWER(DD$51,3))+('[1]Summary Data'!$W116*POWER(DD$51,2))+('[1]Summary Data'!$X116*DD$51)+'[1]Summary Data'!$Y116</f>
        <v>9.681621642239846E-3</v>
      </c>
      <c r="DE55" s="98">
        <f>('[1]Summary Data'!$V116*POWER(DE$51,3))+('[1]Summary Data'!$W116*POWER(DE$51,2))+('[1]Summary Data'!$X116*DE$51)+'[1]Summary Data'!$Y116</f>
        <v>3.1515107276798848E-3</v>
      </c>
      <c r="DF55" s="98">
        <f>('[1]Summary Data'!$V116*POWER(DF$51,3))+('[1]Summary Data'!$W116*POWER(DF$51,2))+('[1]Summary Data'!$X116*DF$51)+'[1]Summary Data'!$Y116</f>
        <v>-2.204357760000164E-3</v>
      </c>
      <c r="DG55" s="98">
        <f>('[1]Summary Data'!$V116*POWER(DG$51,3))+('[1]Summary Data'!$W116*POWER(DG$51,2))+('[1]Summary Data'!$X116*DG$51)+'[1]Summary Data'!$Y116</f>
        <v>-6.2888909260801484E-3</v>
      </c>
      <c r="DH55" s="98">
        <f>('[1]Summary Data'!$V116*POWER(DH$51,3))+('[1]Summary Data'!$W116*POWER(DH$51,2))+('[1]Summary Data'!$X116*DH$51)+'[1]Summary Data'!$Y116</f>
        <v>-9.0049958758400828E-3</v>
      </c>
      <c r="DI55" s="98">
        <f>('[1]Summary Data'!$V116*POWER(DI$51,3))+('[1]Summary Data'!$W116*POWER(DI$51,2))+('[1]Summary Data'!$X116*DI$51)+'[1]Summary Data'!$Y116</f>
        <v>-1.0255579714560037E-2</v>
      </c>
      <c r="DJ55" s="98">
        <f>('[1]Summary Data'!$V116*POWER(DJ$51,3))+('[1]Summary Data'!$W116*POWER(DJ$51,2))+('[1]Summary Data'!$X116*DJ$51)+'[1]Summary Data'!$Y116</f>
        <v>-9.9435495475200253E-3</v>
      </c>
      <c r="DK55" s="98">
        <f>('[1]Summary Data'!$V116*POWER(DK$51,3))+('[1]Summary Data'!$W116*POWER(DK$51,2))+('[1]Summary Data'!$X116*DK$51)+'[1]Summary Data'!$Y116</f>
        <v>-7.9718124800000068E-3</v>
      </c>
      <c r="DL55" s="98">
        <f>('[1]Summary Data'!$V116*POWER(DL$51,3))+('[1]Summary Data'!$W116*POWER(DL$51,2))+('[1]Summary Data'!$X116*DL$51)+'[1]Summary Data'!$Y116</f>
        <v>-4.2432756172799957E-3</v>
      </c>
      <c r="DM55" s="98">
        <f>('[1]Summary Data'!$V116*POWER(DM$51,3))+('[1]Summary Data'!$W116*POWER(DM$51,2))+('[1]Summary Data'!$X116*DM$51)+'[1]Summary Data'!$Y116</f>
        <v>1.339153935360049E-3</v>
      </c>
      <c r="DN55" s="98">
        <f>('[1]Summary Data'!$V116*POWER(DN$51,3))+('[1]Summary Data'!$W116*POWER(DN$51,2))+('[1]Summary Data'!$X116*DN$51)+'[1]Summary Data'!$Y116</f>
        <v>8.872569072640224E-3</v>
      </c>
      <c r="DO55" s="98">
        <f>('[1]Summary Data'!$V116*POWER(DO$51,3))+('[1]Summary Data'!$W116*POWER(DO$51,2))+('[1]Summary Data'!$X116*DO$51)+'[1]Summary Data'!$Y116</f>
        <v>1.8454062689280126E-2</v>
      </c>
      <c r="DP55" s="98">
        <f>('[1]Summary Data'!$V116*POWER(DP$51,3))+('[1]Summary Data'!$W116*POWER(DP$51,2))+('[1]Summary Data'!$X116*DP$51)+'[1]Summary Data'!$Y116</f>
        <v>3.0180727680000269E-2</v>
      </c>
      <c r="DQ55" s="98">
        <f>('[1]Summary Data'!$V116*POWER(DQ$51,3))+('[1]Summary Data'!$W116*POWER(DQ$51,2))+('[1]Summary Data'!$X116*DQ$51)+'[1]Summary Data'!$Y116</f>
        <v>4.4149656939520443E-2</v>
      </c>
      <c r="DR55" s="98">
        <f>('[1]Summary Data'!$V116*POWER(DR$51,3))+('[1]Summary Data'!$W116*POWER(DR$51,2))+('[1]Summary Data'!$X116*DR$51)+'[1]Summary Data'!$Y116</f>
        <v>6.0457943362560551E-2</v>
      </c>
      <c r="DS55" s="98">
        <f>('[1]Summary Data'!$V116*POWER(DS$51,3))+('[1]Summary Data'!$W116*POWER(DS$51,2))+('[1]Summary Data'!$X116*DS$51)+'[1]Summary Data'!$Y116</f>
        <v>7.9202679843840579E-2</v>
      </c>
      <c r="DT55" s="98">
        <f>('[1]Summary Data'!$V116*POWER(DT$51,3))+('[1]Summary Data'!$W116*POWER(DT$51,2))+('[1]Summary Data'!$X116*DT$51)+'[1]Summary Data'!$Y116</f>
        <v>0.10048095927808062</v>
      </c>
      <c r="DU55" s="98">
        <f>('[1]Summary Data'!$V116*POWER(DU$51,3))+('[1]Summary Data'!$W116*POWER(DU$51,2))+('[1]Summary Data'!$X116*DU$51)+'[1]Summary Data'!$Y116</f>
        <v>0.12438987456000067</v>
      </c>
      <c r="DV55" s="98">
        <f>('[1]Summary Data'!$V116*POWER(DV$51,3))+('[1]Summary Data'!$W116*POWER(DV$51,2))+('[1]Summary Data'!$X116*DV$51)+'[1]Summary Data'!$Y116</f>
        <v>0.15102651858432081</v>
      </c>
      <c r="DW55" s="98">
        <f>('[1]Summary Data'!$V116*POWER(DW$51,3))+('[1]Summary Data'!$W116*POWER(DW$51,2))+('[1]Summary Data'!$X116*DW$51)+'[1]Summary Data'!$Y116</f>
        <v>0.18048798424576082</v>
      </c>
      <c r="DX55" s="98">
        <f>('[1]Summary Data'!$V116*POWER(DX$51,3))+('[1]Summary Data'!$W116*POWER(DX$51,2))+('[1]Summary Data'!$X116*DX$51)+'[1]Summary Data'!$Y116</f>
        <v>0.21287136443904101</v>
      </c>
      <c r="DY55" s="98">
        <f>('[1]Summary Data'!$V116*POWER(DY$51,3))+('[1]Summary Data'!$W116*POWER(DY$51,2))+('[1]Summary Data'!$X116*DY$51)+'[1]Summary Data'!$Y116</f>
        <v>0.24827375205888136</v>
      </c>
      <c r="DZ55" s="98">
        <f>('[1]Summary Data'!$V116*POWER(DZ$51,3))+('[1]Summary Data'!$W116*POWER(DZ$51,2))+('[1]Summary Data'!$X116*DZ$51)+'[1]Summary Data'!$Y116</f>
        <v>0.28679224000000153</v>
      </c>
      <c r="EA55" s="98">
        <f>('[1]Summary Data'!$V116*POWER(EA$51,3))+('[1]Summary Data'!$W116*POWER(EA$51,2))+('[1]Summary Data'!$X116*EA$51)+'[1]Summary Data'!$Y116</f>
        <v>0.32852392115712215</v>
      </c>
      <c r="EB55" s="98">
        <f>('[1]Summary Data'!$V116*POWER(EB$51,3))+('[1]Summary Data'!$W116*POWER(EB$51,2))+('[1]Summary Data'!$X116*EB$51)+'[1]Summary Data'!$Y116</f>
        <v>0.37356588842496186</v>
      </c>
      <c r="EC55" s="98">
        <f>('[1]Summary Data'!$V116*POWER(EC$51,3))+('[1]Summary Data'!$W116*POWER(EC$51,2))+('[1]Summary Data'!$X116*EC$51)+'[1]Summary Data'!$Y116</f>
        <v>0.42201523469824204</v>
      </c>
      <c r="ED55" s="98">
        <f>('[1]Summary Data'!$V116*POWER(ED$51,3))+('[1]Summary Data'!$W116*POWER(ED$51,2))+('[1]Summary Data'!$X116*ED$51)+'[1]Summary Data'!$Y116</f>
        <v>0.47396905287168201</v>
      </c>
      <c r="EE55" s="98">
        <f>('[1]Summary Data'!$V116*POWER(EE$51,3))+('[1]Summary Data'!$W116*POWER(EE$51,2))+('[1]Summary Data'!$X116*EE$51)+'[1]Summary Data'!$Y116</f>
        <v>0.52952443584000197</v>
      </c>
      <c r="EF55" s="98">
        <f>('[1]Summary Data'!$V116*POWER(EF$51,3))+('[1]Summary Data'!$W116*POWER(EF$51,2))+('[1]Summary Data'!$X116*EF$51)+'[1]Summary Data'!$Y116</f>
        <v>0.58877847649792248</v>
      </c>
      <c r="EG55" s="98">
        <f>('[1]Summary Data'!$V116*POWER(EG$51,3))+('[1]Summary Data'!$W116*POWER(EG$51,2))+('[1]Summary Data'!$X116*EG$51)+'[1]Summary Data'!$Y116</f>
        <v>0.65182826774016311</v>
      </c>
      <c r="EH55" s="98">
        <f>('[1]Summary Data'!$V116*POWER(EH$51,3))+('[1]Summary Data'!$W116*POWER(EH$51,2))+('[1]Summary Data'!$X116*EH$51)+'[1]Summary Data'!$Y116</f>
        <v>0.71877090246144282</v>
      </c>
      <c r="EI55" s="98">
        <f>('[1]Summary Data'!$V116*POWER(EI$51,3))+('[1]Summary Data'!$W116*POWER(EI$51,2))+('[1]Summary Data'!$X116*EI$51)+'[1]Summary Data'!$Y116</f>
        <v>0.78970347355648318</v>
      </c>
      <c r="EJ55" s="98">
        <f>('[1]Summary Data'!$V116*POWER(EJ$51,3))+('[1]Summary Data'!$W116*POWER(EJ$51,2))+('[1]Summary Data'!$X116*EJ$51)+'[1]Summary Data'!$Y116</f>
        <v>0.8647230739200038</v>
      </c>
      <c r="EK55" s="98">
        <f>('[1]Summary Data'!$V116*POWER(EK$51,3))+('[1]Summary Data'!$W116*POWER(EK$51,2))+('[1]Summary Data'!$X116*EK$51)+'[1]Summary Data'!$Y116</f>
        <v>0.9439267964467235</v>
      </c>
      <c r="EL55" s="98">
        <f>('[1]Summary Data'!$V116*POWER(EL$51,3))+('[1]Summary Data'!$W116*POWER(EL$51,2))+('[1]Summary Data'!$X116*EL$51)+'[1]Summary Data'!$Y116</f>
        <v>1.0274117340313635</v>
      </c>
      <c r="EM55" s="98">
        <f>('[1]Summary Data'!$V116*POWER(EM$51,3))+('[1]Summary Data'!$W116*POWER(EM$51,2))+('[1]Summary Data'!$X116*EM$51)+'[1]Summary Data'!$Y116</f>
        <v>1.1152749795686436</v>
      </c>
      <c r="EN55" s="98">
        <f>('[1]Summary Data'!$V116*POWER(EN$51,3))+('[1]Summary Data'!$W116*POWER(EN$51,2))+('[1]Summary Data'!$X116*EN$51)+'[1]Summary Data'!$Y116</f>
        <v>1.2076136259532841</v>
      </c>
      <c r="EO55" s="99">
        <f>('[1]Summary Data'!$V116*POWER(EO$51,3))+('[1]Summary Data'!$W116*POWER(EO$51,2))+('[1]Summary Data'!$X116*EO$51)+'[1]Summary Data'!$Y116</f>
        <v>1.3045247660800039</v>
      </c>
      <c r="EP55" s="173"/>
    </row>
    <row r="56" spans="2:147">
      <c r="B56" s="166"/>
      <c r="C56" s="167"/>
      <c r="D56" s="167"/>
      <c r="E56" s="168"/>
      <c r="F56" s="56">
        <f t="shared" si="7"/>
        <v>4.5</v>
      </c>
      <c r="G56" s="97">
        <f t="shared" si="8"/>
        <v>0.24098</v>
      </c>
      <c r="H56" s="98">
        <f t="shared" si="8"/>
        <v>0.23289107059712</v>
      </c>
      <c r="I56" s="98">
        <f t="shared" si="8"/>
        <v>0.22432074781695999</v>
      </c>
      <c r="J56" s="98">
        <f t="shared" si="8"/>
        <v>0.21532060980223999</v>
      </c>
      <c r="K56" s="98">
        <f t="shared" si="8"/>
        <v>0.20594223469568002</v>
      </c>
      <c r="L56" s="98">
        <f t="shared" si="8"/>
        <v>0.19623720064</v>
      </c>
      <c r="M56" s="98">
        <f t="shared" si="8"/>
        <v>0.18625708577792</v>
      </c>
      <c r="N56" s="98">
        <f t="shared" si="8"/>
        <v>0.17605346825216001</v>
      </c>
      <c r="O56" s="98">
        <f t="shared" si="8"/>
        <v>0.16567792620544</v>
      </c>
      <c r="P56" s="98">
        <f t="shared" si="8"/>
        <v>0.15518203778048001</v>
      </c>
      <c r="Q56" s="98">
        <f t="shared" si="8"/>
        <v>0.14461738111999997</v>
      </c>
      <c r="R56" s="98">
        <f t="shared" si="8"/>
        <v>0.13403553436671997</v>
      </c>
      <c r="S56" s="98">
        <f t="shared" si="8"/>
        <v>0.12348807566335995</v>
      </c>
      <c r="T56" s="98">
        <f t="shared" si="8"/>
        <v>0.11302658315263994</v>
      </c>
      <c r="U56" s="98">
        <f t="shared" si="8"/>
        <v>0.10270263497727994</v>
      </c>
      <c r="V56" s="98">
        <f t="shared" si="8"/>
        <v>9.2567809279999941E-2</v>
      </c>
      <c r="W56" s="98">
        <f t="shared" si="8"/>
        <v>8.2673684203519948E-2</v>
      </c>
      <c r="X56" s="98">
        <f t="shared" si="8"/>
        <v>7.3071837890559932E-2</v>
      </c>
      <c r="Y56" s="98">
        <f t="shared" si="8"/>
        <v>6.3813848483839919E-2</v>
      </c>
      <c r="Z56" s="98">
        <f t="shared" si="8"/>
        <v>5.4951294126079908E-2</v>
      </c>
      <c r="AA56" s="98">
        <f t="shared" si="8"/>
        <v>4.6535752959999899E-2</v>
      </c>
      <c r="AB56" s="98">
        <f t="shared" si="8"/>
        <v>3.8618803128319917E-2</v>
      </c>
      <c r="AC56" s="98">
        <f t="shared" si="8"/>
        <v>3.1252022773759908E-2</v>
      </c>
      <c r="AD56" s="98">
        <f t="shared" si="8"/>
        <v>2.4486990039039924E-2</v>
      </c>
      <c r="AE56" s="98">
        <f t="shared" si="8"/>
        <v>1.8375283066879911E-2</v>
      </c>
      <c r="AF56" s="98">
        <f t="shared" si="8"/>
        <v>1.2968479999999921E-2</v>
      </c>
      <c r="AG56" s="98">
        <f t="shared" si="8"/>
        <v>8.3181589811199275E-3</v>
      </c>
      <c r="AH56" s="98">
        <f t="shared" si="8"/>
        <v>4.4758981529599284E-3</v>
      </c>
      <c r="AI56" s="98">
        <f t="shared" si="8"/>
        <v>1.4932756582399787E-3</v>
      </c>
      <c r="AJ56" s="98">
        <f t="shared" si="8"/>
        <v>0</v>
      </c>
      <c r="AK56" s="98">
        <f t="shared" si="8"/>
        <v>0</v>
      </c>
      <c r="AL56" s="98">
        <f t="shared" si="8"/>
        <v>0</v>
      </c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98">
        <v>0</v>
      </c>
      <c r="AV56" s="98">
        <v>0</v>
      </c>
      <c r="AW56" s="98">
        <v>0</v>
      </c>
      <c r="AX56" s="98">
        <v>0</v>
      </c>
      <c r="AY56" s="98">
        <v>0</v>
      </c>
      <c r="AZ56" s="98">
        <v>0</v>
      </c>
      <c r="BA56" s="98">
        <v>0</v>
      </c>
      <c r="BB56" s="98">
        <v>0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>
        <v>0</v>
      </c>
      <c r="BN56" s="98">
        <v>0</v>
      </c>
      <c r="BO56" s="98">
        <v>0</v>
      </c>
      <c r="BP56" s="98">
        <v>0</v>
      </c>
      <c r="BQ56" s="98">
        <v>0</v>
      </c>
      <c r="BR56" s="98">
        <v>0</v>
      </c>
      <c r="BS56" s="98">
        <v>0</v>
      </c>
      <c r="BT56" s="99">
        <v>0</v>
      </c>
      <c r="BU56" s="173"/>
      <c r="CA56" s="143">
        <f t="shared" si="9"/>
        <v>0</v>
      </c>
      <c r="CB56" s="97">
        <f>('[1]Summary Data'!$V115*POWER(CB$51,3))+('[1]Summary Data'!$W115*POWER(CB$51,2))+('[1]Summary Data'!$X115*CB$51)+'[1]Summary Data'!$Y115</f>
        <v>0.24098</v>
      </c>
      <c r="CC56" s="98">
        <f>('[1]Summary Data'!$V115*POWER(CC$51,3))+('[1]Summary Data'!$W115*POWER(CC$51,2))+('[1]Summary Data'!$X115*CC$51)+'[1]Summary Data'!$Y115</f>
        <v>0.23289107059712</v>
      </c>
      <c r="CD56" s="98">
        <f>('[1]Summary Data'!$V115*POWER(CD$51,3))+('[1]Summary Data'!$W115*POWER(CD$51,2))+('[1]Summary Data'!$X115*CD$51)+'[1]Summary Data'!$Y115</f>
        <v>0.22432074781695999</v>
      </c>
      <c r="CE56" s="98">
        <f>('[1]Summary Data'!$V115*POWER(CE$51,3))+('[1]Summary Data'!$W115*POWER(CE$51,2))+('[1]Summary Data'!$X115*CE$51)+'[1]Summary Data'!$Y115</f>
        <v>0.21532060980223999</v>
      </c>
      <c r="CF56" s="98">
        <f>('[1]Summary Data'!$V115*POWER(CF$51,3))+('[1]Summary Data'!$W115*POWER(CF$51,2))+('[1]Summary Data'!$X115*CF$51)+'[1]Summary Data'!$Y115</f>
        <v>0.20594223469568002</v>
      </c>
      <c r="CG56" s="98">
        <f>('[1]Summary Data'!$V115*POWER(CG$51,3))+('[1]Summary Data'!$W115*POWER(CG$51,2))+('[1]Summary Data'!$X115*CG$51)+'[1]Summary Data'!$Y115</f>
        <v>0.19623720064</v>
      </c>
      <c r="CH56" s="98">
        <f>('[1]Summary Data'!$V115*POWER(CH$51,3))+('[1]Summary Data'!$W115*POWER(CH$51,2))+('[1]Summary Data'!$X115*CH$51)+'[1]Summary Data'!$Y115</f>
        <v>0.18625708577792</v>
      </c>
      <c r="CI56" s="98">
        <f>('[1]Summary Data'!$V115*POWER(CI$51,3))+('[1]Summary Data'!$W115*POWER(CI$51,2))+('[1]Summary Data'!$X115*CI$51)+'[1]Summary Data'!$Y115</f>
        <v>0.17605346825216001</v>
      </c>
      <c r="CJ56" s="98">
        <f>('[1]Summary Data'!$V115*POWER(CJ$51,3))+('[1]Summary Data'!$W115*POWER(CJ$51,2))+('[1]Summary Data'!$X115*CJ$51)+'[1]Summary Data'!$Y115</f>
        <v>0.16567792620544</v>
      </c>
      <c r="CK56" s="98">
        <f>('[1]Summary Data'!$V115*POWER(CK$51,3))+('[1]Summary Data'!$W115*POWER(CK$51,2))+('[1]Summary Data'!$X115*CK$51)+'[1]Summary Data'!$Y115</f>
        <v>0.15518203778048001</v>
      </c>
      <c r="CL56" s="98">
        <f>('[1]Summary Data'!$V115*POWER(CL$51,3))+('[1]Summary Data'!$W115*POWER(CL$51,2))+('[1]Summary Data'!$X115*CL$51)+'[1]Summary Data'!$Y115</f>
        <v>0.14461738111999997</v>
      </c>
      <c r="CM56" s="98">
        <f>('[1]Summary Data'!$V115*POWER(CM$51,3))+('[1]Summary Data'!$W115*POWER(CM$51,2))+('[1]Summary Data'!$X115*CM$51)+'[1]Summary Data'!$Y115</f>
        <v>0.13403553436671997</v>
      </c>
      <c r="CN56" s="98">
        <f>('[1]Summary Data'!$V115*POWER(CN$51,3))+('[1]Summary Data'!$W115*POWER(CN$51,2))+('[1]Summary Data'!$X115*CN$51)+'[1]Summary Data'!$Y115</f>
        <v>0.12348807566335995</v>
      </c>
      <c r="CO56" s="98">
        <f>('[1]Summary Data'!$V115*POWER(CO$51,3))+('[1]Summary Data'!$W115*POWER(CO$51,2))+('[1]Summary Data'!$X115*CO$51)+'[1]Summary Data'!$Y115</f>
        <v>0.11302658315263994</v>
      </c>
      <c r="CP56" s="98">
        <f>('[1]Summary Data'!$V115*POWER(CP$51,3))+('[1]Summary Data'!$W115*POWER(CP$51,2))+('[1]Summary Data'!$X115*CP$51)+'[1]Summary Data'!$Y115</f>
        <v>0.10270263497727994</v>
      </c>
      <c r="CQ56" s="98">
        <f>('[1]Summary Data'!$V115*POWER(CQ$51,3))+('[1]Summary Data'!$W115*POWER(CQ$51,2))+('[1]Summary Data'!$X115*CQ$51)+'[1]Summary Data'!$Y115</f>
        <v>9.2567809279999941E-2</v>
      </c>
      <c r="CR56" s="98">
        <f>('[1]Summary Data'!$V115*POWER(CR$51,3))+('[1]Summary Data'!$W115*POWER(CR$51,2))+('[1]Summary Data'!$X115*CR$51)+'[1]Summary Data'!$Y115</f>
        <v>8.2673684203519948E-2</v>
      </c>
      <c r="CS56" s="98">
        <f>('[1]Summary Data'!$V115*POWER(CS$51,3))+('[1]Summary Data'!$W115*POWER(CS$51,2))+('[1]Summary Data'!$X115*CS$51)+'[1]Summary Data'!$Y115</f>
        <v>7.3071837890559932E-2</v>
      </c>
      <c r="CT56" s="98">
        <f>('[1]Summary Data'!$V115*POWER(CT$51,3))+('[1]Summary Data'!$W115*POWER(CT$51,2))+('[1]Summary Data'!$X115*CT$51)+'[1]Summary Data'!$Y115</f>
        <v>6.3813848483839919E-2</v>
      </c>
      <c r="CU56" s="98">
        <f>('[1]Summary Data'!$V115*POWER(CU$51,3))+('[1]Summary Data'!$W115*POWER(CU$51,2))+('[1]Summary Data'!$X115*CU$51)+'[1]Summary Data'!$Y115</f>
        <v>5.4951294126079908E-2</v>
      </c>
      <c r="CV56" s="98">
        <f>('[1]Summary Data'!$V115*POWER(CV$51,3))+('[1]Summary Data'!$W115*POWER(CV$51,2))+('[1]Summary Data'!$X115*CV$51)+'[1]Summary Data'!$Y115</f>
        <v>4.6535752959999899E-2</v>
      </c>
      <c r="CW56" s="98">
        <f>('[1]Summary Data'!$V115*POWER(CW$51,3))+('[1]Summary Data'!$W115*POWER(CW$51,2))+('[1]Summary Data'!$X115*CW$51)+'[1]Summary Data'!$Y115</f>
        <v>3.8618803128319917E-2</v>
      </c>
      <c r="CX56" s="98">
        <f>('[1]Summary Data'!$V115*POWER(CX$51,3))+('[1]Summary Data'!$W115*POWER(CX$51,2))+('[1]Summary Data'!$X115*CX$51)+'[1]Summary Data'!$Y115</f>
        <v>3.1252022773759908E-2</v>
      </c>
      <c r="CY56" s="98">
        <f>('[1]Summary Data'!$V115*POWER(CY$51,3))+('[1]Summary Data'!$W115*POWER(CY$51,2))+('[1]Summary Data'!$X115*CY$51)+'[1]Summary Data'!$Y115</f>
        <v>2.4486990039039924E-2</v>
      </c>
      <c r="CZ56" s="98">
        <f>('[1]Summary Data'!$V115*POWER(CZ$51,3))+('[1]Summary Data'!$W115*POWER(CZ$51,2))+('[1]Summary Data'!$X115*CZ$51)+'[1]Summary Data'!$Y115</f>
        <v>1.8375283066879911E-2</v>
      </c>
      <c r="DA56" s="98">
        <f>('[1]Summary Data'!$V115*POWER(DA$51,3))+('[1]Summary Data'!$W115*POWER(DA$51,2))+('[1]Summary Data'!$X115*DA$51)+'[1]Summary Data'!$Y115</f>
        <v>1.2968479999999921E-2</v>
      </c>
      <c r="DB56" s="98">
        <f>('[1]Summary Data'!$V115*POWER(DB$51,3))+('[1]Summary Data'!$W115*POWER(DB$51,2))+('[1]Summary Data'!$X115*DB$51)+'[1]Summary Data'!$Y115</f>
        <v>8.3181589811199275E-3</v>
      </c>
      <c r="DC56" s="98">
        <f>('[1]Summary Data'!$V115*POWER(DC$51,3))+('[1]Summary Data'!$W115*POWER(DC$51,2))+('[1]Summary Data'!$X115*DC$51)+'[1]Summary Data'!$Y115</f>
        <v>4.4758981529599284E-3</v>
      </c>
      <c r="DD56" s="98">
        <f>('[1]Summary Data'!$V115*POWER(DD$51,3))+('[1]Summary Data'!$W115*POWER(DD$51,2))+('[1]Summary Data'!$X115*DD$51)+'[1]Summary Data'!$Y115</f>
        <v>1.4932756582399787E-3</v>
      </c>
      <c r="DE56" s="98">
        <f>('[1]Summary Data'!$V115*POWER(DE$51,3))+('[1]Summary Data'!$W115*POWER(DE$51,2))+('[1]Summary Data'!$X115*DE$51)+'[1]Summary Data'!$Y115</f>
        <v>-5.7813036032000609E-4</v>
      </c>
      <c r="DF56" s="98">
        <f>('[1]Summary Data'!$V115*POWER(DF$51,3))+('[1]Summary Data'!$W115*POWER(DF$51,2))+('[1]Summary Data'!$X115*DF$51)+'[1]Summary Data'!$Y115</f>
        <v>-1.6867417600000267E-3</v>
      </c>
      <c r="DG56" s="98">
        <f>('[1]Summary Data'!$V115*POWER(DG$51,3))+('[1]Summary Data'!$W115*POWER(DG$51,2))+('[1]Summary Data'!$X115*DG$51)+'[1]Summary Data'!$Y115</f>
        <v>-1.780980398080001E-3</v>
      </c>
      <c r="DH56" s="98">
        <f>('[1]Summary Data'!$V115*POWER(DH$51,3))+('[1]Summary Data'!$W115*POWER(DH$51,2))+('[1]Summary Data'!$X115*DH$51)+'[1]Summary Data'!$Y115</f>
        <v>-8.0926813183992974E-4</v>
      </c>
      <c r="DI56" s="98">
        <f>('[1]Summary Data'!$V115*POWER(DI$51,3))+('[1]Summary Data'!$W115*POWER(DI$51,2))+('[1]Summary Data'!$X115*DI$51)+'[1]Summary Data'!$Y115</f>
        <v>1.2799731814400472E-3</v>
      </c>
      <c r="DJ56" s="98">
        <f>('[1]Summary Data'!$V115*POWER(DJ$51,3))+('[1]Summary Data'!$W115*POWER(DJ$51,2))+('[1]Summary Data'!$X115*DJ$51)+'[1]Summary Data'!$Y115</f>
        <v>4.5383216844801233E-3</v>
      </c>
      <c r="DK56" s="98">
        <f>('[1]Summary Data'!$V115*POWER(DK$51,3))+('[1]Summary Data'!$W115*POWER(DK$51,2))+('[1]Summary Data'!$X115*DK$51)+'[1]Summary Data'!$Y115</f>
        <v>9.0173555200000755E-3</v>
      </c>
      <c r="DL56" s="98">
        <f>('[1]Summary Data'!$V115*POWER(DL$51,3))+('[1]Summary Data'!$W115*POWER(DL$51,2))+('[1]Summary Data'!$X115*DL$51)+'[1]Summary Data'!$Y115</f>
        <v>1.476865283072018E-2</v>
      </c>
      <c r="DM56" s="98">
        <f>('[1]Summary Data'!$V115*POWER(DM$51,3))+('[1]Summary Data'!$W115*POWER(DM$51,2))+('[1]Summary Data'!$X115*DM$51)+'[1]Summary Data'!$Y115</f>
        <v>2.1843791759360159E-2</v>
      </c>
      <c r="DN56" s="98">
        <f>('[1]Summary Data'!$V115*POWER(DN$51,3))+('[1]Summary Data'!$W115*POWER(DN$51,2))+('[1]Summary Data'!$X115*DN$51)+'[1]Summary Data'!$Y115</f>
        <v>3.0294350448640234E-2</v>
      </c>
      <c r="DO56" s="98">
        <f>('[1]Summary Data'!$V115*POWER(DO$51,3))+('[1]Summary Data'!$W115*POWER(DO$51,2))+('[1]Summary Data'!$X115*DO$51)+'[1]Summary Data'!$Y115</f>
        <v>4.0171907041280347E-2</v>
      </c>
      <c r="DP56" s="98">
        <f>('[1]Summary Data'!$V115*POWER(DP$51,3))+('[1]Summary Data'!$W115*POWER(DP$51,2))+('[1]Summary Data'!$X115*DP$51)+'[1]Summary Data'!$Y115</f>
        <v>5.1528039680000332E-2</v>
      </c>
      <c r="DQ56" s="98">
        <f>('[1]Summary Data'!$V115*POWER(DQ$51,3))+('[1]Summary Data'!$W115*POWER(DQ$51,2))+('[1]Summary Data'!$X115*DQ$51)+'[1]Summary Data'!$Y115</f>
        <v>6.4414326507520464E-2</v>
      </c>
      <c r="DR56" s="98">
        <f>('[1]Summary Data'!$V115*POWER(DR$51,3))+('[1]Summary Data'!$W115*POWER(DR$51,2))+('[1]Summary Data'!$X115*DR$51)+'[1]Summary Data'!$Y115</f>
        <v>7.8882345666560411E-2</v>
      </c>
      <c r="DS56" s="98">
        <f>('[1]Summary Data'!$V115*POWER(DS$51,3))+('[1]Summary Data'!$W115*POWER(DS$51,2))+('[1]Summary Data'!$X115*DS$51)+'[1]Summary Data'!$Y115</f>
        <v>9.4983675299840559E-2</v>
      </c>
      <c r="DT56" s="98">
        <f>('[1]Summary Data'!$V115*POWER(DT$51,3))+('[1]Summary Data'!$W115*POWER(DT$51,2))+('[1]Summary Data'!$X115*DT$51)+'[1]Summary Data'!$Y115</f>
        <v>0.11276989355008069</v>
      </c>
      <c r="DU56" s="98">
        <f>('[1]Summary Data'!$V115*POWER(DU$51,3))+('[1]Summary Data'!$W115*POWER(DU$51,2))+('[1]Summary Data'!$X115*DU$51)+'[1]Summary Data'!$Y115</f>
        <v>0.13229257856000073</v>
      </c>
      <c r="DV56" s="98">
        <f>('[1]Summary Data'!$V115*POWER(DV$51,3))+('[1]Summary Data'!$W115*POWER(DV$51,2))+('[1]Summary Data'!$X115*DV$51)+'[1]Summary Data'!$Y115</f>
        <v>0.15360330847232082</v>
      </c>
      <c r="DW56" s="98">
        <f>('[1]Summary Data'!$V115*POWER(DW$51,3))+('[1]Summary Data'!$W115*POWER(DW$51,2))+('[1]Summary Data'!$X115*DW$51)+'[1]Summary Data'!$Y115</f>
        <v>0.17675366142976076</v>
      </c>
      <c r="DX56" s="98">
        <f>('[1]Summary Data'!$V115*POWER(DX$51,3))+('[1]Summary Data'!$W115*POWER(DX$51,2))+('[1]Summary Data'!$X115*DX$51)+'[1]Summary Data'!$Y115</f>
        <v>0.20179521557504096</v>
      </c>
      <c r="DY56" s="98">
        <f>('[1]Summary Data'!$V115*POWER(DY$51,3))+('[1]Summary Data'!$W115*POWER(DY$51,2))+('[1]Summary Data'!$X115*DY$51)+'[1]Summary Data'!$Y115</f>
        <v>0.22877954905088102</v>
      </c>
      <c r="DZ56" s="98">
        <f>('[1]Summary Data'!$V115*POWER(DZ$51,3))+('[1]Summary Data'!$W115*POWER(DZ$51,2))+('[1]Summary Data'!$X115*DZ$51)+'[1]Summary Data'!$Y115</f>
        <v>0.25775824000000136</v>
      </c>
      <c r="EA56" s="98">
        <f>('[1]Summary Data'!$V115*POWER(EA$51,3))+('[1]Summary Data'!$W115*POWER(EA$51,2))+('[1]Summary Data'!$X115*EA$51)+'[1]Summary Data'!$Y115</f>
        <v>0.28878286656512142</v>
      </c>
      <c r="EB56" s="98">
        <f>('[1]Summary Data'!$V115*POWER(EB$51,3))+('[1]Summary Data'!$W115*POWER(EB$51,2))+('[1]Summary Data'!$X115*EB$51)+'[1]Summary Data'!$Y115</f>
        <v>0.32190500688896151</v>
      </c>
      <c r="EC56" s="98">
        <f>('[1]Summary Data'!$V115*POWER(EC$51,3))+('[1]Summary Data'!$W115*POWER(EC$51,2))+('[1]Summary Data'!$X115*EC$51)+'[1]Summary Data'!$Y115</f>
        <v>0.35717623911424146</v>
      </c>
      <c r="ED56" s="98">
        <f>('[1]Summary Data'!$V115*POWER(ED$51,3))+('[1]Summary Data'!$W115*POWER(ED$51,2))+('[1]Summary Data'!$X115*ED$51)+'[1]Summary Data'!$Y115</f>
        <v>0.39464814138368154</v>
      </c>
      <c r="EE56" s="98">
        <f>('[1]Summary Data'!$V115*POWER(EE$51,3))+('[1]Summary Data'!$W115*POWER(EE$51,2))+('[1]Summary Data'!$X115*EE$51)+'[1]Summary Data'!$Y115</f>
        <v>0.4343722918400017</v>
      </c>
      <c r="EF56" s="98">
        <f>('[1]Summary Data'!$V115*POWER(EF$51,3))+('[1]Summary Data'!$W115*POWER(EF$51,2))+('[1]Summary Data'!$X115*EF$51)+'[1]Summary Data'!$Y115</f>
        <v>0.476400268625922</v>
      </c>
      <c r="EG56" s="98">
        <f>('[1]Summary Data'!$V115*POWER(EG$51,3))+('[1]Summary Data'!$W115*POWER(EG$51,2))+('[1]Summary Data'!$X115*EG$51)+'[1]Summary Data'!$Y115</f>
        <v>0.52078364988416204</v>
      </c>
      <c r="EH56" s="98">
        <f>('[1]Summary Data'!$V115*POWER(EH$51,3))+('[1]Summary Data'!$W115*POWER(EH$51,2))+('[1]Summary Data'!$X115*EH$51)+'[1]Summary Data'!$Y115</f>
        <v>0.5675740137574421</v>
      </c>
      <c r="EI56" s="98">
        <f>('[1]Summary Data'!$V115*POWER(EI$51,3))+('[1]Summary Data'!$W115*POWER(EI$51,2))+('[1]Summary Data'!$X115*EI$51)+'[1]Summary Data'!$Y115</f>
        <v>0.61682293838848234</v>
      </c>
      <c r="EJ56" s="98">
        <f>('[1]Summary Data'!$V115*POWER(EJ$51,3))+('[1]Summary Data'!$W115*POWER(EJ$51,2))+('[1]Summary Data'!$X115*EJ$51)+'[1]Summary Data'!$Y115</f>
        <v>0.66858200192000261</v>
      </c>
      <c r="EK56" s="98">
        <f>('[1]Summary Data'!$V115*POWER(EK$51,3))+('[1]Summary Data'!$W115*POWER(EK$51,2))+('[1]Summary Data'!$X115*EK$51)+'[1]Summary Data'!$Y115</f>
        <v>0.72290278249472251</v>
      </c>
      <c r="EL56" s="98">
        <f>('[1]Summary Data'!$V115*POWER(EL$51,3))+('[1]Summary Data'!$W115*POWER(EL$51,2))+('[1]Summary Data'!$X115*EL$51)+'[1]Summary Data'!$Y115</f>
        <v>0.77983685825536286</v>
      </c>
      <c r="EM56" s="98">
        <f>('[1]Summary Data'!$V115*POWER(EM$51,3))+('[1]Summary Data'!$W115*POWER(EM$51,2))+('[1]Summary Data'!$X115*EM$51)+'[1]Summary Data'!$Y115</f>
        <v>0.83943580734464263</v>
      </c>
      <c r="EN56" s="98">
        <f>('[1]Summary Data'!$V115*POWER(EN$51,3))+('[1]Summary Data'!$W115*POWER(EN$51,2))+('[1]Summary Data'!$X115*EN$51)+'[1]Summary Data'!$Y115</f>
        <v>0.90175120790528296</v>
      </c>
      <c r="EO56" s="99">
        <f>('[1]Summary Data'!$V115*POWER(EO$51,3))+('[1]Summary Data'!$W115*POWER(EO$51,2))+('[1]Summary Data'!$X115*EO$51)+'[1]Summary Data'!$Y115</f>
        <v>0.96683463808000314</v>
      </c>
      <c r="EP56" s="173"/>
    </row>
    <row r="57" spans="2:147">
      <c r="B57" s="166"/>
      <c r="C57" s="167"/>
      <c r="D57" s="167"/>
      <c r="E57" s="168"/>
      <c r="F57" s="56">
        <f t="shared" si="7"/>
        <v>5</v>
      </c>
      <c r="G57" s="97">
        <f t="shared" si="8"/>
        <v>0.22423999999999999</v>
      </c>
      <c r="H57" s="98">
        <f t="shared" si="8"/>
        <v>0.22339687249919998</v>
      </c>
      <c r="I57" s="98">
        <f t="shared" si="8"/>
        <v>0.22141686415359998</v>
      </c>
      <c r="J57" s="98">
        <f t="shared" si="8"/>
        <v>0.21837235619840001</v>
      </c>
      <c r="K57" s="98">
        <f t="shared" si="8"/>
        <v>0.21433572986880001</v>
      </c>
      <c r="L57" s="98">
        <f t="shared" si="8"/>
        <v>0.20937936639999999</v>
      </c>
      <c r="M57" s="98">
        <f t="shared" si="8"/>
        <v>0.20357564702719999</v>
      </c>
      <c r="N57" s="98">
        <f t="shared" si="8"/>
        <v>0.19699695298559999</v>
      </c>
      <c r="O57" s="98">
        <f t="shared" si="8"/>
        <v>0.18971566551039998</v>
      </c>
      <c r="P57" s="98">
        <f t="shared" si="8"/>
        <v>0.18180416583679998</v>
      </c>
      <c r="Q57" s="98">
        <f t="shared" si="8"/>
        <v>0.17333483519999998</v>
      </c>
      <c r="R57" s="98">
        <f t="shared" si="8"/>
        <v>0.16438005483519996</v>
      </c>
      <c r="S57" s="98">
        <f t="shared" si="8"/>
        <v>0.15501220597759996</v>
      </c>
      <c r="T57" s="98">
        <f t="shared" si="8"/>
        <v>0.14530366986239995</v>
      </c>
      <c r="U57" s="98">
        <f t="shared" si="8"/>
        <v>0.13532682772479993</v>
      </c>
      <c r="V57" s="98">
        <f t="shared" si="8"/>
        <v>0.12515406079999994</v>
      </c>
      <c r="W57" s="98">
        <f t="shared" si="8"/>
        <v>0.11485775032319991</v>
      </c>
      <c r="X57" s="98">
        <f t="shared" si="8"/>
        <v>0.10451027752959989</v>
      </c>
      <c r="Y57" s="98">
        <f t="shared" si="8"/>
        <v>9.4184023654399901E-2</v>
      </c>
      <c r="Z57" s="98">
        <f t="shared" si="8"/>
        <v>8.3951369932799891E-2</v>
      </c>
      <c r="AA57" s="98">
        <f t="shared" si="8"/>
        <v>7.3884697599999882E-2</v>
      </c>
      <c r="AB57" s="98">
        <f t="shared" si="8"/>
        <v>6.4056387891199884E-2</v>
      </c>
      <c r="AC57" s="98">
        <f t="shared" si="8"/>
        <v>5.4538822041599849E-2</v>
      </c>
      <c r="AD57" s="98">
        <f t="shared" si="8"/>
        <v>4.5404381286399897E-2</v>
      </c>
      <c r="AE57" s="98">
        <f t="shared" si="8"/>
        <v>3.6725446860799871E-2</v>
      </c>
      <c r="AF57" s="98">
        <f t="shared" si="8"/>
        <v>2.8574399999999861E-2</v>
      </c>
      <c r="AG57" s="98">
        <f t="shared" si="8"/>
        <v>2.1023621939199905E-2</v>
      </c>
      <c r="AH57" s="98">
        <f t="shared" si="8"/>
        <v>1.4145493913599871E-2</v>
      </c>
      <c r="AI57" s="98">
        <f t="shared" si="8"/>
        <v>8.012397158399881E-3</v>
      </c>
      <c r="AJ57" s="98">
        <f t="shared" si="8"/>
        <v>2.6967129087998865E-3</v>
      </c>
      <c r="AK57" s="98">
        <f t="shared" si="8"/>
        <v>0</v>
      </c>
      <c r="AL57" s="98">
        <f t="shared" si="8"/>
        <v>0</v>
      </c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9">
        <v>0</v>
      </c>
      <c r="BU57" s="173"/>
      <c r="CA57" s="143">
        <f t="shared" si="9"/>
        <v>0</v>
      </c>
      <c r="CB57" s="97">
        <f>('[1]Summary Data'!$V114*POWER(CB$51,3))+('[1]Summary Data'!$W114*POWER(CB$51,2))+('[1]Summary Data'!$X114*CB$51)+'[1]Summary Data'!$Y114</f>
        <v>0.22423999999999999</v>
      </c>
      <c r="CC57" s="98">
        <f>('[1]Summary Data'!$V114*POWER(CC$51,3))+('[1]Summary Data'!$W114*POWER(CC$51,2))+('[1]Summary Data'!$X114*CC$51)+'[1]Summary Data'!$Y114</f>
        <v>0.22339687249919998</v>
      </c>
      <c r="CD57" s="98">
        <f>('[1]Summary Data'!$V114*POWER(CD$51,3))+('[1]Summary Data'!$W114*POWER(CD$51,2))+('[1]Summary Data'!$X114*CD$51)+'[1]Summary Data'!$Y114</f>
        <v>0.22141686415359998</v>
      </c>
      <c r="CE57" s="98">
        <f>('[1]Summary Data'!$V114*POWER(CE$51,3))+('[1]Summary Data'!$W114*POWER(CE$51,2))+('[1]Summary Data'!$X114*CE$51)+'[1]Summary Data'!$Y114</f>
        <v>0.21837235619840001</v>
      </c>
      <c r="CF57" s="98">
        <f>('[1]Summary Data'!$V114*POWER(CF$51,3))+('[1]Summary Data'!$W114*POWER(CF$51,2))+('[1]Summary Data'!$X114*CF$51)+'[1]Summary Data'!$Y114</f>
        <v>0.21433572986880001</v>
      </c>
      <c r="CG57" s="98">
        <f>('[1]Summary Data'!$V114*POWER(CG$51,3))+('[1]Summary Data'!$W114*POWER(CG$51,2))+('[1]Summary Data'!$X114*CG$51)+'[1]Summary Data'!$Y114</f>
        <v>0.20937936639999999</v>
      </c>
      <c r="CH57" s="98">
        <f>('[1]Summary Data'!$V114*POWER(CH$51,3))+('[1]Summary Data'!$W114*POWER(CH$51,2))+('[1]Summary Data'!$X114*CH$51)+'[1]Summary Data'!$Y114</f>
        <v>0.20357564702719999</v>
      </c>
      <c r="CI57" s="98">
        <f>('[1]Summary Data'!$V114*POWER(CI$51,3))+('[1]Summary Data'!$W114*POWER(CI$51,2))+('[1]Summary Data'!$X114*CI$51)+'[1]Summary Data'!$Y114</f>
        <v>0.19699695298559999</v>
      </c>
      <c r="CJ57" s="98">
        <f>('[1]Summary Data'!$V114*POWER(CJ$51,3))+('[1]Summary Data'!$W114*POWER(CJ$51,2))+('[1]Summary Data'!$X114*CJ$51)+'[1]Summary Data'!$Y114</f>
        <v>0.18971566551039998</v>
      </c>
      <c r="CK57" s="98">
        <f>('[1]Summary Data'!$V114*POWER(CK$51,3))+('[1]Summary Data'!$W114*POWER(CK$51,2))+('[1]Summary Data'!$X114*CK$51)+'[1]Summary Data'!$Y114</f>
        <v>0.18180416583679998</v>
      </c>
      <c r="CL57" s="98">
        <f>('[1]Summary Data'!$V114*POWER(CL$51,3))+('[1]Summary Data'!$W114*POWER(CL$51,2))+('[1]Summary Data'!$X114*CL$51)+'[1]Summary Data'!$Y114</f>
        <v>0.17333483519999998</v>
      </c>
      <c r="CM57" s="98">
        <f>('[1]Summary Data'!$V114*POWER(CM$51,3))+('[1]Summary Data'!$W114*POWER(CM$51,2))+('[1]Summary Data'!$X114*CM$51)+'[1]Summary Data'!$Y114</f>
        <v>0.16438005483519996</v>
      </c>
      <c r="CN57" s="98">
        <f>('[1]Summary Data'!$V114*POWER(CN$51,3))+('[1]Summary Data'!$W114*POWER(CN$51,2))+('[1]Summary Data'!$X114*CN$51)+'[1]Summary Data'!$Y114</f>
        <v>0.15501220597759996</v>
      </c>
      <c r="CO57" s="98">
        <f>('[1]Summary Data'!$V114*POWER(CO$51,3))+('[1]Summary Data'!$W114*POWER(CO$51,2))+('[1]Summary Data'!$X114*CO$51)+'[1]Summary Data'!$Y114</f>
        <v>0.14530366986239995</v>
      </c>
      <c r="CP57" s="98">
        <f>('[1]Summary Data'!$V114*POWER(CP$51,3))+('[1]Summary Data'!$W114*POWER(CP$51,2))+('[1]Summary Data'!$X114*CP$51)+'[1]Summary Data'!$Y114</f>
        <v>0.13532682772479993</v>
      </c>
      <c r="CQ57" s="98">
        <f>('[1]Summary Data'!$V114*POWER(CQ$51,3))+('[1]Summary Data'!$W114*POWER(CQ$51,2))+('[1]Summary Data'!$X114*CQ$51)+'[1]Summary Data'!$Y114</f>
        <v>0.12515406079999994</v>
      </c>
      <c r="CR57" s="98">
        <f>('[1]Summary Data'!$V114*POWER(CR$51,3))+('[1]Summary Data'!$W114*POWER(CR$51,2))+('[1]Summary Data'!$X114*CR$51)+'[1]Summary Data'!$Y114</f>
        <v>0.11485775032319991</v>
      </c>
      <c r="CS57" s="98">
        <f>('[1]Summary Data'!$V114*POWER(CS$51,3))+('[1]Summary Data'!$W114*POWER(CS$51,2))+('[1]Summary Data'!$X114*CS$51)+'[1]Summary Data'!$Y114</f>
        <v>0.10451027752959989</v>
      </c>
      <c r="CT57" s="98">
        <f>('[1]Summary Data'!$V114*POWER(CT$51,3))+('[1]Summary Data'!$W114*POWER(CT$51,2))+('[1]Summary Data'!$X114*CT$51)+'[1]Summary Data'!$Y114</f>
        <v>9.4184023654399901E-2</v>
      </c>
      <c r="CU57" s="98">
        <f>('[1]Summary Data'!$V114*POWER(CU$51,3))+('[1]Summary Data'!$W114*POWER(CU$51,2))+('[1]Summary Data'!$X114*CU$51)+'[1]Summary Data'!$Y114</f>
        <v>8.3951369932799891E-2</v>
      </c>
      <c r="CV57" s="98">
        <f>('[1]Summary Data'!$V114*POWER(CV$51,3))+('[1]Summary Data'!$W114*POWER(CV$51,2))+('[1]Summary Data'!$X114*CV$51)+'[1]Summary Data'!$Y114</f>
        <v>7.3884697599999882E-2</v>
      </c>
      <c r="CW57" s="98">
        <f>('[1]Summary Data'!$V114*POWER(CW$51,3))+('[1]Summary Data'!$W114*POWER(CW$51,2))+('[1]Summary Data'!$X114*CW$51)+'[1]Summary Data'!$Y114</f>
        <v>6.4056387891199884E-2</v>
      </c>
      <c r="CX57" s="98">
        <f>('[1]Summary Data'!$V114*POWER(CX$51,3))+('[1]Summary Data'!$W114*POWER(CX$51,2))+('[1]Summary Data'!$X114*CX$51)+'[1]Summary Data'!$Y114</f>
        <v>5.4538822041599849E-2</v>
      </c>
      <c r="CY57" s="98">
        <f>('[1]Summary Data'!$V114*POWER(CY$51,3))+('[1]Summary Data'!$W114*POWER(CY$51,2))+('[1]Summary Data'!$X114*CY$51)+'[1]Summary Data'!$Y114</f>
        <v>4.5404381286399897E-2</v>
      </c>
      <c r="CZ57" s="98">
        <f>('[1]Summary Data'!$V114*POWER(CZ$51,3))+('[1]Summary Data'!$W114*POWER(CZ$51,2))+('[1]Summary Data'!$X114*CZ$51)+'[1]Summary Data'!$Y114</f>
        <v>3.6725446860799871E-2</v>
      </c>
      <c r="DA57" s="98">
        <f>('[1]Summary Data'!$V114*POWER(DA$51,3))+('[1]Summary Data'!$W114*POWER(DA$51,2))+('[1]Summary Data'!$X114*DA$51)+'[1]Summary Data'!$Y114</f>
        <v>2.8574399999999861E-2</v>
      </c>
      <c r="DB57" s="98">
        <f>('[1]Summary Data'!$V114*POWER(DB$51,3))+('[1]Summary Data'!$W114*POWER(DB$51,2))+('[1]Summary Data'!$X114*DB$51)+'[1]Summary Data'!$Y114</f>
        <v>2.1023621939199905E-2</v>
      </c>
      <c r="DC57" s="98">
        <f>('[1]Summary Data'!$V114*POWER(DC$51,3))+('[1]Summary Data'!$W114*POWER(DC$51,2))+('[1]Summary Data'!$X114*DC$51)+'[1]Summary Data'!$Y114</f>
        <v>1.4145493913599871E-2</v>
      </c>
      <c r="DD57" s="98">
        <f>('[1]Summary Data'!$V114*POWER(DD$51,3))+('[1]Summary Data'!$W114*POWER(DD$51,2))+('[1]Summary Data'!$X114*DD$51)+'[1]Summary Data'!$Y114</f>
        <v>8.012397158399881E-3</v>
      </c>
      <c r="DE57" s="98">
        <f>('[1]Summary Data'!$V114*POWER(DE$51,3))+('[1]Summary Data'!$W114*POWER(DE$51,2))+('[1]Summary Data'!$X114*DE$51)+'[1]Summary Data'!$Y114</f>
        <v>2.6967129087998865E-3</v>
      </c>
      <c r="DF57" s="98">
        <f>('[1]Summary Data'!$V114*POWER(DF$51,3))+('[1]Summary Data'!$W114*POWER(DF$51,2))+('[1]Summary Data'!$X114*DF$51)+'[1]Summary Data'!$Y114</f>
        <v>-1.7291776000001036E-3</v>
      </c>
      <c r="DG57" s="98">
        <f>('[1]Summary Data'!$V114*POWER(DG$51,3))+('[1]Summary Data'!$W114*POWER(DG$51,2))+('[1]Summary Data'!$X114*DG$51)+'[1]Summary Data'!$Y114</f>
        <v>-5.1928931328000805E-3</v>
      </c>
      <c r="DH57" s="98">
        <f>('[1]Summary Data'!$V114*POWER(DH$51,3))+('[1]Summary Data'!$W114*POWER(DH$51,2))+('[1]Summary Data'!$X114*DH$51)+'[1]Summary Data'!$Y114</f>
        <v>-7.6220524544000634E-3</v>
      </c>
      <c r="DI57" s="98">
        <f>('[1]Summary Data'!$V114*POWER(DI$51,3))+('[1]Summary Data'!$W114*POWER(DI$51,2))+('[1]Summary Data'!$X114*DI$51)+'[1]Summary Data'!$Y114</f>
        <v>-8.944274329600016E-3</v>
      </c>
      <c r="DJ57" s="98">
        <f>('[1]Summary Data'!$V114*POWER(DJ$51,3))+('[1]Summary Data'!$W114*POWER(DJ$51,2))+('[1]Summary Data'!$X114*DJ$51)+'[1]Summary Data'!$Y114</f>
        <v>-9.0871775232000129E-3</v>
      </c>
      <c r="DK57" s="98">
        <f>('[1]Summary Data'!$V114*POWER(DK$51,3))+('[1]Summary Data'!$W114*POWER(DK$51,2))+('[1]Summary Data'!$X114*DK$51)+'[1]Summary Data'!$Y114</f>
        <v>-7.9783807999999901E-3</v>
      </c>
      <c r="DL57" s="98">
        <f>('[1]Summary Data'!$V114*POWER(DL$51,3))+('[1]Summary Data'!$W114*POWER(DL$51,2))+('[1]Summary Data'!$X114*DL$51)+'[1]Summary Data'!$Y114</f>
        <v>-5.5455029247999943E-3</v>
      </c>
      <c r="DM57" s="98">
        <f>('[1]Summary Data'!$V114*POWER(DM$51,3))+('[1]Summary Data'!$W114*POWER(DM$51,2))+('[1]Summary Data'!$X114*DM$51)+'[1]Summary Data'!$Y114</f>
        <v>-1.7161626623998782E-3</v>
      </c>
      <c r="DN57" s="98">
        <f>('[1]Summary Data'!$V114*POWER(DN$51,3))+('[1]Summary Data'!$W114*POWER(DN$51,2))+('[1]Summary Data'!$X114*DN$51)+'[1]Summary Data'!$Y114</f>
        <v>3.5820212224000891E-3</v>
      </c>
      <c r="DO57" s="98">
        <f>('[1]Summary Data'!$V114*POWER(DO$51,3))+('[1]Summary Data'!$W114*POWER(DO$51,2))+('[1]Summary Data'!$X114*DO$51)+'[1]Summary Data'!$Y114</f>
        <v>1.0421429964800194E-2</v>
      </c>
      <c r="DP57" s="98">
        <f>('[1]Summary Data'!$V114*POWER(DP$51,3))+('[1]Summary Data'!$W114*POWER(DP$51,2))+('[1]Summary Data'!$X114*DP$51)+'[1]Summary Data'!$Y114</f>
        <v>1.8874444800000306E-2</v>
      </c>
      <c r="DQ57" s="98">
        <f>('[1]Summary Data'!$V114*POWER(DQ$51,3))+('[1]Summary Data'!$W114*POWER(DQ$51,2))+('[1]Summary Data'!$X114*DQ$51)+'[1]Summary Data'!$Y114</f>
        <v>2.9013446963200185E-2</v>
      </c>
      <c r="DR57" s="98">
        <f>('[1]Summary Data'!$V114*POWER(DR$51,3))+('[1]Summary Data'!$W114*POWER(DR$51,2))+('[1]Summary Data'!$X114*DR$51)+'[1]Summary Data'!$Y114</f>
        <v>4.0910817689600365E-2</v>
      </c>
      <c r="DS57" s="98">
        <f>('[1]Summary Data'!$V114*POWER(DS$51,3))+('[1]Summary Data'!$W114*POWER(DS$51,2))+('[1]Summary Data'!$X114*DS$51)+'[1]Summary Data'!$Y114</f>
        <v>5.4638938214400468E-2</v>
      </c>
      <c r="DT57" s="98">
        <f>('[1]Summary Data'!$V114*POWER(DT$51,3))+('[1]Summary Data'!$W114*POWER(DT$51,2))+('[1]Summary Data'!$X114*DT$51)+'[1]Summary Data'!$Y114</f>
        <v>7.0270189772800445E-2</v>
      </c>
      <c r="DU57" s="98">
        <f>('[1]Summary Data'!$V114*POWER(DU$51,3))+('[1]Summary Data'!$W114*POWER(DU$51,2))+('[1]Summary Data'!$X114*DU$51)+'[1]Summary Data'!$Y114</f>
        <v>8.787695360000039E-2</v>
      </c>
      <c r="DV57" s="98">
        <f>('[1]Summary Data'!$V114*POWER(DV$51,3))+('[1]Summary Data'!$W114*POWER(DV$51,2))+('[1]Summary Data'!$X114*DV$51)+'[1]Summary Data'!$Y114</f>
        <v>0.10753161093120082</v>
      </c>
      <c r="DW57" s="98">
        <f>('[1]Summary Data'!$V114*POWER(DW$51,3))+('[1]Summary Data'!$W114*POWER(DW$51,2))+('[1]Summary Data'!$X114*DW$51)+'[1]Summary Data'!$Y114</f>
        <v>0.12930654300160077</v>
      </c>
      <c r="DX57" s="98">
        <f>('[1]Summary Data'!$V114*POWER(DX$51,3))+('[1]Summary Data'!$W114*POWER(DX$51,2))+('[1]Summary Data'!$X114*DX$51)+'[1]Summary Data'!$Y114</f>
        <v>0.15327413104640059</v>
      </c>
      <c r="DY57" s="98">
        <f>('[1]Summary Data'!$V114*POWER(DY$51,3))+('[1]Summary Data'!$W114*POWER(DY$51,2))+('[1]Summary Data'!$X114*DY$51)+'[1]Summary Data'!$Y114</f>
        <v>0.1795067563008009</v>
      </c>
      <c r="DZ57" s="98">
        <f>('[1]Summary Data'!$V114*POWER(DZ$51,3))+('[1]Summary Data'!$W114*POWER(DZ$51,2))+('[1]Summary Data'!$X114*DZ$51)+'[1]Summary Data'!$Y114</f>
        <v>0.20807680000000114</v>
      </c>
      <c r="EA57" s="98">
        <f>('[1]Summary Data'!$V114*POWER(EA$51,3))+('[1]Summary Data'!$W114*POWER(EA$51,2))+('[1]Summary Data'!$X114*EA$51)+'[1]Summary Data'!$Y114</f>
        <v>0.23905664337920149</v>
      </c>
      <c r="EB57" s="98">
        <f>('[1]Summary Data'!$V114*POWER(EB$51,3))+('[1]Summary Data'!$W114*POWER(EB$51,2))+('[1]Summary Data'!$X114*EB$51)+'[1]Summary Data'!$Y114</f>
        <v>0.27251866767360144</v>
      </c>
      <c r="EC57" s="98">
        <f>('[1]Summary Data'!$V114*POWER(EC$51,3))+('[1]Summary Data'!$W114*POWER(EC$51,2))+('[1]Summary Data'!$X114*EC$51)+'[1]Summary Data'!$Y114</f>
        <v>0.30853525411840133</v>
      </c>
      <c r="ED57" s="98">
        <f>('[1]Summary Data'!$V114*POWER(ED$51,3))+('[1]Summary Data'!$W114*POWER(ED$51,2))+('[1]Summary Data'!$X114*ED$51)+'[1]Summary Data'!$Y114</f>
        <v>0.34717878394880153</v>
      </c>
      <c r="EE57" s="98">
        <f>('[1]Summary Data'!$V114*POWER(EE$51,3))+('[1]Summary Data'!$W114*POWER(EE$51,2))+('[1]Summary Data'!$X114*EE$51)+'[1]Summary Data'!$Y114</f>
        <v>0.38852163840000153</v>
      </c>
      <c r="EF57" s="98">
        <f>('[1]Summary Data'!$V114*POWER(EF$51,3))+('[1]Summary Data'!$W114*POWER(EF$51,2))+('[1]Summary Data'!$X114*EF$51)+'[1]Summary Data'!$Y114</f>
        <v>0.43263619870720216</v>
      </c>
      <c r="EG57" s="98">
        <f>('[1]Summary Data'!$V114*POWER(EG$51,3))+('[1]Summary Data'!$W114*POWER(EG$51,2))+('[1]Summary Data'!$X114*EG$51)+'[1]Summary Data'!$Y114</f>
        <v>0.47959484610560227</v>
      </c>
      <c r="EH57" s="98">
        <f>('[1]Summary Data'!$V114*POWER(EH$51,3))+('[1]Summary Data'!$W114*POWER(EH$51,2))+('[1]Summary Data'!$X114*EH$51)+'[1]Summary Data'!$Y114</f>
        <v>0.52946996183040196</v>
      </c>
      <c r="EI57" s="98">
        <f>('[1]Summary Data'!$V114*POWER(EI$51,3))+('[1]Summary Data'!$W114*POWER(EI$51,2))+('[1]Summary Data'!$X114*EI$51)+'[1]Summary Data'!$Y114</f>
        <v>0.58233392711680287</v>
      </c>
      <c r="EJ57" s="98">
        <f>('[1]Summary Data'!$V114*POWER(EJ$51,3))+('[1]Summary Data'!$W114*POWER(EJ$51,2))+('[1]Summary Data'!$X114*EJ$51)+'[1]Summary Data'!$Y114</f>
        <v>0.638259123200003</v>
      </c>
      <c r="EK57" s="98">
        <f>('[1]Summary Data'!$V114*POWER(EK$51,3))+('[1]Summary Data'!$W114*POWER(EK$51,2))+('[1]Summary Data'!$X114*EK$51)+'[1]Summary Data'!$Y114</f>
        <v>0.69731793131520248</v>
      </c>
      <c r="EL57" s="98">
        <f>('[1]Summary Data'!$V114*POWER(EL$51,3))+('[1]Summary Data'!$W114*POWER(EL$51,2))+('[1]Summary Data'!$X114*EL$51)+'[1]Summary Data'!$Y114</f>
        <v>0.75958273269760279</v>
      </c>
      <c r="EM57" s="98">
        <f>('[1]Summary Data'!$V114*POWER(EM$51,3))+('[1]Summary Data'!$W114*POWER(EM$51,2))+('[1]Summary Data'!$X114*EM$51)+'[1]Summary Data'!$Y114</f>
        <v>0.8251259085824032</v>
      </c>
      <c r="EN57" s="98">
        <f>('[1]Summary Data'!$V114*POWER(EN$51,3))+('[1]Summary Data'!$W114*POWER(EN$51,2))+('[1]Summary Data'!$X114*EN$51)+'[1]Summary Data'!$Y114</f>
        <v>0.89401984020480296</v>
      </c>
      <c r="EO57" s="99">
        <f>('[1]Summary Data'!$V114*POWER(EO$51,3))+('[1]Summary Data'!$W114*POWER(EO$51,2))+('[1]Summary Data'!$X114*EO$51)+'[1]Summary Data'!$Y114</f>
        <v>0.96633690880000311</v>
      </c>
      <c r="EP57" s="173"/>
    </row>
    <row r="58" spans="2:147">
      <c r="B58" s="166"/>
      <c r="C58" s="167"/>
      <c r="D58" s="167"/>
      <c r="E58" s="168"/>
      <c r="F58" s="56">
        <f t="shared" si="7"/>
        <v>5.5</v>
      </c>
      <c r="G58" s="97">
        <f t="shared" si="8"/>
        <v>0.27485431979519998</v>
      </c>
      <c r="H58" s="98">
        <f t="shared" si="8"/>
        <v>0.27485431979519998</v>
      </c>
      <c r="I58" s="98">
        <f t="shared" si="8"/>
        <v>0.27485431979519998</v>
      </c>
      <c r="J58" s="98">
        <f t="shared" si="8"/>
        <v>0.27467907642879996</v>
      </c>
      <c r="K58" s="98">
        <f t="shared" si="8"/>
        <v>0.27295990812159998</v>
      </c>
      <c r="L58" s="98">
        <f t="shared" si="8"/>
        <v>0.26979257279999996</v>
      </c>
      <c r="M58" s="98">
        <f t="shared" si="8"/>
        <v>0.26527282839040001</v>
      </c>
      <c r="N58" s="98">
        <f t="shared" si="8"/>
        <v>0.25949643281919998</v>
      </c>
      <c r="O58" s="98">
        <f t="shared" si="8"/>
        <v>0.2525591440128</v>
      </c>
      <c r="P58" s="98">
        <f t="shared" si="8"/>
        <v>0.24455671989759997</v>
      </c>
      <c r="Q58" s="98">
        <f t="shared" si="8"/>
        <v>0.23558491839999995</v>
      </c>
      <c r="R58" s="98">
        <f t="shared" si="8"/>
        <v>0.22573949744639993</v>
      </c>
      <c r="S58" s="98">
        <f t="shared" si="8"/>
        <v>0.21511621496319994</v>
      </c>
      <c r="T58" s="98">
        <f t="shared" si="8"/>
        <v>0.20381082887679991</v>
      </c>
      <c r="U58" s="98">
        <f t="shared" si="8"/>
        <v>0.19191909711359989</v>
      </c>
      <c r="V58" s="98">
        <f t="shared" si="8"/>
        <v>0.17953677759999986</v>
      </c>
      <c r="W58" s="98">
        <f t="shared" si="8"/>
        <v>0.16675962826239987</v>
      </c>
      <c r="X58" s="98">
        <f t="shared" si="8"/>
        <v>0.15368340702719982</v>
      </c>
      <c r="Y58" s="98">
        <f t="shared" si="8"/>
        <v>0.14040387182079983</v>
      </c>
      <c r="Z58" s="98">
        <f t="shared" si="8"/>
        <v>0.12701678056959986</v>
      </c>
      <c r="AA58" s="98">
        <f t="shared" si="8"/>
        <v>0.11361789119999982</v>
      </c>
      <c r="AB58" s="98">
        <f t="shared" si="8"/>
        <v>0.10030296163839975</v>
      </c>
      <c r="AC58" s="98">
        <f t="shared" si="8"/>
        <v>8.7167749811199846E-2</v>
      </c>
      <c r="AD58" s="98">
        <f t="shared" si="8"/>
        <v>7.4308013644799803E-2</v>
      </c>
      <c r="AE58" s="98">
        <f t="shared" si="8"/>
        <v>6.1819511065599797E-2</v>
      </c>
      <c r="AF58" s="98">
        <f t="shared" si="8"/>
        <v>4.9797999999999787E-2</v>
      </c>
      <c r="AG58" s="98">
        <f t="shared" si="8"/>
        <v>3.8339238374399759E-2</v>
      </c>
      <c r="AH58" s="98">
        <f t="shared" si="8"/>
        <v>2.7538984115199783E-2</v>
      </c>
      <c r="AI58" s="98">
        <f t="shared" si="8"/>
        <v>1.7492995148799817E-2</v>
      </c>
      <c r="AJ58" s="98">
        <f t="shared" si="8"/>
        <v>8.2970294015997093E-3</v>
      </c>
      <c r="AK58" s="98">
        <f t="shared" si="8"/>
        <v>4.6844799999834486E-5</v>
      </c>
      <c r="AL58" s="98">
        <f t="shared" si="8"/>
        <v>0</v>
      </c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98">
        <v>0</v>
      </c>
      <c r="AV58" s="98">
        <v>0</v>
      </c>
      <c r="AW58" s="98">
        <v>0</v>
      </c>
      <c r="AX58" s="98">
        <v>0</v>
      </c>
      <c r="AY58" s="98">
        <v>0</v>
      </c>
      <c r="AZ58" s="98">
        <v>0</v>
      </c>
      <c r="BA58" s="98">
        <v>0</v>
      </c>
      <c r="BB58" s="98">
        <v>0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  <c r="BI58" s="98">
        <v>0</v>
      </c>
      <c r="BJ58" s="98">
        <v>0</v>
      </c>
      <c r="BK58" s="98">
        <v>0</v>
      </c>
      <c r="BL58" s="98">
        <v>0</v>
      </c>
      <c r="BM58" s="98">
        <v>0</v>
      </c>
      <c r="BN58" s="98">
        <v>0</v>
      </c>
      <c r="BO58" s="98">
        <v>0</v>
      </c>
      <c r="BP58" s="98">
        <v>0</v>
      </c>
      <c r="BQ58" s="98">
        <v>0</v>
      </c>
      <c r="BR58" s="98">
        <v>0</v>
      </c>
      <c r="BS58" s="98">
        <v>0</v>
      </c>
      <c r="BT58" s="99">
        <v>0</v>
      </c>
      <c r="BU58" s="173"/>
      <c r="CA58" s="143">
        <f t="shared" si="9"/>
        <v>0</v>
      </c>
      <c r="CB58" s="97">
        <f>('[1]Summary Data'!$V113*POWER(CB$51,3))+('[1]Summary Data'!$W113*POWER(CB$51,2))+('[1]Summary Data'!$X113*CB$51)+'[1]Summary Data'!$Y113</f>
        <v>0.27018999999999999</v>
      </c>
      <c r="CC58" s="98">
        <f>('[1]Summary Data'!$V113*POWER(CC$51,3))+('[1]Summary Data'!$W113*POWER(CC$51,2))+('[1]Summary Data'!$X113*CC$51)+'[1]Summary Data'!$Y113</f>
        <v>0.27338988029439998</v>
      </c>
      <c r="CD58" s="98">
        <f>('[1]Summary Data'!$V113*POWER(CD$51,3))+('[1]Summary Data'!$W113*POWER(CD$51,2))+('[1]Summary Data'!$X113*CD$51)+'[1]Summary Data'!$Y113</f>
        <v>0.27485431979519998</v>
      </c>
      <c r="CE58" s="98">
        <f>('[1]Summary Data'!$V113*POWER(CE$51,3))+('[1]Summary Data'!$W113*POWER(CE$51,2))+('[1]Summary Data'!$X113*CE$51)+'[1]Summary Data'!$Y113</f>
        <v>0.27467907642879996</v>
      </c>
      <c r="CF58" s="98">
        <f>('[1]Summary Data'!$V113*POWER(CF$51,3))+('[1]Summary Data'!$W113*POWER(CF$51,2))+('[1]Summary Data'!$X113*CF$51)+'[1]Summary Data'!$Y113</f>
        <v>0.27295990812159998</v>
      </c>
      <c r="CG58" s="98">
        <f>('[1]Summary Data'!$V113*POWER(CG$51,3))+('[1]Summary Data'!$W113*POWER(CG$51,2))+('[1]Summary Data'!$X113*CG$51)+'[1]Summary Data'!$Y113</f>
        <v>0.26979257279999996</v>
      </c>
      <c r="CH58" s="98">
        <f>('[1]Summary Data'!$V113*POWER(CH$51,3))+('[1]Summary Data'!$W113*POWER(CH$51,2))+('[1]Summary Data'!$X113*CH$51)+'[1]Summary Data'!$Y113</f>
        <v>0.26527282839040001</v>
      </c>
      <c r="CI58" s="98">
        <f>('[1]Summary Data'!$V113*POWER(CI$51,3))+('[1]Summary Data'!$W113*POWER(CI$51,2))+('[1]Summary Data'!$X113*CI$51)+'[1]Summary Data'!$Y113</f>
        <v>0.25949643281919998</v>
      </c>
      <c r="CJ58" s="98">
        <f>('[1]Summary Data'!$V113*POWER(CJ$51,3))+('[1]Summary Data'!$W113*POWER(CJ$51,2))+('[1]Summary Data'!$X113*CJ$51)+'[1]Summary Data'!$Y113</f>
        <v>0.2525591440128</v>
      </c>
      <c r="CK58" s="98">
        <f>('[1]Summary Data'!$V113*POWER(CK$51,3))+('[1]Summary Data'!$W113*POWER(CK$51,2))+('[1]Summary Data'!$X113*CK$51)+'[1]Summary Data'!$Y113</f>
        <v>0.24455671989759997</v>
      </c>
      <c r="CL58" s="98">
        <f>('[1]Summary Data'!$V113*POWER(CL$51,3))+('[1]Summary Data'!$W113*POWER(CL$51,2))+('[1]Summary Data'!$X113*CL$51)+'[1]Summary Data'!$Y113</f>
        <v>0.23558491839999995</v>
      </c>
      <c r="CM58" s="98">
        <f>('[1]Summary Data'!$V113*POWER(CM$51,3))+('[1]Summary Data'!$W113*POWER(CM$51,2))+('[1]Summary Data'!$X113*CM$51)+'[1]Summary Data'!$Y113</f>
        <v>0.22573949744639993</v>
      </c>
      <c r="CN58" s="98">
        <f>('[1]Summary Data'!$V113*POWER(CN$51,3))+('[1]Summary Data'!$W113*POWER(CN$51,2))+('[1]Summary Data'!$X113*CN$51)+'[1]Summary Data'!$Y113</f>
        <v>0.21511621496319994</v>
      </c>
      <c r="CO58" s="98">
        <f>('[1]Summary Data'!$V113*POWER(CO$51,3))+('[1]Summary Data'!$W113*POWER(CO$51,2))+('[1]Summary Data'!$X113*CO$51)+'[1]Summary Data'!$Y113</f>
        <v>0.20381082887679991</v>
      </c>
      <c r="CP58" s="98">
        <f>('[1]Summary Data'!$V113*POWER(CP$51,3))+('[1]Summary Data'!$W113*POWER(CP$51,2))+('[1]Summary Data'!$X113*CP$51)+'[1]Summary Data'!$Y113</f>
        <v>0.19191909711359989</v>
      </c>
      <c r="CQ58" s="98">
        <f>('[1]Summary Data'!$V113*POWER(CQ$51,3))+('[1]Summary Data'!$W113*POWER(CQ$51,2))+('[1]Summary Data'!$X113*CQ$51)+'[1]Summary Data'!$Y113</f>
        <v>0.17953677759999986</v>
      </c>
      <c r="CR58" s="98">
        <f>('[1]Summary Data'!$V113*POWER(CR$51,3))+('[1]Summary Data'!$W113*POWER(CR$51,2))+('[1]Summary Data'!$X113*CR$51)+'[1]Summary Data'!$Y113</f>
        <v>0.16675962826239987</v>
      </c>
      <c r="CS58" s="98">
        <f>('[1]Summary Data'!$V113*POWER(CS$51,3))+('[1]Summary Data'!$W113*POWER(CS$51,2))+('[1]Summary Data'!$X113*CS$51)+'[1]Summary Data'!$Y113</f>
        <v>0.15368340702719982</v>
      </c>
      <c r="CT58" s="98">
        <f>('[1]Summary Data'!$V113*POWER(CT$51,3))+('[1]Summary Data'!$W113*POWER(CT$51,2))+('[1]Summary Data'!$X113*CT$51)+'[1]Summary Data'!$Y113</f>
        <v>0.14040387182079983</v>
      </c>
      <c r="CU58" s="98">
        <f>('[1]Summary Data'!$V113*POWER(CU$51,3))+('[1]Summary Data'!$W113*POWER(CU$51,2))+('[1]Summary Data'!$X113*CU$51)+'[1]Summary Data'!$Y113</f>
        <v>0.12701678056959986</v>
      </c>
      <c r="CV58" s="98">
        <f>('[1]Summary Data'!$V113*POWER(CV$51,3))+('[1]Summary Data'!$W113*POWER(CV$51,2))+('[1]Summary Data'!$X113*CV$51)+'[1]Summary Data'!$Y113</f>
        <v>0.11361789119999982</v>
      </c>
      <c r="CW58" s="98">
        <f>('[1]Summary Data'!$V113*POWER(CW$51,3))+('[1]Summary Data'!$W113*POWER(CW$51,2))+('[1]Summary Data'!$X113*CW$51)+'[1]Summary Data'!$Y113</f>
        <v>0.10030296163839975</v>
      </c>
      <c r="CX58" s="98">
        <f>('[1]Summary Data'!$V113*POWER(CX$51,3))+('[1]Summary Data'!$W113*POWER(CX$51,2))+('[1]Summary Data'!$X113*CX$51)+'[1]Summary Data'!$Y113</f>
        <v>8.7167749811199846E-2</v>
      </c>
      <c r="CY58" s="98">
        <f>('[1]Summary Data'!$V113*POWER(CY$51,3))+('[1]Summary Data'!$W113*POWER(CY$51,2))+('[1]Summary Data'!$X113*CY$51)+'[1]Summary Data'!$Y113</f>
        <v>7.4308013644799803E-2</v>
      </c>
      <c r="CZ58" s="98">
        <f>('[1]Summary Data'!$V113*POWER(CZ$51,3))+('[1]Summary Data'!$W113*POWER(CZ$51,2))+('[1]Summary Data'!$X113*CZ$51)+'[1]Summary Data'!$Y113</f>
        <v>6.1819511065599797E-2</v>
      </c>
      <c r="DA58" s="98">
        <f>('[1]Summary Data'!$V113*POWER(DA$51,3))+('[1]Summary Data'!$W113*POWER(DA$51,2))+('[1]Summary Data'!$X113*DA$51)+'[1]Summary Data'!$Y113</f>
        <v>4.9797999999999787E-2</v>
      </c>
      <c r="DB58" s="98">
        <f>('[1]Summary Data'!$V113*POWER(DB$51,3))+('[1]Summary Data'!$W113*POWER(DB$51,2))+('[1]Summary Data'!$X113*DB$51)+'[1]Summary Data'!$Y113</f>
        <v>3.8339238374399759E-2</v>
      </c>
      <c r="DC58" s="98">
        <f>('[1]Summary Data'!$V113*POWER(DC$51,3))+('[1]Summary Data'!$W113*POWER(DC$51,2))+('[1]Summary Data'!$X113*DC$51)+'[1]Summary Data'!$Y113</f>
        <v>2.7538984115199783E-2</v>
      </c>
      <c r="DD58" s="98">
        <f>('[1]Summary Data'!$V113*POWER(DD$51,3))+('[1]Summary Data'!$W113*POWER(DD$51,2))+('[1]Summary Data'!$X113*DD$51)+'[1]Summary Data'!$Y113</f>
        <v>1.7492995148799817E-2</v>
      </c>
      <c r="DE58" s="98">
        <f>('[1]Summary Data'!$V113*POWER(DE$51,3))+('[1]Summary Data'!$W113*POWER(DE$51,2))+('[1]Summary Data'!$X113*DE$51)+'[1]Summary Data'!$Y113</f>
        <v>8.2970294015997093E-3</v>
      </c>
      <c r="DF58" s="98">
        <f>('[1]Summary Data'!$V113*POWER(DF$51,3))+('[1]Summary Data'!$W113*POWER(DF$51,2))+('[1]Summary Data'!$X113*DF$51)+'[1]Summary Data'!$Y113</f>
        <v>4.6844799999834486E-5</v>
      </c>
      <c r="DG58" s="98">
        <f>('[1]Summary Data'!$V113*POWER(DG$51,3))+('[1]Summary Data'!$W113*POWER(DG$51,2))+('[1]Summary Data'!$X113*DG$51)+'[1]Summary Data'!$Y113</f>
        <v>-7.1618007296002095E-3</v>
      </c>
      <c r="DH58" s="98">
        <f>('[1]Summary Data'!$V113*POWER(DH$51,3))+('[1]Summary Data'!$W113*POWER(DH$51,2))+('[1]Summary Data'!$X113*DH$51)+'[1]Summary Data'!$Y113</f>
        <v>-1.323314926080027E-2</v>
      </c>
      <c r="DI58" s="98">
        <f>('[1]Summary Data'!$V113*POWER(DI$51,3))+('[1]Summary Data'!$W113*POWER(DI$51,2))+('[1]Summary Data'!$X113*DI$51)+'[1]Summary Data'!$Y113</f>
        <v>-1.8071442867200138E-2</v>
      </c>
      <c r="DJ58" s="98">
        <f>('[1]Summary Data'!$V113*POWER(DJ$51,3))+('[1]Summary Data'!$W113*POWER(DJ$51,2))+('[1]Summary Data'!$X113*DJ$51)+'[1]Summary Data'!$Y113</f>
        <v>-2.1580923622400106E-2</v>
      </c>
      <c r="DK58" s="98">
        <f>('[1]Summary Data'!$V113*POWER(DK$51,3))+('[1]Summary Data'!$W113*POWER(DK$51,2))+('[1]Summary Data'!$X113*DK$51)+'[1]Summary Data'!$Y113</f>
        <v>-2.3665833600000075E-2</v>
      </c>
      <c r="DL58" s="98">
        <f>('[1]Summary Data'!$V113*POWER(DL$51,3))+('[1]Summary Data'!$W113*POWER(DL$51,2))+('[1]Summary Data'!$X113*DL$51)+'[1]Summary Data'!$Y113</f>
        <v>-2.4230414873600115E-2</v>
      </c>
      <c r="DM58" s="98">
        <f>('[1]Summary Data'!$V113*POWER(DM$51,3))+('[1]Summary Data'!$W113*POWER(DM$51,2))+('[1]Summary Data'!$X113*DM$51)+'[1]Summary Data'!$Y113</f>
        <v>-2.3178909516800072E-2</v>
      </c>
      <c r="DN58" s="98">
        <f>('[1]Summary Data'!$V113*POWER(DN$51,3))+('[1]Summary Data'!$W113*POWER(DN$51,2))+('[1]Summary Data'!$X113*DN$51)+'[1]Summary Data'!$Y113</f>
        <v>-2.0415559603200018E-2</v>
      </c>
      <c r="DO58" s="98">
        <f>('[1]Summary Data'!$V113*POWER(DO$51,3))+('[1]Summary Data'!$W113*POWER(DO$51,2))+('[1]Summary Data'!$X113*DO$51)+'[1]Summary Data'!$Y113</f>
        <v>-1.5844607206399852E-2</v>
      </c>
      <c r="DP58" s="98">
        <f>('[1]Summary Data'!$V113*POWER(DP$51,3))+('[1]Summary Data'!$W113*POWER(DP$51,2))+('[1]Summary Data'!$X113*DP$51)+'[1]Summary Data'!$Y113</f>
        <v>-9.3702943999998678E-3</v>
      </c>
      <c r="DQ58" s="98">
        <f>('[1]Summary Data'!$V113*POWER(DQ$51,3))+('[1]Summary Data'!$W113*POWER(DQ$51,2))+('[1]Summary Data'!$X113*DQ$51)+'[1]Summary Data'!$Y113</f>
        <v>-8.9686325759974483E-4</v>
      </c>
      <c r="DR58" s="98">
        <f>('[1]Summary Data'!$V113*POWER(DR$51,3))+('[1]Summary Data'!$W113*POWER(DR$51,2))+('[1]Summary Data'!$X113*DR$51)+'[1]Summary Data'!$Y113</f>
        <v>9.6714441472002255E-3</v>
      </c>
      <c r="DS58" s="98">
        <f>('[1]Summary Data'!$V113*POWER(DS$51,3))+('[1]Summary Data'!$W113*POWER(DS$51,2))+('[1]Summary Data'!$X113*DS$51)+'[1]Summary Data'!$Y113</f>
        <v>2.2430385740800224E-2</v>
      </c>
      <c r="DT58" s="98">
        <f>('[1]Summary Data'!$V113*POWER(DT$51,3))+('[1]Summary Data'!$W113*POWER(DT$51,2))+('[1]Summary Data'!$X113*DT$51)+'[1]Summary Data'!$Y113</f>
        <v>3.747571944960032E-2</v>
      </c>
      <c r="DU58" s="98">
        <f>('[1]Summary Data'!$V113*POWER(DU$51,3))+('[1]Summary Data'!$W113*POWER(DU$51,2))+('[1]Summary Data'!$X113*DU$51)+'[1]Summary Data'!$Y113</f>
        <v>5.4903203200000555E-2</v>
      </c>
      <c r="DV58" s="98">
        <f>('[1]Summary Data'!$V113*POWER(DV$51,3))+('[1]Summary Data'!$W113*POWER(DV$51,2))+('[1]Summary Data'!$X113*DV$51)+'[1]Summary Data'!$Y113</f>
        <v>7.4808594918400556E-2</v>
      </c>
      <c r="DW58" s="98">
        <f>('[1]Summary Data'!$V113*POWER(DW$51,3))+('[1]Summary Data'!$W113*POWER(DW$51,2))+('[1]Summary Data'!$X113*DW$51)+'[1]Summary Data'!$Y113</f>
        <v>9.728765253120053E-2</v>
      </c>
      <c r="DX58" s="98">
        <f>('[1]Summary Data'!$V113*POWER(DX$51,3))+('[1]Summary Data'!$W113*POWER(DX$51,2))+('[1]Summary Data'!$X113*DX$51)+'[1]Summary Data'!$Y113</f>
        <v>0.12243613396480077</v>
      </c>
      <c r="DY58" s="98">
        <f>('[1]Summary Data'!$V113*POWER(DY$51,3))+('[1]Summary Data'!$W113*POWER(DY$51,2))+('[1]Summary Data'!$X113*DY$51)+'[1]Summary Data'!$Y113</f>
        <v>0.1503497971456009</v>
      </c>
      <c r="DZ58" s="98">
        <f>('[1]Summary Data'!$V113*POWER(DZ$51,3))+('[1]Summary Data'!$W113*POWER(DZ$51,2))+('[1]Summary Data'!$X113*DZ$51)+'[1]Summary Data'!$Y113</f>
        <v>0.18112440000000113</v>
      </c>
      <c r="EA58" s="98">
        <f>('[1]Summary Data'!$V113*POWER(EA$51,3))+('[1]Summary Data'!$W113*POWER(EA$51,2))+('[1]Summary Data'!$X113*EA$51)+'[1]Summary Data'!$Y113</f>
        <v>0.21485570045440108</v>
      </c>
      <c r="EB58" s="98">
        <f>('[1]Summary Data'!$V113*POWER(EB$51,3))+('[1]Summary Data'!$W113*POWER(EB$51,2))+('[1]Summary Data'!$X113*EB$51)+'[1]Summary Data'!$Y113</f>
        <v>0.25163945643520147</v>
      </c>
      <c r="EC58" s="98">
        <f>('[1]Summary Data'!$V113*POWER(EC$51,3))+('[1]Summary Data'!$W113*POWER(EC$51,2))+('[1]Summary Data'!$X113*EC$51)+'[1]Summary Data'!$Y113</f>
        <v>0.29157142586880169</v>
      </c>
      <c r="ED58" s="98">
        <f>('[1]Summary Data'!$V113*POWER(ED$51,3))+('[1]Summary Data'!$W113*POWER(ED$51,2))+('[1]Summary Data'!$X113*ED$51)+'[1]Summary Data'!$Y113</f>
        <v>0.33474736668160154</v>
      </c>
      <c r="EE58" s="98">
        <f>('[1]Summary Data'!$V113*POWER(EE$51,3))+('[1]Summary Data'!$W113*POWER(EE$51,2))+('[1]Summary Data'!$X113*EE$51)+'[1]Summary Data'!$Y113</f>
        <v>0.38126303680000168</v>
      </c>
      <c r="EF58" s="98">
        <f>('[1]Summary Data'!$V113*POWER(EF$51,3))+('[1]Summary Data'!$W113*POWER(EF$51,2))+('[1]Summary Data'!$X113*EF$51)+'[1]Summary Data'!$Y113</f>
        <v>0.43121419415040202</v>
      </c>
      <c r="EG58" s="98">
        <f>('[1]Summary Data'!$V113*POWER(EG$51,3))+('[1]Summary Data'!$W113*POWER(EG$51,2))+('[1]Summary Data'!$X113*EG$51)+'[1]Summary Data'!$Y113</f>
        <v>0.48469659665920228</v>
      </c>
      <c r="EH58" s="98">
        <f>('[1]Summary Data'!$V113*POWER(EH$51,3))+('[1]Summary Data'!$W113*POWER(EH$51,2))+('[1]Summary Data'!$X113*EH$51)+'[1]Summary Data'!$Y113</f>
        <v>0.54180600225280195</v>
      </c>
      <c r="EI58" s="98">
        <f>('[1]Summary Data'!$V113*POWER(EI$51,3))+('[1]Summary Data'!$W113*POWER(EI$51,2))+('[1]Summary Data'!$X113*EI$51)+'[1]Summary Data'!$Y113</f>
        <v>0.60263816885760302</v>
      </c>
      <c r="EJ58" s="98">
        <f>('[1]Summary Data'!$V113*POWER(EJ$51,3))+('[1]Summary Data'!$W113*POWER(EJ$51,2))+('[1]Summary Data'!$X113*EJ$51)+'[1]Summary Data'!$Y113</f>
        <v>0.66728885440000307</v>
      </c>
      <c r="EK58" s="98">
        <f>('[1]Summary Data'!$V113*POWER(EK$51,3))+('[1]Summary Data'!$W113*POWER(EK$51,2))+('[1]Summary Data'!$X113*EK$51)+'[1]Summary Data'!$Y113</f>
        <v>0.73585381680640283</v>
      </c>
      <c r="EL58" s="98">
        <f>('[1]Summary Data'!$V113*POWER(EL$51,3))+('[1]Summary Data'!$W113*POWER(EL$51,2))+('[1]Summary Data'!$X113*EL$51)+'[1]Summary Data'!$Y113</f>
        <v>0.80842881400320299</v>
      </c>
      <c r="EM58" s="98">
        <f>('[1]Summary Data'!$V113*POWER(EM$51,3))+('[1]Summary Data'!$W113*POWER(EM$51,2))+('[1]Summary Data'!$X113*EM$51)+'[1]Summary Data'!$Y113</f>
        <v>0.88510960391680316</v>
      </c>
      <c r="EN58" s="98">
        <f>('[1]Summary Data'!$V113*POWER(EN$51,3))+('[1]Summary Data'!$W113*POWER(EN$51,2))+('[1]Summary Data'!$X113*EN$51)+'[1]Summary Data'!$Y113</f>
        <v>0.96599194447360315</v>
      </c>
      <c r="EO58" s="99">
        <f>('[1]Summary Data'!$V113*POWER(EO$51,3))+('[1]Summary Data'!$W113*POWER(EO$51,2))+('[1]Summary Data'!$X113*EO$51)+'[1]Summary Data'!$Y113</f>
        <v>1.0511715936000035</v>
      </c>
      <c r="EP58" s="173"/>
    </row>
    <row r="59" spans="2:147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0.26482301122559998</v>
      </c>
      <c r="H59" s="103">
        <f t="shared" si="8"/>
        <v>0.26482301122559998</v>
      </c>
      <c r="I59" s="103">
        <f t="shared" si="8"/>
        <v>0.26482301122559998</v>
      </c>
      <c r="J59" s="103">
        <f t="shared" si="8"/>
        <v>0.26482301122559998</v>
      </c>
      <c r="K59" s="103">
        <f t="shared" si="8"/>
        <v>0.2640627387392</v>
      </c>
      <c r="L59" s="103">
        <f t="shared" si="8"/>
        <v>0.26157064959999998</v>
      </c>
      <c r="M59" s="103">
        <f t="shared" si="8"/>
        <v>0.25747003668480001</v>
      </c>
      <c r="N59" s="103">
        <f t="shared" si="8"/>
        <v>0.25188419287039998</v>
      </c>
      <c r="O59" s="103">
        <f t="shared" si="8"/>
        <v>0.2449364110336</v>
      </c>
      <c r="P59" s="103">
        <f t="shared" si="8"/>
        <v>0.23674998405119999</v>
      </c>
      <c r="Q59" s="103">
        <f t="shared" si="8"/>
        <v>0.22744820479999994</v>
      </c>
      <c r="R59" s="103">
        <f t="shared" si="8"/>
        <v>0.21715436615679995</v>
      </c>
      <c r="S59" s="103">
        <f t="shared" si="8"/>
        <v>0.20599176099839994</v>
      </c>
      <c r="T59" s="103">
        <f t="shared" si="8"/>
        <v>0.19408368220159994</v>
      </c>
      <c r="U59" s="103">
        <f t="shared" si="8"/>
        <v>0.18155342264319993</v>
      </c>
      <c r="V59" s="103">
        <f t="shared" si="8"/>
        <v>0.16852427519999991</v>
      </c>
      <c r="W59" s="103">
        <f t="shared" si="8"/>
        <v>0.15511953274879986</v>
      </c>
      <c r="X59" s="103">
        <f t="shared" si="8"/>
        <v>0.14146248816639986</v>
      </c>
      <c r="Y59" s="103">
        <f t="shared" si="8"/>
        <v>0.12767643432959982</v>
      </c>
      <c r="Z59" s="103">
        <f t="shared" si="8"/>
        <v>0.11388466411519987</v>
      </c>
      <c r="AA59" s="103">
        <f t="shared" si="8"/>
        <v>0.10021047039999981</v>
      </c>
      <c r="AB59" s="103">
        <f t="shared" si="8"/>
        <v>8.6777146060799865E-2</v>
      </c>
      <c r="AC59" s="103">
        <f t="shared" si="8"/>
        <v>7.3707983974399843E-2</v>
      </c>
      <c r="AD59" s="103">
        <f t="shared" si="8"/>
        <v>6.1126277017599817E-2</v>
      </c>
      <c r="AE59" s="103">
        <f t="shared" si="8"/>
        <v>4.9155318067199888E-2</v>
      </c>
      <c r="AF59" s="103">
        <f t="shared" si="8"/>
        <v>3.7918399999999797E-2</v>
      </c>
      <c r="AG59" s="103">
        <f t="shared" si="8"/>
        <v>2.7538815692799895E-2</v>
      </c>
      <c r="AH59" s="103">
        <f t="shared" si="8"/>
        <v>1.8139858022399868E-2</v>
      </c>
      <c r="AI59" s="103">
        <f t="shared" si="8"/>
        <v>9.844819865599902E-3</v>
      </c>
      <c r="AJ59" s="103">
        <f t="shared" si="8"/>
        <v>2.7769940991998476E-3</v>
      </c>
      <c r="AK59" s="103">
        <f t="shared" si="8"/>
        <v>0</v>
      </c>
      <c r="AL59" s="103">
        <f t="shared" ref="AL59" si="10">IF(DG59&gt;AM59,MAX(DG59,0),AM59)</f>
        <v>0</v>
      </c>
      <c r="AM59" s="103">
        <v>0</v>
      </c>
      <c r="AN59" s="103">
        <v>0</v>
      </c>
      <c r="AO59" s="103">
        <v>0</v>
      </c>
      <c r="AP59" s="103">
        <v>0</v>
      </c>
      <c r="AQ59" s="103">
        <v>0</v>
      </c>
      <c r="AR59" s="103">
        <v>0</v>
      </c>
      <c r="AS59" s="103">
        <v>0</v>
      </c>
      <c r="AT59" s="103">
        <v>0</v>
      </c>
      <c r="AU59" s="103">
        <v>0</v>
      </c>
      <c r="AV59" s="103">
        <v>0</v>
      </c>
      <c r="AW59" s="103">
        <v>0</v>
      </c>
      <c r="AX59" s="103">
        <v>0</v>
      </c>
      <c r="AY59" s="103">
        <v>0</v>
      </c>
      <c r="AZ59" s="103">
        <v>0</v>
      </c>
      <c r="BA59" s="103">
        <v>0</v>
      </c>
      <c r="BB59" s="103">
        <v>0</v>
      </c>
      <c r="BC59" s="103">
        <v>0</v>
      </c>
      <c r="BD59" s="103">
        <v>0</v>
      </c>
      <c r="BE59" s="103">
        <v>0</v>
      </c>
      <c r="BF59" s="103">
        <v>0</v>
      </c>
      <c r="BG59" s="103">
        <v>0</v>
      </c>
      <c r="BH59" s="103">
        <v>0</v>
      </c>
      <c r="BI59" s="103">
        <v>0</v>
      </c>
      <c r="BJ59" s="103">
        <v>0</v>
      </c>
      <c r="BK59" s="103">
        <v>0</v>
      </c>
      <c r="BL59" s="103">
        <v>0</v>
      </c>
      <c r="BM59" s="103">
        <v>0</v>
      </c>
      <c r="BN59" s="103">
        <v>0</v>
      </c>
      <c r="BO59" s="103">
        <v>0</v>
      </c>
      <c r="BP59" s="103">
        <v>0</v>
      </c>
      <c r="BQ59" s="103">
        <v>0</v>
      </c>
      <c r="BR59" s="103">
        <v>0</v>
      </c>
      <c r="BS59" s="103">
        <v>0</v>
      </c>
      <c r="BT59" s="104">
        <v>0</v>
      </c>
      <c r="BU59" s="174"/>
      <c r="CA59" s="144">
        <f t="shared" si="9"/>
        <v>0</v>
      </c>
      <c r="CB59" s="102">
        <f>('[1]Summary Data'!$V112*POWER(CB$51,3))+('[1]Summary Data'!$W112*POWER(CB$51,2))+('[1]Summary Data'!$X112*CB$51)+'[1]Summary Data'!$Y112</f>
        <v>0.25547999999999998</v>
      </c>
      <c r="CC59" s="103">
        <f>('[1]Summary Data'!$V112*POWER(CC$51,3))+('[1]Summary Data'!$W112*POWER(CC$51,2))+('[1]Summary Data'!$X112*CC$51)+'[1]Summary Data'!$Y112</f>
        <v>0.26065493473279999</v>
      </c>
      <c r="CD59" s="103">
        <f>('[1]Summary Data'!$V112*POWER(CD$51,3))+('[1]Summary Data'!$W112*POWER(CD$51,2))+('[1]Summary Data'!$X112*CD$51)+'[1]Summary Data'!$Y112</f>
        <v>0.26372817418239997</v>
      </c>
      <c r="CE59" s="103">
        <f>('[1]Summary Data'!$V112*POWER(CE$51,3))+('[1]Summary Data'!$W112*POWER(CE$51,2))+('[1]Summary Data'!$X112*CE$51)+'[1]Summary Data'!$Y112</f>
        <v>0.26482301122559998</v>
      </c>
      <c r="CF59" s="103">
        <f>('[1]Summary Data'!$V112*POWER(CF$51,3))+('[1]Summary Data'!$W112*POWER(CF$51,2))+('[1]Summary Data'!$X112*CF$51)+'[1]Summary Data'!$Y112</f>
        <v>0.2640627387392</v>
      </c>
      <c r="CG59" s="103">
        <f>('[1]Summary Data'!$V112*POWER(CG$51,3))+('[1]Summary Data'!$W112*POWER(CG$51,2))+('[1]Summary Data'!$X112*CG$51)+'[1]Summary Data'!$Y112</f>
        <v>0.26157064959999998</v>
      </c>
      <c r="CH59" s="103">
        <f>('[1]Summary Data'!$V112*POWER(CH$51,3))+('[1]Summary Data'!$W112*POWER(CH$51,2))+('[1]Summary Data'!$X112*CH$51)+'[1]Summary Data'!$Y112</f>
        <v>0.25747003668480001</v>
      </c>
      <c r="CI59" s="103">
        <f>('[1]Summary Data'!$V112*POWER(CI$51,3))+('[1]Summary Data'!$W112*POWER(CI$51,2))+('[1]Summary Data'!$X112*CI$51)+'[1]Summary Data'!$Y112</f>
        <v>0.25188419287039998</v>
      </c>
      <c r="CJ59" s="103">
        <f>('[1]Summary Data'!$V112*POWER(CJ$51,3))+('[1]Summary Data'!$W112*POWER(CJ$51,2))+('[1]Summary Data'!$X112*CJ$51)+'[1]Summary Data'!$Y112</f>
        <v>0.2449364110336</v>
      </c>
      <c r="CK59" s="103">
        <f>('[1]Summary Data'!$V112*POWER(CK$51,3))+('[1]Summary Data'!$W112*POWER(CK$51,2))+('[1]Summary Data'!$X112*CK$51)+'[1]Summary Data'!$Y112</f>
        <v>0.23674998405119999</v>
      </c>
      <c r="CL59" s="103">
        <f>('[1]Summary Data'!$V112*POWER(CL$51,3))+('[1]Summary Data'!$W112*POWER(CL$51,2))+('[1]Summary Data'!$X112*CL$51)+'[1]Summary Data'!$Y112</f>
        <v>0.22744820479999994</v>
      </c>
      <c r="CM59" s="103">
        <f>('[1]Summary Data'!$V112*POWER(CM$51,3))+('[1]Summary Data'!$W112*POWER(CM$51,2))+('[1]Summary Data'!$X112*CM$51)+'[1]Summary Data'!$Y112</f>
        <v>0.21715436615679995</v>
      </c>
      <c r="CN59" s="103">
        <f>('[1]Summary Data'!$V112*POWER(CN$51,3))+('[1]Summary Data'!$W112*POWER(CN$51,2))+('[1]Summary Data'!$X112*CN$51)+'[1]Summary Data'!$Y112</f>
        <v>0.20599176099839994</v>
      </c>
      <c r="CO59" s="103">
        <f>('[1]Summary Data'!$V112*POWER(CO$51,3))+('[1]Summary Data'!$W112*POWER(CO$51,2))+('[1]Summary Data'!$X112*CO$51)+'[1]Summary Data'!$Y112</f>
        <v>0.19408368220159994</v>
      </c>
      <c r="CP59" s="103">
        <f>('[1]Summary Data'!$V112*POWER(CP$51,3))+('[1]Summary Data'!$W112*POWER(CP$51,2))+('[1]Summary Data'!$X112*CP$51)+'[1]Summary Data'!$Y112</f>
        <v>0.18155342264319993</v>
      </c>
      <c r="CQ59" s="103">
        <f>('[1]Summary Data'!$V112*POWER(CQ$51,3))+('[1]Summary Data'!$W112*POWER(CQ$51,2))+('[1]Summary Data'!$X112*CQ$51)+'[1]Summary Data'!$Y112</f>
        <v>0.16852427519999991</v>
      </c>
      <c r="CR59" s="103">
        <f>('[1]Summary Data'!$V112*POWER(CR$51,3))+('[1]Summary Data'!$W112*POWER(CR$51,2))+('[1]Summary Data'!$X112*CR$51)+'[1]Summary Data'!$Y112</f>
        <v>0.15511953274879986</v>
      </c>
      <c r="CS59" s="103">
        <f>('[1]Summary Data'!$V112*POWER(CS$51,3))+('[1]Summary Data'!$W112*POWER(CS$51,2))+('[1]Summary Data'!$X112*CS$51)+'[1]Summary Data'!$Y112</f>
        <v>0.14146248816639986</v>
      </c>
      <c r="CT59" s="103">
        <f>('[1]Summary Data'!$V112*POWER(CT$51,3))+('[1]Summary Data'!$W112*POWER(CT$51,2))+('[1]Summary Data'!$X112*CT$51)+'[1]Summary Data'!$Y112</f>
        <v>0.12767643432959982</v>
      </c>
      <c r="CU59" s="103">
        <f>('[1]Summary Data'!$V112*POWER(CU$51,3))+('[1]Summary Data'!$W112*POWER(CU$51,2))+('[1]Summary Data'!$X112*CU$51)+'[1]Summary Data'!$Y112</f>
        <v>0.11388466411519987</v>
      </c>
      <c r="CV59" s="103">
        <f>('[1]Summary Data'!$V112*POWER(CV$51,3))+('[1]Summary Data'!$W112*POWER(CV$51,2))+('[1]Summary Data'!$X112*CV$51)+'[1]Summary Data'!$Y112</f>
        <v>0.10021047039999981</v>
      </c>
      <c r="CW59" s="103">
        <f>('[1]Summary Data'!$V112*POWER(CW$51,3))+('[1]Summary Data'!$W112*POWER(CW$51,2))+('[1]Summary Data'!$X112*CW$51)+'[1]Summary Data'!$Y112</f>
        <v>8.6777146060799865E-2</v>
      </c>
      <c r="CX59" s="103">
        <f>('[1]Summary Data'!$V112*POWER(CX$51,3))+('[1]Summary Data'!$W112*POWER(CX$51,2))+('[1]Summary Data'!$X112*CX$51)+'[1]Summary Data'!$Y112</f>
        <v>7.3707983974399843E-2</v>
      </c>
      <c r="CY59" s="103">
        <f>('[1]Summary Data'!$V112*POWER(CY$51,3))+('[1]Summary Data'!$W112*POWER(CY$51,2))+('[1]Summary Data'!$X112*CY$51)+'[1]Summary Data'!$Y112</f>
        <v>6.1126277017599817E-2</v>
      </c>
      <c r="CZ59" s="103">
        <f>('[1]Summary Data'!$V112*POWER(CZ$51,3))+('[1]Summary Data'!$W112*POWER(CZ$51,2))+('[1]Summary Data'!$X112*CZ$51)+'[1]Summary Data'!$Y112</f>
        <v>4.9155318067199888E-2</v>
      </c>
      <c r="DA59" s="103">
        <f>('[1]Summary Data'!$V112*POWER(DA$51,3))+('[1]Summary Data'!$W112*POWER(DA$51,2))+('[1]Summary Data'!$X112*DA$51)+'[1]Summary Data'!$Y112</f>
        <v>3.7918399999999797E-2</v>
      </c>
      <c r="DB59" s="103">
        <f>('[1]Summary Data'!$V112*POWER(DB$51,3))+('[1]Summary Data'!$W112*POWER(DB$51,2))+('[1]Summary Data'!$X112*DB$51)+'[1]Summary Data'!$Y112</f>
        <v>2.7538815692799895E-2</v>
      </c>
      <c r="DC59" s="103">
        <f>('[1]Summary Data'!$V112*POWER(DC$51,3))+('[1]Summary Data'!$W112*POWER(DC$51,2))+('[1]Summary Data'!$X112*DC$51)+'[1]Summary Data'!$Y112</f>
        <v>1.8139858022399868E-2</v>
      </c>
      <c r="DD59" s="103">
        <f>('[1]Summary Data'!$V112*POWER(DD$51,3))+('[1]Summary Data'!$W112*POWER(DD$51,2))+('[1]Summary Data'!$X112*DD$51)+'[1]Summary Data'!$Y112</f>
        <v>9.844819865599902E-3</v>
      </c>
      <c r="DE59" s="103">
        <f>('[1]Summary Data'!$V112*POWER(DE$51,3))+('[1]Summary Data'!$W112*POWER(DE$51,2))+('[1]Summary Data'!$X112*DE$51)+'[1]Summary Data'!$Y112</f>
        <v>2.7769940991998476E-3</v>
      </c>
      <c r="DF59" s="103">
        <f>('[1]Summary Data'!$V112*POWER(DF$51,3))+('[1]Summary Data'!$W112*POWER(DF$51,2))+('[1]Summary Data'!$X112*DF$51)+'[1]Summary Data'!$Y112</f>
        <v>-2.9403264000000262E-3</v>
      </c>
      <c r="DG59" s="103">
        <f>('[1]Summary Data'!$V112*POWER(DG$51,3))+('[1]Summary Data'!$W112*POWER(DG$51,2))+('[1]Summary Data'!$X112*DG$51)+'[1]Summary Data'!$Y112</f>
        <v>-7.1838487552000063E-3</v>
      </c>
      <c r="DH59" s="103">
        <f>('[1]Summary Data'!$V112*POWER(DH$51,3))+('[1]Summary Data'!$W112*POWER(DH$51,2))+('[1]Summary Data'!$X112*DH$51)+'[1]Summary Data'!$Y112</f>
        <v>-9.8302800896000742E-3</v>
      </c>
      <c r="DI59" s="103">
        <f>('[1]Summary Data'!$V112*POWER(DI$51,3))+('[1]Summary Data'!$W112*POWER(DI$51,2))+('[1]Summary Data'!$X112*DI$51)+'[1]Summary Data'!$Y112</f>
        <v>-1.0756327526399823E-2</v>
      </c>
      <c r="DJ59" s="103">
        <f>('[1]Summary Data'!$V112*POWER(DJ$51,3))+('[1]Summary Data'!$W112*POWER(DJ$51,2))+('[1]Summary Data'!$X112*DJ$51)+'[1]Summary Data'!$Y112</f>
        <v>-9.8386981887998437E-3</v>
      </c>
      <c r="DK59" s="103">
        <f>('[1]Summary Data'!$V112*POWER(DK$51,3))+('[1]Summary Data'!$W112*POWER(DK$51,2))+('[1]Summary Data'!$X112*DK$51)+'[1]Summary Data'!$Y112</f>
        <v>-6.9540992000000634E-3</v>
      </c>
      <c r="DL59" s="103">
        <f>('[1]Summary Data'!$V112*POWER(DL$51,3))+('[1]Summary Data'!$W112*POWER(DL$51,2))+('[1]Summary Data'!$X112*DL$51)+'[1]Summary Data'!$Y112</f>
        <v>-1.9792376831998526E-3</v>
      </c>
      <c r="DM59" s="103">
        <f>('[1]Summary Data'!$V112*POWER(DM$51,3))+('[1]Summary Data'!$W112*POWER(DM$51,2))+('[1]Summary Data'!$X112*DM$51)+'[1]Summary Data'!$Y112</f>
        <v>5.2091792384003077E-3</v>
      </c>
      <c r="DN59" s="103">
        <f>('[1]Summary Data'!$V112*POWER(DN$51,3))+('[1]Summary Data'!$W112*POWER(DN$51,2))+('[1]Summary Data'!$X112*DN$51)+'[1]Summary Data'!$Y112</f>
        <v>1.473444444160027E-2</v>
      </c>
      <c r="DO59" s="103">
        <f>('[1]Summary Data'!$V112*POWER(DO$51,3))+('[1]Summary Data'!$W112*POWER(DO$51,2))+('[1]Summary Data'!$X112*DO$51)+'[1]Summary Data'!$Y112</f>
        <v>2.6719850803200468E-2</v>
      </c>
      <c r="DP59" s="103">
        <f>('[1]Summary Data'!$V112*POWER(DP$51,3))+('[1]Summary Data'!$W112*POWER(DP$51,2))+('[1]Summary Data'!$X112*DP$51)+'[1]Summary Data'!$Y112</f>
        <v>4.1288691200000449E-2</v>
      </c>
      <c r="DQ59" s="103">
        <f>('[1]Summary Data'!$V112*POWER(DQ$51,3))+('[1]Summary Data'!$W112*POWER(DQ$51,2))+('[1]Summary Data'!$X112*DQ$51)+'[1]Summary Data'!$Y112</f>
        <v>5.8564258508800704E-2</v>
      </c>
      <c r="DR59" s="103">
        <f>('[1]Summary Data'!$V112*POWER(DR$51,3))+('[1]Summary Data'!$W112*POWER(DR$51,2))+('[1]Summary Data'!$X112*DR$51)+'[1]Summary Data'!$Y112</f>
        <v>7.8669845606400723E-2</v>
      </c>
      <c r="DS59" s="103">
        <f>('[1]Summary Data'!$V112*POWER(DS$51,3))+('[1]Summary Data'!$W112*POWER(DS$51,2))+('[1]Summary Data'!$X112*DS$51)+'[1]Summary Data'!$Y112</f>
        <v>0.10172874536960086</v>
      </c>
      <c r="DT59" s="103">
        <f>('[1]Summary Data'!$V112*POWER(DT$51,3))+('[1]Summary Data'!$W112*POWER(DT$51,2))+('[1]Summary Data'!$X112*DT$51)+'[1]Summary Data'!$Y112</f>
        <v>0.12786425067520124</v>
      </c>
      <c r="DU59" s="103">
        <f>('[1]Summary Data'!$V112*POWER(DU$51,3))+('[1]Summary Data'!$W112*POWER(DU$51,2))+('[1]Summary Data'!$X112*DU$51)+'[1]Summary Data'!$Y112</f>
        <v>0.15719965440000111</v>
      </c>
      <c r="DV59" s="103">
        <f>('[1]Summary Data'!$V112*POWER(DV$51,3))+('[1]Summary Data'!$W112*POWER(DV$51,2))+('[1]Summary Data'!$X112*DV$51)+'[1]Summary Data'!$Y112</f>
        <v>0.18985824942080126</v>
      </c>
      <c r="DW59" s="103">
        <f>('[1]Summary Data'!$V112*POWER(DW$51,3))+('[1]Summary Data'!$W112*POWER(DW$51,2))+('[1]Summary Data'!$X112*DW$51)+'[1]Summary Data'!$Y112</f>
        <v>0.22596332861440138</v>
      </c>
      <c r="DX59" s="103">
        <f>('[1]Summary Data'!$V112*POWER(DX$51,3))+('[1]Summary Data'!$W112*POWER(DX$51,2))+('[1]Summary Data'!$X112*DX$51)+'[1]Summary Data'!$Y112</f>
        <v>0.26563818485760143</v>
      </c>
      <c r="DY59" s="103">
        <f>('[1]Summary Data'!$V112*POWER(DY$51,3))+('[1]Summary Data'!$W112*POWER(DY$51,2))+('[1]Summary Data'!$X112*DY$51)+'[1]Summary Data'!$Y112</f>
        <v>0.30900611102720182</v>
      </c>
      <c r="DZ59" s="103">
        <f>('[1]Summary Data'!$V112*POWER(DZ$51,3))+('[1]Summary Data'!$W112*POWER(DZ$51,2))+('[1]Summary Data'!$X112*DZ$51)+'[1]Summary Data'!$Y112</f>
        <v>0.35619040000000224</v>
      </c>
      <c r="EA59" s="103">
        <f>('[1]Summary Data'!$V112*POWER(EA$51,3))+('[1]Summary Data'!$W112*POWER(EA$51,2))+('[1]Summary Data'!$X112*EA$51)+'[1]Summary Data'!$Y112</f>
        <v>0.40731434465280258</v>
      </c>
      <c r="EB59" s="103">
        <f>('[1]Summary Data'!$V112*POWER(EB$51,3))+('[1]Summary Data'!$W112*POWER(EB$51,2))+('[1]Summary Data'!$X112*EB$51)+'[1]Summary Data'!$Y112</f>
        <v>0.4625012378624021</v>
      </c>
      <c r="EC59" s="103">
        <f>('[1]Summary Data'!$V112*POWER(EC$51,3))+('[1]Summary Data'!$W112*POWER(EC$51,2))+('[1]Summary Data'!$X112*EC$51)+'[1]Summary Data'!$Y112</f>
        <v>0.52187437250560254</v>
      </c>
      <c r="ED59" s="103">
        <f>('[1]Summary Data'!$V112*POWER(ED$51,3))+('[1]Summary Data'!$W112*POWER(ED$51,2))+('[1]Summary Data'!$X112*ED$51)+'[1]Summary Data'!$Y112</f>
        <v>0.58555704145920295</v>
      </c>
      <c r="EE59" s="103">
        <f>('[1]Summary Data'!$V112*POWER(EE$51,3))+('[1]Summary Data'!$W112*POWER(EE$51,2))+('[1]Summary Data'!$X112*EE$51)+'[1]Summary Data'!$Y112</f>
        <v>0.65367253760000255</v>
      </c>
      <c r="EF59" s="103">
        <f>('[1]Summary Data'!$V112*POWER(EF$51,3))+('[1]Summary Data'!$W112*POWER(EF$51,2))+('[1]Summary Data'!$X112*EF$51)+'[1]Summary Data'!$Y112</f>
        <v>0.72634415380480366</v>
      </c>
      <c r="EG59" s="103">
        <f>('[1]Summary Data'!$V112*POWER(EG$51,3))+('[1]Summary Data'!$W112*POWER(EG$51,2))+('[1]Summary Data'!$X112*EG$51)+'[1]Summary Data'!$Y112</f>
        <v>0.80369518295040376</v>
      </c>
      <c r="EH59" s="103">
        <f>('[1]Summary Data'!$V112*POWER(EH$51,3))+('[1]Summary Data'!$W112*POWER(EH$51,2))+('[1]Summary Data'!$X112*EH$51)+'[1]Summary Data'!$Y112</f>
        <v>0.88584891791360376</v>
      </c>
      <c r="EI59" s="103">
        <f>('[1]Summary Data'!$V112*POWER(EI$51,3))+('[1]Summary Data'!$W112*POWER(EI$51,2))+('[1]Summary Data'!$X112*EI$51)+'[1]Summary Data'!$Y112</f>
        <v>0.97292865157120434</v>
      </c>
      <c r="EJ59" s="103">
        <f>('[1]Summary Data'!$V112*POWER(EJ$51,3))+('[1]Summary Data'!$W112*POWER(EJ$51,2))+('[1]Summary Data'!$X112*EJ$51)+'[1]Summary Data'!$Y112</f>
        <v>1.0650576768000048</v>
      </c>
      <c r="EK59" s="103">
        <f>('[1]Summary Data'!$V112*POWER(EK$51,3))+('[1]Summary Data'!$W112*POWER(EK$51,2))+('[1]Summary Data'!$X112*EK$51)+'[1]Summary Data'!$Y112</f>
        <v>1.1623592864768044</v>
      </c>
      <c r="EL59" s="103">
        <f>('[1]Summary Data'!$V112*POWER(EL$51,3))+('[1]Summary Data'!$W112*POWER(EL$51,2))+('[1]Summary Data'!$X112*EL$51)+'[1]Summary Data'!$Y112</f>
        <v>1.2649567734784053</v>
      </c>
      <c r="EM59" s="103">
        <f>('[1]Summary Data'!$V112*POWER(EM$51,3))+('[1]Summary Data'!$W112*POWER(EM$51,2))+('[1]Summary Data'!$X112*EM$51)+'[1]Summary Data'!$Y112</f>
        <v>1.3729734306816057</v>
      </c>
      <c r="EN59" s="103">
        <f>('[1]Summary Data'!$V112*POWER(EN$51,3))+('[1]Summary Data'!$W112*POWER(EN$51,2))+('[1]Summary Data'!$X112*EN$51)+'[1]Summary Data'!$Y112</f>
        <v>1.4865325509632048</v>
      </c>
      <c r="EO59" s="104">
        <f>('[1]Summary Data'!$V112*POWER(EO$51,3))+('[1]Summary Data'!$W112*POWER(EO$51,2))+('[1]Summary Data'!$X112*EO$51)+'[1]Summary Data'!$Y112</f>
        <v>1.6057574272000052</v>
      </c>
      <c r="EP59" s="174"/>
    </row>
    <row r="61" spans="2:147">
      <c r="I61" s="43"/>
    </row>
    <row r="62" spans="2:147">
      <c r="F62" s="112"/>
    </row>
  </sheetData>
  <sheetProtection password="C163" sheet="1" objects="1" scenarios="1"/>
  <mergeCells count="23">
    <mergeCell ref="B13:G13"/>
    <mergeCell ref="A1:T1"/>
    <mergeCell ref="J2:R2"/>
    <mergeCell ref="B5:D5"/>
    <mergeCell ref="P5:S5"/>
    <mergeCell ref="B7:D7"/>
    <mergeCell ref="B14:E22"/>
    <mergeCell ref="H15:H22"/>
    <mergeCell ref="B28:F28"/>
    <mergeCell ref="B29:E37"/>
    <mergeCell ref="B39:F39"/>
    <mergeCell ref="G39:M39"/>
    <mergeCell ref="B40:E48"/>
    <mergeCell ref="N41:N48"/>
    <mergeCell ref="B50:F50"/>
    <mergeCell ref="G50:V50"/>
    <mergeCell ref="CB50:CQ50"/>
    <mergeCell ref="DH50:DW50"/>
    <mergeCell ref="DX50:EM50"/>
    <mergeCell ref="B51:E59"/>
    <mergeCell ref="BU52:BU59"/>
    <mergeCell ref="EP52:EP59"/>
    <mergeCell ref="CR50:DG50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19" fitToHeight="2" orientation="landscape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F335AD78B1F40BBA90B35DD20539C" ma:contentTypeVersion="11" ma:contentTypeDescription="Create a new document." ma:contentTypeScope="" ma:versionID="6bdc9f0b4942b6394bc23885befcb6f3">
  <xsd:schema xmlns:xsd="http://www.w3.org/2001/XMLSchema" xmlns:xs="http://www.w3.org/2001/XMLSchema" xmlns:p="http://schemas.microsoft.com/office/2006/metadata/properties" xmlns:ns2="678b8a1c-9245-4045-8063-caa3cae0cf2a" targetNamespace="http://schemas.microsoft.com/office/2006/metadata/properties" ma:root="true" ma:fieldsID="91dda56afdc2f8870b3488ca0566e9f1" ns2:_="">
    <xsd:import namespace="678b8a1c-9245-4045-8063-caa3cae0cf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b8a1c-9245-4045-8063-caa3cae0c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F5F4D9-CA9D-4FD8-8585-C48BD7965D7E}"/>
</file>

<file path=customXml/itemProps2.xml><?xml version="1.0" encoding="utf-8"?>
<ds:datastoreItem xmlns:ds="http://schemas.openxmlformats.org/officeDocument/2006/customXml" ds:itemID="{8DC0A4D3-A9A9-49C0-B2B6-87432B0A471B}"/>
</file>

<file path=customXml/itemProps3.xml><?xml version="1.0" encoding="utf-8"?>
<ds:datastoreItem xmlns:ds="http://schemas.openxmlformats.org/officeDocument/2006/customXml" ds:itemID="{3415C846-2234-4AD2-BD5D-359EB6C238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Help</vt:lpstr>
      <vt:lpstr>Generic ECU</vt:lpstr>
      <vt:lpstr>LINK</vt:lpstr>
      <vt:lpstr>Nissan GTR EcuTek</vt:lpstr>
      <vt:lpstr>Nissan GTR COBB</vt:lpstr>
      <vt:lpstr>Subaru COBB</vt:lpstr>
      <vt:lpstr>Mitsubishi EVO X COBB</vt:lpstr>
      <vt:lpstr>PressureFactors</vt:lpstr>
      <vt:lpstr>PressureUnits</vt:lpstr>
      <vt:lpstr>Help!Print_Area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Walsh</dc:creator>
  <cp:lastModifiedBy>Aaron Walsh</cp:lastModifiedBy>
  <dcterms:created xsi:type="dcterms:W3CDTF">2019-03-01T13:02:26Z</dcterms:created>
  <dcterms:modified xsi:type="dcterms:W3CDTF">2019-03-26T15:42:27Z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0x01010012DF335AD78B1F40BBA90B35DD20539C</vt:lpwstr>
  </property>
</Properties>
</file>